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ss\Documents\S_Projekte\Zuckermarkt\Web-Auftritt\Dossier Zucker\Updates\Update_2023\Excel-Tabellen\"/>
    </mc:Choice>
  </mc:AlternateContent>
  <xr:revisionPtr revIDLastSave="0" documentId="13_ncr:1_{0658867D-3130-4A45-A90E-185891BBECC8}" xr6:coauthVersionLast="36" xr6:coauthVersionMax="36" xr10:uidLastSave="{00000000-0000-0000-0000-000000000000}"/>
  <workbookProtection workbookAlgorithmName="SHA-512" workbookHashValue="I3uGojJsUEllLaW+EGakQBGEYVsrHGrFNhXyrC10y7b+d4axWID5+GGeDJnLErS/R3/ACaAS3uA/DsrBaA8lWw==" workbookSaltValue="24RQU0Osqh57Dvo3o5eSeA==" workbookSpinCount="100000" lockStructure="1"/>
  <bookViews>
    <workbookView xWindow="120" yWindow="50" windowWidth="28520" windowHeight="15660" xr2:uid="{00000000-000D-0000-FFFF-FFFF00000000}"/>
  </bookViews>
  <sheets>
    <sheet name="Info" sheetId="12" r:id="rId1"/>
    <sheet name="Grafiken --&gt;" sheetId="17" r:id="rId2"/>
    <sheet name="Rankings" sheetId="11" r:id="rId3"/>
    <sheet name="Entwicklung_seit_2001" sheetId="13" r:id="rId4"/>
    <sheet name="Tabellen --&gt;" sheetId="15" r:id="rId5"/>
    <sheet name="Ranking_Herkunftländer " sheetId="14" r:id="rId6"/>
    <sheet name="Ranking_Zielländer" sheetId="16" r:id="rId7"/>
    <sheet name="Data_for_Ranking" sheetId="10" state="hidden" r:id="rId8"/>
    <sheet name="EU_Extra" sheetId="4" state="hidden" r:id="rId9"/>
    <sheet name="Countries" sheetId="7" state="hidden" r:id="rId10"/>
    <sheet name="PARTNERS-ISO" sheetId="19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nm10">'[1]04-05'!$X$25,'[1]04-05'!$W$25,'[1]04-05'!$U$25,'[1]04-05'!$R$25,'[1]04-05'!$Q$25,'[1]04-05'!$O$25,'[1]04-05'!$N$25,'[1]04-05'!$M$25,'[1]04-05'!$D$25,'[1]04-05'!$C$25</definedName>
    <definedName name="_FAT2001">[2]Mensuel!$AO$80:$BW$91</definedName>
    <definedName name="_FAT2002">[2]Mensuel!$AO$92:$BW$103</definedName>
    <definedName name="_FAT2003">[2]Mensuel!$AO$104:$BW$115</definedName>
    <definedName name="_FAT2004">[2]Mensuel!$AO$116:$BW$127</definedName>
    <definedName name="_FAT2005">[2]Mensuel!$AO$128:$BW$139</definedName>
    <definedName name="_FAT2006">[2]Mensuel!$AO$140:$BW$151</definedName>
    <definedName name="_FAT2007">[2]Mensuel!$AO$152:$BW$163</definedName>
    <definedName name="AT">'[2]monthly price'!$A$3:$IV$9</definedName>
    <definedName name="B" localSheetId="3">[3]Time!#REF!</definedName>
    <definedName name="B" localSheetId="1">[3]Time!#REF!</definedName>
    <definedName name="B" localSheetId="0">[3]Time!#REF!</definedName>
    <definedName name="B" localSheetId="5">[3]Time!#REF!</definedName>
    <definedName name="B" localSheetId="6">[3]Time!#REF!</definedName>
    <definedName name="B">[3]Time!#REF!</definedName>
    <definedName name="BE">'[2]monthly price'!$A$10:$IV$16</definedName>
    <definedName name="BG">'[2]monthly price'!$A$17:$IV$23</definedName>
    <definedName name="CZ">'[2]monthly price'!$A$24:$IV$30</definedName>
    <definedName name="DE">'[2]monthly price'!$A$38:$IV$44</definedName>
    <definedName name="DEL_QT">[2]LEGISLATION!$A$47:$IV$84</definedName>
    <definedName name="Development_1_destination">[4]Country_Mapping!$V$3:$V$227</definedName>
    <definedName name="Development_1_origin">[4]Country_Mapping!$S$3:$S$227</definedName>
    <definedName name="Development_2_destination">[4]Country_Mapping!$W$3:$W$227</definedName>
    <definedName name="Development_2_origin">[4]Country_Mapping!$T$3:$T$227</definedName>
    <definedName name="Development_3_destination">[4]Country_Mapping!$X$3:$X$227</definedName>
    <definedName name="Development_3_origin">[4]Country_Mapping!$U$3:$U$227</definedName>
    <definedName name="Export_destinations">[4]Country_Mapping!$R$3:$R$227</definedName>
    <definedName name="Export_destinations_Ch">[4]Country_Mapping!$AB$3:$AB$227</definedName>
    <definedName name="FAT2001T">[2]Mensuel!$AO$270:$BW$281</definedName>
    <definedName name="FAT2002T">[2]Mensuel!$AO$282:$BW$293</definedName>
    <definedName name="FAT2003T">[2]Mensuel!$AO$294:$BW$305</definedName>
    <definedName name="FAT2004T">[2]Mensuel!$AO$306:$BW$317</definedName>
    <definedName name="FAT2005T">[2]Mensuel!$AO$318:$BW$329</definedName>
    <definedName name="FAT2006T">[2]Mensuel!$AO$330:$BW$341</definedName>
    <definedName name="FAT2007T">[2]Mensuel!$AO$342:$BW$353</definedName>
    <definedName name="g" localSheetId="3">[3]Time!#REF!</definedName>
    <definedName name="g" localSheetId="1">[3]Time!#REF!</definedName>
    <definedName name="g" localSheetId="0">[3]Time!#REF!</definedName>
    <definedName name="g" localSheetId="5">[3]Time!#REF!</definedName>
    <definedName name="g" localSheetId="6">[3]Time!#REF!</definedName>
    <definedName name="g">[3]Time!#REF!</definedName>
    <definedName name="GRUBBS_CRITICAL" localSheetId="3">[3]Time!#REF!</definedName>
    <definedName name="GRUBBS_CRITICAL" localSheetId="1">[3]Time!#REF!</definedName>
    <definedName name="GRUBBS_CRITICAL" localSheetId="0">[3]Time!#REF!</definedName>
    <definedName name="GRUBBS_CRITICAL" localSheetId="5">[3]Time!#REF!</definedName>
    <definedName name="GRUBBS_CRITICAL" localSheetId="6">[3]Time!#REF!</definedName>
    <definedName name="GRUBBS_CRITICAL">[3]Time!#REF!</definedName>
    <definedName name="Import_origins">[4]Country_Mapping!$K$3:$K$227</definedName>
    <definedName name="Import_origins_Ch">[4]Country_Mapping!$AA$3:$AA$227</definedName>
    <definedName name="Market_Bal_IS" localSheetId="3">#REF!</definedName>
    <definedName name="Market_Bal_IS" localSheetId="1">#REF!</definedName>
    <definedName name="Market_Bal_IS" localSheetId="0">#REF!</definedName>
    <definedName name="Market_Bal_IS" localSheetId="5">#REF!</definedName>
    <definedName name="Market_Bal_IS" localSheetId="6">#REF!</definedName>
    <definedName name="Market_Bal_IS">#REF!</definedName>
    <definedName name="METADATA">[5]MetaData!$B$3:$Q$28</definedName>
    <definedName name="MS_AT_08">'[2]monthly price'!$B$3:$FB$9</definedName>
    <definedName name="PRICE2001">[2]Mensuel!$B$606:$AJ$617</definedName>
    <definedName name="PRICE2002">[2]Mensuel!$B$618:$AJ$629</definedName>
    <definedName name="PRICE2003">[2]Mensuel!$B$630:$AJ$641</definedName>
    <definedName name="PRICE2004">[2]Mensuel!$B$642:$AJ$653</definedName>
    <definedName name="PRICE2005">[2]Mensuel!$B$654:$AJ$665</definedName>
    <definedName name="PRICE2006">[2]Mensuel!$B$666:$AJ$677</definedName>
    <definedName name="PRICE2007">[2]Mensuel!$B$678:$AJ$689</definedName>
    <definedName name="PROT2003">[2]Mensuel!$CC$282:$DK$293</definedName>
    <definedName name="PROT2004">[2]Mensuel!$CC$294:$DK$305</definedName>
    <definedName name="PROT2005">[2]Mensuel!$CC$306:$DK$317</definedName>
    <definedName name="PROT2005P">[2]Mensuel!$CC$127:$DK$138</definedName>
    <definedName name="PROT2005T">[2]Mensuel!$CC$306:$DK$317</definedName>
    <definedName name="PROT2006">[2]Mensuel!$CC$318:$DK$329</definedName>
    <definedName name="PROT2006P">[2]Mensuel!$CC$139:$DK$150</definedName>
    <definedName name="PROT2007">[2]Mensuel!$CC$330:$DK$341</definedName>
    <definedName name="PROT2007P">[2]Mensuel!$CC$151:$DK$162</definedName>
    <definedName name="PROT2007T">[2]Mensuel!$CC$330:$DK$341</definedName>
    <definedName name="Ranking_years_Destination">[4]Country_Mapping!$Z$3:$Z$227</definedName>
    <definedName name="Ranking_years_origin">[4]Country_Mapping!$Y$3:$Y$227</definedName>
    <definedName name="REF_FAT">[2]LEGISLATION!$A$47:$B$76</definedName>
    <definedName name="SHAPIRO_CONSTANTS" localSheetId="3">[3]Time!#REF!</definedName>
    <definedName name="SHAPIRO_CONSTANTS" localSheetId="1">[3]Time!#REF!</definedName>
    <definedName name="SHAPIRO_CONSTANTS" localSheetId="0">[3]Time!#REF!</definedName>
    <definedName name="SHAPIRO_CONSTANTS" localSheetId="5">[3]Time!#REF!</definedName>
    <definedName name="SHAPIRO_CONSTANTS" localSheetId="6">[3]Time!#REF!</definedName>
    <definedName name="SHAPIRO_CONSTANTS">[3]Time!#REF!</definedName>
    <definedName name="SHAPIRO_CRITICAL" localSheetId="3">[3]Time!#REF!</definedName>
    <definedName name="SHAPIRO_CRITICAL" localSheetId="1">[3]Time!#REF!</definedName>
    <definedName name="SHAPIRO_CRITICAL" localSheetId="0">[3]Time!#REF!</definedName>
    <definedName name="SHAPIRO_CRITICAL" localSheetId="5">[3]Time!#REF!</definedName>
    <definedName name="SHAPIRO_CRITICAL" localSheetId="6">[3]Time!#REF!</definedName>
    <definedName name="SHAPIRO_CRITICAL">[3]Time!#REF!</definedName>
    <definedName name="SHEET_TAB">'[6]monthly fat content'!$D$2</definedName>
    <definedName name="x" localSheetId="3">[3]Time!#REF!</definedName>
    <definedName name="x" localSheetId="1">[3]Time!#REF!</definedName>
    <definedName name="x" localSheetId="0">[3]Time!#REF!</definedName>
    <definedName name="x" localSheetId="5">[3]Time!#REF!</definedName>
    <definedName name="x" localSheetId="6">[3]Time!#REF!</definedName>
    <definedName name="x">[3]Time!#REF!</definedName>
  </definedNames>
  <calcPr calcId="191029"/>
</workbook>
</file>

<file path=xl/calcChain.xml><?xml version="1.0" encoding="utf-8"?>
<calcChain xmlns="http://schemas.openxmlformats.org/spreadsheetml/2006/main">
  <c r="AW5" i="10" l="1"/>
  <c r="AW6" i="10"/>
  <c r="AW7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W99" i="10"/>
  <c r="AW100" i="10"/>
  <c r="AW101" i="10"/>
  <c r="AW102" i="10"/>
  <c r="AW103" i="10"/>
  <c r="AW104" i="10"/>
  <c r="AW105" i="10"/>
  <c r="AW106" i="10"/>
  <c r="AW107" i="10"/>
  <c r="AW108" i="10"/>
  <c r="AW109" i="10"/>
  <c r="AW110" i="10"/>
  <c r="AW111" i="10"/>
  <c r="AW112" i="10"/>
  <c r="AW113" i="10"/>
  <c r="AW114" i="10"/>
  <c r="AW115" i="10"/>
  <c r="AW116" i="10"/>
  <c r="AW117" i="10"/>
  <c r="AW118" i="10"/>
  <c r="AW119" i="10"/>
  <c r="AW120" i="10"/>
  <c r="AW121" i="10"/>
  <c r="AW122" i="10"/>
  <c r="AW123" i="10"/>
  <c r="AW124" i="10"/>
  <c r="AW125" i="10"/>
  <c r="AW126" i="10"/>
  <c r="AW127" i="10"/>
  <c r="AW128" i="10"/>
  <c r="AW129" i="10"/>
  <c r="AW130" i="10"/>
  <c r="AW131" i="10"/>
  <c r="AW132" i="10"/>
  <c r="AW133" i="10"/>
  <c r="AW134" i="10"/>
  <c r="AW135" i="10"/>
  <c r="AW136" i="10"/>
  <c r="AW137" i="10"/>
  <c r="AW138" i="10"/>
  <c r="AW139" i="10"/>
  <c r="AW140" i="10"/>
  <c r="AW141" i="10"/>
  <c r="AW142" i="10"/>
  <c r="AW143" i="10"/>
  <c r="AW144" i="10"/>
  <c r="AW145" i="10"/>
  <c r="AW146" i="10"/>
  <c r="AW147" i="10"/>
  <c r="AW148" i="10"/>
  <c r="AW149" i="10"/>
  <c r="AW150" i="10"/>
  <c r="AW151" i="10"/>
  <c r="AW152" i="10"/>
  <c r="AW153" i="10"/>
  <c r="AW154" i="10"/>
  <c r="AW155" i="10"/>
  <c r="AW156" i="10"/>
  <c r="AW157" i="10"/>
  <c r="AW158" i="10"/>
  <c r="AW159" i="10"/>
  <c r="AW160" i="10"/>
  <c r="AW161" i="10"/>
  <c r="AW162" i="10"/>
  <c r="AW163" i="10"/>
  <c r="AW164" i="10"/>
  <c r="AW165" i="10"/>
  <c r="AW166" i="10"/>
  <c r="AW167" i="10"/>
  <c r="AW168" i="10"/>
  <c r="AW169" i="10"/>
  <c r="AW170" i="10"/>
  <c r="AW171" i="10"/>
  <c r="AW172" i="10"/>
  <c r="AW173" i="10"/>
  <c r="AW174" i="10"/>
  <c r="AW175" i="10"/>
  <c r="AW176" i="10"/>
  <c r="AW177" i="10"/>
  <c r="AW178" i="10"/>
  <c r="AW179" i="10"/>
  <c r="AW180" i="10"/>
  <c r="AW181" i="10"/>
  <c r="AW182" i="10"/>
  <c r="AW183" i="10"/>
  <c r="AW184" i="10"/>
  <c r="AW185" i="10"/>
  <c r="AW186" i="10"/>
  <c r="AW187" i="10"/>
  <c r="AW188" i="10"/>
  <c r="AW189" i="10"/>
  <c r="AW190" i="10"/>
  <c r="AW191" i="10"/>
  <c r="AW192" i="10"/>
  <c r="AW193" i="10"/>
  <c r="AW194" i="10"/>
  <c r="AW195" i="10"/>
  <c r="AW196" i="10"/>
  <c r="AW197" i="10"/>
  <c r="AW198" i="10"/>
  <c r="AW199" i="10"/>
  <c r="AW200" i="10"/>
  <c r="AW201" i="10"/>
  <c r="AW202" i="10"/>
  <c r="AW203" i="10"/>
  <c r="AW204" i="10"/>
  <c r="AW205" i="10"/>
  <c r="AW206" i="10"/>
  <c r="AW207" i="10"/>
  <c r="AW208" i="10"/>
  <c r="AW209" i="10"/>
  <c r="AW210" i="10"/>
  <c r="AW211" i="10"/>
  <c r="AW212" i="10"/>
  <c r="AW213" i="10"/>
  <c r="AW214" i="10"/>
  <c r="AW215" i="10"/>
  <c r="AW216" i="10"/>
  <c r="AW217" i="10"/>
  <c r="AW218" i="10"/>
  <c r="AW219" i="10"/>
  <c r="AW220" i="10"/>
  <c r="AW221" i="10"/>
  <c r="AW222" i="10"/>
  <c r="AW223" i="10"/>
  <c r="AW224" i="10"/>
  <c r="AW225" i="10"/>
  <c r="AW226" i="10"/>
  <c r="AW227" i="10"/>
  <c r="AW228" i="10"/>
  <c r="AW229" i="10"/>
  <c r="AW230" i="10"/>
  <c r="AW231" i="10"/>
  <c r="AW232" i="10"/>
  <c r="AW233" i="10"/>
  <c r="AW234" i="10"/>
  <c r="AW235" i="10"/>
  <c r="AW236" i="10"/>
  <c r="AW237" i="10"/>
  <c r="AW238" i="10"/>
  <c r="AW239" i="10"/>
  <c r="AW240" i="10"/>
  <c r="AW241" i="10"/>
  <c r="AW242" i="10"/>
  <c r="AW243" i="10"/>
  <c r="AW244" i="10"/>
  <c r="AW245" i="10"/>
  <c r="AW246" i="10"/>
  <c r="AW247" i="10"/>
  <c r="AW248" i="10"/>
  <c r="AW249" i="10"/>
  <c r="AW250" i="10"/>
  <c r="AW251" i="10"/>
  <c r="AW252" i="10"/>
  <c r="AW253" i="10"/>
  <c r="AW254" i="10"/>
  <c r="AW255" i="10"/>
  <c r="AW256" i="10"/>
  <c r="AW257" i="10"/>
  <c r="AW258" i="10"/>
  <c r="AW259" i="10"/>
  <c r="AW260" i="10"/>
  <c r="AW261" i="10"/>
  <c r="AW262" i="10"/>
  <c r="AW263" i="10"/>
  <c r="AW264" i="10"/>
  <c r="AW265" i="10"/>
  <c r="AW266" i="10"/>
  <c r="AW267" i="10"/>
  <c r="AW268" i="10"/>
  <c r="AW269" i="10"/>
  <c r="AW270" i="10"/>
  <c r="AW271" i="10"/>
  <c r="AW272" i="10"/>
  <c r="AW273" i="10"/>
  <c r="AW274" i="10"/>
  <c r="AW275" i="10"/>
  <c r="AW276" i="10"/>
  <c r="AW277" i="10"/>
  <c r="AW278" i="10"/>
  <c r="AW279" i="10"/>
  <c r="AW280" i="10"/>
  <c r="AW281" i="10"/>
  <c r="AW282" i="10"/>
  <c r="AW283" i="10"/>
  <c r="AW284" i="10"/>
  <c r="AW285" i="10"/>
  <c r="AW286" i="10"/>
  <c r="AW287" i="10"/>
  <c r="AW288" i="10"/>
  <c r="AW289" i="10"/>
  <c r="AW290" i="10"/>
  <c r="AW291" i="10"/>
  <c r="AW292" i="10"/>
  <c r="AW293" i="10"/>
  <c r="AW294" i="10"/>
  <c r="AW295" i="10"/>
  <c r="AW296" i="10"/>
  <c r="AW297" i="10"/>
  <c r="AW298" i="10"/>
  <c r="AW299" i="10"/>
  <c r="AW300" i="10"/>
  <c r="AW301" i="10"/>
  <c r="AW302" i="10"/>
  <c r="AW303" i="10"/>
  <c r="AW4" i="10"/>
  <c r="B153" i="4" l="1"/>
  <c r="A153" i="4" s="1"/>
  <c r="B154" i="4"/>
  <c r="A154" i="4" s="1"/>
  <c r="B288" i="7" l="1"/>
  <c r="B289" i="7"/>
  <c r="B291" i="7"/>
  <c r="B292" i="7"/>
  <c r="B293" i="7"/>
  <c r="B294" i="7"/>
  <c r="B295" i="7"/>
  <c r="B296" i="7"/>
  <c r="B297" i="7"/>
  <c r="B298" i="7"/>
  <c r="B299" i="7"/>
  <c r="B300" i="7"/>
  <c r="B30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34" i="7"/>
  <c r="B235" i="7"/>
  <c r="B236" i="7"/>
  <c r="B237" i="7"/>
  <c r="B238" i="7"/>
  <c r="B239" i="7"/>
  <c r="B240" i="7"/>
  <c r="B241" i="7"/>
  <c r="B242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183" i="7"/>
  <c r="B184" i="7"/>
  <c r="B185" i="7"/>
  <c r="B186" i="7"/>
  <c r="B187" i="7"/>
  <c r="B188" i="7"/>
  <c r="B189" i="7"/>
  <c r="B190" i="7"/>
  <c r="B191" i="7"/>
  <c r="B192" i="7"/>
  <c r="B193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56" i="7"/>
  <c r="B157" i="7"/>
  <c r="B158" i="7"/>
  <c r="B159" i="7"/>
  <c r="B160" i="7"/>
  <c r="B161" i="7"/>
  <c r="B162" i="7"/>
  <c r="B149" i="7"/>
  <c r="B150" i="7"/>
  <c r="B151" i="7"/>
  <c r="B152" i="7"/>
  <c r="B153" i="7"/>
  <c r="B154" i="7"/>
  <c r="B155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92" i="7"/>
  <c r="B65" i="7"/>
  <c r="B66" i="7"/>
  <c r="B64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3" i="7"/>
  <c r="AE421" i="10"/>
  <c r="AE422" i="10"/>
  <c r="AE423" i="10"/>
  <c r="AE424" i="10"/>
  <c r="AE425" i="10"/>
  <c r="AE426" i="10"/>
  <c r="AE427" i="10"/>
  <c r="AE428" i="10"/>
  <c r="AE429" i="10"/>
  <c r="AE430" i="10"/>
  <c r="AE431" i="10"/>
  <c r="AE432" i="10"/>
  <c r="AE433" i="10"/>
  <c r="AE434" i="10"/>
  <c r="AE435" i="10"/>
  <c r="AE436" i="10"/>
  <c r="AE437" i="10"/>
  <c r="AE438" i="10"/>
  <c r="AE439" i="10"/>
  <c r="AE440" i="10"/>
  <c r="AE441" i="10"/>
  <c r="AE442" i="10"/>
  <c r="AE443" i="10"/>
  <c r="AE444" i="10"/>
  <c r="AE445" i="10"/>
  <c r="AE446" i="10"/>
  <c r="AE447" i="10"/>
  <c r="AE448" i="10"/>
  <c r="AE449" i="10"/>
  <c r="AE450" i="10"/>
  <c r="AE451" i="10"/>
  <c r="AE452" i="10"/>
  <c r="AE453" i="10"/>
  <c r="AE454" i="10"/>
  <c r="AE455" i="10"/>
  <c r="AE456" i="10"/>
  <c r="AE457" i="10"/>
  <c r="AE458" i="10"/>
  <c r="AE459" i="10"/>
  <c r="AE460" i="10"/>
  <c r="AE461" i="10"/>
  <c r="AE462" i="10"/>
  <c r="AE463" i="10"/>
  <c r="AE464" i="10"/>
  <c r="AE465" i="10"/>
  <c r="AE466" i="10"/>
  <c r="AE467" i="10"/>
  <c r="AE468" i="10"/>
  <c r="AE469" i="10"/>
  <c r="AE470" i="10"/>
  <c r="AE471" i="10"/>
  <c r="AE472" i="10"/>
  <c r="AE473" i="10"/>
  <c r="AE474" i="10"/>
  <c r="AE475" i="10"/>
  <c r="AE476" i="10"/>
  <c r="AE477" i="10"/>
  <c r="AE478" i="10"/>
  <c r="AE479" i="10"/>
  <c r="AE480" i="10"/>
  <c r="AE481" i="10"/>
  <c r="AE482" i="10"/>
  <c r="AE483" i="10"/>
  <c r="AE484" i="10"/>
  <c r="AE485" i="10"/>
  <c r="AE486" i="10"/>
  <c r="AE487" i="10"/>
  <c r="AE488" i="10"/>
  <c r="AE489" i="10"/>
  <c r="AE490" i="10"/>
  <c r="AE491" i="10"/>
  <c r="AE492" i="10"/>
  <c r="AE493" i="10"/>
  <c r="B150" i="4" l="1"/>
  <c r="A150" i="4" s="1"/>
  <c r="B151" i="4"/>
  <c r="A151" i="4" s="1"/>
  <c r="H8" i="16" l="1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G8" i="16"/>
  <c r="G8" i="14"/>
  <c r="H8" i="14"/>
  <c r="I8" i="14"/>
  <c r="J8" i="14"/>
  <c r="K8" i="14"/>
  <c r="L8" i="14"/>
  <c r="M8" i="14"/>
  <c r="N8" i="14"/>
  <c r="O8" i="14"/>
  <c r="P8" i="14"/>
  <c r="Q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R8" i="14"/>
  <c r="B126" i="4"/>
  <c r="A126" i="4" s="1"/>
  <c r="B127" i="4"/>
  <c r="A127" i="4" s="1"/>
  <c r="B128" i="4"/>
  <c r="A128" i="4" s="1"/>
  <c r="B129" i="4"/>
  <c r="A129" i="4" s="1"/>
  <c r="B130" i="4"/>
  <c r="A130" i="4" s="1"/>
  <c r="B131" i="4"/>
  <c r="A131" i="4" s="1"/>
  <c r="B132" i="4"/>
  <c r="A132" i="4" s="1"/>
  <c r="B133" i="4"/>
  <c r="A133" i="4" s="1"/>
  <c r="B134" i="4"/>
  <c r="A134" i="4" s="1"/>
  <c r="B135" i="4"/>
  <c r="A135" i="4" s="1"/>
  <c r="B136" i="4"/>
  <c r="A136" i="4" s="1"/>
  <c r="B137" i="4"/>
  <c r="A137" i="4" s="1"/>
  <c r="B138" i="4"/>
  <c r="A138" i="4" s="1"/>
  <c r="B139" i="4"/>
  <c r="A139" i="4" s="1"/>
  <c r="B140" i="4"/>
  <c r="A140" i="4" s="1"/>
  <c r="B141" i="4"/>
  <c r="A141" i="4" s="1"/>
  <c r="B142" i="4"/>
  <c r="A142" i="4" s="1"/>
  <c r="B143" i="4"/>
  <c r="A143" i="4" s="1"/>
  <c r="B144" i="4"/>
  <c r="A144" i="4" s="1"/>
  <c r="F7" i="14"/>
  <c r="E8" i="14"/>
  <c r="F8" i="14"/>
  <c r="C302" i="7"/>
  <c r="B340" i="4"/>
  <c r="A340" i="4" s="1"/>
  <c r="B341" i="4"/>
  <c r="A341" i="4" s="1"/>
  <c r="B342" i="4"/>
  <c r="A342" i="4" s="1"/>
  <c r="B343" i="4"/>
  <c r="A343" i="4" s="1"/>
  <c r="B344" i="4"/>
  <c r="A344" i="4" s="1"/>
  <c r="B345" i="4"/>
  <c r="A345" i="4" s="1"/>
  <c r="B346" i="4"/>
  <c r="A346" i="4" s="1"/>
  <c r="B347" i="4"/>
  <c r="A347" i="4" s="1"/>
  <c r="B348" i="4"/>
  <c r="A348" i="4" s="1"/>
  <c r="B349" i="4"/>
  <c r="A349" i="4" s="1"/>
  <c r="B350" i="4"/>
  <c r="A350" i="4" s="1"/>
  <c r="B351" i="4"/>
  <c r="A351" i="4" s="1"/>
  <c r="B352" i="4"/>
  <c r="A352" i="4" s="1"/>
  <c r="B353" i="4"/>
  <c r="A353" i="4" s="1"/>
  <c r="B354" i="4"/>
  <c r="A354" i="4" s="1"/>
  <c r="B355" i="4"/>
  <c r="A355" i="4" s="1"/>
  <c r="B356" i="4"/>
  <c r="A356" i="4" s="1"/>
  <c r="B357" i="4"/>
  <c r="A357" i="4" s="1"/>
  <c r="B358" i="4"/>
  <c r="A358" i="4" s="1"/>
  <c r="B359" i="4"/>
  <c r="A359" i="4" s="1"/>
  <c r="B360" i="4"/>
  <c r="A360" i="4" s="1"/>
  <c r="B361" i="4"/>
  <c r="A361" i="4" s="1"/>
  <c r="B362" i="4"/>
  <c r="A362" i="4" s="1"/>
  <c r="L1" i="4" l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45" i="4"/>
  <c r="B146" i="4"/>
  <c r="B147" i="4"/>
  <c r="B148" i="4"/>
  <c r="B149" i="4"/>
  <c r="B152" i="4"/>
  <c r="B155" i="4"/>
  <c r="A155" i="4" s="1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63" i="4"/>
  <c r="B4" i="4"/>
  <c r="O190" i="11" l="1"/>
  <c r="O9" i="11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F8" i="16" l="1"/>
  <c r="E8" i="16"/>
  <c r="D9" i="16"/>
  <c r="F9" i="16" s="1"/>
  <c r="F7" i="16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D9" i="14"/>
  <c r="G7" i="14"/>
  <c r="H7" i="14" s="1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J7" i="14" s="1"/>
  <c r="N9" i="14" l="1"/>
  <c r="G9" i="14"/>
  <c r="O9" i="14"/>
  <c r="H9" i="14"/>
  <c r="P9" i="14"/>
  <c r="I9" i="14"/>
  <c r="Q9" i="14"/>
  <c r="J9" i="14"/>
  <c r="K9" i="14"/>
  <c r="L9" i="14"/>
  <c r="M9" i="14"/>
  <c r="S9" i="14"/>
  <c r="AA9" i="14"/>
  <c r="AI9" i="14"/>
  <c r="X9" i="14"/>
  <c r="AF9" i="14"/>
  <c r="Z9" i="14"/>
  <c r="AB9" i="14"/>
  <c r="AC9" i="14"/>
  <c r="T9" i="14"/>
  <c r="AD9" i="14"/>
  <c r="U9" i="14"/>
  <c r="AE9" i="14"/>
  <c r="V9" i="14"/>
  <c r="AG9" i="14"/>
  <c r="W9" i="14"/>
  <c r="AH9" i="14"/>
  <c r="Y9" i="14"/>
  <c r="AJ9" i="14"/>
  <c r="R9" i="14"/>
  <c r="D10" i="16"/>
  <c r="E9" i="16"/>
  <c r="K9" i="16"/>
  <c r="S9" i="16"/>
  <c r="AA9" i="16"/>
  <c r="AI9" i="16"/>
  <c r="L9" i="16"/>
  <c r="T9" i="16"/>
  <c r="AB9" i="16"/>
  <c r="AJ9" i="16"/>
  <c r="M9" i="16"/>
  <c r="U9" i="16"/>
  <c r="AC9" i="16"/>
  <c r="N9" i="16"/>
  <c r="V9" i="16"/>
  <c r="AD9" i="16"/>
  <c r="O9" i="16"/>
  <c r="W9" i="16"/>
  <c r="AE9" i="16"/>
  <c r="H9" i="16"/>
  <c r="P9" i="16"/>
  <c r="X9" i="16"/>
  <c r="AF9" i="16"/>
  <c r="I9" i="16"/>
  <c r="Q9" i="16"/>
  <c r="Y9" i="16"/>
  <c r="AG9" i="16"/>
  <c r="J9" i="16"/>
  <c r="R9" i="16"/>
  <c r="Z9" i="16"/>
  <c r="AH9" i="16"/>
  <c r="G9" i="16"/>
  <c r="E9" i="14"/>
  <c r="F9" i="14"/>
  <c r="D11" i="16"/>
  <c r="D10" i="14"/>
  <c r="N10" i="16" l="1"/>
  <c r="V10" i="16"/>
  <c r="AD10" i="16"/>
  <c r="O10" i="16"/>
  <c r="W10" i="16"/>
  <c r="AE10" i="16"/>
  <c r="H10" i="16"/>
  <c r="P10" i="16"/>
  <c r="X10" i="16"/>
  <c r="AF10" i="16"/>
  <c r="I10" i="16"/>
  <c r="Q10" i="16"/>
  <c r="Y10" i="16"/>
  <c r="AG10" i="16"/>
  <c r="J10" i="16"/>
  <c r="R10" i="16"/>
  <c r="Z10" i="16"/>
  <c r="AH10" i="16"/>
  <c r="K10" i="16"/>
  <c r="S10" i="16"/>
  <c r="AA10" i="16"/>
  <c r="AI10" i="16"/>
  <c r="L10" i="16"/>
  <c r="T10" i="16"/>
  <c r="AB10" i="16"/>
  <c r="AJ10" i="16"/>
  <c r="M10" i="16"/>
  <c r="U10" i="16"/>
  <c r="AC10" i="16"/>
  <c r="G10" i="16"/>
  <c r="F10" i="16"/>
  <c r="E10" i="16"/>
  <c r="K10" i="14"/>
  <c r="L10" i="14"/>
  <c r="M10" i="14"/>
  <c r="N10" i="14"/>
  <c r="G10" i="14"/>
  <c r="O10" i="14"/>
  <c r="H10" i="14"/>
  <c r="P10" i="14"/>
  <c r="I10" i="14"/>
  <c r="Q10" i="14"/>
  <c r="J10" i="14"/>
  <c r="Y10" i="14"/>
  <c r="AG10" i="14"/>
  <c r="V10" i="14"/>
  <c r="AD10" i="14"/>
  <c r="S10" i="14"/>
  <c r="AC10" i="14"/>
  <c r="T10" i="14"/>
  <c r="AE10" i="14"/>
  <c r="U10" i="14"/>
  <c r="AF10" i="14"/>
  <c r="W10" i="14"/>
  <c r="AH10" i="14"/>
  <c r="X10" i="14"/>
  <c r="AI10" i="14"/>
  <c r="Z10" i="14"/>
  <c r="AJ10" i="14"/>
  <c r="AA10" i="14"/>
  <c r="AB10" i="14"/>
  <c r="R10" i="14"/>
  <c r="I11" i="16"/>
  <c r="Q11" i="16"/>
  <c r="Y11" i="16"/>
  <c r="AG11" i="16"/>
  <c r="J11" i="16"/>
  <c r="R11" i="16"/>
  <c r="Z11" i="16"/>
  <c r="AH11" i="16"/>
  <c r="K11" i="16"/>
  <c r="S11" i="16"/>
  <c r="AA11" i="16"/>
  <c r="AI11" i="16"/>
  <c r="L11" i="16"/>
  <c r="T11" i="16"/>
  <c r="AB11" i="16"/>
  <c r="AJ11" i="16"/>
  <c r="M11" i="16"/>
  <c r="U11" i="16"/>
  <c r="AC11" i="16"/>
  <c r="N11" i="16"/>
  <c r="V11" i="16"/>
  <c r="AD11" i="16"/>
  <c r="O11" i="16"/>
  <c r="W11" i="16"/>
  <c r="AE11" i="16"/>
  <c r="H11" i="16"/>
  <c r="P11" i="16"/>
  <c r="X11" i="16"/>
  <c r="AF11" i="16"/>
  <c r="G11" i="16"/>
  <c r="F11" i="16"/>
  <c r="E11" i="16"/>
  <c r="E10" i="14"/>
  <c r="F10" i="14"/>
  <c r="D12" i="16"/>
  <c r="D11" i="14"/>
  <c r="H11" i="14" l="1"/>
  <c r="P11" i="14"/>
  <c r="I11" i="14"/>
  <c r="Q11" i="14"/>
  <c r="J11" i="14"/>
  <c r="K11" i="14"/>
  <c r="L11" i="14"/>
  <c r="M11" i="14"/>
  <c r="N11" i="14"/>
  <c r="G11" i="14"/>
  <c r="O11" i="14"/>
  <c r="W11" i="14"/>
  <c r="AE11" i="14"/>
  <c r="T11" i="14"/>
  <c r="AB11" i="14"/>
  <c r="AJ11" i="14"/>
  <c r="V11" i="14"/>
  <c r="AG11" i="14"/>
  <c r="X11" i="14"/>
  <c r="AH11" i="14"/>
  <c r="Y11" i="14"/>
  <c r="AI11" i="14"/>
  <c r="Z11" i="14"/>
  <c r="AA11" i="14"/>
  <c r="AC11" i="14"/>
  <c r="S11" i="14"/>
  <c r="AD11" i="14"/>
  <c r="U11" i="14"/>
  <c r="AF11" i="14"/>
  <c r="R11" i="14"/>
  <c r="L12" i="16"/>
  <c r="T12" i="16"/>
  <c r="AB12" i="16"/>
  <c r="AJ12" i="16"/>
  <c r="M12" i="16"/>
  <c r="U12" i="16"/>
  <c r="AC12" i="16"/>
  <c r="N12" i="16"/>
  <c r="V12" i="16"/>
  <c r="AD12" i="16"/>
  <c r="O12" i="16"/>
  <c r="W12" i="16"/>
  <c r="AE12" i="16"/>
  <c r="H12" i="16"/>
  <c r="P12" i="16"/>
  <c r="X12" i="16"/>
  <c r="AF12" i="16"/>
  <c r="I12" i="16"/>
  <c r="Q12" i="16"/>
  <c r="Y12" i="16"/>
  <c r="AG12" i="16"/>
  <c r="J12" i="16"/>
  <c r="R12" i="16"/>
  <c r="Z12" i="16"/>
  <c r="AH12" i="16"/>
  <c r="K12" i="16"/>
  <c r="S12" i="16"/>
  <c r="AA12" i="16"/>
  <c r="AI12" i="16"/>
  <c r="G12" i="16"/>
  <c r="F12" i="16"/>
  <c r="E12" i="16"/>
  <c r="F11" i="14"/>
  <c r="E11" i="14"/>
  <c r="D13" i="16"/>
  <c r="D12" i="14"/>
  <c r="O13" i="16" l="1"/>
  <c r="W13" i="16"/>
  <c r="AE13" i="16"/>
  <c r="H13" i="16"/>
  <c r="P13" i="16"/>
  <c r="X13" i="16"/>
  <c r="AF13" i="16"/>
  <c r="I13" i="16"/>
  <c r="Q13" i="16"/>
  <c r="Y13" i="16"/>
  <c r="AG13" i="16"/>
  <c r="J13" i="16"/>
  <c r="R13" i="16"/>
  <c r="Z13" i="16"/>
  <c r="AH13" i="16"/>
  <c r="K13" i="16"/>
  <c r="S13" i="16"/>
  <c r="AA13" i="16"/>
  <c r="AI13" i="16"/>
  <c r="L13" i="16"/>
  <c r="T13" i="16"/>
  <c r="AB13" i="16"/>
  <c r="AJ13" i="16"/>
  <c r="M13" i="16"/>
  <c r="U13" i="16"/>
  <c r="AC13" i="16"/>
  <c r="N13" i="16"/>
  <c r="V13" i="16"/>
  <c r="AD13" i="16"/>
  <c r="G13" i="16"/>
  <c r="F13" i="16"/>
  <c r="E13" i="16"/>
  <c r="M12" i="14"/>
  <c r="N12" i="14"/>
  <c r="G12" i="14"/>
  <c r="O12" i="14"/>
  <c r="H12" i="14"/>
  <c r="P12" i="14"/>
  <c r="I12" i="14"/>
  <c r="Q12" i="14"/>
  <c r="J12" i="14"/>
  <c r="K12" i="14"/>
  <c r="L12" i="14"/>
  <c r="U12" i="14"/>
  <c r="AC12" i="14"/>
  <c r="Z12" i="14"/>
  <c r="AH12" i="14"/>
  <c r="Y12" i="14"/>
  <c r="AJ12" i="14"/>
  <c r="AA12" i="14"/>
  <c r="AB12" i="14"/>
  <c r="S12" i="14"/>
  <c r="AD12" i="14"/>
  <c r="T12" i="14"/>
  <c r="AE12" i="14"/>
  <c r="V12" i="14"/>
  <c r="AF12" i="14"/>
  <c r="W12" i="14"/>
  <c r="AG12" i="14"/>
  <c r="X12" i="14"/>
  <c r="AI12" i="14"/>
  <c r="R12" i="14"/>
  <c r="E12" i="14"/>
  <c r="F12" i="14"/>
  <c r="D14" i="16"/>
  <c r="D13" i="14"/>
  <c r="J14" i="16" l="1"/>
  <c r="R14" i="16"/>
  <c r="Z14" i="16"/>
  <c r="AH14" i="16"/>
  <c r="K14" i="16"/>
  <c r="S14" i="16"/>
  <c r="AA14" i="16"/>
  <c r="AI14" i="16"/>
  <c r="L14" i="16"/>
  <c r="T14" i="16"/>
  <c r="AB14" i="16"/>
  <c r="AJ14" i="16"/>
  <c r="M14" i="16"/>
  <c r="U14" i="16"/>
  <c r="AC14" i="16"/>
  <c r="N14" i="16"/>
  <c r="V14" i="16"/>
  <c r="AD14" i="16"/>
  <c r="O14" i="16"/>
  <c r="W14" i="16"/>
  <c r="AE14" i="16"/>
  <c r="H14" i="16"/>
  <c r="P14" i="16"/>
  <c r="X14" i="16"/>
  <c r="AF14" i="16"/>
  <c r="I14" i="16"/>
  <c r="Q14" i="16"/>
  <c r="Y14" i="16"/>
  <c r="AG14" i="16"/>
  <c r="G14" i="16"/>
  <c r="F14" i="16"/>
  <c r="E14" i="16"/>
  <c r="J13" i="14"/>
  <c r="K13" i="14"/>
  <c r="L13" i="14"/>
  <c r="M13" i="14"/>
  <c r="N13" i="14"/>
  <c r="G13" i="14"/>
  <c r="O13" i="14"/>
  <c r="H13" i="14"/>
  <c r="P13" i="14"/>
  <c r="I13" i="14"/>
  <c r="Q13" i="14"/>
  <c r="X13" i="14"/>
  <c r="AF13" i="14"/>
  <c r="AA13" i="14"/>
  <c r="AJ13" i="14"/>
  <c r="S13" i="14"/>
  <c r="AB13" i="14"/>
  <c r="T13" i="14"/>
  <c r="AC13" i="14"/>
  <c r="U13" i="14"/>
  <c r="AD13" i="14"/>
  <c r="V13" i="14"/>
  <c r="AE13" i="14"/>
  <c r="W13" i="14"/>
  <c r="AG13" i="14"/>
  <c r="Z13" i="14"/>
  <c r="AI13" i="14"/>
  <c r="Y13" i="14"/>
  <c r="AH13" i="14"/>
  <c r="R13" i="14"/>
  <c r="E13" i="14"/>
  <c r="F13" i="14"/>
  <c r="D15" i="16"/>
  <c r="D14" i="14"/>
  <c r="G14" i="14" l="1"/>
  <c r="O14" i="14"/>
  <c r="H14" i="14"/>
  <c r="P14" i="14"/>
  <c r="I14" i="14"/>
  <c r="Q14" i="14"/>
  <c r="J14" i="14"/>
  <c r="K14" i="14"/>
  <c r="L14" i="14"/>
  <c r="M14" i="14"/>
  <c r="N14" i="14"/>
  <c r="V14" i="14"/>
  <c r="AD14" i="14"/>
  <c r="AA14" i="14"/>
  <c r="AJ14" i="14"/>
  <c r="S14" i="14"/>
  <c r="AB14" i="14"/>
  <c r="T14" i="14"/>
  <c r="AC14" i="14"/>
  <c r="U14" i="14"/>
  <c r="AE14" i="14"/>
  <c r="W14" i="14"/>
  <c r="AF14" i="14"/>
  <c r="X14" i="14"/>
  <c r="AG14" i="14"/>
  <c r="Z14" i="14"/>
  <c r="AI14" i="14"/>
  <c r="Y14" i="14"/>
  <c r="AH14" i="14"/>
  <c r="R14" i="14"/>
  <c r="M15" i="16"/>
  <c r="U15" i="16"/>
  <c r="AC15" i="16"/>
  <c r="N15" i="16"/>
  <c r="V15" i="16"/>
  <c r="AD15" i="16"/>
  <c r="O15" i="16"/>
  <c r="W15" i="16"/>
  <c r="AE15" i="16"/>
  <c r="H15" i="16"/>
  <c r="P15" i="16"/>
  <c r="X15" i="16"/>
  <c r="AF15" i="16"/>
  <c r="I15" i="16"/>
  <c r="Q15" i="16"/>
  <c r="Y15" i="16"/>
  <c r="AG15" i="16"/>
  <c r="J15" i="16"/>
  <c r="R15" i="16"/>
  <c r="Z15" i="16"/>
  <c r="AH15" i="16"/>
  <c r="K15" i="16"/>
  <c r="S15" i="16"/>
  <c r="AA15" i="16"/>
  <c r="AI15" i="16"/>
  <c r="L15" i="16"/>
  <c r="T15" i="16"/>
  <c r="AB15" i="16"/>
  <c r="AJ15" i="16"/>
  <c r="G15" i="16"/>
  <c r="F15" i="16"/>
  <c r="E15" i="16"/>
  <c r="E14" i="14"/>
  <c r="F14" i="14"/>
  <c r="D16" i="16"/>
  <c r="D15" i="14"/>
  <c r="H16" i="16" l="1"/>
  <c r="P16" i="16"/>
  <c r="X16" i="16"/>
  <c r="AF16" i="16"/>
  <c r="I16" i="16"/>
  <c r="Q16" i="16"/>
  <c r="Y16" i="16"/>
  <c r="AG16" i="16"/>
  <c r="J16" i="16"/>
  <c r="R16" i="16"/>
  <c r="Z16" i="16"/>
  <c r="AH16" i="16"/>
  <c r="K16" i="16"/>
  <c r="S16" i="16"/>
  <c r="AA16" i="16"/>
  <c r="AI16" i="16"/>
  <c r="L16" i="16"/>
  <c r="T16" i="16"/>
  <c r="AB16" i="16"/>
  <c r="AJ16" i="16"/>
  <c r="M16" i="16"/>
  <c r="U16" i="16"/>
  <c r="AC16" i="16"/>
  <c r="N16" i="16"/>
  <c r="V16" i="16"/>
  <c r="AD16" i="16"/>
  <c r="O16" i="16"/>
  <c r="W16" i="16"/>
  <c r="AE16" i="16"/>
  <c r="G16" i="16"/>
  <c r="F16" i="16"/>
  <c r="E16" i="16"/>
  <c r="L15" i="14"/>
  <c r="M15" i="14"/>
  <c r="N15" i="14"/>
  <c r="G15" i="14"/>
  <c r="O15" i="14"/>
  <c r="H15" i="14"/>
  <c r="P15" i="14"/>
  <c r="I15" i="14"/>
  <c r="Q15" i="14"/>
  <c r="J15" i="14"/>
  <c r="K15" i="14"/>
  <c r="T15" i="14"/>
  <c r="AB15" i="14"/>
  <c r="AJ15" i="14"/>
  <c r="AA15" i="14"/>
  <c r="S15" i="14"/>
  <c r="AC15" i="14"/>
  <c r="U15" i="14"/>
  <c r="AD15" i="14"/>
  <c r="V15" i="14"/>
  <c r="AE15" i="14"/>
  <c r="W15" i="14"/>
  <c r="AF15" i="14"/>
  <c r="X15" i="14"/>
  <c r="AG15" i="14"/>
  <c r="Z15" i="14"/>
  <c r="AI15" i="14"/>
  <c r="AH15" i="14"/>
  <c r="Y15" i="14"/>
  <c r="R15" i="14"/>
  <c r="F15" i="14"/>
  <c r="E15" i="14"/>
  <c r="D17" i="16"/>
  <c r="D16" i="14"/>
  <c r="K17" i="16" l="1"/>
  <c r="L17" i="16"/>
  <c r="T17" i="16"/>
  <c r="AB17" i="16"/>
  <c r="AJ17" i="16"/>
  <c r="M17" i="16"/>
  <c r="U17" i="16"/>
  <c r="AC17" i="16"/>
  <c r="N17" i="16"/>
  <c r="V17" i="16"/>
  <c r="AD17" i="16"/>
  <c r="O17" i="16"/>
  <c r="W17" i="16"/>
  <c r="AE17" i="16"/>
  <c r="H17" i="16"/>
  <c r="P17" i="16"/>
  <c r="X17" i="16"/>
  <c r="AF17" i="16"/>
  <c r="I17" i="16"/>
  <c r="Q17" i="16"/>
  <c r="Y17" i="16"/>
  <c r="AG17" i="16"/>
  <c r="J17" i="16"/>
  <c r="R17" i="16"/>
  <c r="Z17" i="16"/>
  <c r="AH17" i="16"/>
  <c r="S17" i="16"/>
  <c r="AA17" i="16"/>
  <c r="AI17" i="16"/>
  <c r="G17" i="16"/>
  <c r="F17" i="16"/>
  <c r="E17" i="16"/>
  <c r="I16" i="14"/>
  <c r="Q16" i="14"/>
  <c r="J16" i="14"/>
  <c r="K16" i="14"/>
  <c r="L16" i="14"/>
  <c r="M16" i="14"/>
  <c r="N16" i="14"/>
  <c r="G16" i="14"/>
  <c r="O16" i="14"/>
  <c r="H16" i="14"/>
  <c r="P16" i="14"/>
  <c r="Z16" i="14"/>
  <c r="AH16" i="14"/>
  <c r="S16" i="14"/>
  <c r="AB16" i="14"/>
  <c r="T16" i="14"/>
  <c r="AC16" i="14"/>
  <c r="U16" i="14"/>
  <c r="AD16" i="14"/>
  <c r="V16" i="14"/>
  <c r="AE16" i="14"/>
  <c r="W16" i="14"/>
  <c r="AF16" i="14"/>
  <c r="X16" i="14"/>
  <c r="AG16" i="14"/>
  <c r="AA16" i="14"/>
  <c r="AJ16" i="14"/>
  <c r="Y16" i="14"/>
  <c r="AI16" i="14"/>
  <c r="R16" i="14"/>
  <c r="E16" i="14"/>
  <c r="F16" i="14"/>
  <c r="D18" i="16"/>
  <c r="D17" i="14"/>
  <c r="N17" i="14" l="1"/>
  <c r="G17" i="14"/>
  <c r="O17" i="14"/>
  <c r="H17" i="14"/>
  <c r="P17" i="14"/>
  <c r="I17" i="14"/>
  <c r="Q17" i="14"/>
  <c r="J17" i="14"/>
  <c r="K17" i="14"/>
  <c r="L17" i="14"/>
  <c r="M17" i="14"/>
  <c r="X17" i="14"/>
  <c r="AF17" i="14"/>
  <c r="S17" i="14"/>
  <c r="AB17" i="14"/>
  <c r="T17" i="14"/>
  <c r="AC17" i="14"/>
  <c r="U17" i="14"/>
  <c r="AD17" i="14"/>
  <c r="V17" i="14"/>
  <c r="AE17" i="14"/>
  <c r="W17" i="14"/>
  <c r="AG17" i="14"/>
  <c r="Y17" i="14"/>
  <c r="AH17" i="14"/>
  <c r="AA17" i="14"/>
  <c r="AJ17" i="14"/>
  <c r="Z17" i="14"/>
  <c r="AI17" i="14"/>
  <c r="R17" i="14"/>
  <c r="O18" i="16"/>
  <c r="W18" i="16"/>
  <c r="AE18" i="16"/>
  <c r="H18" i="16"/>
  <c r="P18" i="16"/>
  <c r="X18" i="16"/>
  <c r="I18" i="16"/>
  <c r="Q18" i="16"/>
  <c r="Y18" i="16"/>
  <c r="AG18" i="16"/>
  <c r="J18" i="16"/>
  <c r="R18" i="16"/>
  <c r="Z18" i="16"/>
  <c r="AH18" i="16"/>
  <c r="K18" i="16"/>
  <c r="S18" i="16"/>
  <c r="AA18" i="16"/>
  <c r="AI18" i="16"/>
  <c r="L18" i="16"/>
  <c r="T18" i="16"/>
  <c r="AB18" i="16"/>
  <c r="AJ18" i="16"/>
  <c r="M18" i="16"/>
  <c r="U18" i="16"/>
  <c r="AC18" i="16"/>
  <c r="N18" i="16"/>
  <c r="V18" i="16"/>
  <c r="AD18" i="16"/>
  <c r="AF18" i="16"/>
  <c r="G18" i="16"/>
  <c r="F18" i="16"/>
  <c r="E18" i="16"/>
  <c r="E17" i="14"/>
  <c r="F17" i="14"/>
  <c r="D19" i="16"/>
  <c r="D18" i="14"/>
  <c r="K18" i="14" l="1"/>
  <c r="L18" i="14"/>
  <c r="M18" i="14"/>
  <c r="N18" i="14"/>
  <c r="G18" i="14"/>
  <c r="O18" i="14"/>
  <c r="H18" i="14"/>
  <c r="P18" i="14"/>
  <c r="I18" i="14"/>
  <c r="Q18" i="14"/>
  <c r="J18" i="14"/>
  <c r="V18" i="14"/>
  <c r="AD18" i="14"/>
  <c r="S18" i="14"/>
  <c r="AB18" i="14"/>
  <c r="T18" i="14"/>
  <c r="AC18" i="14"/>
  <c r="U18" i="14"/>
  <c r="AE18" i="14"/>
  <c r="W18" i="14"/>
  <c r="AF18" i="14"/>
  <c r="X18" i="14"/>
  <c r="AG18" i="14"/>
  <c r="Y18" i="14"/>
  <c r="AH18" i="14"/>
  <c r="AA18" i="14"/>
  <c r="AJ18" i="14"/>
  <c r="Z18" i="14"/>
  <c r="AI18" i="14"/>
  <c r="R18" i="14"/>
  <c r="J19" i="16"/>
  <c r="R19" i="16"/>
  <c r="Z19" i="16"/>
  <c r="AH19" i="16"/>
  <c r="L19" i="16"/>
  <c r="T19" i="16"/>
  <c r="AB19" i="16"/>
  <c r="AJ19" i="16"/>
  <c r="M19" i="16"/>
  <c r="U19" i="16"/>
  <c r="AC19" i="16"/>
  <c r="N19" i="16"/>
  <c r="V19" i="16"/>
  <c r="AD19" i="16"/>
  <c r="O19" i="16"/>
  <c r="W19" i="16"/>
  <c r="AE19" i="16"/>
  <c r="H19" i="16"/>
  <c r="P19" i="16"/>
  <c r="X19" i="16"/>
  <c r="AF19" i="16"/>
  <c r="Y19" i="16"/>
  <c r="AA19" i="16"/>
  <c r="AG19" i="16"/>
  <c r="AI19" i="16"/>
  <c r="I19" i="16"/>
  <c r="K19" i="16"/>
  <c r="Q19" i="16"/>
  <c r="S19" i="16"/>
  <c r="G19" i="16"/>
  <c r="F19" i="16"/>
  <c r="E19" i="16"/>
  <c r="E18" i="14"/>
  <c r="F18" i="14"/>
  <c r="D20" i="16"/>
  <c r="D19" i="14"/>
  <c r="H19" i="14" l="1"/>
  <c r="P19" i="14"/>
  <c r="I19" i="14"/>
  <c r="Q19" i="14"/>
  <c r="J19" i="14"/>
  <c r="K19" i="14"/>
  <c r="L19" i="14"/>
  <c r="M19" i="14"/>
  <c r="N19" i="14"/>
  <c r="G19" i="14"/>
  <c r="O19" i="14"/>
  <c r="T19" i="14"/>
  <c r="AB19" i="14"/>
  <c r="AJ19" i="14"/>
  <c r="S19" i="14"/>
  <c r="AC19" i="14"/>
  <c r="U19" i="14"/>
  <c r="AD19" i="14"/>
  <c r="V19" i="14"/>
  <c r="AE19" i="14"/>
  <c r="W19" i="14"/>
  <c r="AF19" i="14"/>
  <c r="X19" i="14"/>
  <c r="AG19" i="14"/>
  <c r="Y19" i="14"/>
  <c r="AH19" i="14"/>
  <c r="AA19" i="14"/>
  <c r="AI19" i="14"/>
  <c r="Z19" i="14"/>
  <c r="R19" i="14"/>
  <c r="M20" i="16"/>
  <c r="U20" i="16"/>
  <c r="AC20" i="16"/>
  <c r="O20" i="16"/>
  <c r="W20" i="16"/>
  <c r="AE20" i="16"/>
  <c r="H20" i="16"/>
  <c r="P20" i="16"/>
  <c r="X20" i="16"/>
  <c r="AF20" i="16"/>
  <c r="I20" i="16"/>
  <c r="Q20" i="16"/>
  <c r="Y20" i="16"/>
  <c r="AG20" i="16"/>
  <c r="J20" i="16"/>
  <c r="R20" i="16"/>
  <c r="Z20" i="16"/>
  <c r="AH20" i="16"/>
  <c r="K20" i="16"/>
  <c r="S20" i="16"/>
  <c r="AA20" i="16"/>
  <c r="AI20" i="16"/>
  <c r="AB20" i="16"/>
  <c r="AD20" i="16"/>
  <c r="AJ20" i="16"/>
  <c r="L20" i="16"/>
  <c r="N20" i="16"/>
  <c r="T20" i="16"/>
  <c r="V20" i="16"/>
  <c r="G20" i="16"/>
  <c r="F20" i="16"/>
  <c r="E20" i="16"/>
  <c r="F19" i="14"/>
  <c r="E19" i="14"/>
  <c r="D21" i="16"/>
  <c r="D20" i="14"/>
  <c r="M20" i="14" l="1"/>
  <c r="N20" i="14"/>
  <c r="G20" i="14"/>
  <c r="O20" i="14"/>
  <c r="H20" i="14"/>
  <c r="P20" i="14"/>
  <c r="I20" i="14"/>
  <c r="Q20" i="14"/>
  <c r="J20" i="14"/>
  <c r="K20" i="14"/>
  <c r="L20" i="14"/>
  <c r="Z20" i="14"/>
  <c r="AH20" i="14"/>
  <c r="T20" i="14"/>
  <c r="AC20" i="14"/>
  <c r="U20" i="14"/>
  <c r="AD20" i="14"/>
  <c r="V20" i="14"/>
  <c r="AE20" i="14"/>
  <c r="W20" i="14"/>
  <c r="AF20" i="14"/>
  <c r="X20" i="14"/>
  <c r="AG20" i="14"/>
  <c r="Y20" i="14"/>
  <c r="AI20" i="14"/>
  <c r="S20" i="14"/>
  <c r="AB20" i="14"/>
  <c r="AA20" i="14"/>
  <c r="AJ20" i="14"/>
  <c r="R20" i="14"/>
  <c r="H21" i="16"/>
  <c r="P21" i="16"/>
  <c r="X21" i="16"/>
  <c r="AF21" i="16"/>
  <c r="J21" i="16"/>
  <c r="R21" i="16"/>
  <c r="Z21" i="16"/>
  <c r="AH21" i="16"/>
  <c r="K21" i="16"/>
  <c r="S21" i="16"/>
  <c r="AA21" i="16"/>
  <c r="AI21" i="16"/>
  <c r="L21" i="16"/>
  <c r="T21" i="16"/>
  <c r="AB21" i="16"/>
  <c r="AJ21" i="16"/>
  <c r="M21" i="16"/>
  <c r="U21" i="16"/>
  <c r="AC21" i="16"/>
  <c r="N21" i="16"/>
  <c r="V21" i="16"/>
  <c r="AD21" i="16"/>
  <c r="AE21" i="16"/>
  <c r="AG21" i="16"/>
  <c r="I21" i="16"/>
  <c r="O21" i="16"/>
  <c r="Q21" i="16"/>
  <c r="W21" i="16"/>
  <c r="Y21" i="16"/>
  <c r="G21" i="16"/>
  <c r="F21" i="16"/>
  <c r="E21" i="16"/>
  <c r="E20" i="14"/>
  <c r="F20" i="14"/>
  <c r="D22" i="16"/>
  <c r="D21" i="14"/>
  <c r="J21" i="14" l="1"/>
  <c r="K21" i="14"/>
  <c r="L21" i="14"/>
  <c r="M21" i="14"/>
  <c r="N21" i="14"/>
  <c r="G21" i="14"/>
  <c r="O21" i="14"/>
  <c r="H21" i="14"/>
  <c r="P21" i="14"/>
  <c r="I21" i="14"/>
  <c r="Q21" i="14"/>
  <c r="X21" i="14"/>
  <c r="AF21" i="14"/>
  <c r="T21" i="14"/>
  <c r="AC21" i="14"/>
  <c r="U21" i="14"/>
  <c r="AD21" i="14"/>
  <c r="V21" i="14"/>
  <c r="AE21" i="14"/>
  <c r="W21" i="14"/>
  <c r="AG21" i="14"/>
  <c r="Y21" i="14"/>
  <c r="AH21" i="14"/>
  <c r="Z21" i="14"/>
  <c r="AI21" i="14"/>
  <c r="S21" i="14"/>
  <c r="AB21" i="14"/>
  <c r="AA21" i="14"/>
  <c r="AJ21" i="14"/>
  <c r="R21" i="14"/>
  <c r="K22" i="16"/>
  <c r="S22" i="16"/>
  <c r="AA22" i="16"/>
  <c r="AI22" i="16"/>
  <c r="M22" i="16"/>
  <c r="U22" i="16"/>
  <c r="AC22" i="16"/>
  <c r="N22" i="16"/>
  <c r="V22" i="16"/>
  <c r="AD22" i="16"/>
  <c r="O22" i="16"/>
  <c r="W22" i="16"/>
  <c r="AE22" i="16"/>
  <c r="H22" i="16"/>
  <c r="P22" i="16"/>
  <c r="X22" i="16"/>
  <c r="AF22" i="16"/>
  <c r="I22" i="16"/>
  <c r="Q22" i="16"/>
  <c r="Y22" i="16"/>
  <c r="AG22" i="16"/>
  <c r="AH22" i="16"/>
  <c r="AJ22" i="16"/>
  <c r="J22" i="16"/>
  <c r="L22" i="16"/>
  <c r="R22" i="16"/>
  <c r="T22" i="16"/>
  <c r="Z22" i="16"/>
  <c r="AB22" i="16"/>
  <c r="G22" i="16"/>
  <c r="F22" i="16"/>
  <c r="E22" i="16"/>
  <c r="E21" i="14"/>
  <c r="F21" i="14"/>
  <c r="D23" i="16"/>
  <c r="D22" i="14"/>
  <c r="N23" i="16" l="1"/>
  <c r="V23" i="16"/>
  <c r="AD23" i="16"/>
  <c r="H23" i="16"/>
  <c r="P23" i="16"/>
  <c r="X23" i="16"/>
  <c r="AF23" i="16"/>
  <c r="I23" i="16"/>
  <c r="Q23" i="16"/>
  <c r="Y23" i="16"/>
  <c r="AG23" i="16"/>
  <c r="J23" i="16"/>
  <c r="R23" i="16"/>
  <c r="Z23" i="16"/>
  <c r="AH23" i="16"/>
  <c r="K23" i="16"/>
  <c r="S23" i="16"/>
  <c r="AA23" i="16"/>
  <c r="AI23" i="16"/>
  <c r="L23" i="16"/>
  <c r="T23" i="16"/>
  <c r="AB23" i="16"/>
  <c r="AJ23" i="16"/>
  <c r="M23" i="16"/>
  <c r="O23" i="16"/>
  <c r="U23" i="16"/>
  <c r="W23" i="16"/>
  <c r="AC23" i="16"/>
  <c r="AE23" i="16"/>
  <c r="G23" i="16"/>
  <c r="F23" i="16"/>
  <c r="E23" i="16"/>
  <c r="G22" i="14"/>
  <c r="O22" i="14"/>
  <c r="H22" i="14"/>
  <c r="P22" i="14"/>
  <c r="I22" i="14"/>
  <c r="Q22" i="14"/>
  <c r="J22" i="14"/>
  <c r="K22" i="14"/>
  <c r="L22" i="14"/>
  <c r="M22" i="14"/>
  <c r="N22" i="14"/>
  <c r="T22" i="14"/>
  <c r="AB22" i="14"/>
  <c r="AJ22" i="14"/>
  <c r="U22" i="14"/>
  <c r="AC22" i="14"/>
  <c r="V22" i="14"/>
  <c r="AD22" i="14"/>
  <c r="W22" i="14"/>
  <c r="AE22" i="14"/>
  <c r="X22" i="14"/>
  <c r="AF22" i="14"/>
  <c r="Y22" i="14"/>
  <c r="AG22" i="14"/>
  <c r="S22" i="14"/>
  <c r="AA22" i="14"/>
  <c r="AI22" i="14"/>
  <c r="Z22" i="14"/>
  <c r="AH22" i="14"/>
  <c r="R22" i="14"/>
  <c r="E22" i="14"/>
  <c r="F22" i="14"/>
  <c r="D24" i="16"/>
  <c r="D23" i="14"/>
  <c r="L23" i="14" l="1"/>
  <c r="M23" i="14"/>
  <c r="N23" i="14"/>
  <c r="G23" i="14"/>
  <c r="O23" i="14"/>
  <c r="H23" i="14"/>
  <c r="P23" i="14"/>
  <c r="I23" i="14"/>
  <c r="Q23" i="14"/>
  <c r="J23" i="14"/>
  <c r="K23" i="14"/>
  <c r="Z23" i="14"/>
  <c r="AH23" i="14"/>
  <c r="S23" i="14"/>
  <c r="AA23" i="14"/>
  <c r="AI23" i="14"/>
  <c r="T23" i="14"/>
  <c r="AB23" i="14"/>
  <c r="AJ23" i="14"/>
  <c r="U23" i="14"/>
  <c r="AC23" i="14"/>
  <c r="V23" i="14"/>
  <c r="AD23" i="14"/>
  <c r="W23" i="14"/>
  <c r="AE23" i="14"/>
  <c r="Y23" i="14"/>
  <c r="AG23" i="14"/>
  <c r="AF23" i="14"/>
  <c r="X23" i="14"/>
  <c r="R23" i="14"/>
  <c r="I24" i="16"/>
  <c r="Q24" i="16"/>
  <c r="Y24" i="16"/>
  <c r="AG24" i="16"/>
  <c r="K24" i="16"/>
  <c r="S24" i="16"/>
  <c r="AA24" i="16"/>
  <c r="AI24" i="16"/>
  <c r="L24" i="16"/>
  <c r="T24" i="16"/>
  <c r="AB24" i="16"/>
  <c r="AJ24" i="16"/>
  <c r="M24" i="16"/>
  <c r="U24" i="16"/>
  <c r="AC24" i="16"/>
  <c r="N24" i="16"/>
  <c r="V24" i="16"/>
  <c r="AD24" i="16"/>
  <c r="O24" i="16"/>
  <c r="W24" i="16"/>
  <c r="AE24" i="16"/>
  <c r="H24" i="16"/>
  <c r="J24" i="16"/>
  <c r="P24" i="16"/>
  <c r="R24" i="16"/>
  <c r="X24" i="16"/>
  <c r="Z24" i="16"/>
  <c r="AF24" i="16"/>
  <c r="AH24" i="16"/>
  <c r="G24" i="16"/>
  <c r="F24" i="16"/>
  <c r="E24" i="16"/>
  <c r="F23" i="14"/>
  <c r="E23" i="14"/>
  <c r="D25" i="16"/>
  <c r="D24" i="14"/>
  <c r="I24" i="14" l="1"/>
  <c r="Q24" i="14"/>
  <c r="J24" i="14"/>
  <c r="K24" i="14"/>
  <c r="L24" i="14"/>
  <c r="M24" i="14"/>
  <c r="N24" i="14"/>
  <c r="G24" i="14"/>
  <c r="O24" i="14"/>
  <c r="H24" i="14"/>
  <c r="P24" i="14"/>
  <c r="X24" i="14"/>
  <c r="AF24" i="14"/>
  <c r="Y24" i="14"/>
  <c r="AG24" i="14"/>
  <c r="Z24" i="14"/>
  <c r="AH24" i="14"/>
  <c r="S24" i="14"/>
  <c r="AA24" i="14"/>
  <c r="AI24" i="14"/>
  <c r="T24" i="14"/>
  <c r="AB24" i="14"/>
  <c r="AJ24" i="14"/>
  <c r="U24" i="14"/>
  <c r="AC24" i="14"/>
  <c r="W24" i="14"/>
  <c r="AE24" i="14"/>
  <c r="V24" i="14"/>
  <c r="AD24" i="14"/>
  <c r="R24" i="14"/>
  <c r="L25" i="16"/>
  <c r="T25" i="16"/>
  <c r="AB25" i="16"/>
  <c r="AJ25" i="16"/>
  <c r="N25" i="16"/>
  <c r="V25" i="16"/>
  <c r="AD25" i="16"/>
  <c r="O25" i="16"/>
  <c r="W25" i="16"/>
  <c r="AE25" i="16"/>
  <c r="H25" i="16"/>
  <c r="P25" i="16"/>
  <c r="X25" i="16"/>
  <c r="AF25" i="16"/>
  <c r="I25" i="16"/>
  <c r="Q25" i="16"/>
  <c r="Y25" i="16"/>
  <c r="AG25" i="16"/>
  <c r="J25" i="16"/>
  <c r="R25" i="16"/>
  <c r="Z25" i="16"/>
  <c r="AH25" i="16"/>
  <c r="K25" i="16"/>
  <c r="M25" i="16"/>
  <c r="S25" i="16"/>
  <c r="U25" i="16"/>
  <c r="AA25" i="16"/>
  <c r="AC25" i="16"/>
  <c r="AI25" i="16"/>
  <c r="G25" i="16"/>
  <c r="F25" i="16"/>
  <c r="E25" i="16"/>
  <c r="E24" i="14"/>
  <c r="F24" i="14"/>
  <c r="D26" i="16"/>
  <c r="D25" i="14"/>
  <c r="N25" i="14" l="1"/>
  <c r="G25" i="14"/>
  <c r="O25" i="14"/>
  <c r="H25" i="14"/>
  <c r="P25" i="14"/>
  <c r="I25" i="14"/>
  <c r="Q25" i="14"/>
  <c r="J25" i="14"/>
  <c r="K25" i="14"/>
  <c r="L25" i="14"/>
  <c r="M25" i="14"/>
  <c r="V25" i="14"/>
  <c r="AD25" i="14"/>
  <c r="W25" i="14"/>
  <c r="AE25" i="14"/>
  <c r="X25" i="14"/>
  <c r="AF25" i="14"/>
  <c r="Y25" i="14"/>
  <c r="AG25" i="14"/>
  <c r="Z25" i="14"/>
  <c r="AH25" i="14"/>
  <c r="S25" i="14"/>
  <c r="AA25" i="14"/>
  <c r="AI25" i="14"/>
  <c r="U25" i="14"/>
  <c r="AC25" i="14"/>
  <c r="T25" i="14"/>
  <c r="AB25" i="14"/>
  <c r="AJ25" i="14"/>
  <c r="R25" i="14"/>
  <c r="O26" i="16"/>
  <c r="W26" i="16"/>
  <c r="AE26" i="16"/>
  <c r="I26" i="16"/>
  <c r="Q26" i="16"/>
  <c r="Y26" i="16"/>
  <c r="AG26" i="16"/>
  <c r="J26" i="16"/>
  <c r="R26" i="16"/>
  <c r="Z26" i="16"/>
  <c r="AH26" i="16"/>
  <c r="K26" i="16"/>
  <c r="S26" i="16"/>
  <c r="AA26" i="16"/>
  <c r="AI26" i="16"/>
  <c r="L26" i="16"/>
  <c r="M26" i="16"/>
  <c r="N26" i="16"/>
  <c r="AD26" i="16"/>
  <c r="P26" i="16"/>
  <c r="AF26" i="16"/>
  <c r="T26" i="16"/>
  <c r="AJ26" i="16"/>
  <c r="U26" i="16"/>
  <c r="V26" i="16"/>
  <c r="X26" i="16"/>
  <c r="AB26" i="16"/>
  <c r="H26" i="16"/>
  <c r="AC26" i="16"/>
  <c r="G26" i="16"/>
  <c r="F26" i="16"/>
  <c r="E26" i="16"/>
  <c r="E25" i="14"/>
  <c r="F25" i="14"/>
  <c r="D27" i="16"/>
  <c r="D26" i="14"/>
  <c r="K26" i="14" l="1"/>
  <c r="L26" i="14"/>
  <c r="M26" i="14"/>
  <c r="N26" i="14"/>
  <c r="G26" i="14"/>
  <c r="O26" i="14"/>
  <c r="H26" i="14"/>
  <c r="P26" i="14"/>
  <c r="I26" i="14"/>
  <c r="Q26" i="14"/>
  <c r="J26" i="14"/>
  <c r="T26" i="14"/>
  <c r="AB26" i="14"/>
  <c r="AJ26" i="14"/>
  <c r="U26" i="14"/>
  <c r="AC26" i="14"/>
  <c r="V26" i="14"/>
  <c r="AD26" i="14"/>
  <c r="W26" i="14"/>
  <c r="AE26" i="14"/>
  <c r="X26" i="14"/>
  <c r="Y26" i="14"/>
  <c r="AG26" i="14"/>
  <c r="S26" i="14"/>
  <c r="AA26" i="14"/>
  <c r="AI26" i="14"/>
  <c r="AH26" i="14"/>
  <c r="Z26" i="14"/>
  <c r="AF26" i="14"/>
  <c r="R26" i="14"/>
  <c r="J27" i="16"/>
  <c r="R27" i="16"/>
  <c r="Z27" i="16"/>
  <c r="AH27" i="16"/>
  <c r="L27" i="16"/>
  <c r="T27" i="16"/>
  <c r="AB27" i="16"/>
  <c r="AJ27" i="16"/>
  <c r="M27" i="16"/>
  <c r="U27" i="16"/>
  <c r="AC27" i="16"/>
  <c r="N27" i="16"/>
  <c r="V27" i="16"/>
  <c r="AD27" i="16"/>
  <c r="Q27" i="16"/>
  <c r="AG27" i="16"/>
  <c r="S27" i="16"/>
  <c r="AI27" i="16"/>
  <c r="W27" i="16"/>
  <c r="H27" i="16"/>
  <c r="X27" i="16"/>
  <c r="I27" i="16"/>
  <c r="Y27" i="16"/>
  <c r="K27" i="16"/>
  <c r="AA27" i="16"/>
  <c r="O27" i="16"/>
  <c r="AE27" i="16"/>
  <c r="P27" i="16"/>
  <c r="AF27" i="16"/>
  <c r="G27" i="16"/>
  <c r="F27" i="16"/>
  <c r="E27" i="16"/>
  <c r="E26" i="14"/>
  <c r="F26" i="14"/>
  <c r="D28" i="16"/>
  <c r="D27" i="14"/>
  <c r="M28" i="16" l="1"/>
  <c r="U28" i="16"/>
  <c r="AC28" i="16"/>
  <c r="O28" i="16"/>
  <c r="W28" i="16"/>
  <c r="AE28" i="16"/>
  <c r="H28" i="16"/>
  <c r="P28" i="16"/>
  <c r="X28" i="16"/>
  <c r="AF28" i="16"/>
  <c r="I28" i="16"/>
  <c r="Q28" i="16"/>
  <c r="Y28" i="16"/>
  <c r="AG28" i="16"/>
  <c r="T28" i="16"/>
  <c r="AJ28" i="16"/>
  <c r="V28" i="16"/>
  <c r="J28" i="16"/>
  <c r="Z28" i="16"/>
  <c r="K28" i="16"/>
  <c r="AA28" i="16"/>
  <c r="L28" i="16"/>
  <c r="AB28" i="16"/>
  <c r="N28" i="16"/>
  <c r="AD28" i="16"/>
  <c r="R28" i="16"/>
  <c r="AH28" i="16"/>
  <c r="S28" i="16"/>
  <c r="AI28" i="16"/>
  <c r="G28" i="16"/>
  <c r="F28" i="16"/>
  <c r="E28" i="16"/>
  <c r="H27" i="14"/>
  <c r="P27" i="14"/>
  <c r="I27" i="14"/>
  <c r="Q27" i="14"/>
  <c r="J27" i="14"/>
  <c r="K27" i="14"/>
  <c r="L27" i="14"/>
  <c r="M27" i="14"/>
  <c r="N27" i="14"/>
  <c r="G27" i="14"/>
  <c r="O27" i="14"/>
  <c r="Z27" i="14"/>
  <c r="AH27" i="14"/>
  <c r="S27" i="14"/>
  <c r="AA27" i="14"/>
  <c r="AI27" i="14"/>
  <c r="T27" i="14"/>
  <c r="AB27" i="14"/>
  <c r="AJ27" i="14"/>
  <c r="U27" i="14"/>
  <c r="AC27" i="14"/>
  <c r="W27" i="14"/>
  <c r="Y27" i="14"/>
  <c r="AG27" i="14"/>
  <c r="V27" i="14"/>
  <c r="X27" i="14"/>
  <c r="AD27" i="14"/>
  <c r="AE27" i="14"/>
  <c r="AF27" i="14"/>
  <c r="R27" i="14"/>
  <c r="F27" i="14"/>
  <c r="E27" i="14"/>
  <c r="D29" i="16"/>
  <c r="D28" i="14"/>
  <c r="H29" i="16" l="1"/>
  <c r="P29" i="16"/>
  <c r="X29" i="16"/>
  <c r="AF29" i="16"/>
  <c r="J29" i="16"/>
  <c r="R29" i="16"/>
  <c r="Z29" i="16"/>
  <c r="AH29" i="16"/>
  <c r="K29" i="16"/>
  <c r="S29" i="16"/>
  <c r="AA29" i="16"/>
  <c r="AI29" i="16"/>
  <c r="L29" i="16"/>
  <c r="T29" i="16"/>
  <c r="AB29" i="16"/>
  <c r="AJ29" i="16"/>
  <c r="W29" i="16"/>
  <c r="I29" i="16"/>
  <c r="Y29" i="16"/>
  <c r="M29" i="16"/>
  <c r="AC29" i="16"/>
  <c r="N29" i="16"/>
  <c r="AD29" i="16"/>
  <c r="O29" i="16"/>
  <c r="AE29" i="16"/>
  <c r="Q29" i="16"/>
  <c r="AG29" i="16"/>
  <c r="U29" i="16"/>
  <c r="V29" i="16"/>
  <c r="G29" i="16"/>
  <c r="F29" i="16"/>
  <c r="E29" i="16"/>
  <c r="M28" i="14"/>
  <c r="N28" i="14"/>
  <c r="G28" i="14"/>
  <c r="O28" i="14"/>
  <c r="H28" i="14"/>
  <c r="P28" i="14"/>
  <c r="I28" i="14"/>
  <c r="Q28" i="14"/>
  <c r="J28" i="14"/>
  <c r="K28" i="14"/>
  <c r="L28" i="14"/>
  <c r="X28" i="14"/>
  <c r="AF28" i="14"/>
  <c r="Y28" i="14"/>
  <c r="AG28" i="14"/>
  <c r="Z28" i="14"/>
  <c r="AH28" i="14"/>
  <c r="S28" i="14"/>
  <c r="AA28" i="14"/>
  <c r="AI28" i="14"/>
  <c r="W28" i="14"/>
  <c r="AE28" i="14"/>
  <c r="V28" i="14"/>
  <c r="AB28" i="14"/>
  <c r="AC28" i="14"/>
  <c r="AD28" i="14"/>
  <c r="AJ28" i="14"/>
  <c r="T28" i="14"/>
  <c r="U28" i="14"/>
  <c r="R28" i="14"/>
  <c r="E28" i="14"/>
  <c r="F28" i="14"/>
  <c r="D30" i="16"/>
  <c r="D29" i="14"/>
  <c r="J29" i="14" l="1"/>
  <c r="K29" i="14"/>
  <c r="L29" i="14"/>
  <c r="M29" i="14"/>
  <c r="N29" i="14"/>
  <c r="G29" i="14"/>
  <c r="O29" i="14"/>
  <c r="H29" i="14"/>
  <c r="P29" i="14"/>
  <c r="I29" i="14"/>
  <c r="Q29" i="14"/>
  <c r="V29" i="14"/>
  <c r="AD29" i="14"/>
  <c r="W29" i="14"/>
  <c r="AE29" i="14"/>
  <c r="X29" i="14"/>
  <c r="AF29" i="14"/>
  <c r="Y29" i="14"/>
  <c r="AG29" i="14"/>
  <c r="U29" i="14"/>
  <c r="AC29" i="14"/>
  <c r="AA29" i="14"/>
  <c r="AB29" i="14"/>
  <c r="AH29" i="14"/>
  <c r="AI29" i="14"/>
  <c r="AJ29" i="14"/>
  <c r="S29" i="14"/>
  <c r="T29" i="14"/>
  <c r="Z29" i="14"/>
  <c r="R29" i="14"/>
  <c r="K30" i="16"/>
  <c r="S30" i="16"/>
  <c r="AA30" i="16"/>
  <c r="AI30" i="16"/>
  <c r="M30" i="16"/>
  <c r="U30" i="16"/>
  <c r="AC30" i="16"/>
  <c r="N30" i="16"/>
  <c r="V30" i="16"/>
  <c r="AD30" i="16"/>
  <c r="O30" i="16"/>
  <c r="W30" i="16"/>
  <c r="AE30" i="16"/>
  <c r="J30" i="16"/>
  <c r="Z30" i="16"/>
  <c r="L30" i="16"/>
  <c r="AB30" i="16"/>
  <c r="P30" i="16"/>
  <c r="AF30" i="16"/>
  <c r="Q30" i="16"/>
  <c r="AG30" i="16"/>
  <c r="R30" i="16"/>
  <c r="AH30" i="16"/>
  <c r="T30" i="16"/>
  <c r="AJ30" i="16"/>
  <c r="H30" i="16"/>
  <c r="X30" i="16"/>
  <c r="I30" i="16"/>
  <c r="Y30" i="16"/>
  <c r="G30" i="16"/>
  <c r="F30" i="16"/>
  <c r="E30" i="16"/>
  <c r="E29" i="14"/>
  <c r="F29" i="14"/>
  <c r="D31" i="16"/>
  <c r="D30" i="14"/>
  <c r="N31" i="16" l="1"/>
  <c r="V31" i="16"/>
  <c r="AD31" i="16"/>
  <c r="H31" i="16"/>
  <c r="P31" i="16"/>
  <c r="X31" i="16"/>
  <c r="AF31" i="16"/>
  <c r="J31" i="16"/>
  <c r="R31" i="16"/>
  <c r="Z31" i="16"/>
  <c r="AH31" i="16"/>
  <c r="L31" i="16"/>
  <c r="Y31" i="16"/>
  <c r="M31" i="16"/>
  <c r="AA31" i="16"/>
  <c r="O31" i="16"/>
  <c r="AB31" i="16"/>
  <c r="Q31" i="16"/>
  <c r="AC31" i="16"/>
  <c r="S31" i="16"/>
  <c r="AE31" i="16"/>
  <c r="T31" i="16"/>
  <c r="AG31" i="16"/>
  <c r="I31" i="16"/>
  <c r="U31" i="16"/>
  <c r="AI31" i="16"/>
  <c r="K31" i="16"/>
  <c r="W31" i="16"/>
  <c r="AJ31" i="16"/>
  <c r="G31" i="16"/>
  <c r="F31" i="16"/>
  <c r="E31" i="16"/>
  <c r="G30" i="14"/>
  <c r="O30" i="14"/>
  <c r="H30" i="14"/>
  <c r="P30" i="14"/>
  <c r="I30" i="14"/>
  <c r="Q30" i="14"/>
  <c r="J30" i="14"/>
  <c r="K30" i="14"/>
  <c r="L30" i="14"/>
  <c r="M30" i="14"/>
  <c r="N30" i="14"/>
  <c r="T30" i="14"/>
  <c r="AB30" i="14"/>
  <c r="AJ30" i="14"/>
  <c r="U30" i="14"/>
  <c r="AC30" i="14"/>
  <c r="V30" i="14"/>
  <c r="AD30" i="14"/>
  <c r="W30" i="14"/>
  <c r="AE30" i="14"/>
  <c r="S30" i="14"/>
  <c r="AA30" i="14"/>
  <c r="AI30" i="14"/>
  <c r="AF30" i="14"/>
  <c r="AG30" i="14"/>
  <c r="AH30" i="14"/>
  <c r="X30" i="14"/>
  <c r="Y30" i="14"/>
  <c r="Z30" i="14"/>
  <c r="R30" i="14"/>
  <c r="E30" i="14"/>
  <c r="F30" i="14"/>
  <c r="D32" i="16"/>
  <c r="D31" i="14"/>
  <c r="I32" i="16" l="1"/>
  <c r="Q32" i="16"/>
  <c r="K32" i="16"/>
  <c r="S32" i="16"/>
  <c r="M32" i="16"/>
  <c r="H32" i="16"/>
  <c r="U32" i="16"/>
  <c r="AC32" i="16"/>
  <c r="J32" i="16"/>
  <c r="V32" i="16"/>
  <c r="AD32" i="16"/>
  <c r="L32" i="16"/>
  <c r="W32" i="16"/>
  <c r="AE32" i="16"/>
  <c r="N32" i="16"/>
  <c r="X32" i="16"/>
  <c r="AF32" i="16"/>
  <c r="O32" i="16"/>
  <c r="Y32" i="16"/>
  <c r="AG32" i="16"/>
  <c r="P32" i="16"/>
  <c r="Z32" i="16"/>
  <c r="AH32" i="16"/>
  <c r="R32" i="16"/>
  <c r="AA32" i="16"/>
  <c r="AI32" i="16"/>
  <c r="T32" i="16"/>
  <c r="AB32" i="16"/>
  <c r="AJ32" i="16"/>
  <c r="G32" i="16"/>
  <c r="F32" i="16"/>
  <c r="E32" i="16"/>
  <c r="L31" i="14"/>
  <c r="M31" i="14"/>
  <c r="N31" i="14"/>
  <c r="G31" i="14"/>
  <c r="O31" i="14"/>
  <c r="H31" i="14"/>
  <c r="P31" i="14"/>
  <c r="I31" i="14"/>
  <c r="Q31" i="14"/>
  <c r="J31" i="14"/>
  <c r="K31" i="14"/>
  <c r="Z31" i="14"/>
  <c r="AH31" i="14"/>
  <c r="S31" i="14"/>
  <c r="AA31" i="14"/>
  <c r="AI31" i="14"/>
  <c r="T31" i="14"/>
  <c r="AB31" i="14"/>
  <c r="AJ31" i="14"/>
  <c r="U31" i="14"/>
  <c r="AC31" i="14"/>
  <c r="Y31" i="14"/>
  <c r="AG31" i="14"/>
  <c r="AF31" i="14"/>
  <c r="V31" i="14"/>
  <c r="W31" i="14"/>
  <c r="X31" i="14"/>
  <c r="AD31" i="14"/>
  <c r="AE31" i="14"/>
  <c r="R31" i="14"/>
  <c r="F31" i="14"/>
  <c r="E31" i="14"/>
  <c r="D33" i="16"/>
  <c r="D32" i="14"/>
  <c r="H33" i="16" l="1"/>
  <c r="P33" i="16"/>
  <c r="X33" i="16"/>
  <c r="AF33" i="16"/>
  <c r="I33" i="16"/>
  <c r="Q33" i="16"/>
  <c r="Y33" i="16"/>
  <c r="AG33" i="16"/>
  <c r="J33" i="16"/>
  <c r="R33" i="16"/>
  <c r="Z33" i="16"/>
  <c r="AH33" i="16"/>
  <c r="K33" i="16"/>
  <c r="S33" i="16"/>
  <c r="AA33" i="16"/>
  <c r="AI33" i="16"/>
  <c r="L33" i="16"/>
  <c r="T33" i="16"/>
  <c r="AB33" i="16"/>
  <c r="AJ33" i="16"/>
  <c r="M33" i="16"/>
  <c r="U33" i="16"/>
  <c r="AC33" i="16"/>
  <c r="N33" i="16"/>
  <c r="V33" i="16"/>
  <c r="AD33" i="16"/>
  <c r="O33" i="16"/>
  <c r="W33" i="16"/>
  <c r="AE33" i="16"/>
  <c r="G33" i="16"/>
  <c r="F33" i="16"/>
  <c r="E33" i="16"/>
  <c r="I32" i="14"/>
  <c r="Q32" i="14"/>
  <c r="J32" i="14"/>
  <c r="K32" i="14"/>
  <c r="L32" i="14"/>
  <c r="M32" i="14"/>
  <c r="N32" i="14"/>
  <c r="G32" i="14"/>
  <c r="O32" i="14"/>
  <c r="H32" i="14"/>
  <c r="P32" i="14"/>
  <c r="X32" i="14"/>
  <c r="AF32" i="14"/>
  <c r="Y32" i="14"/>
  <c r="AG32" i="14"/>
  <c r="Z32" i="14"/>
  <c r="AH32" i="14"/>
  <c r="S32" i="14"/>
  <c r="AA32" i="14"/>
  <c r="AI32" i="14"/>
  <c r="W32" i="14"/>
  <c r="AE32" i="14"/>
  <c r="T32" i="14"/>
  <c r="U32" i="14"/>
  <c r="V32" i="14"/>
  <c r="AB32" i="14"/>
  <c r="AC32" i="14"/>
  <c r="AD32" i="14"/>
  <c r="AJ32" i="14"/>
  <c r="R32" i="14"/>
  <c r="E32" i="14"/>
  <c r="F32" i="14"/>
  <c r="D34" i="16"/>
  <c r="D33" i="14"/>
  <c r="N33" i="14" l="1"/>
  <c r="G33" i="14"/>
  <c r="O33" i="14"/>
  <c r="H33" i="14"/>
  <c r="P33" i="14"/>
  <c r="I33" i="14"/>
  <c r="Q33" i="14"/>
  <c r="J33" i="14"/>
  <c r="K33" i="14"/>
  <c r="L33" i="14"/>
  <c r="M33" i="14"/>
  <c r="V33" i="14"/>
  <c r="AD33" i="14"/>
  <c r="W33" i="14"/>
  <c r="AE33" i="14"/>
  <c r="X33" i="14"/>
  <c r="AF33" i="14"/>
  <c r="Y33" i="14"/>
  <c r="AG33" i="14"/>
  <c r="U33" i="14"/>
  <c r="AC33" i="14"/>
  <c r="S33" i="14"/>
  <c r="T33" i="14"/>
  <c r="Z33" i="14"/>
  <c r="AA33" i="14"/>
  <c r="AB33" i="14"/>
  <c r="AH33" i="14"/>
  <c r="AI33" i="14"/>
  <c r="AJ33" i="14"/>
  <c r="R33" i="14"/>
  <c r="K34" i="16"/>
  <c r="S34" i="16"/>
  <c r="AA34" i="16"/>
  <c r="AI34" i="16"/>
  <c r="L34" i="16"/>
  <c r="T34" i="16"/>
  <c r="AB34" i="16"/>
  <c r="AJ34" i="16"/>
  <c r="M34" i="16"/>
  <c r="U34" i="16"/>
  <c r="AC34" i="16"/>
  <c r="N34" i="16"/>
  <c r="V34" i="16"/>
  <c r="AD34" i="16"/>
  <c r="O34" i="16"/>
  <c r="W34" i="16"/>
  <c r="AE34" i="16"/>
  <c r="H34" i="16"/>
  <c r="P34" i="16"/>
  <c r="X34" i="16"/>
  <c r="AF34" i="16"/>
  <c r="I34" i="16"/>
  <c r="Q34" i="16"/>
  <c r="Y34" i="16"/>
  <c r="AG34" i="16"/>
  <c r="J34" i="16"/>
  <c r="R34" i="16"/>
  <c r="Z34" i="16"/>
  <c r="AH34" i="16"/>
  <c r="G34" i="16"/>
  <c r="F34" i="16"/>
  <c r="E34" i="16"/>
  <c r="E33" i="14"/>
  <c r="F33" i="14"/>
  <c r="D35" i="16"/>
  <c r="D34" i="14"/>
  <c r="K34" i="14" l="1"/>
  <c r="L34" i="14"/>
  <c r="M34" i="14"/>
  <c r="N34" i="14"/>
  <c r="G34" i="14"/>
  <c r="O34" i="14"/>
  <c r="H34" i="14"/>
  <c r="P34" i="14"/>
  <c r="I34" i="14"/>
  <c r="Q34" i="14"/>
  <c r="J34" i="14"/>
  <c r="T34" i="14"/>
  <c r="AB34" i="14"/>
  <c r="AJ34" i="14"/>
  <c r="U34" i="14"/>
  <c r="AC34" i="14"/>
  <c r="V34" i="14"/>
  <c r="AD34" i="14"/>
  <c r="W34" i="14"/>
  <c r="AE34" i="14"/>
  <c r="S34" i="14"/>
  <c r="AA34" i="14"/>
  <c r="AI34" i="14"/>
  <c r="X34" i="14"/>
  <c r="Y34" i="14"/>
  <c r="Z34" i="14"/>
  <c r="AF34" i="14"/>
  <c r="AG34" i="14"/>
  <c r="AH34" i="14"/>
  <c r="R34" i="14"/>
  <c r="N35" i="16"/>
  <c r="V35" i="16"/>
  <c r="AD35" i="16"/>
  <c r="O35" i="16"/>
  <c r="W35" i="16"/>
  <c r="AE35" i="16"/>
  <c r="H35" i="16"/>
  <c r="P35" i="16"/>
  <c r="X35" i="16"/>
  <c r="AF35" i="16"/>
  <c r="I35" i="16"/>
  <c r="Q35" i="16"/>
  <c r="Y35" i="16"/>
  <c r="AG35" i="16"/>
  <c r="J35" i="16"/>
  <c r="R35" i="16"/>
  <c r="Z35" i="16"/>
  <c r="AH35" i="16"/>
  <c r="K35" i="16"/>
  <c r="S35" i="16"/>
  <c r="AA35" i="16"/>
  <c r="AI35" i="16"/>
  <c r="L35" i="16"/>
  <c r="T35" i="16"/>
  <c r="AB35" i="16"/>
  <c r="AJ35" i="16"/>
  <c r="M35" i="16"/>
  <c r="U35" i="16"/>
  <c r="AC35" i="16"/>
  <c r="G35" i="16"/>
  <c r="F35" i="16"/>
  <c r="E35" i="16"/>
  <c r="E34" i="14"/>
  <c r="F34" i="14"/>
  <c r="D36" i="16"/>
  <c r="D35" i="14"/>
  <c r="I36" i="16" l="1"/>
  <c r="Q36" i="16"/>
  <c r="Y36" i="16"/>
  <c r="AG36" i="16"/>
  <c r="J36" i="16"/>
  <c r="R36" i="16"/>
  <c r="Z36" i="16"/>
  <c r="AH36" i="16"/>
  <c r="K36" i="16"/>
  <c r="S36" i="16"/>
  <c r="AA36" i="16"/>
  <c r="AI36" i="16"/>
  <c r="L36" i="16"/>
  <c r="T36" i="16"/>
  <c r="AB36" i="16"/>
  <c r="AJ36" i="16"/>
  <c r="M36" i="16"/>
  <c r="U36" i="16"/>
  <c r="AC36" i="16"/>
  <c r="N36" i="16"/>
  <c r="V36" i="16"/>
  <c r="O36" i="16"/>
  <c r="W36" i="16"/>
  <c r="AE36" i="16"/>
  <c r="H36" i="16"/>
  <c r="P36" i="16"/>
  <c r="X36" i="16"/>
  <c r="AD36" i="16"/>
  <c r="AF36" i="16"/>
  <c r="G36" i="16"/>
  <c r="F36" i="16"/>
  <c r="E36" i="16"/>
  <c r="H35" i="14"/>
  <c r="P35" i="14"/>
  <c r="I35" i="14"/>
  <c r="Q35" i="14"/>
  <c r="J35" i="14"/>
  <c r="K35" i="14"/>
  <c r="L35" i="14"/>
  <c r="M35" i="14"/>
  <c r="N35" i="14"/>
  <c r="G35" i="14"/>
  <c r="O35" i="14"/>
  <c r="Z35" i="14"/>
  <c r="AH35" i="14"/>
  <c r="S35" i="14"/>
  <c r="AA35" i="14"/>
  <c r="AI35" i="14"/>
  <c r="T35" i="14"/>
  <c r="AB35" i="14"/>
  <c r="AJ35" i="14"/>
  <c r="U35" i="14"/>
  <c r="AC35" i="14"/>
  <c r="Y35" i="14"/>
  <c r="AG35" i="14"/>
  <c r="X35" i="14"/>
  <c r="AD35" i="14"/>
  <c r="AE35" i="14"/>
  <c r="AF35" i="14"/>
  <c r="V35" i="14"/>
  <c r="W35" i="14"/>
  <c r="R35" i="14"/>
  <c r="F35" i="14"/>
  <c r="E35" i="14"/>
  <c r="D37" i="16"/>
  <c r="D36" i="14"/>
  <c r="M36" i="14" l="1"/>
  <c r="N36" i="14"/>
  <c r="G36" i="14"/>
  <c r="O36" i="14"/>
  <c r="H36" i="14"/>
  <c r="P36" i="14"/>
  <c r="I36" i="14"/>
  <c r="Q36" i="14"/>
  <c r="J36" i="14"/>
  <c r="K36" i="14"/>
  <c r="L36" i="14"/>
  <c r="X36" i="14"/>
  <c r="AF36" i="14"/>
  <c r="Y36" i="14"/>
  <c r="AG36" i="14"/>
  <c r="Z36" i="14"/>
  <c r="AH36" i="14"/>
  <c r="S36" i="14"/>
  <c r="AA36" i="14"/>
  <c r="AI36" i="14"/>
  <c r="W36" i="14"/>
  <c r="AE36" i="14"/>
  <c r="AC36" i="14"/>
  <c r="AD36" i="14"/>
  <c r="AJ36" i="14"/>
  <c r="T36" i="14"/>
  <c r="U36" i="14"/>
  <c r="V36" i="14"/>
  <c r="AB36" i="14"/>
  <c r="R36" i="14"/>
  <c r="L37" i="16"/>
  <c r="T37" i="16"/>
  <c r="AB37" i="16"/>
  <c r="AJ37" i="16"/>
  <c r="M37" i="16"/>
  <c r="U37" i="16"/>
  <c r="AC37" i="16"/>
  <c r="N37" i="16"/>
  <c r="V37" i="16"/>
  <c r="AD37" i="16"/>
  <c r="O37" i="16"/>
  <c r="W37" i="16"/>
  <c r="AE37" i="16"/>
  <c r="H37" i="16"/>
  <c r="P37" i="16"/>
  <c r="X37" i="16"/>
  <c r="AF37" i="16"/>
  <c r="J37" i="16"/>
  <c r="R37" i="16"/>
  <c r="Z37" i="16"/>
  <c r="AH37" i="16"/>
  <c r="K37" i="16"/>
  <c r="Q37" i="16"/>
  <c r="S37" i="16"/>
  <c r="Y37" i="16"/>
  <c r="AA37" i="16"/>
  <c r="AG37" i="16"/>
  <c r="AI37" i="16"/>
  <c r="I37" i="16"/>
  <c r="G37" i="16"/>
  <c r="F37" i="16"/>
  <c r="E37" i="16"/>
  <c r="E36" i="14"/>
  <c r="F36" i="14"/>
  <c r="D38" i="16"/>
  <c r="D37" i="14"/>
  <c r="J37" i="14" l="1"/>
  <c r="K37" i="14"/>
  <c r="L37" i="14"/>
  <c r="M37" i="14"/>
  <c r="N37" i="14"/>
  <c r="G37" i="14"/>
  <c r="O37" i="14"/>
  <c r="H37" i="14"/>
  <c r="P37" i="14"/>
  <c r="I37" i="14"/>
  <c r="Q37" i="14"/>
  <c r="V37" i="14"/>
  <c r="AD37" i="14"/>
  <c r="W37" i="14"/>
  <c r="AE37" i="14"/>
  <c r="X37" i="14"/>
  <c r="AF37" i="14"/>
  <c r="Y37" i="14"/>
  <c r="AG37" i="14"/>
  <c r="U37" i="14"/>
  <c r="AC37" i="14"/>
  <c r="AH37" i="14"/>
  <c r="AI37" i="14"/>
  <c r="AJ37" i="14"/>
  <c r="S37" i="14"/>
  <c r="T37" i="14"/>
  <c r="Z37" i="14"/>
  <c r="AA37" i="14"/>
  <c r="AB37" i="14"/>
  <c r="R37" i="14"/>
  <c r="O38" i="16"/>
  <c r="W38" i="16"/>
  <c r="AE38" i="16"/>
  <c r="H38" i="16"/>
  <c r="P38" i="16"/>
  <c r="X38" i="16"/>
  <c r="AF38" i="16"/>
  <c r="I38" i="16"/>
  <c r="Q38" i="16"/>
  <c r="Y38" i="16"/>
  <c r="AG38" i="16"/>
  <c r="J38" i="16"/>
  <c r="R38" i="16"/>
  <c r="Z38" i="16"/>
  <c r="AH38" i="16"/>
  <c r="K38" i="16"/>
  <c r="S38" i="16"/>
  <c r="AA38" i="16"/>
  <c r="AI38" i="16"/>
  <c r="M38" i="16"/>
  <c r="U38" i="16"/>
  <c r="AC38" i="16"/>
  <c r="N38" i="16"/>
  <c r="T38" i="16"/>
  <c r="V38" i="16"/>
  <c r="AB38" i="16"/>
  <c r="AD38" i="16"/>
  <c r="AJ38" i="16"/>
  <c r="L38" i="16"/>
  <c r="G38" i="16"/>
  <c r="F38" i="16"/>
  <c r="E38" i="16"/>
  <c r="E37" i="14"/>
  <c r="F37" i="14"/>
  <c r="D39" i="16"/>
  <c r="D38" i="14"/>
  <c r="G38" i="14" l="1"/>
  <c r="O38" i="14"/>
  <c r="H38" i="14"/>
  <c r="P38" i="14"/>
  <c r="I38" i="14"/>
  <c r="Q38" i="14"/>
  <c r="J38" i="14"/>
  <c r="K38" i="14"/>
  <c r="L38" i="14"/>
  <c r="M38" i="14"/>
  <c r="N38" i="14"/>
  <c r="T38" i="14"/>
  <c r="AB38" i="14"/>
  <c r="AJ38" i="14"/>
  <c r="U38" i="14"/>
  <c r="AC38" i="14"/>
  <c r="V38" i="14"/>
  <c r="AD38" i="14"/>
  <c r="W38" i="14"/>
  <c r="AE38" i="14"/>
  <c r="S38" i="14"/>
  <c r="AA38" i="14"/>
  <c r="AI38" i="14"/>
  <c r="AH38" i="14"/>
  <c r="X38" i="14"/>
  <c r="Y38" i="14"/>
  <c r="Z38" i="14"/>
  <c r="AF38" i="14"/>
  <c r="AG38" i="14"/>
  <c r="R38" i="14"/>
  <c r="J39" i="16"/>
  <c r="R39" i="16"/>
  <c r="Z39" i="16"/>
  <c r="AH39" i="16"/>
  <c r="K39" i="16"/>
  <c r="S39" i="16"/>
  <c r="AA39" i="16"/>
  <c r="AI39" i="16"/>
  <c r="L39" i="16"/>
  <c r="T39" i="16"/>
  <c r="AB39" i="16"/>
  <c r="AJ39" i="16"/>
  <c r="M39" i="16"/>
  <c r="U39" i="16"/>
  <c r="AC39" i="16"/>
  <c r="N39" i="16"/>
  <c r="V39" i="16"/>
  <c r="AD39" i="16"/>
  <c r="H39" i="16"/>
  <c r="P39" i="16"/>
  <c r="X39" i="16"/>
  <c r="AF39" i="16"/>
  <c r="Q39" i="16"/>
  <c r="W39" i="16"/>
  <c r="Y39" i="16"/>
  <c r="AE39" i="16"/>
  <c r="AG39" i="16"/>
  <c r="I39" i="16"/>
  <c r="O39" i="16"/>
  <c r="G39" i="16"/>
  <c r="F39" i="16"/>
  <c r="E39" i="16"/>
  <c r="E38" i="14"/>
  <c r="F38" i="14"/>
  <c r="D40" i="16"/>
  <c r="D39" i="14"/>
  <c r="L39" i="14" l="1"/>
  <c r="M39" i="14"/>
  <c r="N39" i="14"/>
  <c r="G39" i="14"/>
  <c r="O39" i="14"/>
  <c r="H39" i="14"/>
  <c r="P39" i="14"/>
  <c r="I39" i="14"/>
  <c r="Q39" i="14"/>
  <c r="J39" i="14"/>
  <c r="K39" i="14"/>
  <c r="Z39" i="14"/>
  <c r="AH39" i="14"/>
  <c r="S39" i="14"/>
  <c r="AA39" i="14"/>
  <c r="AI39" i="14"/>
  <c r="T39" i="14"/>
  <c r="AB39" i="14"/>
  <c r="AJ39" i="14"/>
  <c r="U39" i="14"/>
  <c r="AC39" i="14"/>
  <c r="Y39" i="14"/>
  <c r="AG39" i="14"/>
  <c r="V39" i="14"/>
  <c r="W39" i="14"/>
  <c r="X39" i="14"/>
  <c r="AD39" i="14"/>
  <c r="AE39" i="14"/>
  <c r="AF39" i="14"/>
  <c r="R39" i="14"/>
  <c r="M40" i="16"/>
  <c r="U40" i="16"/>
  <c r="AC40" i="16"/>
  <c r="N40" i="16"/>
  <c r="V40" i="16"/>
  <c r="AD40" i="16"/>
  <c r="O40" i="16"/>
  <c r="W40" i="16"/>
  <c r="AE40" i="16"/>
  <c r="H40" i="16"/>
  <c r="P40" i="16"/>
  <c r="X40" i="16"/>
  <c r="AF40" i="16"/>
  <c r="I40" i="16"/>
  <c r="Q40" i="16"/>
  <c r="Y40" i="16"/>
  <c r="AG40" i="16"/>
  <c r="K40" i="16"/>
  <c r="S40" i="16"/>
  <c r="AA40" i="16"/>
  <c r="AI40" i="16"/>
  <c r="T40" i="16"/>
  <c r="Z40" i="16"/>
  <c r="AB40" i="16"/>
  <c r="AH40" i="16"/>
  <c r="AJ40" i="16"/>
  <c r="J40" i="16"/>
  <c r="L40" i="16"/>
  <c r="R40" i="16"/>
  <c r="G40" i="16"/>
  <c r="F40" i="16"/>
  <c r="E40" i="16"/>
  <c r="F39" i="14"/>
  <c r="E39" i="14"/>
  <c r="D41" i="16"/>
  <c r="D40" i="14"/>
  <c r="I40" i="14" l="1"/>
  <c r="Q40" i="14"/>
  <c r="J40" i="14"/>
  <c r="K40" i="14"/>
  <c r="L40" i="14"/>
  <c r="M40" i="14"/>
  <c r="N40" i="14"/>
  <c r="G40" i="14"/>
  <c r="O40" i="14"/>
  <c r="H40" i="14"/>
  <c r="P40" i="14"/>
  <c r="X40" i="14"/>
  <c r="AF40" i="14"/>
  <c r="Y40" i="14"/>
  <c r="AG40" i="14"/>
  <c r="Z40" i="14"/>
  <c r="AH40" i="14"/>
  <c r="S40" i="14"/>
  <c r="AA40" i="14"/>
  <c r="AI40" i="14"/>
  <c r="W40" i="14"/>
  <c r="AE40" i="14"/>
  <c r="U40" i="14"/>
  <c r="V40" i="14"/>
  <c r="AB40" i="14"/>
  <c r="AC40" i="14"/>
  <c r="AD40" i="14"/>
  <c r="AJ40" i="14"/>
  <c r="T40" i="14"/>
  <c r="R40" i="14"/>
  <c r="H41" i="16"/>
  <c r="P41" i="16"/>
  <c r="X41" i="16"/>
  <c r="AF41" i="16"/>
  <c r="I41" i="16"/>
  <c r="Q41" i="16"/>
  <c r="Y41" i="16"/>
  <c r="AG41" i="16"/>
  <c r="J41" i="16"/>
  <c r="R41" i="16"/>
  <c r="Z41" i="16"/>
  <c r="AH41" i="16"/>
  <c r="K41" i="16"/>
  <c r="S41" i="16"/>
  <c r="AA41" i="16"/>
  <c r="AI41" i="16"/>
  <c r="L41" i="16"/>
  <c r="T41" i="16"/>
  <c r="AB41" i="16"/>
  <c r="AJ41" i="16"/>
  <c r="N41" i="16"/>
  <c r="V41" i="16"/>
  <c r="AD41" i="16"/>
  <c r="W41" i="16"/>
  <c r="AC41" i="16"/>
  <c r="AE41" i="16"/>
  <c r="M41" i="16"/>
  <c r="O41" i="16"/>
  <c r="U41" i="16"/>
  <c r="G41" i="16"/>
  <c r="F41" i="16"/>
  <c r="E41" i="16"/>
  <c r="E40" i="14"/>
  <c r="F40" i="14"/>
  <c r="D42" i="16"/>
  <c r="D41" i="14"/>
  <c r="K42" i="16" l="1"/>
  <c r="S42" i="16"/>
  <c r="AA42" i="16"/>
  <c r="AI42" i="16"/>
  <c r="L42" i="16"/>
  <c r="T42" i="16"/>
  <c r="AB42" i="16"/>
  <c r="AJ42" i="16"/>
  <c r="M42" i="16"/>
  <c r="U42" i="16"/>
  <c r="AC42" i="16"/>
  <c r="N42" i="16"/>
  <c r="V42" i="16"/>
  <c r="AD42" i="16"/>
  <c r="O42" i="16"/>
  <c r="W42" i="16"/>
  <c r="AE42" i="16"/>
  <c r="I42" i="16"/>
  <c r="Q42" i="16"/>
  <c r="Y42" i="16"/>
  <c r="AG42" i="16"/>
  <c r="Z42" i="16"/>
  <c r="AF42" i="16"/>
  <c r="AH42" i="16"/>
  <c r="H42" i="16"/>
  <c r="J42" i="16"/>
  <c r="P42" i="16"/>
  <c r="R42" i="16"/>
  <c r="X42" i="16"/>
  <c r="G42" i="16"/>
  <c r="F42" i="16"/>
  <c r="E42" i="16"/>
  <c r="N41" i="14"/>
  <c r="G41" i="14"/>
  <c r="O41" i="14"/>
  <c r="H41" i="14"/>
  <c r="P41" i="14"/>
  <c r="I41" i="14"/>
  <c r="Q41" i="14"/>
  <c r="J41" i="14"/>
  <c r="K41" i="14"/>
  <c r="L41" i="14"/>
  <c r="M41" i="14"/>
  <c r="V41" i="14"/>
  <c r="AD41" i="14"/>
  <c r="W41" i="14"/>
  <c r="AE41" i="14"/>
  <c r="X41" i="14"/>
  <c r="AF41" i="14"/>
  <c r="Y41" i="14"/>
  <c r="AG41" i="14"/>
  <c r="U41" i="14"/>
  <c r="AC41" i="14"/>
  <c r="Z41" i="14"/>
  <c r="AA41" i="14"/>
  <c r="AB41" i="14"/>
  <c r="AH41" i="14"/>
  <c r="AI41" i="14"/>
  <c r="AJ41" i="14"/>
  <c r="S41" i="14"/>
  <c r="T41" i="14"/>
  <c r="R41" i="14"/>
  <c r="E41" i="14"/>
  <c r="F41" i="14"/>
  <c r="D43" i="16"/>
  <c r="D42" i="14"/>
  <c r="N43" i="16" l="1"/>
  <c r="V43" i="16"/>
  <c r="AD43" i="16"/>
  <c r="O43" i="16"/>
  <c r="W43" i="16"/>
  <c r="AE43" i="16"/>
  <c r="H43" i="16"/>
  <c r="P43" i="16"/>
  <c r="X43" i="16"/>
  <c r="AF43" i="16"/>
  <c r="I43" i="16"/>
  <c r="Q43" i="16"/>
  <c r="Y43" i="16"/>
  <c r="AG43" i="16"/>
  <c r="J43" i="16"/>
  <c r="R43" i="16"/>
  <c r="Z43" i="16"/>
  <c r="AH43" i="16"/>
  <c r="L43" i="16"/>
  <c r="T43" i="16"/>
  <c r="AB43" i="16"/>
  <c r="AJ43" i="16"/>
  <c r="AC43" i="16"/>
  <c r="AI43" i="16"/>
  <c r="K43" i="16"/>
  <c r="M43" i="16"/>
  <c r="S43" i="16"/>
  <c r="U43" i="16"/>
  <c r="AA43" i="16"/>
  <c r="G43" i="16"/>
  <c r="F43" i="16"/>
  <c r="E43" i="16"/>
  <c r="K42" i="14"/>
  <c r="L42" i="14"/>
  <c r="M42" i="14"/>
  <c r="N42" i="14"/>
  <c r="G42" i="14"/>
  <c r="O42" i="14"/>
  <c r="H42" i="14"/>
  <c r="P42" i="14"/>
  <c r="I42" i="14"/>
  <c r="Q42" i="14"/>
  <c r="J42" i="14"/>
  <c r="T42" i="14"/>
  <c r="AB42" i="14"/>
  <c r="AJ42" i="14"/>
  <c r="U42" i="14"/>
  <c r="AC42" i="14"/>
  <c r="V42" i="14"/>
  <c r="AD42" i="14"/>
  <c r="W42" i="14"/>
  <c r="AE42" i="14"/>
  <c r="S42" i="14"/>
  <c r="AA42" i="14"/>
  <c r="AI42" i="14"/>
  <c r="Z42" i="14"/>
  <c r="AF42" i="14"/>
  <c r="AG42" i="14"/>
  <c r="AH42" i="14"/>
  <c r="X42" i="14"/>
  <c r="Y42" i="14"/>
  <c r="R42" i="14"/>
  <c r="E42" i="14"/>
  <c r="F42" i="14"/>
  <c r="D44" i="16"/>
  <c r="D43" i="14"/>
  <c r="H43" i="14" l="1"/>
  <c r="P43" i="14"/>
  <c r="I43" i="14"/>
  <c r="Q43" i="14"/>
  <c r="J43" i="14"/>
  <c r="K43" i="14"/>
  <c r="L43" i="14"/>
  <c r="M43" i="14"/>
  <c r="N43" i="14"/>
  <c r="G43" i="14"/>
  <c r="O43" i="14"/>
  <c r="Z43" i="14"/>
  <c r="AH43" i="14"/>
  <c r="S43" i="14"/>
  <c r="AA43" i="14"/>
  <c r="AI43" i="14"/>
  <c r="T43" i="14"/>
  <c r="AB43" i="14"/>
  <c r="AJ43" i="14"/>
  <c r="U43" i="14"/>
  <c r="AC43" i="14"/>
  <c r="Y43" i="14"/>
  <c r="AG43" i="14"/>
  <c r="AE43" i="14"/>
  <c r="AF43" i="14"/>
  <c r="V43" i="14"/>
  <c r="W43" i="14"/>
  <c r="X43" i="14"/>
  <c r="AD43" i="14"/>
  <c r="R43" i="14"/>
  <c r="I44" i="16"/>
  <c r="Q44" i="16"/>
  <c r="Y44" i="16"/>
  <c r="AG44" i="16"/>
  <c r="J44" i="16"/>
  <c r="R44" i="16"/>
  <c r="Z44" i="16"/>
  <c r="AH44" i="16"/>
  <c r="K44" i="16"/>
  <c r="S44" i="16"/>
  <c r="AA44" i="16"/>
  <c r="AI44" i="16"/>
  <c r="L44" i="16"/>
  <c r="T44" i="16"/>
  <c r="AB44" i="16"/>
  <c r="AJ44" i="16"/>
  <c r="M44" i="16"/>
  <c r="U44" i="16"/>
  <c r="AC44" i="16"/>
  <c r="O44" i="16"/>
  <c r="W44" i="16"/>
  <c r="AE44" i="16"/>
  <c r="AF44" i="16"/>
  <c r="H44" i="16"/>
  <c r="N44" i="16"/>
  <c r="P44" i="16"/>
  <c r="V44" i="16"/>
  <c r="X44" i="16"/>
  <c r="AD44" i="16"/>
  <c r="G44" i="16"/>
  <c r="F44" i="16"/>
  <c r="E44" i="16"/>
  <c r="F43" i="14"/>
  <c r="E43" i="14"/>
  <c r="D45" i="16"/>
  <c r="D44" i="14"/>
  <c r="L45" i="16" l="1"/>
  <c r="T45" i="16"/>
  <c r="AB45" i="16"/>
  <c r="AJ45" i="16"/>
  <c r="M45" i="16"/>
  <c r="U45" i="16"/>
  <c r="AC45" i="16"/>
  <c r="N45" i="16"/>
  <c r="V45" i="16"/>
  <c r="AD45" i="16"/>
  <c r="O45" i="16"/>
  <c r="W45" i="16"/>
  <c r="AE45" i="16"/>
  <c r="H45" i="16"/>
  <c r="P45" i="16"/>
  <c r="X45" i="16"/>
  <c r="AF45" i="16"/>
  <c r="J45" i="16"/>
  <c r="R45" i="16"/>
  <c r="Z45" i="16"/>
  <c r="AH45" i="16"/>
  <c r="AI45" i="16"/>
  <c r="I45" i="16"/>
  <c r="K45" i="16"/>
  <c r="Q45" i="16"/>
  <c r="S45" i="16"/>
  <c r="Y45" i="16"/>
  <c r="AA45" i="16"/>
  <c r="AG45" i="16"/>
  <c r="G45" i="16"/>
  <c r="F45" i="16"/>
  <c r="E45" i="16"/>
  <c r="M44" i="14"/>
  <c r="N44" i="14"/>
  <c r="G44" i="14"/>
  <c r="O44" i="14"/>
  <c r="H44" i="14"/>
  <c r="P44" i="14"/>
  <c r="I44" i="14"/>
  <c r="Q44" i="14"/>
  <c r="J44" i="14"/>
  <c r="K44" i="14"/>
  <c r="L44" i="14"/>
  <c r="X44" i="14"/>
  <c r="AF44" i="14"/>
  <c r="Y44" i="14"/>
  <c r="AG44" i="14"/>
  <c r="Z44" i="14"/>
  <c r="AH44" i="14"/>
  <c r="S44" i="14"/>
  <c r="AA44" i="14"/>
  <c r="AI44" i="14"/>
  <c r="W44" i="14"/>
  <c r="AE44" i="14"/>
  <c r="AJ44" i="14"/>
  <c r="T44" i="14"/>
  <c r="U44" i="14"/>
  <c r="V44" i="14"/>
  <c r="AB44" i="14"/>
  <c r="AC44" i="14"/>
  <c r="AD44" i="14"/>
  <c r="R44" i="14"/>
  <c r="E44" i="14"/>
  <c r="F44" i="14"/>
  <c r="D46" i="16"/>
  <c r="D45" i="14"/>
  <c r="J45" i="14" l="1"/>
  <c r="K45" i="14"/>
  <c r="L45" i="14"/>
  <c r="M45" i="14"/>
  <c r="N45" i="14"/>
  <c r="G45" i="14"/>
  <c r="O45" i="14"/>
  <c r="H45" i="14"/>
  <c r="P45" i="14"/>
  <c r="I45" i="14"/>
  <c r="Q45" i="14"/>
  <c r="V45" i="14"/>
  <c r="AD45" i="14"/>
  <c r="W45" i="14"/>
  <c r="AE45" i="14"/>
  <c r="X45" i="14"/>
  <c r="AF45" i="14"/>
  <c r="Y45" i="14"/>
  <c r="AG45" i="14"/>
  <c r="U45" i="14"/>
  <c r="AC45" i="14"/>
  <c r="AJ45" i="14"/>
  <c r="S45" i="14"/>
  <c r="T45" i="14"/>
  <c r="Z45" i="14"/>
  <c r="AA45" i="14"/>
  <c r="AB45" i="14"/>
  <c r="AH45" i="14"/>
  <c r="AI45" i="14"/>
  <c r="R45" i="14"/>
  <c r="O46" i="16"/>
  <c r="W46" i="16"/>
  <c r="AE46" i="16"/>
  <c r="H46" i="16"/>
  <c r="P46" i="16"/>
  <c r="X46" i="16"/>
  <c r="AF46" i="16"/>
  <c r="I46" i="16"/>
  <c r="Q46" i="16"/>
  <c r="Y46" i="16"/>
  <c r="AG46" i="16"/>
  <c r="J46" i="16"/>
  <c r="R46" i="16"/>
  <c r="Z46" i="16"/>
  <c r="AH46" i="16"/>
  <c r="K46" i="16"/>
  <c r="S46" i="16"/>
  <c r="AA46" i="16"/>
  <c r="AI46" i="16"/>
  <c r="M46" i="16"/>
  <c r="U46" i="16"/>
  <c r="AC46" i="16"/>
  <c r="L46" i="16"/>
  <c r="N46" i="16"/>
  <c r="T46" i="16"/>
  <c r="V46" i="16"/>
  <c r="AB46" i="16"/>
  <c r="AD46" i="16"/>
  <c r="AJ46" i="16"/>
  <c r="G46" i="16"/>
  <c r="F46" i="16"/>
  <c r="E46" i="16"/>
  <c r="E45" i="14"/>
  <c r="F45" i="14"/>
  <c r="D47" i="16"/>
  <c r="D46" i="14"/>
  <c r="G46" i="14" l="1"/>
  <c r="O46" i="14"/>
  <c r="H46" i="14"/>
  <c r="P46" i="14"/>
  <c r="I46" i="14"/>
  <c r="Q46" i="14"/>
  <c r="J46" i="14"/>
  <c r="K46" i="14"/>
  <c r="L46" i="14"/>
  <c r="M46" i="14"/>
  <c r="N46" i="14"/>
  <c r="T46" i="14"/>
  <c r="AB46" i="14"/>
  <c r="AJ46" i="14"/>
  <c r="U46" i="14"/>
  <c r="AC46" i="14"/>
  <c r="V46" i="14"/>
  <c r="AD46" i="14"/>
  <c r="W46" i="14"/>
  <c r="AE46" i="14"/>
  <c r="S46" i="14"/>
  <c r="AA46" i="14"/>
  <c r="AI46" i="14"/>
  <c r="X46" i="14"/>
  <c r="Y46" i="14"/>
  <c r="Z46" i="14"/>
  <c r="AF46" i="14"/>
  <c r="AG46" i="14"/>
  <c r="AH46" i="14"/>
  <c r="R46" i="14"/>
  <c r="J47" i="16"/>
  <c r="R47" i="16"/>
  <c r="Z47" i="16"/>
  <c r="AH47" i="16"/>
  <c r="K47" i="16"/>
  <c r="S47" i="16"/>
  <c r="AA47" i="16"/>
  <c r="AI47" i="16"/>
  <c r="L47" i="16"/>
  <c r="T47" i="16"/>
  <c r="AB47" i="16"/>
  <c r="AJ47" i="16"/>
  <c r="M47" i="16"/>
  <c r="U47" i="16"/>
  <c r="AC47" i="16"/>
  <c r="N47" i="16"/>
  <c r="V47" i="16"/>
  <c r="AD47" i="16"/>
  <c r="H47" i="16"/>
  <c r="P47" i="16"/>
  <c r="X47" i="16"/>
  <c r="AF47" i="16"/>
  <c r="I47" i="16"/>
  <c r="O47" i="16"/>
  <c r="Q47" i="16"/>
  <c r="W47" i="16"/>
  <c r="Y47" i="16"/>
  <c r="AE47" i="16"/>
  <c r="AG47" i="16"/>
  <c r="G47" i="16"/>
  <c r="F47" i="16"/>
  <c r="E47" i="16"/>
  <c r="E46" i="14"/>
  <c r="F46" i="14"/>
  <c r="D48" i="16"/>
  <c r="D47" i="14"/>
  <c r="L47" i="14" l="1"/>
  <c r="M47" i="14"/>
  <c r="N47" i="14"/>
  <c r="G47" i="14"/>
  <c r="O47" i="14"/>
  <c r="H47" i="14"/>
  <c r="P47" i="14"/>
  <c r="I47" i="14"/>
  <c r="Q47" i="14"/>
  <c r="J47" i="14"/>
  <c r="K47" i="14"/>
  <c r="Z47" i="14"/>
  <c r="AH47" i="14"/>
  <c r="S47" i="14"/>
  <c r="AA47" i="14"/>
  <c r="AI47" i="14"/>
  <c r="T47" i="14"/>
  <c r="AB47" i="14"/>
  <c r="AJ47" i="14"/>
  <c r="U47" i="14"/>
  <c r="AC47" i="14"/>
  <c r="Y47" i="14"/>
  <c r="AG47" i="14"/>
  <c r="W47" i="14"/>
  <c r="X47" i="14"/>
  <c r="AD47" i="14"/>
  <c r="AE47" i="14"/>
  <c r="AF47" i="14"/>
  <c r="V47" i="14"/>
  <c r="R47" i="14"/>
  <c r="M48" i="16"/>
  <c r="U48" i="16"/>
  <c r="AC48" i="16"/>
  <c r="N48" i="16"/>
  <c r="V48" i="16"/>
  <c r="AD48" i="16"/>
  <c r="O48" i="16"/>
  <c r="W48" i="16"/>
  <c r="AE48" i="16"/>
  <c r="H48" i="16"/>
  <c r="P48" i="16"/>
  <c r="X48" i="16"/>
  <c r="AF48" i="16"/>
  <c r="I48" i="16"/>
  <c r="Q48" i="16"/>
  <c r="Y48" i="16"/>
  <c r="AG48" i="16"/>
  <c r="K48" i="16"/>
  <c r="S48" i="16"/>
  <c r="AA48" i="16"/>
  <c r="AI48" i="16"/>
  <c r="L48" i="16"/>
  <c r="R48" i="16"/>
  <c r="T48" i="16"/>
  <c r="Z48" i="16"/>
  <c r="AB48" i="16"/>
  <c r="AH48" i="16"/>
  <c r="AJ48" i="16"/>
  <c r="J48" i="16"/>
  <c r="G48" i="16"/>
  <c r="F48" i="16"/>
  <c r="E48" i="16"/>
  <c r="F47" i="14"/>
  <c r="E47" i="14"/>
  <c r="D49" i="16"/>
  <c r="D48" i="14"/>
  <c r="I48" i="14" l="1"/>
  <c r="Q48" i="14"/>
  <c r="J48" i="14"/>
  <c r="K48" i="14"/>
  <c r="L48" i="14"/>
  <c r="M48" i="14"/>
  <c r="N48" i="14"/>
  <c r="G48" i="14"/>
  <c r="O48" i="14"/>
  <c r="H48" i="14"/>
  <c r="P48" i="14"/>
  <c r="X48" i="14"/>
  <c r="AF48" i="14"/>
  <c r="Y48" i="14"/>
  <c r="AG48" i="14"/>
  <c r="Z48" i="14"/>
  <c r="AH48" i="14"/>
  <c r="S48" i="14"/>
  <c r="AA48" i="14"/>
  <c r="AI48" i="14"/>
  <c r="W48" i="14"/>
  <c r="AE48" i="14"/>
  <c r="AB48" i="14"/>
  <c r="AC48" i="14"/>
  <c r="AD48" i="14"/>
  <c r="AJ48" i="14"/>
  <c r="T48" i="14"/>
  <c r="U48" i="14"/>
  <c r="V48" i="14"/>
  <c r="R48" i="14"/>
  <c r="H49" i="16"/>
  <c r="P49" i="16"/>
  <c r="I49" i="16"/>
  <c r="Q49" i="16"/>
  <c r="J49" i="16"/>
  <c r="R49" i="16"/>
  <c r="K49" i="16"/>
  <c r="S49" i="16"/>
  <c r="AA49" i="16"/>
  <c r="AI49" i="16"/>
  <c r="L49" i="16"/>
  <c r="T49" i="16"/>
  <c r="AB49" i="16"/>
  <c r="AJ49" i="16"/>
  <c r="N49" i="16"/>
  <c r="V49" i="16"/>
  <c r="AD49" i="16"/>
  <c r="O49" i="16"/>
  <c r="AF49" i="16"/>
  <c r="U49" i="16"/>
  <c r="AG49" i="16"/>
  <c r="W49" i="16"/>
  <c r="AH49" i="16"/>
  <c r="X49" i="16"/>
  <c r="Y49" i="16"/>
  <c r="Z49" i="16"/>
  <c r="AC49" i="16"/>
  <c r="M49" i="16"/>
  <c r="AE49" i="16"/>
  <c r="G49" i="16"/>
  <c r="F49" i="16"/>
  <c r="E49" i="16"/>
  <c r="E48" i="14"/>
  <c r="F48" i="14"/>
  <c r="D50" i="16"/>
  <c r="D49" i="14"/>
  <c r="N49" i="14" l="1"/>
  <c r="G49" i="14"/>
  <c r="O49" i="14"/>
  <c r="H49" i="14"/>
  <c r="P49" i="14"/>
  <c r="I49" i="14"/>
  <c r="Q49" i="14"/>
  <c r="J49" i="14"/>
  <c r="K49" i="14"/>
  <c r="L49" i="14"/>
  <c r="M49" i="14"/>
  <c r="V49" i="14"/>
  <c r="AD49" i="14"/>
  <c r="W49" i="14"/>
  <c r="AE49" i="14"/>
  <c r="X49" i="14"/>
  <c r="AF49" i="14"/>
  <c r="Y49" i="14"/>
  <c r="AG49" i="14"/>
  <c r="U49" i="14"/>
  <c r="AC49" i="14"/>
  <c r="AB49" i="14"/>
  <c r="AH49" i="14"/>
  <c r="AI49" i="14"/>
  <c r="AJ49" i="14"/>
  <c r="S49" i="14"/>
  <c r="T49" i="14"/>
  <c r="Z49" i="14"/>
  <c r="AA49" i="14"/>
  <c r="R49" i="14"/>
  <c r="N50" i="16"/>
  <c r="I50" i="16"/>
  <c r="Q50" i="16"/>
  <c r="O50" i="16"/>
  <c r="X50" i="16"/>
  <c r="AF50" i="16"/>
  <c r="P50" i="16"/>
  <c r="Y50" i="16"/>
  <c r="AG50" i="16"/>
  <c r="R50" i="16"/>
  <c r="Z50" i="16"/>
  <c r="AH50" i="16"/>
  <c r="H50" i="16"/>
  <c r="S50" i="16"/>
  <c r="AA50" i="16"/>
  <c r="AI50" i="16"/>
  <c r="J50" i="16"/>
  <c r="T50" i="16"/>
  <c r="AB50" i="16"/>
  <c r="AJ50" i="16"/>
  <c r="K50" i="16"/>
  <c r="U50" i="16"/>
  <c r="AC50" i="16"/>
  <c r="L50" i="16"/>
  <c r="V50" i="16"/>
  <c r="AD50" i="16"/>
  <c r="M50" i="16"/>
  <c r="W50" i="16"/>
  <c r="AE50" i="16"/>
  <c r="G50" i="16"/>
  <c r="F50" i="16"/>
  <c r="E50" i="16"/>
  <c r="E49" i="14"/>
  <c r="F49" i="14"/>
  <c r="D51" i="16"/>
  <c r="D50" i="14"/>
  <c r="K50" i="14" l="1"/>
  <c r="L50" i="14"/>
  <c r="M50" i="14"/>
  <c r="N50" i="14"/>
  <c r="G50" i="14"/>
  <c r="O50" i="14"/>
  <c r="H50" i="14"/>
  <c r="P50" i="14"/>
  <c r="I50" i="14"/>
  <c r="Q50" i="14"/>
  <c r="J50" i="14"/>
  <c r="T50" i="14"/>
  <c r="AB50" i="14"/>
  <c r="AJ50" i="14"/>
  <c r="U50" i="14"/>
  <c r="AC50" i="14"/>
  <c r="V50" i="14"/>
  <c r="AD50" i="14"/>
  <c r="W50" i="14"/>
  <c r="AE50" i="14"/>
  <c r="S50" i="14"/>
  <c r="AA50" i="14"/>
  <c r="AI50" i="14"/>
  <c r="AG50" i="14"/>
  <c r="AH50" i="14"/>
  <c r="X50" i="14"/>
  <c r="Y50" i="14"/>
  <c r="Z50" i="14"/>
  <c r="AF50" i="14"/>
  <c r="R50" i="14"/>
  <c r="K51" i="16"/>
  <c r="S51" i="16"/>
  <c r="AA51" i="16"/>
  <c r="AI51" i="16"/>
  <c r="L51" i="16"/>
  <c r="T51" i="16"/>
  <c r="AB51" i="16"/>
  <c r="AJ51" i="16"/>
  <c r="M51" i="16"/>
  <c r="U51" i="16"/>
  <c r="AC51" i="16"/>
  <c r="N51" i="16"/>
  <c r="V51" i="16"/>
  <c r="AD51" i="16"/>
  <c r="O51" i="16"/>
  <c r="W51" i="16"/>
  <c r="AE51" i="16"/>
  <c r="H51" i="16"/>
  <c r="P51" i="16"/>
  <c r="X51" i="16"/>
  <c r="AF51" i="16"/>
  <c r="I51" i="16"/>
  <c r="Q51" i="16"/>
  <c r="Y51" i="16"/>
  <c r="AG51" i="16"/>
  <c r="J51" i="16"/>
  <c r="R51" i="16"/>
  <c r="Z51" i="16"/>
  <c r="AH51" i="16"/>
  <c r="G51" i="16"/>
  <c r="F51" i="16"/>
  <c r="E51" i="16"/>
  <c r="E50" i="14"/>
  <c r="F50" i="14"/>
  <c r="D52" i="16"/>
  <c r="D51" i="14"/>
  <c r="N52" i="16" l="1"/>
  <c r="V52" i="16"/>
  <c r="AD52" i="16"/>
  <c r="O52" i="16"/>
  <c r="W52" i="16"/>
  <c r="AE52" i="16"/>
  <c r="H52" i="16"/>
  <c r="P52" i="16"/>
  <c r="X52" i="16"/>
  <c r="AF52" i="16"/>
  <c r="I52" i="16"/>
  <c r="Q52" i="16"/>
  <c r="Y52" i="16"/>
  <c r="AG52" i="16"/>
  <c r="J52" i="16"/>
  <c r="R52" i="16"/>
  <c r="Z52" i="16"/>
  <c r="AH52" i="16"/>
  <c r="K52" i="16"/>
  <c r="S52" i="16"/>
  <c r="AA52" i="16"/>
  <c r="AI52" i="16"/>
  <c r="L52" i="16"/>
  <c r="T52" i="16"/>
  <c r="AB52" i="16"/>
  <c r="AJ52" i="16"/>
  <c r="M52" i="16"/>
  <c r="U52" i="16"/>
  <c r="AC52" i="16"/>
  <c r="G52" i="16"/>
  <c r="F52" i="16"/>
  <c r="E52" i="16"/>
  <c r="H51" i="14"/>
  <c r="P51" i="14"/>
  <c r="I51" i="14"/>
  <c r="Q51" i="14"/>
  <c r="J51" i="14"/>
  <c r="K51" i="14"/>
  <c r="L51" i="14"/>
  <c r="M51" i="14"/>
  <c r="N51" i="14"/>
  <c r="G51" i="14"/>
  <c r="O51" i="14"/>
  <c r="Z51" i="14"/>
  <c r="AH51" i="14"/>
  <c r="S51" i="14"/>
  <c r="AA51" i="14"/>
  <c r="AI51" i="14"/>
  <c r="T51" i="14"/>
  <c r="AB51" i="14"/>
  <c r="AJ51" i="14"/>
  <c r="U51" i="14"/>
  <c r="AC51" i="14"/>
  <c r="Y51" i="14"/>
  <c r="AG51" i="14"/>
  <c r="V51" i="14"/>
  <c r="W51" i="14"/>
  <c r="X51" i="14"/>
  <c r="AD51" i="14"/>
  <c r="AE51" i="14"/>
  <c r="AF51" i="14"/>
  <c r="R51" i="14"/>
  <c r="F51" i="14"/>
  <c r="E51" i="14"/>
  <c r="D53" i="16"/>
  <c r="D52" i="14"/>
  <c r="I53" i="16" l="1"/>
  <c r="Q53" i="16"/>
  <c r="Y53" i="16"/>
  <c r="AG53" i="16"/>
  <c r="J53" i="16"/>
  <c r="R53" i="16"/>
  <c r="Z53" i="16"/>
  <c r="AH53" i="16"/>
  <c r="K53" i="16"/>
  <c r="S53" i="16"/>
  <c r="AA53" i="16"/>
  <c r="AI53" i="16"/>
  <c r="L53" i="16"/>
  <c r="T53" i="16"/>
  <c r="AB53" i="16"/>
  <c r="AJ53" i="16"/>
  <c r="M53" i="16"/>
  <c r="U53" i="16"/>
  <c r="AC53" i="16"/>
  <c r="N53" i="16"/>
  <c r="V53" i="16"/>
  <c r="AD53" i="16"/>
  <c r="O53" i="16"/>
  <c r="W53" i="16"/>
  <c r="AE53" i="16"/>
  <c r="H53" i="16"/>
  <c r="P53" i="16"/>
  <c r="X53" i="16"/>
  <c r="AF53" i="16"/>
  <c r="G53" i="16"/>
  <c r="F53" i="16"/>
  <c r="E53" i="16"/>
  <c r="M52" i="14"/>
  <c r="N52" i="14"/>
  <c r="G52" i="14"/>
  <c r="O52" i="14"/>
  <c r="H52" i="14"/>
  <c r="P52" i="14"/>
  <c r="I52" i="14"/>
  <c r="Q52" i="14"/>
  <c r="J52" i="14"/>
  <c r="K52" i="14"/>
  <c r="L52" i="14"/>
  <c r="X52" i="14"/>
  <c r="AF52" i="14"/>
  <c r="Y52" i="14"/>
  <c r="AG52" i="14"/>
  <c r="Z52" i="14"/>
  <c r="AH52" i="14"/>
  <c r="S52" i="14"/>
  <c r="AA52" i="14"/>
  <c r="AI52" i="14"/>
  <c r="W52" i="14"/>
  <c r="AE52" i="14"/>
  <c r="T52" i="14"/>
  <c r="U52" i="14"/>
  <c r="V52" i="14"/>
  <c r="AB52" i="14"/>
  <c r="AC52" i="14"/>
  <c r="AD52" i="14"/>
  <c r="AJ52" i="14"/>
  <c r="R52" i="14"/>
  <c r="E52" i="14"/>
  <c r="F52" i="14"/>
  <c r="D54" i="16"/>
  <c r="D53" i="14"/>
  <c r="J53" i="14" l="1"/>
  <c r="K53" i="14"/>
  <c r="L53" i="14"/>
  <c r="M53" i="14"/>
  <c r="N53" i="14"/>
  <c r="G53" i="14"/>
  <c r="O53" i="14"/>
  <c r="H53" i="14"/>
  <c r="P53" i="14"/>
  <c r="I53" i="14"/>
  <c r="Q53" i="14"/>
  <c r="V53" i="14"/>
  <c r="AD53" i="14"/>
  <c r="W53" i="14"/>
  <c r="AE53" i="14"/>
  <c r="X53" i="14"/>
  <c r="AF53" i="14"/>
  <c r="Y53" i="14"/>
  <c r="AG53" i="14"/>
  <c r="U53" i="14"/>
  <c r="AC53" i="14"/>
  <c r="T53" i="14"/>
  <c r="Z53" i="14"/>
  <c r="AA53" i="14"/>
  <c r="AB53" i="14"/>
  <c r="AH53" i="14"/>
  <c r="AI53" i="14"/>
  <c r="AJ53" i="14"/>
  <c r="S53" i="14"/>
  <c r="R53" i="14"/>
  <c r="L54" i="16"/>
  <c r="T54" i="16"/>
  <c r="AB54" i="16"/>
  <c r="AJ54" i="16"/>
  <c r="M54" i="16"/>
  <c r="U54" i="16"/>
  <c r="AC54" i="16"/>
  <c r="N54" i="16"/>
  <c r="V54" i="16"/>
  <c r="AD54" i="16"/>
  <c r="O54" i="16"/>
  <c r="W54" i="16"/>
  <c r="AE54" i="16"/>
  <c r="H54" i="16"/>
  <c r="P54" i="16"/>
  <c r="X54" i="16"/>
  <c r="AF54" i="16"/>
  <c r="I54" i="16"/>
  <c r="Q54" i="16"/>
  <c r="Y54" i="16"/>
  <c r="AG54" i="16"/>
  <c r="J54" i="16"/>
  <c r="R54" i="16"/>
  <c r="Z54" i="16"/>
  <c r="AH54" i="16"/>
  <c r="K54" i="16"/>
  <c r="S54" i="16"/>
  <c r="AA54" i="16"/>
  <c r="AI54" i="16"/>
  <c r="G54" i="16"/>
  <c r="F54" i="16"/>
  <c r="E54" i="16"/>
  <c r="E53" i="14"/>
  <c r="F53" i="14"/>
  <c r="D55" i="16"/>
  <c r="D54" i="14"/>
  <c r="O55" i="16" l="1"/>
  <c r="W55" i="16"/>
  <c r="AE55" i="16"/>
  <c r="H55" i="16"/>
  <c r="P55" i="16"/>
  <c r="X55" i="16"/>
  <c r="AF55" i="16"/>
  <c r="I55" i="16"/>
  <c r="Q55" i="16"/>
  <c r="Y55" i="16"/>
  <c r="AG55" i="16"/>
  <c r="J55" i="16"/>
  <c r="R55" i="16"/>
  <c r="Z55" i="16"/>
  <c r="AH55" i="16"/>
  <c r="K55" i="16"/>
  <c r="S55" i="16"/>
  <c r="AA55" i="16"/>
  <c r="AI55" i="16"/>
  <c r="L55" i="16"/>
  <c r="T55" i="16"/>
  <c r="AB55" i="16"/>
  <c r="AJ55" i="16"/>
  <c r="M55" i="16"/>
  <c r="U55" i="16"/>
  <c r="AC55" i="16"/>
  <c r="N55" i="16"/>
  <c r="V55" i="16"/>
  <c r="AD55" i="16"/>
  <c r="G55" i="16"/>
  <c r="F55" i="16"/>
  <c r="E55" i="16"/>
  <c r="G54" i="14"/>
  <c r="O54" i="14"/>
  <c r="H54" i="14"/>
  <c r="P54" i="14"/>
  <c r="I54" i="14"/>
  <c r="Q54" i="14"/>
  <c r="J54" i="14"/>
  <c r="K54" i="14"/>
  <c r="L54" i="14"/>
  <c r="M54" i="14"/>
  <c r="N54" i="14"/>
  <c r="T54" i="14"/>
  <c r="AB54" i="14"/>
  <c r="AJ54" i="14"/>
  <c r="U54" i="14"/>
  <c r="AC54" i="14"/>
  <c r="V54" i="14"/>
  <c r="AD54" i="14"/>
  <c r="W54" i="14"/>
  <c r="AE54" i="14"/>
  <c r="S54" i="14"/>
  <c r="AA54" i="14"/>
  <c r="AI54" i="14"/>
  <c r="Y54" i="14"/>
  <c r="Z54" i="14"/>
  <c r="AF54" i="14"/>
  <c r="AG54" i="14"/>
  <c r="AH54" i="14"/>
  <c r="X54" i="14"/>
  <c r="R54" i="14"/>
  <c r="E54" i="14"/>
  <c r="F54" i="14"/>
  <c r="D56" i="16"/>
  <c r="D55" i="14"/>
  <c r="J56" i="16" l="1"/>
  <c r="R56" i="16"/>
  <c r="Z56" i="16"/>
  <c r="AH56" i="16"/>
  <c r="K56" i="16"/>
  <c r="S56" i="16"/>
  <c r="AA56" i="16"/>
  <c r="AI56" i="16"/>
  <c r="L56" i="16"/>
  <c r="T56" i="16"/>
  <c r="AB56" i="16"/>
  <c r="AJ56" i="16"/>
  <c r="M56" i="16"/>
  <c r="U56" i="16"/>
  <c r="AC56" i="16"/>
  <c r="N56" i="16"/>
  <c r="V56" i="16"/>
  <c r="AD56" i="16"/>
  <c r="O56" i="16"/>
  <c r="W56" i="16"/>
  <c r="AE56" i="16"/>
  <c r="H56" i="16"/>
  <c r="P56" i="16"/>
  <c r="X56" i="16"/>
  <c r="AF56" i="16"/>
  <c r="I56" i="16"/>
  <c r="Q56" i="16"/>
  <c r="Y56" i="16"/>
  <c r="AG56" i="16"/>
  <c r="G56" i="16"/>
  <c r="F56" i="16"/>
  <c r="E56" i="16"/>
  <c r="L55" i="14"/>
  <c r="M55" i="14"/>
  <c r="N55" i="14"/>
  <c r="G55" i="14"/>
  <c r="O55" i="14"/>
  <c r="H55" i="14"/>
  <c r="P55" i="14"/>
  <c r="I55" i="14"/>
  <c r="Q55" i="14"/>
  <c r="J55" i="14"/>
  <c r="K55" i="14"/>
  <c r="Z55" i="14"/>
  <c r="AH55" i="14"/>
  <c r="S55" i="14"/>
  <c r="AA55" i="14"/>
  <c r="AI55" i="14"/>
  <c r="T55" i="14"/>
  <c r="AB55" i="14"/>
  <c r="AJ55" i="14"/>
  <c r="U55" i="14"/>
  <c r="AC55" i="14"/>
  <c r="Y55" i="14"/>
  <c r="AG55" i="14"/>
  <c r="AD55" i="14"/>
  <c r="AE55" i="14"/>
  <c r="AF55" i="14"/>
  <c r="V55" i="14"/>
  <c r="W55" i="14"/>
  <c r="X55" i="14"/>
  <c r="R55" i="14"/>
  <c r="F55" i="14"/>
  <c r="E55" i="14"/>
  <c r="D57" i="16"/>
  <c r="D56" i="14"/>
  <c r="I56" i="14" l="1"/>
  <c r="J56" i="14"/>
  <c r="K56" i="14"/>
  <c r="L56" i="14"/>
  <c r="M56" i="14"/>
  <c r="N56" i="14"/>
  <c r="G56" i="14"/>
  <c r="O56" i="14"/>
  <c r="H56" i="14"/>
  <c r="P56" i="14"/>
  <c r="Q56" i="14"/>
  <c r="X56" i="14"/>
  <c r="AF56" i="14"/>
  <c r="Y56" i="14"/>
  <c r="AG56" i="14"/>
  <c r="Z56" i="14"/>
  <c r="AH56" i="14"/>
  <c r="S56" i="14"/>
  <c r="AA56" i="14"/>
  <c r="AI56" i="14"/>
  <c r="W56" i="14"/>
  <c r="AE56" i="14"/>
  <c r="AD56" i="14"/>
  <c r="AJ56" i="14"/>
  <c r="T56" i="14"/>
  <c r="U56" i="14"/>
  <c r="V56" i="14"/>
  <c r="AB56" i="14"/>
  <c r="AC56" i="14"/>
  <c r="R56" i="14"/>
  <c r="M57" i="16"/>
  <c r="U57" i="16"/>
  <c r="AC57" i="16"/>
  <c r="N57" i="16"/>
  <c r="V57" i="16"/>
  <c r="AD57" i="16"/>
  <c r="O57" i="16"/>
  <c r="W57" i="16"/>
  <c r="AE57" i="16"/>
  <c r="H57" i="16"/>
  <c r="P57" i="16"/>
  <c r="X57" i="16"/>
  <c r="AF57" i="16"/>
  <c r="I57" i="16"/>
  <c r="Q57" i="16"/>
  <c r="Y57" i="16"/>
  <c r="AG57" i="16"/>
  <c r="J57" i="16"/>
  <c r="R57" i="16"/>
  <c r="Z57" i="16"/>
  <c r="AH57" i="16"/>
  <c r="K57" i="16"/>
  <c r="S57" i="16"/>
  <c r="AA57" i="16"/>
  <c r="AI57" i="16"/>
  <c r="L57" i="16"/>
  <c r="T57" i="16"/>
  <c r="AB57" i="16"/>
  <c r="AJ57" i="16"/>
  <c r="G57" i="16"/>
  <c r="F57" i="16"/>
  <c r="E57" i="16"/>
  <c r="E56" i="14"/>
  <c r="F56" i="14"/>
  <c r="D58" i="16"/>
  <c r="D57" i="14"/>
  <c r="H58" i="16" l="1"/>
  <c r="P58" i="16"/>
  <c r="X58" i="16"/>
  <c r="AF58" i="16"/>
  <c r="I58" i="16"/>
  <c r="Q58" i="16"/>
  <c r="Y58" i="16"/>
  <c r="AG58" i="16"/>
  <c r="J58" i="16"/>
  <c r="R58" i="16"/>
  <c r="Z58" i="16"/>
  <c r="AH58" i="16"/>
  <c r="K58" i="16"/>
  <c r="S58" i="16"/>
  <c r="AA58" i="16"/>
  <c r="AI58" i="16"/>
  <c r="L58" i="16"/>
  <c r="T58" i="16"/>
  <c r="AB58" i="16"/>
  <c r="AJ58" i="16"/>
  <c r="M58" i="16"/>
  <c r="U58" i="16"/>
  <c r="AC58" i="16"/>
  <c r="N58" i="16"/>
  <c r="V58" i="16"/>
  <c r="AD58" i="16"/>
  <c r="O58" i="16"/>
  <c r="W58" i="16"/>
  <c r="AE58" i="16"/>
  <c r="G58" i="16"/>
  <c r="F58" i="16"/>
  <c r="E58" i="16"/>
  <c r="G57" i="14"/>
  <c r="O57" i="14"/>
  <c r="H57" i="14"/>
  <c r="P57" i="14"/>
  <c r="I57" i="14"/>
  <c r="Q57" i="14"/>
  <c r="J57" i="14"/>
  <c r="K57" i="14"/>
  <c r="L57" i="14"/>
  <c r="M57" i="14"/>
  <c r="N57" i="14"/>
  <c r="V57" i="14"/>
  <c r="AD57" i="14"/>
  <c r="W57" i="14"/>
  <c r="AE57" i="14"/>
  <c r="X57" i="14"/>
  <c r="AF57" i="14"/>
  <c r="Y57" i="14"/>
  <c r="AG57" i="14"/>
  <c r="U57" i="14"/>
  <c r="AC57" i="14"/>
  <c r="AI57" i="14"/>
  <c r="AJ57" i="14"/>
  <c r="S57" i="14"/>
  <c r="T57" i="14"/>
  <c r="Z57" i="14"/>
  <c r="AA57" i="14"/>
  <c r="AB57" i="14"/>
  <c r="AH57" i="14"/>
  <c r="R57" i="14"/>
  <c r="E57" i="14"/>
  <c r="F57" i="14"/>
  <c r="D59" i="16"/>
  <c r="D58" i="14"/>
  <c r="K59" i="16" l="1"/>
  <c r="S59" i="16"/>
  <c r="AA59" i="16"/>
  <c r="AI59" i="16"/>
  <c r="L59" i="16"/>
  <c r="T59" i="16"/>
  <c r="AB59" i="16"/>
  <c r="AJ59" i="16"/>
  <c r="M59" i="16"/>
  <c r="U59" i="16"/>
  <c r="AC59" i="16"/>
  <c r="N59" i="16"/>
  <c r="V59" i="16"/>
  <c r="AD59" i="16"/>
  <c r="O59" i="16"/>
  <c r="W59" i="16"/>
  <c r="AE59" i="16"/>
  <c r="H59" i="16"/>
  <c r="P59" i="16"/>
  <c r="X59" i="16"/>
  <c r="AF59" i="16"/>
  <c r="I59" i="16"/>
  <c r="Q59" i="16"/>
  <c r="Y59" i="16"/>
  <c r="AG59" i="16"/>
  <c r="J59" i="16"/>
  <c r="R59" i="16"/>
  <c r="Z59" i="16"/>
  <c r="AH59" i="16"/>
  <c r="G59" i="16"/>
  <c r="F59" i="16"/>
  <c r="E59" i="16"/>
  <c r="L58" i="14"/>
  <c r="M58" i="14"/>
  <c r="N58" i="14"/>
  <c r="G58" i="14"/>
  <c r="H58" i="14"/>
  <c r="P58" i="14"/>
  <c r="I58" i="14"/>
  <c r="J58" i="14"/>
  <c r="K58" i="14"/>
  <c r="O58" i="14"/>
  <c r="Q58" i="14"/>
  <c r="T58" i="14"/>
  <c r="AB58" i="14"/>
  <c r="AJ58" i="14"/>
  <c r="U58" i="14"/>
  <c r="AC58" i="14"/>
  <c r="V58" i="14"/>
  <c r="AD58" i="14"/>
  <c r="W58" i="14"/>
  <c r="AE58" i="14"/>
  <c r="S58" i="14"/>
  <c r="AA58" i="14"/>
  <c r="AI58" i="14"/>
  <c r="X58" i="14"/>
  <c r="Y58" i="14"/>
  <c r="Z58" i="14"/>
  <c r="AF58" i="14"/>
  <c r="AG58" i="14"/>
  <c r="AH58" i="14"/>
  <c r="R58" i="14"/>
  <c r="E58" i="14"/>
  <c r="F58" i="14"/>
  <c r="D60" i="16"/>
  <c r="D59" i="14"/>
  <c r="N60" i="16" l="1"/>
  <c r="V60" i="16"/>
  <c r="AD60" i="16"/>
  <c r="O60" i="16"/>
  <c r="W60" i="16"/>
  <c r="AE60" i="16"/>
  <c r="H60" i="16"/>
  <c r="P60" i="16"/>
  <c r="X60" i="16"/>
  <c r="AF60" i="16"/>
  <c r="I60" i="16"/>
  <c r="Q60" i="16"/>
  <c r="Y60" i="16"/>
  <c r="AG60" i="16"/>
  <c r="J60" i="16"/>
  <c r="R60" i="16"/>
  <c r="Z60" i="16"/>
  <c r="AH60" i="16"/>
  <c r="K60" i="16"/>
  <c r="S60" i="16"/>
  <c r="AA60" i="16"/>
  <c r="AI60" i="16"/>
  <c r="L60" i="16"/>
  <c r="T60" i="16"/>
  <c r="AB60" i="16"/>
  <c r="AJ60" i="16"/>
  <c r="M60" i="16"/>
  <c r="U60" i="16"/>
  <c r="AC60" i="16"/>
  <c r="G60" i="16"/>
  <c r="F60" i="16"/>
  <c r="E60" i="16"/>
  <c r="I59" i="14"/>
  <c r="Q59" i="14"/>
  <c r="J59" i="14"/>
  <c r="K59" i="14"/>
  <c r="M59" i="14"/>
  <c r="G59" i="14"/>
  <c r="O59" i="14"/>
  <c r="N59" i="14"/>
  <c r="P59" i="14"/>
  <c r="H59" i="14"/>
  <c r="L59" i="14"/>
  <c r="Z59" i="14"/>
  <c r="AH59" i="14"/>
  <c r="S59" i="14"/>
  <c r="AA59" i="14"/>
  <c r="AI59" i="14"/>
  <c r="T59" i="14"/>
  <c r="AB59" i="14"/>
  <c r="AJ59" i="14"/>
  <c r="U59" i="14"/>
  <c r="AC59" i="14"/>
  <c r="Y59" i="14"/>
  <c r="AG59" i="14"/>
  <c r="V59" i="14"/>
  <c r="W59" i="14"/>
  <c r="X59" i="14"/>
  <c r="AD59" i="14"/>
  <c r="AE59" i="14"/>
  <c r="AF59" i="14"/>
  <c r="R59" i="14"/>
  <c r="F59" i="14"/>
  <c r="E59" i="14"/>
  <c r="D61" i="16"/>
  <c r="D60" i="14"/>
  <c r="I61" i="16" l="1"/>
  <c r="Q61" i="16"/>
  <c r="Y61" i="16"/>
  <c r="AG61" i="16"/>
  <c r="J61" i="16"/>
  <c r="R61" i="16"/>
  <c r="Z61" i="16"/>
  <c r="AH61" i="16"/>
  <c r="K61" i="16"/>
  <c r="S61" i="16"/>
  <c r="AA61" i="16"/>
  <c r="AI61" i="16"/>
  <c r="L61" i="16"/>
  <c r="T61" i="16"/>
  <c r="AB61" i="16"/>
  <c r="AJ61" i="16"/>
  <c r="M61" i="16"/>
  <c r="U61" i="16"/>
  <c r="AC61" i="16"/>
  <c r="N61" i="16"/>
  <c r="V61" i="16"/>
  <c r="AD61" i="16"/>
  <c r="O61" i="16"/>
  <c r="W61" i="16"/>
  <c r="AE61" i="16"/>
  <c r="H61" i="16"/>
  <c r="P61" i="16"/>
  <c r="X61" i="16"/>
  <c r="AF61" i="16"/>
  <c r="G61" i="16"/>
  <c r="F61" i="16"/>
  <c r="E61" i="16"/>
  <c r="N60" i="14"/>
  <c r="G60" i="14"/>
  <c r="H60" i="14"/>
  <c r="P60" i="14"/>
  <c r="J60" i="14"/>
  <c r="L60" i="14"/>
  <c r="I60" i="14"/>
  <c r="K60" i="14"/>
  <c r="M60" i="14"/>
  <c r="O60" i="14"/>
  <c r="Q60" i="14"/>
  <c r="X60" i="14"/>
  <c r="AF60" i="14"/>
  <c r="Y60" i="14"/>
  <c r="AG60" i="14"/>
  <c r="Z60" i="14"/>
  <c r="AH60" i="14"/>
  <c r="S60" i="14"/>
  <c r="AA60" i="14"/>
  <c r="AI60" i="14"/>
  <c r="W60" i="14"/>
  <c r="AE60" i="14"/>
  <c r="V60" i="14"/>
  <c r="AB60" i="14"/>
  <c r="AC60" i="14"/>
  <c r="AD60" i="14"/>
  <c r="AJ60" i="14"/>
  <c r="T60" i="14"/>
  <c r="U60" i="14"/>
  <c r="R60" i="14"/>
  <c r="E60" i="14"/>
  <c r="F60" i="14"/>
  <c r="D62" i="16"/>
  <c r="D61" i="14"/>
  <c r="H61" i="14" l="1"/>
  <c r="P61" i="14"/>
  <c r="I61" i="14"/>
  <c r="Q61" i="14"/>
  <c r="J61" i="14"/>
  <c r="K61" i="14"/>
  <c r="L61" i="14"/>
  <c r="M61" i="14"/>
  <c r="N61" i="14"/>
  <c r="G61" i="14"/>
  <c r="O61" i="14"/>
  <c r="V61" i="14"/>
  <c r="AD61" i="14"/>
  <c r="W61" i="14"/>
  <c r="AE61" i="14"/>
  <c r="X61" i="14"/>
  <c r="AF61" i="14"/>
  <c r="Y61" i="14"/>
  <c r="AG61" i="14"/>
  <c r="U61" i="14"/>
  <c r="AC61" i="14"/>
  <c r="AA61" i="14"/>
  <c r="AB61" i="14"/>
  <c r="AH61" i="14"/>
  <c r="AI61" i="14"/>
  <c r="AJ61" i="14"/>
  <c r="S61" i="14"/>
  <c r="T61" i="14"/>
  <c r="Z61" i="14"/>
  <c r="R61" i="14"/>
  <c r="L62" i="16"/>
  <c r="T62" i="16"/>
  <c r="AB62" i="16"/>
  <c r="AJ62" i="16"/>
  <c r="M62" i="16"/>
  <c r="U62" i="16"/>
  <c r="AC62" i="16"/>
  <c r="N62" i="16"/>
  <c r="V62" i="16"/>
  <c r="AD62" i="16"/>
  <c r="O62" i="16"/>
  <c r="W62" i="16"/>
  <c r="AE62" i="16"/>
  <c r="H62" i="16"/>
  <c r="P62" i="16"/>
  <c r="X62" i="16"/>
  <c r="AF62" i="16"/>
  <c r="I62" i="16"/>
  <c r="Q62" i="16"/>
  <c r="Y62" i="16"/>
  <c r="AG62" i="16"/>
  <c r="J62" i="16"/>
  <c r="R62" i="16"/>
  <c r="Z62" i="16"/>
  <c r="AH62" i="16"/>
  <c r="K62" i="16"/>
  <c r="S62" i="16"/>
  <c r="AA62" i="16"/>
  <c r="AI62" i="16"/>
  <c r="G62" i="16"/>
  <c r="F62" i="16"/>
  <c r="E62" i="16"/>
  <c r="E61" i="14"/>
  <c r="F61" i="14"/>
  <c r="D63" i="16"/>
  <c r="D62" i="14"/>
  <c r="M62" i="14" l="1"/>
  <c r="N62" i="14"/>
  <c r="G62" i="14"/>
  <c r="O62" i="14"/>
  <c r="H62" i="14"/>
  <c r="P62" i="14"/>
  <c r="I62" i="14"/>
  <c r="Q62" i="14"/>
  <c r="J62" i="14"/>
  <c r="K62" i="14"/>
  <c r="L62" i="14"/>
  <c r="T62" i="14"/>
  <c r="AB62" i="14"/>
  <c r="AJ62" i="14"/>
  <c r="W62" i="14"/>
  <c r="AE62" i="14"/>
  <c r="S62" i="14"/>
  <c r="AA62" i="14"/>
  <c r="AI62" i="14"/>
  <c r="Y62" i="14"/>
  <c r="Z62" i="14"/>
  <c r="AC62" i="14"/>
  <c r="AD62" i="14"/>
  <c r="AF62" i="14"/>
  <c r="U62" i="14"/>
  <c r="AG62" i="14"/>
  <c r="V62" i="14"/>
  <c r="AH62" i="14"/>
  <c r="X62" i="14"/>
  <c r="R62" i="14"/>
  <c r="O63" i="16"/>
  <c r="W63" i="16"/>
  <c r="AE63" i="16"/>
  <c r="H63" i="16"/>
  <c r="P63" i="16"/>
  <c r="X63" i="16"/>
  <c r="AF63" i="16"/>
  <c r="I63" i="16"/>
  <c r="Q63" i="16"/>
  <c r="Y63" i="16"/>
  <c r="AG63" i="16"/>
  <c r="J63" i="16"/>
  <c r="R63" i="16"/>
  <c r="Z63" i="16"/>
  <c r="AH63" i="16"/>
  <c r="K63" i="16"/>
  <c r="S63" i="16"/>
  <c r="AA63" i="16"/>
  <c r="AI63" i="16"/>
  <c r="L63" i="16"/>
  <c r="T63" i="16"/>
  <c r="AB63" i="16"/>
  <c r="AJ63" i="16"/>
  <c r="M63" i="16"/>
  <c r="U63" i="16"/>
  <c r="AC63" i="16"/>
  <c r="N63" i="16"/>
  <c r="V63" i="16"/>
  <c r="AD63" i="16"/>
  <c r="G63" i="16"/>
  <c r="F63" i="16"/>
  <c r="E63" i="16"/>
  <c r="E62" i="14"/>
  <c r="F62" i="14"/>
  <c r="D64" i="16"/>
  <c r="D63" i="14"/>
  <c r="J63" i="14" l="1"/>
  <c r="K63" i="14"/>
  <c r="L63" i="14"/>
  <c r="M63" i="14"/>
  <c r="N63" i="14"/>
  <c r="G63" i="14"/>
  <c r="O63" i="14"/>
  <c r="H63" i="14"/>
  <c r="P63" i="14"/>
  <c r="I63" i="14"/>
  <c r="Q63" i="14"/>
  <c r="Z63" i="14"/>
  <c r="AH63" i="14"/>
  <c r="U63" i="14"/>
  <c r="AC63" i="14"/>
  <c r="Y63" i="14"/>
  <c r="AG63" i="14"/>
  <c r="T63" i="14"/>
  <c r="AF63" i="14"/>
  <c r="V63" i="14"/>
  <c r="AI63" i="14"/>
  <c r="W63" i="14"/>
  <c r="AJ63" i="14"/>
  <c r="X63" i="14"/>
  <c r="AA63" i="14"/>
  <c r="AB63" i="14"/>
  <c r="AD63" i="14"/>
  <c r="S63" i="14"/>
  <c r="AE63" i="14"/>
  <c r="R63" i="14"/>
  <c r="J64" i="16"/>
  <c r="R64" i="16"/>
  <c r="Z64" i="16"/>
  <c r="AH64" i="16"/>
  <c r="K64" i="16"/>
  <c r="S64" i="16"/>
  <c r="AA64" i="16"/>
  <c r="AI64" i="16"/>
  <c r="L64" i="16"/>
  <c r="T64" i="16"/>
  <c r="AB64" i="16"/>
  <c r="AJ64" i="16"/>
  <c r="M64" i="16"/>
  <c r="U64" i="16"/>
  <c r="AC64" i="16"/>
  <c r="N64" i="16"/>
  <c r="V64" i="16"/>
  <c r="AD64" i="16"/>
  <c r="O64" i="16"/>
  <c r="W64" i="16"/>
  <c r="AE64" i="16"/>
  <c r="H64" i="16"/>
  <c r="P64" i="16"/>
  <c r="X64" i="16"/>
  <c r="AF64" i="16"/>
  <c r="I64" i="16"/>
  <c r="Q64" i="16"/>
  <c r="Y64" i="16"/>
  <c r="AG64" i="16"/>
  <c r="G64" i="16"/>
  <c r="F64" i="16"/>
  <c r="E64" i="16"/>
  <c r="F63" i="14"/>
  <c r="E63" i="14"/>
  <c r="D65" i="16"/>
  <c r="D64" i="14"/>
  <c r="G64" i="14" l="1"/>
  <c r="O64" i="14"/>
  <c r="H64" i="14"/>
  <c r="P64" i="14"/>
  <c r="I64" i="14"/>
  <c r="Q64" i="14"/>
  <c r="J64" i="14"/>
  <c r="K64" i="14"/>
  <c r="L64" i="14"/>
  <c r="M64" i="14"/>
  <c r="N64" i="14"/>
  <c r="X64" i="14"/>
  <c r="AF64" i="14"/>
  <c r="S64" i="14"/>
  <c r="AA64" i="14"/>
  <c r="AI64" i="14"/>
  <c r="W64" i="14"/>
  <c r="AE64" i="14"/>
  <c r="AB64" i="14"/>
  <c r="AC64" i="14"/>
  <c r="AD64" i="14"/>
  <c r="T64" i="14"/>
  <c r="AG64" i="14"/>
  <c r="U64" i="14"/>
  <c r="AH64" i="14"/>
  <c r="V64" i="14"/>
  <c r="AJ64" i="14"/>
  <c r="Y64" i="14"/>
  <c r="Z64" i="14"/>
  <c r="R64" i="14"/>
  <c r="M65" i="16"/>
  <c r="U65" i="16"/>
  <c r="AC65" i="16"/>
  <c r="N65" i="16"/>
  <c r="V65" i="16"/>
  <c r="AD65" i="16"/>
  <c r="O65" i="16"/>
  <c r="W65" i="16"/>
  <c r="AE65" i="16"/>
  <c r="H65" i="16"/>
  <c r="P65" i="16"/>
  <c r="X65" i="16"/>
  <c r="AF65" i="16"/>
  <c r="I65" i="16"/>
  <c r="Q65" i="16"/>
  <c r="Y65" i="16"/>
  <c r="AG65" i="16"/>
  <c r="J65" i="16"/>
  <c r="R65" i="16"/>
  <c r="Z65" i="16"/>
  <c r="AH65" i="16"/>
  <c r="K65" i="16"/>
  <c r="S65" i="16"/>
  <c r="AA65" i="16"/>
  <c r="AI65" i="16"/>
  <c r="L65" i="16"/>
  <c r="T65" i="16"/>
  <c r="AB65" i="16"/>
  <c r="AJ65" i="16"/>
  <c r="G65" i="16"/>
  <c r="F65" i="16"/>
  <c r="E65" i="16"/>
  <c r="E64" i="14"/>
  <c r="F64" i="14"/>
  <c r="D66" i="16"/>
  <c r="D65" i="14"/>
  <c r="L65" i="14" l="1"/>
  <c r="M65" i="14"/>
  <c r="N65" i="14"/>
  <c r="G65" i="14"/>
  <c r="O65" i="14"/>
  <c r="H65" i="14"/>
  <c r="P65" i="14"/>
  <c r="I65" i="14"/>
  <c r="Q65" i="14"/>
  <c r="J65" i="14"/>
  <c r="K65" i="14"/>
  <c r="V65" i="14"/>
  <c r="AD65" i="14"/>
  <c r="Y65" i="14"/>
  <c r="AG65" i="14"/>
  <c r="U65" i="14"/>
  <c r="AC65" i="14"/>
  <c r="W65" i="14"/>
  <c r="AI65" i="14"/>
  <c r="X65" i="14"/>
  <c r="AJ65" i="14"/>
  <c r="Z65" i="14"/>
  <c r="AA65" i="14"/>
  <c r="AB65" i="14"/>
  <c r="AE65" i="14"/>
  <c r="S65" i="14"/>
  <c r="AF65" i="14"/>
  <c r="T65" i="14"/>
  <c r="AH65" i="14"/>
  <c r="R65" i="14"/>
  <c r="H66" i="16"/>
  <c r="P66" i="16"/>
  <c r="X66" i="16"/>
  <c r="AF66" i="16"/>
  <c r="I66" i="16"/>
  <c r="Q66" i="16"/>
  <c r="Y66" i="16"/>
  <c r="AG66" i="16"/>
  <c r="J66" i="16"/>
  <c r="R66" i="16"/>
  <c r="Z66" i="16"/>
  <c r="AH66" i="16"/>
  <c r="K66" i="16"/>
  <c r="S66" i="16"/>
  <c r="AA66" i="16"/>
  <c r="AI66" i="16"/>
  <c r="L66" i="16"/>
  <c r="T66" i="16"/>
  <c r="AB66" i="16"/>
  <c r="AJ66" i="16"/>
  <c r="M66" i="16"/>
  <c r="U66" i="16"/>
  <c r="AC66" i="16"/>
  <c r="N66" i="16"/>
  <c r="V66" i="16"/>
  <c r="AD66" i="16"/>
  <c r="O66" i="16"/>
  <c r="W66" i="16"/>
  <c r="AE66" i="16"/>
  <c r="G66" i="16"/>
  <c r="F66" i="16"/>
  <c r="E66" i="16"/>
  <c r="E65" i="14"/>
  <c r="F65" i="14"/>
  <c r="D67" i="16"/>
  <c r="D66" i="14"/>
  <c r="I66" i="14" l="1"/>
  <c r="Q66" i="14"/>
  <c r="J66" i="14"/>
  <c r="K66" i="14"/>
  <c r="L66" i="14"/>
  <c r="M66" i="14"/>
  <c r="N66" i="14"/>
  <c r="G66" i="14"/>
  <c r="O66" i="14"/>
  <c r="H66" i="14"/>
  <c r="P66" i="14"/>
  <c r="T66" i="14"/>
  <c r="AB66" i="14"/>
  <c r="AJ66" i="14"/>
  <c r="W66" i="14"/>
  <c r="AE66" i="14"/>
  <c r="S66" i="14"/>
  <c r="AA66" i="14"/>
  <c r="AI66" i="14"/>
  <c r="AD66" i="14"/>
  <c r="AF66" i="14"/>
  <c r="U66" i="14"/>
  <c r="AG66" i="14"/>
  <c r="V66" i="14"/>
  <c r="AH66" i="14"/>
  <c r="X66" i="14"/>
  <c r="Y66" i="14"/>
  <c r="Z66" i="14"/>
  <c r="AC66" i="14"/>
  <c r="R66" i="14"/>
  <c r="K67" i="16"/>
  <c r="S67" i="16"/>
  <c r="AA67" i="16"/>
  <c r="AI67" i="16"/>
  <c r="L67" i="16"/>
  <c r="T67" i="16"/>
  <c r="AB67" i="16"/>
  <c r="AJ67" i="16"/>
  <c r="M67" i="16"/>
  <c r="U67" i="16"/>
  <c r="AC67" i="16"/>
  <c r="N67" i="16"/>
  <c r="V67" i="16"/>
  <c r="AD67" i="16"/>
  <c r="O67" i="16"/>
  <c r="W67" i="16"/>
  <c r="AE67" i="16"/>
  <c r="H67" i="16"/>
  <c r="P67" i="16"/>
  <c r="X67" i="16"/>
  <c r="AF67" i="16"/>
  <c r="I67" i="16"/>
  <c r="Q67" i="16"/>
  <c r="Y67" i="16"/>
  <c r="AG67" i="16"/>
  <c r="J67" i="16"/>
  <c r="R67" i="16"/>
  <c r="Z67" i="16"/>
  <c r="AH67" i="16"/>
  <c r="G67" i="16"/>
  <c r="F67" i="16"/>
  <c r="E67" i="16"/>
  <c r="E66" i="14"/>
  <c r="F66" i="14"/>
  <c r="D68" i="16"/>
  <c r="D67" i="14"/>
  <c r="N67" i="14" l="1"/>
  <c r="G67" i="14"/>
  <c r="O67" i="14"/>
  <c r="H67" i="14"/>
  <c r="P67" i="14"/>
  <c r="I67" i="14"/>
  <c r="Q67" i="14"/>
  <c r="J67" i="14"/>
  <c r="K67" i="14"/>
  <c r="L67" i="14"/>
  <c r="M67" i="14"/>
  <c r="Z67" i="14"/>
  <c r="AH67" i="14"/>
  <c r="U67" i="14"/>
  <c r="AC67" i="14"/>
  <c r="Y67" i="14"/>
  <c r="AG67" i="14"/>
  <c r="X67" i="14"/>
  <c r="AA67" i="14"/>
  <c r="AB67" i="14"/>
  <c r="AD67" i="14"/>
  <c r="S67" i="14"/>
  <c r="AE67" i="14"/>
  <c r="T67" i="14"/>
  <c r="AF67" i="14"/>
  <c r="V67" i="14"/>
  <c r="AI67" i="14"/>
  <c r="W67" i="14"/>
  <c r="AJ67" i="14"/>
  <c r="R67" i="14"/>
  <c r="N68" i="16"/>
  <c r="V68" i="16"/>
  <c r="AD68" i="16"/>
  <c r="O68" i="16"/>
  <c r="H68" i="16"/>
  <c r="P68" i="16"/>
  <c r="X68" i="16"/>
  <c r="AF68" i="16"/>
  <c r="I68" i="16"/>
  <c r="J68" i="16"/>
  <c r="R68" i="16"/>
  <c r="K68" i="16"/>
  <c r="S68" i="16"/>
  <c r="AA68" i="16"/>
  <c r="L68" i="16"/>
  <c r="T68" i="16"/>
  <c r="AB68" i="16"/>
  <c r="M68" i="16"/>
  <c r="U68" i="16"/>
  <c r="AC68" i="16"/>
  <c r="Z68" i="16"/>
  <c r="AE68" i="16"/>
  <c r="AG68" i="16"/>
  <c r="AH68" i="16"/>
  <c r="AI68" i="16"/>
  <c r="Q68" i="16"/>
  <c r="AJ68" i="16"/>
  <c r="W68" i="16"/>
  <c r="Y68" i="16"/>
  <c r="G68" i="16"/>
  <c r="F68" i="16"/>
  <c r="E68" i="16"/>
  <c r="F67" i="14"/>
  <c r="E67" i="14"/>
  <c r="D69" i="16"/>
  <c r="D68" i="14"/>
  <c r="I69" i="16" l="1"/>
  <c r="Q69" i="16"/>
  <c r="Y69" i="16"/>
  <c r="AG69" i="16"/>
  <c r="H69" i="16"/>
  <c r="L69" i="16"/>
  <c r="U69" i="16"/>
  <c r="AD69" i="16"/>
  <c r="M69" i="16"/>
  <c r="V69" i="16"/>
  <c r="AE69" i="16"/>
  <c r="N69" i="16"/>
  <c r="W69" i="16"/>
  <c r="AF69" i="16"/>
  <c r="O69" i="16"/>
  <c r="X69" i="16"/>
  <c r="AH69" i="16"/>
  <c r="P69" i="16"/>
  <c r="Z69" i="16"/>
  <c r="AI69" i="16"/>
  <c r="R69" i="16"/>
  <c r="AA69" i="16"/>
  <c r="AJ69" i="16"/>
  <c r="J69" i="16"/>
  <c r="S69" i="16"/>
  <c r="AB69" i="16"/>
  <c r="K69" i="16"/>
  <c r="T69" i="16"/>
  <c r="AC69" i="16"/>
  <c r="G69" i="16"/>
  <c r="F69" i="16"/>
  <c r="E69" i="16"/>
  <c r="K68" i="14"/>
  <c r="L68" i="14"/>
  <c r="M68" i="14"/>
  <c r="N68" i="14"/>
  <c r="G68" i="14"/>
  <c r="O68" i="14"/>
  <c r="H68" i="14"/>
  <c r="P68" i="14"/>
  <c r="I68" i="14"/>
  <c r="Q68" i="14"/>
  <c r="J68" i="14"/>
  <c r="X68" i="14"/>
  <c r="AF68" i="14"/>
  <c r="S68" i="14"/>
  <c r="AA68" i="14"/>
  <c r="AI68" i="14"/>
  <c r="W68" i="14"/>
  <c r="AE68" i="14"/>
  <c r="T68" i="14"/>
  <c r="AG68" i="14"/>
  <c r="U68" i="14"/>
  <c r="AH68" i="14"/>
  <c r="V68" i="14"/>
  <c r="AJ68" i="14"/>
  <c r="Y68" i="14"/>
  <c r="Z68" i="14"/>
  <c r="AB68" i="14"/>
  <c r="AC68" i="14"/>
  <c r="AD68" i="14"/>
  <c r="R68" i="14"/>
  <c r="E68" i="14"/>
  <c r="F68" i="14"/>
  <c r="D70" i="16"/>
  <c r="D69" i="14"/>
  <c r="J70" i="16" l="1"/>
  <c r="R70" i="16"/>
  <c r="Z70" i="16"/>
  <c r="AH70" i="16"/>
  <c r="K70" i="16"/>
  <c r="S70" i="16"/>
  <c r="AA70" i="16"/>
  <c r="AI70" i="16"/>
  <c r="L70" i="16"/>
  <c r="T70" i="16"/>
  <c r="AB70" i="16"/>
  <c r="AJ70" i="16"/>
  <c r="M70" i="16"/>
  <c r="U70" i="16"/>
  <c r="AC70" i="16"/>
  <c r="N70" i="16"/>
  <c r="V70" i="16"/>
  <c r="AD70" i="16"/>
  <c r="O70" i="16"/>
  <c r="W70" i="16"/>
  <c r="AE70" i="16"/>
  <c r="H70" i="16"/>
  <c r="P70" i="16"/>
  <c r="X70" i="16"/>
  <c r="AF70" i="16"/>
  <c r="I70" i="16"/>
  <c r="Q70" i="16"/>
  <c r="Y70" i="16"/>
  <c r="AG70" i="16"/>
  <c r="G70" i="16"/>
  <c r="F70" i="16"/>
  <c r="E70" i="16"/>
  <c r="H69" i="14"/>
  <c r="P69" i="14"/>
  <c r="I69" i="14"/>
  <c r="Q69" i="14"/>
  <c r="J69" i="14"/>
  <c r="K69" i="14"/>
  <c r="L69" i="14"/>
  <c r="M69" i="14"/>
  <c r="N69" i="14"/>
  <c r="G69" i="14"/>
  <c r="O69" i="14"/>
  <c r="V69" i="14"/>
  <c r="AD69" i="14"/>
  <c r="Y69" i="14"/>
  <c r="AG69" i="14"/>
  <c r="U69" i="14"/>
  <c r="AC69" i="14"/>
  <c r="AA69" i="14"/>
  <c r="AB69" i="14"/>
  <c r="AE69" i="14"/>
  <c r="S69" i="14"/>
  <c r="AF69" i="14"/>
  <c r="T69" i="14"/>
  <c r="AH69" i="14"/>
  <c r="W69" i="14"/>
  <c r="AI69" i="14"/>
  <c r="X69" i="14"/>
  <c r="AJ69" i="14"/>
  <c r="Z69" i="14"/>
  <c r="R69" i="14"/>
  <c r="E69" i="14"/>
  <c r="F69" i="14"/>
  <c r="D71" i="16"/>
  <c r="D70" i="14"/>
  <c r="M71" i="16" l="1"/>
  <c r="U71" i="16"/>
  <c r="AC71" i="16"/>
  <c r="N71" i="16"/>
  <c r="V71" i="16"/>
  <c r="AD71" i="16"/>
  <c r="O71" i="16"/>
  <c r="W71" i="16"/>
  <c r="AE71" i="16"/>
  <c r="H71" i="16"/>
  <c r="P71" i="16"/>
  <c r="X71" i="16"/>
  <c r="AF71" i="16"/>
  <c r="I71" i="16"/>
  <c r="Q71" i="16"/>
  <c r="Y71" i="16"/>
  <c r="AG71" i="16"/>
  <c r="J71" i="16"/>
  <c r="R71" i="16"/>
  <c r="Z71" i="16"/>
  <c r="AH71" i="16"/>
  <c r="K71" i="16"/>
  <c r="S71" i="16"/>
  <c r="AA71" i="16"/>
  <c r="AI71" i="16"/>
  <c r="L71" i="16"/>
  <c r="T71" i="16"/>
  <c r="AB71" i="16"/>
  <c r="AJ71" i="16"/>
  <c r="G71" i="16"/>
  <c r="F71" i="16"/>
  <c r="E71" i="16"/>
  <c r="M70" i="14"/>
  <c r="N70" i="14"/>
  <c r="G70" i="14"/>
  <c r="O70" i="14"/>
  <c r="H70" i="14"/>
  <c r="P70" i="14"/>
  <c r="I70" i="14"/>
  <c r="Q70" i="14"/>
  <c r="J70" i="14"/>
  <c r="K70" i="14"/>
  <c r="L70" i="14"/>
  <c r="T70" i="14"/>
  <c r="AB70" i="14"/>
  <c r="AJ70" i="14"/>
  <c r="W70" i="14"/>
  <c r="AE70" i="14"/>
  <c r="S70" i="14"/>
  <c r="AA70" i="14"/>
  <c r="AI70" i="14"/>
  <c r="V70" i="14"/>
  <c r="AH70" i="14"/>
  <c r="X70" i="14"/>
  <c r="Y70" i="14"/>
  <c r="Z70" i="14"/>
  <c r="AC70" i="14"/>
  <c r="AD70" i="14"/>
  <c r="AF70" i="14"/>
  <c r="U70" i="14"/>
  <c r="AG70" i="14"/>
  <c r="R70" i="14"/>
  <c r="E70" i="14"/>
  <c r="F70" i="14"/>
  <c r="D72" i="16"/>
  <c r="D71" i="14"/>
  <c r="H72" i="16" l="1"/>
  <c r="P72" i="16"/>
  <c r="X72" i="16"/>
  <c r="AF72" i="16"/>
  <c r="I72" i="16"/>
  <c r="Q72" i="16"/>
  <c r="Y72" i="16"/>
  <c r="AG72" i="16"/>
  <c r="J72" i="16"/>
  <c r="R72" i="16"/>
  <c r="Z72" i="16"/>
  <c r="AH72" i="16"/>
  <c r="K72" i="16"/>
  <c r="S72" i="16"/>
  <c r="AA72" i="16"/>
  <c r="AI72" i="16"/>
  <c r="L72" i="16"/>
  <c r="T72" i="16"/>
  <c r="AB72" i="16"/>
  <c r="AJ72" i="16"/>
  <c r="M72" i="16"/>
  <c r="U72" i="16"/>
  <c r="AC72" i="16"/>
  <c r="N72" i="16"/>
  <c r="V72" i="16"/>
  <c r="AD72" i="16"/>
  <c r="O72" i="16"/>
  <c r="W72" i="16"/>
  <c r="AE72" i="16"/>
  <c r="G72" i="16"/>
  <c r="F72" i="16"/>
  <c r="E72" i="16"/>
  <c r="J71" i="14"/>
  <c r="K71" i="14"/>
  <c r="L71" i="14"/>
  <c r="M71" i="14"/>
  <c r="N71" i="14"/>
  <c r="G71" i="14"/>
  <c r="O71" i="14"/>
  <c r="H71" i="14"/>
  <c r="P71" i="14"/>
  <c r="I71" i="14"/>
  <c r="Q71" i="14"/>
  <c r="Z71" i="14"/>
  <c r="AH71" i="14"/>
  <c r="U71" i="14"/>
  <c r="AC71" i="14"/>
  <c r="Y71" i="14"/>
  <c r="AG71" i="14"/>
  <c r="AD71" i="14"/>
  <c r="S71" i="14"/>
  <c r="AE71" i="14"/>
  <c r="T71" i="14"/>
  <c r="AF71" i="14"/>
  <c r="V71" i="14"/>
  <c r="AI71" i="14"/>
  <c r="W71" i="14"/>
  <c r="AJ71" i="14"/>
  <c r="X71" i="14"/>
  <c r="AA71" i="14"/>
  <c r="AB71" i="14"/>
  <c r="R71" i="14"/>
  <c r="F71" i="14"/>
  <c r="E71" i="14"/>
  <c r="D73" i="16"/>
  <c r="D72" i="14"/>
  <c r="G72" i="14" l="1"/>
  <c r="O72" i="14"/>
  <c r="H72" i="14"/>
  <c r="P72" i="14"/>
  <c r="I72" i="14"/>
  <c r="Q72" i="14"/>
  <c r="J72" i="14"/>
  <c r="K72" i="14"/>
  <c r="L72" i="14"/>
  <c r="M72" i="14"/>
  <c r="N72" i="14"/>
  <c r="X72" i="14"/>
  <c r="AF72" i="14"/>
  <c r="S72" i="14"/>
  <c r="AA72" i="14"/>
  <c r="AI72" i="14"/>
  <c r="W72" i="14"/>
  <c r="AE72" i="14"/>
  <c r="Y72" i="14"/>
  <c r="Z72" i="14"/>
  <c r="AB72" i="14"/>
  <c r="AC72" i="14"/>
  <c r="AD72" i="14"/>
  <c r="T72" i="14"/>
  <c r="AG72" i="14"/>
  <c r="U72" i="14"/>
  <c r="AH72" i="14"/>
  <c r="V72" i="14"/>
  <c r="AJ72" i="14"/>
  <c r="R72" i="14"/>
  <c r="K73" i="16"/>
  <c r="S73" i="16"/>
  <c r="AA73" i="16"/>
  <c r="AI73" i="16"/>
  <c r="L73" i="16"/>
  <c r="T73" i="16"/>
  <c r="AB73" i="16"/>
  <c r="AJ73" i="16"/>
  <c r="M73" i="16"/>
  <c r="U73" i="16"/>
  <c r="AC73" i="16"/>
  <c r="N73" i="16"/>
  <c r="V73" i="16"/>
  <c r="AD73" i="16"/>
  <c r="O73" i="16"/>
  <c r="W73" i="16"/>
  <c r="AE73" i="16"/>
  <c r="H73" i="16"/>
  <c r="P73" i="16"/>
  <c r="X73" i="16"/>
  <c r="AF73" i="16"/>
  <c r="I73" i="16"/>
  <c r="Q73" i="16"/>
  <c r="Y73" i="16"/>
  <c r="AG73" i="16"/>
  <c r="J73" i="16"/>
  <c r="R73" i="16"/>
  <c r="Z73" i="16"/>
  <c r="AH73" i="16"/>
  <c r="G73" i="16"/>
  <c r="F73" i="16"/>
  <c r="E73" i="16"/>
  <c r="E72" i="14"/>
  <c r="F72" i="14"/>
  <c r="D74" i="16"/>
  <c r="D73" i="14"/>
  <c r="L73" i="14" l="1"/>
  <c r="M73" i="14"/>
  <c r="N73" i="14"/>
  <c r="G73" i="14"/>
  <c r="O73" i="14"/>
  <c r="H73" i="14"/>
  <c r="P73" i="14"/>
  <c r="I73" i="14"/>
  <c r="Q73" i="14"/>
  <c r="J73" i="14"/>
  <c r="K73" i="14"/>
  <c r="V73" i="14"/>
  <c r="AD73" i="14"/>
  <c r="Y73" i="14"/>
  <c r="AG73" i="14"/>
  <c r="U73" i="14"/>
  <c r="S73" i="14"/>
  <c r="AE73" i="14"/>
  <c r="T73" i="14"/>
  <c r="AF73" i="14"/>
  <c r="W73" i="14"/>
  <c r="AH73" i="14"/>
  <c r="X73" i="14"/>
  <c r="AI73" i="14"/>
  <c r="Z73" i="14"/>
  <c r="AJ73" i="14"/>
  <c r="AA73" i="14"/>
  <c r="AB73" i="14"/>
  <c r="AC73" i="14"/>
  <c r="R73" i="14"/>
  <c r="N74" i="16"/>
  <c r="V74" i="16"/>
  <c r="AD74" i="16"/>
  <c r="O74" i="16"/>
  <c r="W74" i="16"/>
  <c r="AE74" i="16"/>
  <c r="H74" i="16"/>
  <c r="P74" i="16"/>
  <c r="X74" i="16"/>
  <c r="AF74" i="16"/>
  <c r="I74" i="16"/>
  <c r="Q74" i="16"/>
  <c r="Y74" i="16"/>
  <c r="AG74" i="16"/>
  <c r="J74" i="16"/>
  <c r="R74" i="16"/>
  <c r="Z74" i="16"/>
  <c r="AH74" i="16"/>
  <c r="K74" i="16"/>
  <c r="S74" i="16"/>
  <c r="AA74" i="16"/>
  <c r="AI74" i="16"/>
  <c r="L74" i="16"/>
  <c r="T74" i="16"/>
  <c r="AB74" i="16"/>
  <c r="AJ74" i="16"/>
  <c r="M74" i="16"/>
  <c r="U74" i="16"/>
  <c r="AC74" i="16"/>
  <c r="G74" i="16"/>
  <c r="F74" i="16"/>
  <c r="E74" i="16"/>
  <c r="E73" i="14"/>
  <c r="F73" i="14"/>
  <c r="D75" i="16"/>
  <c r="D74" i="14"/>
  <c r="I74" i="14" l="1"/>
  <c r="Q74" i="14"/>
  <c r="J74" i="14"/>
  <c r="K74" i="14"/>
  <c r="L74" i="14"/>
  <c r="M74" i="14"/>
  <c r="N74" i="14"/>
  <c r="G74" i="14"/>
  <c r="O74" i="14"/>
  <c r="H74" i="14"/>
  <c r="P74" i="14"/>
  <c r="T74" i="14"/>
  <c r="AB74" i="14"/>
  <c r="AJ74" i="14"/>
  <c r="W74" i="14"/>
  <c r="AE74" i="14"/>
  <c r="X74" i="14"/>
  <c r="AH74" i="14"/>
  <c r="Y74" i="14"/>
  <c r="AI74" i="14"/>
  <c r="Z74" i="14"/>
  <c r="AA74" i="14"/>
  <c r="AC74" i="14"/>
  <c r="S74" i="14"/>
  <c r="AD74" i="14"/>
  <c r="U74" i="14"/>
  <c r="AF74" i="14"/>
  <c r="V74" i="14"/>
  <c r="AG74" i="14"/>
  <c r="R74" i="14"/>
  <c r="I75" i="16"/>
  <c r="Q75" i="16"/>
  <c r="Y75" i="16"/>
  <c r="AG75" i="16"/>
  <c r="J75" i="16"/>
  <c r="R75" i="16"/>
  <c r="Z75" i="16"/>
  <c r="AH75" i="16"/>
  <c r="K75" i="16"/>
  <c r="S75" i="16"/>
  <c r="AA75" i="16"/>
  <c r="AI75" i="16"/>
  <c r="L75" i="16"/>
  <c r="T75" i="16"/>
  <c r="AB75" i="16"/>
  <c r="AJ75" i="16"/>
  <c r="M75" i="16"/>
  <c r="U75" i="16"/>
  <c r="AC75" i="16"/>
  <c r="N75" i="16"/>
  <c r="V75" i="16"/>
  <c r="AD75" i="16"/>
  <c r="O75" i="16"/>
  <c r="W75" i="16"/>
  <c r="AE75" i="16"/>
  <c r="H75" i="16"/>
  <c r="P75" i="16"/>
  <c r="X75" i="16"/>
  <c r="AF75" i="16"/>
  <c r="G75" i="16"/>
  <c r="F75" i="16"/>
  <c r="E75" i="16"/>
  <c r="E74" i="14"/>
  <c r="F74" i="14"/>
  <c r="D76" i="16"/>
  <c r="D75" i="14"/>
  <c r="L76" i="16" l="1"/>
  <c r="T76" i="16"/>
  <c r="AB76" i="16"/>
  <c r="AJ76" i="16"/>
  <c r="M76" i="16"/>
  <c r="U76" i="16"/>
  <c r="AC76" i="16"/>
  <c r="N76" i="16"/>
  <c r="V76" i="16"/>
  <c r="AD76" i="16"/>
  <c r="O76" i="16"/>
  <c r="W76" i="16"/>
  <c r="AE76" i="16"/>
  <c r="H76" i="16"/>
  <c r="P76" i="16"/>
  <c r="X76" i="16"/>
  <c r="AF76" i="16"/>
  <c r="I76" i="16"/>
  <c r="Q76" i="16"/>
  <c r="Y76" i="16"/>
  <c r="AG76" i="16"/>
  <c r="J76" i="16"/>
  <c r="R76" i="16"/>
  <c r="Z76" i="16"/>
  <c r="AH76" i="16"/>
  <c r="K76" i="16"/>
  <c r="S76" i="16"/>
  <c r="AA76" i="16"/>
  <c r="AI76" i="16"/>
  <c r="G76" i="16"/>
  <c r="F76" i="16"/>
  <c r="E76" i="16"/>
  <c r="N75" i="14"/>
  <c r="G75" i="14"/>
  <c r="O75" i="14"/>
  <c r="H75" i="14"/>
  <c r="P75" i="14"/>
  <c r="I75" i="14"/>
  <c r="Q75" i="14"/>
  <c r="J75" i="14"/>
  <c r="K75" i="14"/>
  <c r="L75" i="14"/>
  <c r="M75" i="14"/>
  <c r="Z75" i="14"/>
  <c r="AH75" i="14"/>
  <c r="U75" i="14"/>
  <c r="AC75" i="14"/>
  <c r="AA75" i="14"/>
  <c r="AB75" i="14"/>
  <c r="S75" i="14"/>
  <c r="AD75" i="14"/>
  <c r="T75" i="14"/>
  <c r="AE75" i="14"/>
  <c r="V75" i="14"/>
  <c r="AF75" i="14"/>
  <c r="W75" i="14"/>
  <c r="AG75" i="14"/>
  <c r="X75" i="14"/>
  <c r="AI75" i="14"/>
  <c r="Y75" i="14"/>
  <c r="AJ75" i="14"/>
  <c r="R75" i="14"/>
  <c r="F75" i="14"/>
  <c r="E75" i="14"/>
  <c r="D77" i="16"/>
  <c r="D76" i="14"/>
  <c r="K76" i="14" l="1"/>
  <c r="L76" i="14"/>
  <c r="M76" i="14"/>
  <c r="N76" i="14"/>
  <c r="G76" i="14"/>
  <c r="O76" i="14"/>
  <c r="H76" i="14"/>
  <c r="P76" i="14"/>
  <c r="I76" i="14"/>
  <c r="Q76" i="14"/>
  <c r="J76" i="14"/>
  <c r="X76" i="14"/>
  <c r="AF76" i="14"/>
  <c r="S76" i="14"/>
  <c r="AA76" i="14"/>
  <c r="AI76" i="14"/>
  <c r="T76" i="14"/>
  <c r="AD76" i="14"/>
  <c r="U76" i="14"/>
  <c r="AE76" i="14"/>
  <c r="V76" i="14"/>
  <c r="AG76" i="14"/>
  <c r="W76" i="14"/>
  <c r="AH76" i="14"/>
  <c r="Y76" i="14"/>
  <c r="AJ76" i="14"/>
  <c r="Z76" i="14"/>
  <c r="AB76" i="14"/>
  <c r="AC76" i="14"/>
  <c r="R76" i="14"/>
  <c r="O77" i="16"/>
  <c r="W77" i="16"/>
  <c r="AE77" i="16"/>
  <c r="H77" i="16"/>
  <c r="P77" i="16"/>
  <c r="X77" i="16"/>
  <c r="AF77" i="16"/>
  <c r="I77" i="16"/>
  <c r="Q77" i="16"/>
  <c r="Y77" i="16"/>
  <c r="AG77" i="16"/>
  <c r="J77" i="16"/>
  <c r="R77" i="16"/>
  <c r="Z77" i="16"/>
  <c r="AH77" i="16"/>
  <c r="K77" i="16"/>
  <c r="S77" i="16"/>
  <c r="AA77" i="16"/>
  <c r="AI77" i="16"/>
  <c r="L77" i="16"/>
  <c r="T77" i="16"/>
  <c r="AB77" i="16"/>
  <c r="AJ77" i="16"/>
  <c r="M77" i="16"/>
  <c r="U77" i="16"/>
  <c r="AC77" i="16"/>
  <c r="N77" i="16"/>
  <c r="V77" i="16"/>
  <c r="AD77" i="16"/>
  <c r="G77" i="16"/>
  <c r="F77" i="16"/>
  <c r="E77" i="16"/>
  <c r="E76" i="14"/>
  <c r="F76" i="14"/>
  <c r="D78" i="16"/>
  <c r="D77" i="14"/>
  <c r="J78" i="16" l="1"/>
  <c r="R78" i="16"/>
  <c r="Z78" i="16"/>
  <c r="AH78" i="16"/>
  <c r="K78" i="16"/>
  <c r="S78" i="16"/>
  <c r="AA78" i="16"/>
  <c r="AI78" i="16"/>
  <c r="L78" i="16"/>
  <c r="T78" i="16"/>
  <c r="AB78" i="16"/>
  <c r="AJ78" i="16"/>
  <c r="M78" i="16"/>
  <c r="U78" i="16"/>
  <c r="AC78" i="16"/>
  <c r="N78" i="16"/>
  <c r="V78" i="16"/>
  <c r="AD78" i="16"/>
  <c r="O78" i="16"/>
  <c r="W78" i="16"/>
  <c r="AE78" i="16"/>
  <c r="H78" i="16"/>
  <c r="P78" i="16"/>
  <c r="X78" i="16"/>
  <c r="AF78" i="16"/>
  <c r="I78" i="16"/>
  <c r="Q78" i="16"/>
  <c r="Y78" i="16"/>
  <c r="AG78" i="16"/>
  <c r="G78" i="16"/>
  <c r="F78" i="16"/>
  <c r="E78" i="16"/>
  <c r="H77" i="14"/>
  <c r="P77" i="14"/>
  <c r="I77" i="14"/>
  <c r="Q77" i="14"/>
  <c r="J77" i="14"/>
  <c r="K77" i="14"/>
  <c r="L77" i="14"/>
  <c r="M77" i="14"/>
  <c r="N77" i="14"/>
  <c r="G77" i="14"/>
  <c r="O77" i="14"/>
  <c r="V77" i="14"/>
  <c r="AD77" i="14"/>
  <c r="Y77" i="14"/>
  <c r="AG77" i="14"/>
  <c r="W77" i="14"/>
  <c r="AH77" i="14"/>
  <c r="X77" i="14"/>
  <c r="AI77" i="14"/>
  <c r="Z77" i="14"/>
  <c r="AJ77" i="14"/>
  <c r="AA77" i="14"/>
  <c r="AB77" i="14"/>
  <c r="S77" i="14"/>
  <c r="AC77" i="14"/>
  <c r="T77" i="14"/>
  <c r="AE77" i="14"/>
  <c r="U77" i="14"/>
  <c r="AF77" i="14"/>
  <c r="R77" i="14"/>
  <c r="E77" i="14"/>
  <c r="F77" i="14"/>
  <c r="D79" i="16"/>
  <c r="D78" i="14"/>
  <c r="M78" i="14" l="1"/>
  <c r="N78" i="14"/>
  <c r="G78" i="14"/>
  <c r="O78" i="14"/>
  <c r="H78" i="14"/>
  <c r="P78" i="14"/>
  <c r="I78" i="14"/>
  <c r="Q78" i="14"/>
  <c r="J78" i="14"/>
  <c r="K78" i="14"/>
  <c r="L78" i="14"/>
  <c r="T78" i="14"/>
  <c r="AB78" i="14"/>
  <c r="AJ78" i="14"/>
  <c r="W78" i="14"/>
  <c r="AE78" i="14"/>
  <c r="Z78" i="14"/>
  <c r="AA78" i="14"/>
  <c r="AC78" i="14"/>
  <c r="S78" i="14"/>
  <c r="AD78" i="14"/>
  <c r="U78" i="14"/>
  <c r="AF78" i="14"/>
  <c r="V78" i="14"/>
  <c r="AG78" i="14"/>
  <c r="X78" i="14"/>
  <c r="AH78" i="14"/>
  <c r="Y78" i="14"/>
  <c r="AI78" i="14"/>
  <c r="R78" i="14"/>
  <c r="M79" i="16"/>
  <c r="U79" i="16"/>
  <c r="AC79" i="16"/>
  <c r="N79" i="16"/>
  <c r="V79" i="16"/>
  <c r="AD79" i="16"/>
  <c r="O79" i="16"/>
  <c r="W79" i="16"/>
  <c r="AE79" i="16"/>
  <c r="H79" i="16"/>
  <c r="P79" i="16"/>
  <c r="X79" i="16"/>
  <c r="AF79" i="16"/>
  <c r="I79" i="16"/>
  <c r="Q79" i="16"/>
  <c r="Y79" i="16"/>
  <c r="AG79" i="16"/>
  <c r="J79" i="16"/>
  <c r="R79" i="16"/>
  <c r="Z79" i="16"/>
  <c r="AH79" i="16"/>
  <c r="K79" i="16"/>
  <c r="S79" i="16"/>
  <c r="AA79" i="16"/>
  <c r="AI79" i="16"/>
  <c r="L79" i="16"/>
  <c r="T79" i="16"/>
  <c r="AB79" i="16"/>
  <c r="AJ79" i="16"/>
  <c r="G79" i="16"/>
  <c r="F79" i="16"/>
  <c r="E79" i="16"/>
  <c r="E78" i="14"/>
  <c r="F78" i="14"/>
  <c r="D80" i="16"/>
  <c r="D79" i="14"/>
  <c r="J79" i="14" l="1"/>
  <c r="K79" i="14"/>
  <c r="L79" i="14"/>
  <c r="M79" i="14"/>
  <c r="N79" i="14"/>
  <c r="G79" i="14"/>
  <c r="O79" i="14"/>
  <c r="H79" i="14"/>
  <c r="P79" i="14"/>
  <c r="I79" i="14"/>
  <c r="Q79" i="14"/>
  <c r="Z79" i="14"/>
  <c r="AH79" i="14"/>
  <c r="U79" i="14"/>
  <c r="AC79" i="14"/>
  <c r="S79" i="14"/>
  <c r="AD79" i="14"/>
  <c r="T79" i="14"/>
  <c r="AE79" i="14"/>
  <c r="V79" i="14"/>
  <c r="AF79" i="14"/>
  <c r="W79" i="14"/>
  <c r="AG79" i="14"/>
  <c r="X79" i="14"/>
  <c r="AI79" i="14"/>
  <c r="Y79" i="14"/>
  <c r="AJ79" i="14"/>
  <c r="AA79" i="14"/>
  <c r="AB79" i="14"/>
  <c r="R79" i="14"/>
  <c r="H80" i="16"/>
  <c r="P80" i="16"/>
  <c r="X80" i="16"/>
  <c r="AF80" i="16"/>
  <c r="I80" i="16"/>
  <c r="Q80" i="16"/>
  <c r="Y80" i="16"/>
  <c r="AG80" i="16"/>
  <c r="J80" i="16"/>
  <c r="R80" i="16"/>
  <c r="Z80" i="16"/>
  <c r="AH80" i="16"/>
  <c r="K80" i="16"/>
  <c r="S80" i="16"/>
  <c r="AA80" i="16"/>
  <c r="AI80" i="16"/>
  <c r="L80" i="16"/>
  <c r="T80" i="16"/>
  <c r="AB80" i="16"/>
  <c r="AJ80" i="16"/>
  <c r="M80" i="16"/>
  <c r="U80" i="16"/>
  <c r="AC80" i="16"/>
  <c r="N80" i="16"/>
  <c r="V80" i="16"/>
  <c r="AD80" i="16"/>
  <c r="O80" i="16"/>
  <c r="W80" i="16"/>
  <c r="AE80" i="16"/>
  <c r="G80" i="16"/>
  <c r="F80" i="16"/>
  <c r="E80" i="16"/>
  <c r="F79" i="14"/>
  <c r="E79" i="14"/>
  <c r="D81" i="16"/>
  <c r="D80" i="14"/>
  <c r="K81" i="16" l="1"/>
  <c r="S81" i="16"/>
  <c r="AA81" i="16"/>
  <c r="AI81" i="16"/>
  <c r="L81" i="16"/>
  <c r="T81" i="16"/>
  <c r="AB81" i="16"/>
  <c r="AJ81" i="16"/>
  <c r="M81" i="16"/>
  <c r="U81" i="16"/>
  <c r="AC81" i="16"/>
  <c r="N81" i="16"/>
  <c r="V81" i="16"/>
  <c r="AD81" i="16"/>
  <c r="O81" i="16"/>
  <c r="W81" i="16"/>
  <c r="AE81" i="16"/>
  <c r="H81" i="16"/>
  <c r="P81" i="16"/>
  <c r="X81" i="16"/>
  <c r="AF81" i="16"/>
  <c r="I81" i="16"/>
  <c r="Q81" i="16"/>
  <c r="Y81" i="16"/>
  <c r="AG81" i="16"/>
  <c r="J81" i="16"/>
  <c r="R81" i="16"/>
  <c r="Z81" i="16"/>
  <c r="AH81" i="16"/>
  <c r="G81" i="16"/>
  <c r="F81" i="16"/>
  <c r="E81" i="16"/>
  <c r="G80" i="14"/>
  <c r="O80" i="14"/>
  <c r="H80" i="14"/>
  <c r="P80" i="14"/>
  <c r="I80" i="14"/>
  <c r="Q80" i="14"/>
  <c r="J80" i="14"/>
  <c r="K80" i="14"/>
  <c r="L80" i="14"/>
  <c r="M80" i="14"/>
  <c r="N80" i="14"/>
  <c r="X80" i="14"/>
  <c r="AF80" i="14"/>
  <c r="S80" i="14"/>
  <c r="V80" i="14"/>
  <c r="AE80" i="14"/>
  <c r="W80" i="14"/>
  <c r="AG80" i="14"/>
  <c r="Y80" i="14"/>
  <c r="AH80" i="14"/>
  <c r="Z80" i="14"/>
  <c r="AI80" i="14"/>
  <c r="AA80" i="14"/>
  <c r="AJ80" i="14"/>
  <c r="AB80" i="14"/>
  <c r="T80" i="14"/>
  <c r="AC80" i="14"/>
  <c r="U80" i="14"/>
  <c r="AD80" i="14"/>
  <c r="R80" i="14"/>
  <c r="E80" i="14"/>
  <c r="F80" i="14"/>
  <c r="D82" i="16"/>
  <c r="D81" i="14"/>
  <c r="L81" i="14" l="1"/>
  <c r="M81" i="14"/>
  <c r="N81" i="14"/>
  <c r="G81" i="14"/>
  <c r="O81" i="14"/>
  <c r="H81" i="14"/>
  <c r="P81" i="14"/>
  <c r="I81" i="14"/>
  <c r="Q81" i="14"/>
  <c r="J81" i="14"/>
  <c r="K81" i="14"/>
  <c r="V81" i="14"/>
  <c r="AD81" i="14"/>
  <c r="W81" i="14"/>
  <c r="AF81" i="14"/>
  <c r="X81" i="14"/>
  <c r="AG81" i="14"/>
  <c r="Y81" i="14"/>
  <c r="AH81" i="14"/>
  <c r="Z81" i="14"/>
  <c r="AI81" i="14"/>
  <c r="AA81" i="14"/>
  <c r="AJ81" i="14"/>
  <c r="S81" i="14"/>
  <c r="AB81" i="14"/>
  <c r="T81" i="14"/>
  <c r="AC81" i="14"/>
  <c r="U81" i="14"/>
  <c r="AE81" i="14"/>
  <c r="R81" i="14"/>
  <c r="N82" i="16"/>
  <c r="V82" i="16"/>
  <c r="AD82" i="16"/>
  <c r="O82" i="16"/>
  <c r="W82" i="16"/>
  <c r="AE82" i="16"/>
  <c r="H82" i="16"/>
  <c r="P82" i="16"/>
  <c r="X82" i="16"/>
  <c r="AF82" i="16"/>
  <c r="I82" i="16"/>
  <c r="Q82" i="16"/>
  <c r="Y82" i="16"/>
  <c r="AG82" i="16"/>
  <c r="J82" i="16"/>
  <c r="R82" i="16"/>
  <c r="Z82" i="16"/>
  <c r="AH82" i="16"/>
  <c r="K82" i="16"/>
  <c r="S82" i="16"/>
  <c r="AA82" i="16"/>
  <c r="AI82" i="16"/>
  <c r="L82" i="16"/>
  <c r="T82" i="16"/>
  <c r="AB82" i="16"/>
  <c r="AJ82" i="16"/>
  <c r="M82" i="16"/>
  <c r="U82" i="16"/>
  <c r="AC82" i="16"/>
  <c r="G82" i="16"/>
  <c r="F82" i="16"/>
  <c r="E82" i="16"/>
  <c r="E81" i="14"/>
  <c r="F81" i="14"/>
  <c r="D83" i="16"/>
  <c r="D82" i="14"/>
  <c r="I83" i="16" l="1"/>
  <c r="Q83" i="16"/>
  <c r="Y83" i="16"/>
  <c r="AG83" i="16"/>
  <c r="J83" i="16"/>
  <c r="R83" i="16"/>
  <c r="Z83" i="16"/>
  <c r="AH83" i="16"/>
  <c r="K83" i="16"/>
  <c r="S83" i="16"/>
  <c r="AA83" i="16"/>
  <c r="AI83" i="16"/>
  <c r="L83" i="16"/>
  <c r="T83" i="16"/>
  <c r="AB83" i="16"/>
  <c r="AJ83" i="16"/>
  <c r="M83" i="16"/>
  <c r="U83" i="16"/>
  <c r="AC83" i="16"/>
  <c r="N83" i="16"/>
  <c r="V83" i="16"/>
  <c r="AD83" i="16"/>
  <c r="O83" i="16"/>
  <c r="W83" i="16"/>
  <c r="AE83" i="16"/>
  <c r="H83" i="16"/>
  <c r="P83" i="16"/>
  <c r="X83" i="16"/>
  <c r="AF83" i="16"/>
  <c r="G83" i="16"/>
  <c r="F83" i="16"/>
  <c r="E83" i="16"/>
  <c r="I82" i="14"/>
  <c r="Q82" i="14"/>
  <c r="J82" i="14"/>
  <c r="K82" i="14"/>
  <c r="L82" i="14"/>
  <c r="M82" i="14"/>
  <c r="N82" i="14"/>
  <c r="G82" i="14"/>
  <c r="O82" i="14"/>
  <c r="H82" i="14"/>
  <c r="P82" i="14"/>
  <c r="T82" i="14"/>
  <c r="AB82" i="14"/>
  <c r="AJ82" i="14"/>
  <c r="W82" i="14"/>
  <c r="AF82" i="14"/>
  <c r="X82" i="14"/>
  <c r="AG82" i="14"/>
  <c r="Y82" i="14"/>
  <c r="AH82" i="14"/>
  <c r="Z82" i="14"/>
  <c r="AI82" i="14"/>
  <c r="AA82" i="14"/>
  <c r="S82" i="14"/>
  <c r="AC82" i="14"/>
  <c r="U82" i="14"/>
  <c r="AD82" i="14"/>
  <c r="V82" i="14"/>
  <c r="AE82" i="14"/>
  <c r="R82" i="14"/>
  <c r="E82" i="14"/>
  <c r="F82" i="14"/>
  <c r="D84" i="16"/>
  <c r="D83" i="14"/>
  <c r="L84" i="16" l="1"/>
  <c r="T84" i="16"/>
  <c r="AB84" i="16"/>
  <c r="AJ84" i="16"/>
  <c r="M84" i="16"/>
  <c r="U84" i="16"/>
  <c r="AC84" i="16"/>
  <c r="N84" i="16"/>
  <c r="V84" i="16"/>
  <c r="AD84" i="16"/>
  <c r="O84" i="16"/>
  <c r="W84" i="16"/>
  <c r="AE84" i="16"/>
  <c r="H84" i="16"/>
  <c r="P84" i="16"/>
  <c r="X84" i="16"/>
  <c r="AF84" i="16"/>
  <c r="I84" i="16"/>
  <c r="Q84" i="16"/>
  <c r="Y84" i="16"/>
  <c r="AG84" i="16"/>
  <c r="J84" i="16"/>
  <c r="R84" i="16"/>
  <c r="Z84" i="16"/>
  <c r="AH84" i="16"/>
  <c r="K84" i="16"/>
  <c r="S84" i="16"/>
  <c r="AA84" i="16"/>
  <c r="AI84" i="16"/>
  <c r="G84" i="16"/>
  <c r="F84" i="16"/>
  <c r="E84" i="16"/>
  <c r="N83" i="14"/>
  <c r="G83" i="14"/>
  <c r="O83" i="14"/>
  <c r="H83" i="14"/>
  <c r="P83" i="14"/>
  <c r="I83" i="14"/>
  <c r="Q83" i="14"/>
  <c r="J83" i="14"/>
  <c r="K83" i="14"/>
  <c r="L83" i="14"/>
  <c r="M83" i="14"/>
  <c r="Z83" i="14"/>
  <c r="AH83" i="14"/>
  <c r="W83" i="14"/>
  <c r="AF83" i="14"/>
  <c r="X83" i="14"/>
  <c r="AG83" i="14"/>
  <c r="Y83" i="14"/>
  <c r="AI83" i="14"/>
  <c r="AA83" i="14"/>
  <c r="AJ83" i="14"/>
  <c r="S83" i="14"/>
  <c r="AB83" i="14"/>
  <c r="T83" i="14"/>
  <c r="AC83" i="14"/>
  <c r="U83" i="14"/>
  <c r="AD83" i="14"/>
  <c r="V83" i="14"/>
  <c r="AE83" i="14"/>
  <c r="R83" i="14"/>
  <c r="F83" i="14"/>
  <c r="E83" i="14"/>
  <c r="D85" i="16"/>
  <c r="D84" i="14"/>
  <c r="K84" i="14" l="1"/>
  <c r="L84" i="14"/>
  <c r="M84" i="14"/>
  <c r="N84" i="14"/>
  <c r="G84" i="14"/>
  <c r="O84" i="14"/>
  <c r="H84" i="14"/>
  <c r="P84" i="14"/>
  <c r="I84" i="14"/>
  <c r="Q84" i="14"/>
  <c r="J84" i="14"/>
  <c r="X84" i="14"/>
  <c r="AF84" i="14"/>
  <c r="W84" i="14"/>
  <c r="AG84" i="14"/>
  <c r="Y84" i="14"/>
  <c r="AH84" i="14"/>
  <c r="Z84" i="14"/>
  <c r="AI84" i="14"/>
  <c r="AA84" i="14"/>
  <c r="AJ84" i="14"/>
  <c r="S84" i="14"/>
  <c r="AB84" i="14"/>
  <c r="T84" i="14"/>
  <c r="AC84" i="14"/>
  <c r="U84" i="14"/>
  <c r="AD84" i="14"/>
  <c r="V84" i="14"/>
  <c r="AE84" i="14"/>
  <c r="R84" i="14"/>
  <c r="O85" i="16"/>
  <c r="W85" i="16"/>
  <c r="AE85" i="16"/>
  <c r="H85" i="16"/>
  <c r="P85" i="16"/>
  <c r="X85" i="16"/>
  <c r="AF85" i="16"/>
  <c r="I85" i="16"/>
  <c r="Q85" i="16"/>
  <c r="Y85" i="16"/>
  <c r="AG85" i="16"/>
  <c r="J85" i="16"/>
  <c r="R85" i="16"/>
  <c r="Z85" i="16"/>
  <c r="AH85" i="16"/>
  <c r="K85" i="16"/>
  <c r="S85" i="16"/>
  <c r="AA85" i="16"/>
  <c r="AI85" i="16"/>
  <c r="L85" i="16"/>
  <c r="T85" i="16"/>
  <c r="AB85" i="16"/>
  <c r="AJ85" i="16"/>
  <c r="M85" i="16"/>
  <c r="U85" i="16"/>
  <c r="AC85" i="16"/>
  <c r="N85" i="16"/>
  <c r="V85" i="16"/>
  <c r="AD85" i="16"/>
  <c r="G85" i="16"/>
  <c r="F85" i="16"/>
  <c r="E85" i="16"/>
  <c r="E84" i="14"/>
  <c r="F84" i="14"/>
  <c r="D86" i="16"/>
  <c r="D85" i="14"/>
  <c r="H85" i="14" l="1"/>
  <c r="P85" i="14"/>
  <c r="I85" i="14"/>
  <c r="Q85" i="14"/>
  <c r="J85" i="14"/>
  <c r="K85" i="14"/>
  <c r="L85" i="14"/>
  <c r="M85" i="14"/>
  <c r="N85" i="14"/>
  <c r="G85" i="14"/>
  <c r="O85" i="14"/>
  <c r="V85" i="14"/>
  <c r="AD85" i="14"/>
  <c r="X85" i="14"/>
  <c r="AG85" i="14"/>
  <c r="Y85" i="14"/>
  <c r="AH85" i="14"/>
  <c r="Z85" i="14"/>
  <c r="AI85" i="14"/>
  <c r="AA85" i="14"/>
  <c r="AJ85" i="14"/>
  <c r="S85" i="14"/>
  <c r="AB85" i="14"/>
  <c r="T85" i="14"/>
  <c r="AC85" i="14"/>
  <c r="U85" i="14"/>
  <c r="AE85" i="14"/>
  <c r="W85" i="14"/>
  <c r="AF85" i="14"/>
  <c r="R85" i="14"/>
  <c r="J86" i="16"/>
  <c r="R86" i="16"/>
  <c r="Z86" i="16"/>
  <c r="AH86" i="16"/>
  <c r="K86" i="16"/>
  <c r="S86" i="16"/>
  <c r="AA86" i="16"/>
  <c r="AI86" i="16"/>
  <c r="L86" i="16"/>
  <c r="T86" i="16"/>
  <c r="AB86" i="16"/>
  <c r="AJ86" i="16"/>
  <c r="M86" i="16"/>
  <c r="U86" i="16"/>
  <c r="AC86" i="16"/>
  <c r="N86" i="16"/>
  <c r="V86" i="16"/>
  <c r="AD86" i="16"/>
  <c r="O86" i="16"/>
  <c r="W86" i="16"/>
  <c r="AE86" i="16"/>
  <c r="H86" i="16"/>
  <c r="P86" i="16"/>
  <c r="X86" i="16"/>
  <c r="AF86" i="16"/>
  <c r="I86" i="16"/>
  <c r="Q86" i="16"/>
  <c r="Y86" i="16"/>
  <c r="AG86" i="16"/>
  <c r="G86" i="16"/>
  <c r="F86" i="16"/>
  <c r="E86" i="16"/>
  <c r="E85" i="14"/>
  <c r="F85" i="14"/>
  <c r="D87" i="16"/>
  <c r="D86" i="14"/>
  <c r="M86" i="14" l="1"/>
  <c r="N86" i="14"/>
  <c r="G86" i="14"/>
  <c r="O86" i="14"/>
  <c r="H86" i="14"/>
  <c r="P86" i="14"/>
  <c r="I86" i="14"/>
  <c r="Q86" i="14"/>
  <c r="J86" i="14"/>
  <c r="K86" i="14"/>
  <c r="L86" i="14"/>
  <c r="T86" i="14"/>
  <c r="AB86" i="14"/>
  <c r="X86" i="14"/>
  <c r="AG86" i="14"/>
  <c r="Y86" i="14"/>
  <c r="AH86" i="14"/>
  <c r="Z86" i="14"/>
  <c r="AI86" i="14"/>
  <c r="AA86" i="14"/>
  <c r="AJ86" i="14"/>
  <c r="S86" i="14"/>
  <c r="AC86" i="14"/>
  <c r="U86" i="14"/>
  <c r="AD86" i="14"/>
  <c r="V86" i="14"/>
  <c r="AE86" i="14"/>
  <c r="W86" i="14"/>
  <c r="AF86" i="14"/>
  <c r="R86" i="14"/>
  <c r="M87" i="16"/>
  <c r="U87" i="16"/>
  <c r="AC87" i="16"/>
  <c r="N87" i="16"/>
  <c r="V87" i="16"/>
  <c r="AD87" i="16"/>
  <c r="O87" i="16"/>
  <c r="W87" i="16"/>
  <c r="AE87" i="16"/>
  <c r="H87" i="16"/>
  <c r="P87" i="16"/>
  <c r="X87" i="16"/>
  <c r="AF87" i="16"/>
  <c r="I87" i="16"/>
  <c r="Q87" i="16"/>
  <c r="Y87" i="16"/>
  <c r="AG87" i="16"/>
  <c r="J87" i="16"/>
  <c r="R87" i="16"/>
  <c r="Z87" i="16"/>
  <c r="AH87" i="16"/>
  <c r="K87" i="16"/>
  <c r="S87" i="16"/>
  <c r="AA87" i="16"/>
  <c r="AI87" i="16"/>
  <c r="L87" i="16"/>
  <c r="T87" i="16"/>
  <c r="AB87" i="16"/>
  <c r="AJ87" i="16"/>
  <c r="G87" i="16"/>
  <c r="F87" i="16"/>
  <c r="E87" i="16"/>
  <c r="E86" i="14"/>
  <c r="F86" i="14"/>
  <c r="D88" i="16"/>
  <c r="D87" i="14"/>
  <c r="H88" i="16" l="1"/>
  <c r="P88" i="16"/>
  <c r="X88" i="16"/>
  <c r="AF88" i="16"/>
  <c r="I88" i="16"/>
  <c r="Q88" i="16"/>
  <c r="Y88" i="16"/>
  <c r="AG88" i="16"/>
  <c r="J88" i="16"/>
  <c r="R88" i="16"/>
  <c r="Z88" i="16"/>
  <c r="AH88" i="16"/>
  <c r="K88" i="16"/>
  <c r="S88" i="16"/>
  <c r="AA88" i="16"/>
  <c r="AI88" i="16"/>
  <c r="L88" i="16"/>
  <c r="T88" i="16"/>
  <c r="AB88" i="16"/>
  <c r="AJ88" i="16"/>
  <c r="M88" i="16"/>
  <c r="U88" i="16"/>
  <c r="AC88" i="16"/>
  <c r="N88" i="16"/>
  <c r="V88" i="16"/>
  <c r="AD88" i="16"/>
  <c r="O88" i="16"/>
  <c r="W88" i="16"/>
  <c r="AE88" i="16"/>
  <c r="G88" i="16"/>
  <c r="F88" i="16"/>
  <c r="E88" i="16"/>
  <c r="J87" i="14"/>
  <c r="K87" i="14"/>
  <c r="L87" i="14"/>
  <c r="M87" i="14"/>
  <c r="N87" i="14"/>
  <c r="G87" i="14"/>
  <c r="O87" i="14"/>
  <c r="H87" i="14"/>
  <c r="P87" i="14"/>
  <c r="I87" i="14"/>
  <c r="Q87" i="14"/>
  <c r="W87" i="14"/>
  <c r="AE87" i="14"/>
  <c r="X87" i="14"/>
  <c r="AF87" i="14"/>
  <c r="Y87" i="14"/>
  <c r="AG87" i="14"/>
  <c r="Z87" i="14"/>
  <c r="AH87" i="14"/>
  <c r="S87" i="14"/>
  <c r="AA87" i="14"/>
  <c r="AI87" i="14"/>
  <c r="T87" i="14"/>
  <c r="AB87" i="14"/>
  <c r="AJ87" i="14"/>
  <c r="U87" i="14"/>
  <c r="AC87" i="14"/>
  <c r="V87" i="14"/>
  <c r="AD87" i="14"/>
  <c r="R87" i="14"/>
  <c r="F87" i="14"/>
  <c r="E87" i="14"/>
  <c r="D89" i="16"/>
  <c r="D88" i="14"/>
  <c r="K89" i="16" l="1"/>
  <c r="S89" i="16"/>
  <c r="AA89" i="16"/>
  <c r="AI89" i="16"/>
  <c r="L89" i="16"/>
  <c r="T89" i="16"/>
  <c r="AB89" i="16"/>
  <c r="AJ89" i="16"/>
  <c r="M89" i="16"/>
  <c r="U89" i="16"/>
  <c r="AC89" i="16"/>
  <c r="N89" i="16"/>
  <c r="V89" i="16"/>
  <c r="AD89" i="16"/>
  <c r="O89" i="16"/>
  <c r="W89" i="16"/>
  <c r="AE89" i="16"/>
  <c r="H89" i="16"/>
  <c r="P89" i="16"/>
  <c r="X89" i="16"/>
  <c r="AF89" i="16"/>
  <c r="I89" i="16"/>
  <c r="Q89" i="16"/>
  <c r="Y89" i="16"/>
  <c r="AG89" i="16"/>
  <c r="J89" i="16"/>
  <c r="R89" i="16"/>
  <c r="Z89" i="16"/>
  <c r="AH89" i="16"/>
  <c r="G89" i="16"/>
  <c r="F89" i="16"/>
  <c r="E89" i="16"/>
  <c r="G88" i="14"/>
  <c r="O88" i="14"/>
  <c r="H88" i="14"/>
  <c r="P88" i="14"/>
  <c r="I88" i="14"/>
  <c r="Q88" i="14"/>
  <c r="J88" i="14"/>
  <c r="K88" i="14"/>
  <c r="L88" i="14"/>
  <c r="M88" i="14"/>
  <c r="N88" i="14"/>
  <c r="U88" i="14"/>
  <c r="AC88" i="14"/>
  <c r="V88" i="14"/>
  <c r="AD88" i="14"/>
  <c r="W88" i="14"/>
  <c r="AE88" i="14"/>
  <c r="X88" i="14"/>
  <c r="AF88" i="14"/>
  <c r="Y88" i="14"/>
  <c r="AG88" i="14"/>
  <c r="Z88" i="14"/>
  <c r="AH88" i="14"/>
  <c r="S88" i="14"/>
  <c r="AA88" i="14"/>
  <c r="AI88" i="14"/>
  <c r="T88" i="14"/>
  <c r="AB88" i="14"/>
  <c r="AJ88" i="14"/>
  <c r="R88" i="14"/>
  <c r="E88" i="14"/>
  <c r="F88" i="14"/>
  <c r="D90" i="16"/>
  <c r="D89" i="14"/>
  <c r="L89" i="14" l="1"/>
  <c r="M89" i="14"/>
  <c r="N89" i="14"/>
  <c r="G89" i="14"/>
  <c r="O89" i="14"/>
  <c r="H89" i="14"/>
  <c r="P89" i="14"/>
  <c r="I89" i="14"/>
  <c r="Q89" i="14"/>
  <c r="J89" i="14"/>
  <c r="K89" i="14"/>
  <c r="S89" i="14"/>
  <c r="AA89" i="14"/>
  <c r="AI89" i="14"/>
  <c r="T89" i="14"/>
  <c r="AB89" i="14"/>
  <c r="AJ89" i="14"/>
  <c r="U89" i="14"/>
  <c r="AC89" i="14"/>
  <c r="V89" i="14"/>
  <c r="AD89" i="14"/>
  <c r="W89" i="14"/>
  <c r="AE89" i="14"/>
  <c r="X89" i="14"/>
  <c r="AF89" i="14"/>
  <c r="Y89" i="14"/>
  <c r="AG89" i="14"/>
  <c r="Z89" i="14"/>
  <c r="AH89" i="14"/>
  <c r="R89" i="14"/>
  <c r="N90" i="16"/>
  <c r="V90" i="16"/>
  <c r="AD90" i="16"/>
  <c r="O90" i="16"/>
  <c r="W90" i="16"/>
  <c r="AE90" i="16"/>
  <c r="H90" i="16"/>
  <c r="P90" i="16"/>
  <c r="X90" i="16"/>
  <c r="AF90" i="16"/>
  <c r="I90" i="16"/>
  <c r="Q90" i="16"/>
  <c r="Y90" i="16"/>
  <c r="AG90" i="16"/>
  <c r="J90" i="16"/>
  <c r="R90" i="16"/>
  <c r="Z90" i="16"/>
  <c r="AH90" i="16"/>
  <c r="K90" i="16"/>
  <c r="S90" i="16"/>
  <c r="AA90" i="16"/>
  <c r="AI90" i="16"/>
  <c r="L90" i="16"/>
  <c r="T90" i="16"/>
  <c r="AB90" i="16"/>
  <c r="AJ90" i="16"/>
  <c r="M90" i="16"/>
  <c r="U90" i="16"/>
  <c r="AC90" i="16"/>
  <c r="G90" i="16"/>
  <c r="F90" i="16"/>
  <c r="E90" i="16"/>
  <c r="E89" i="14"/>
  <c r="F89" i="14"/>
  <c r="D91" i="16"/>
  <c r="D90" i="14"/>
  <c r="I90" i="14" l="1"/>
  <c r="Q90" i="14"/>
  <c r="J90" i="14"/>
  <c r="K90" i="14"/>
  <c r="L90" i="14"/>
  <c r="M90" i="14"/>
  <c r="N90" i="14"/>
  <c r="G90" i="14"/>
  <c r="O90" i="14"/>
  <c r="H90" i="14"/>
  <c r="P90" i="14"/>
  <c r="Y90" i="14"/>
  <c r="AG90" i="14"/>
  <c r="Z90" i="14"/>
  <c r="AH90" i="14"/>
  <c r="S90" i="14"/>
  <c r="AA90" i="14"/>
  <c r="AI90" i="14"/>
  <c r="T90" i="14"/>
  <c r="AB90" i="14"/>
  <c r="AJ90" i="14"/>
  <c r="U90" i="14"/>
  <c r="AC90" i="14"/>
  <c r="V90" i="14"/>
  <c r="AD90" i="14"/>
  <c r="W90" i="14"/>
  <c r="AE90" i="14"/>
  <c r="X90" i="14"/>
  <c r="AF90" i="14"/>
  <c r="R90" i="14"/>
  <c r="I91" i="16"/>
  <c r="Q91" i="16"/>
  <c r="Y91" i="16"/>
  <c r="AG91" i="16"/>
  <c r="J91" i="16"/>
  <c r="R91" i="16"/>
  <c r="K91" i="16"/>
  <c r="S91" i="16"/>
  <c r="L91" i="16"/>
  <c r="T91" i="16"/>
  <c r="AB91" i="16"/>
  <c r="AJ91" i="16"/>
  <c r="M91" i="16"/>
  <c r="U91" i="16"/>
  <c r="AC91" i="16"/>
  <c r="N91" i="16"/>
  <c r="V91" i="16"/>
  <c r="AD91" i="16"/>
  <c r="O91" i="16"/>
  <c r="W91" i="16"/>
  <c r="AE91" i="16"/>
  <c r="H91" i="16"/>
  <c r="P91" i="16"/>
  <c r="AF91" i="16"/>
  <c r="AH91" i="16"/>
  <c r="AI91" i="16"/>
  <c r="X91" i="16"/>
  <c r="Z91" i="16"/>
  <c r="AA91" i="16"/>
  <c r="G91" i="16"/>
  <c r="F91" i="16"/>
  <c r="E91" i="16"/>
  <c r="E90" i="14"/>
  <c r="F90" i="14"/>
  <c r="D92" i="16"/>
  <c r="D91" i="14"/>
  <c r="N91" i="14" l="1"/>
  <c r="G91" i="14"/>
  <c r="O91" i="14"/>
  <c r="H91" i="14"/>
  <c r="P91" i="14"/>
  <c r="I91" i="14"/>
  <c r="Q91" i="14"/>
  <c r="J91" i="14"/>
  <c r="K91" i="14"/>
  <c r="L91" i="14"/>
  <c r="M91" i="14"/>
  <c r="W91" i="14"/>
  <c r="AE91" i="14"/>
  <c r="X91" i="14"/>
  <c r="AF91" i="14"/>
  <c r="Y91" i="14"/>
  <c r="AG91" i="14"/>
  <c r="Z91" i="14"/>
  <c r="AH91" i="14"/>
  <c r="S91" i="14"/>
  <c r="AA91" i="14"/>
  <c r="AI91" i="14"/>
  <c r="T91" i="14"/>
  <c r="AB91" i="14"/>
  <c r="AJ91" i="14"/>
  <c r="U91" i="14"/>
  <c r="AC91" i="14"/>
  <c r="V91" i="14"/>
  <c r="AD91" i="14"/>
  <c r="R91" i="14"/>
  <c r="L92" i="16"/>
  <c r="T92" i="16"/>
  <c r="AB92" i="16"/>
  <c r="O92" i="16"/>
  <c r="H92" i="16"/>
  <c r="P92" i="16"/>
  <c r="I92" i="16"/>
  <c r="Q92" i="16"/>
  <c r="J92" i="16"/>
  <c r="R92" i="16"/>
  <c r="Z92" i="16"/>
  <c r="V92" i="16"/>
  <c r="AF92" i="16"/>
  <c r="W92" i="16"/>
  <c r="AG92" i="16"/>
  <c r="X92" i="16"/>
  <c r="AH92" i="16"/>
  <c r="K92" i="16"/>
  <c r="Y92" i="16"/>
  <c r="AI92" i="16"/>
  <c r="M92" i="16"/>
  <c r="AA92" i="16"/>
  <c r="AJ92" i="16"/>
  <c r="N92" i="16"/>
  <c r="AC92" i="16"/>
  <c r="S92" i="16"/>
  <c r="AD92" i="16"/>
  <c r="U92" i="16"/>
  <c r="AE92" i="16"/>
  <c r="G92" i="16"/>
  <c r="F92" i="16"/>
  <c r="E92" i="16"/>
  <c r="F91" i="14"/>
  <c r="E91" i="14"/>
  <c r="D93" i="16"/>
  <c r="D92" i="14"/>
  <c r="K92" i="14" l="1"/>
  <c r="L92" i="14"/>
  <c r="M92" i="14"/>
  <c r="N92" i="14"/>
  <c r="G92" i="14"/>
  <c r="O92" i="14"/>
  <c r="H92" i="14"/>
  <c r="P92" i="14"/>
  <c r="I92" i="14"/>
  <c r="Q92" i="14"/>
  <c r="J92" i="14"/>
  <c r="U92" i="14"/>
  <c r="AC92" i="14"/>
  <c r="V92" i="14"/>
  <c r="AD92" i="14"/>
  <c r="W92" i="14"/>
  <c r="AE92" i="14"/>
  <c r="X92" i="14"/>
  <c r="AF92" i="14"/>
  <c r="Y92" i="14"/>
  <c r="AG92" i="14"/>
  <c r="Z92" i="14"/>
  <c r="AH92" i="14"/>
  <c r="S92" i="14"/>
  <c r="AA92" i="14"/>
  <c r="AI92" i="14"/>
  <c r="T92" i="14"/>
  <c r="AB92" i="14"/>
  <c r="AJ92" i="14"/>
  <c r="R92" i="14"/>
  <c r="K93" i="16"/>
  <c r="S93" i="16"/>
  <c r="AA93" i="16"/>
  <c r="AI93" i="16"/>
  <c r="L93" i="16"/>
  <c r="T93" i="16"/>
  <c r="AB93" i="16"/>
  <c r="AJ93" i="16"/>
  <c r="M93" i="16"/>
  <c r="U93" i="16"/>
  <c r="AC93" i="16"/>
  <c r="N93" i="16"/>
  <c r="V93" i="16"/>
  <c r="AD93" i="16"/>
  <c r="O93" i="16"/>
  <c r="W93" i="16"/>
  <c r="AE93" i="16"/>
  <c r="H93" i="16"/>
  <c r="P93" i="16"/>
  <c r="X93" i="16"/>
  <c r="AF93" i="16"/>
  <c r="I93" i="16"/>
  <c r="Q93" i="16"/>
  <c r="Y93" i="16"/>
  <c r="AG93" i="16"/>
  <c r="J93" i="16"/>
  <c r="R93" i="16"/>
  <c r="Z93" i="16"/>
  <c r="AH93" i="16"/>
  <c r="G93" i="16"/>
  <c r="F93" i="16"/>
  <c r="E93" i="16"/>
  <c r="E92" i="14"/>
  <c r="F92" i="14"/>
  <c r="D94" i="16"/>
  <c r="D93" i="14"/>
  <c r="H93" i="14" l="1"/>
  <c r="P93" i="14"/>
  <c r="I93" i="14"/>
  <c r="Q93" i="14"/>
  <c r="J93" i="14"/>
  <c r="K93" i="14"/>
  <c r="L93" i="14"/>
  <c r="M93" i="14"/>
  <c r="N93" i="14"/>
  <c r="G93" i="14"/>
  <c r="O93" i="14"/>
  <c r="S93" i="14"/>
  <c r="AA93" i="14"/>
  <c r="AI93" i="14"/>
  <c r="T93" i="14"/>
  <c r="AB93" i="14"/>
  <c r="AJ93" i="14"/>
  <c r="U93" i="14"/>
  <c r="AC93" i="14"/>
  <c r="V93" i="14"/>
  <c r="AD93" i="14"/>
  <c r="W93" i="14"/>
  <c r="AE93" i="14"/>
  <c r="X93" i="14"/>
  <c r="AF93" i="14"/>
  <c r="Y93" i="14"/>
  <c r="AG93" i="14"/>
  <c r="Z93" i="14"/>
  <c r="AH93" i="14"/>
  <c r="R93" i="14"/>
  <c r="N94" i="16"/>
  <c r="V94" i="16"/>
  <c r="AD94" i="16"/>
  <c r="O94" i="16"/>
  <c r="W94" i="16"/>
  <c r="AE94" i="16"/>
  <c r="H94" i="16"/>
  <c r="P94" i="16"/>
  <c r="X94" i="16"/>
  <c r="AF94" i="16"/>
  <c r="I94" i="16"/>
  <c r="Q94" i="16"/>
  <c r="Y94" i="16"/>
  <c r="AG94" i="16"/>
  <c r="J94" i="16"/>
  <c r="R94" i="16"/>
  <c r="Z94" i="16"/>
  <c r="AH94" i="16"/>
  <c r="K94" i="16"/>
  <c r="S94" i="16"/>
  <c r="AA94" i="16"/>
  <c r="AI94" i="16"/>
  <c r="L94" i="16"/>
  <c r="T94" i="16"/>
  <c r="AB94" i="16"/>
  <c r="AJ94" i="16"/>
  <c r="M94" i="16"/>
  <c r="U94" i="16"/>
  <c r="AC94" i="16"/>
  <c r="G94" i="16"/>
  <c r="F94" i="16"/>
  <c r="E94" i="16"/>
  <c r="E93" i="14"/>
  <c r="F93" i="14"/>
  <c r="D95" i="16"/>
  <c r="D94" i="14"/>
  <c r="M94" i="14" l="1"/>
  <c r="N94" i="14"/>
  <c r="G94" i="14"/>
  <c r="O94" i="14"/>
  <c r="H94" i="14"/>
  <c r="P94" i="14"/>
  <c r="I94" i="14"/>
  <c r="Q94" i="14"/>
  <c r="J94" i="14"/>
  <c r="K94" i="14"/>
  <c r="L94" i="14"/>
  <c r="Y94" i="14"/>
  <c r="AG94" i="14"/>
  <c r="Z94" i="14"/>
  <c r="AH94" i="14"/>
  <c r="S94" i="14"/>
  <c r="AA94" i="14"/>
  <c r="AI94" i="14"/>
  <c r="T94" i="14"/>
  <c r="AB94" i="14"/>
  <c r="AJ94" i="14"/>
  <c r="U94" i="14"/>
  <c r="AC94" i="14"/>
  <c r="V94" i="14"/>
  <c r="AD94" i="14"/>
  <c r="W94" i="14"/>
  <c r="AE94" i="14"/>
  <c r="X94" i="14"/>
  <c r="AF94" i="14"/>
  <c r="R94" i="14"/>
  <c r="I95" i="16"/>
  <c r="Q95" i="16"/>
  <c r="Y95" i="16"/>
  <c r="AG95" i="16"/>
  <c r="J95" i="16"/>
  <c r="R95" i="16"/>
  <c r="Z95" i="16"/>
  <c r="AH95" i="16"/>
  <c r="K95" i="16"/>
  <c r="S95" i="16"/>
  <c r="AA95" i="16"/>
  <c r="AI95" i="16"/>
  <c r="L95" i="16"/>
  <c r="T95" i="16"/>
  <c r="AB95" i="16"/>
  <c r="AJ95" i="16"/>
  <c r="M95" i="16"/>
  <c r="U95" i="16"/>
  <c r="AC95" i="16"/>
  <c r="N95" i="16"/>
  <c r="V95" i="16"/>
  <c r="AD95" i="16"/>
  <c r="O95" i="16"/>
  <c r="W95" i="16"/>
  <c r="AE95" i="16"/>
  <c r="H95" i="16"/>
  <c r="P95" i="16"/>
  <c r="X95" i="16"/>
  <c r="AF95" i="16"/>
  <c r="G95" i="16"/>
  <c r="F95" i="16"/>
  <c r="E95" i="16"/>
  <c r="E94" i="14"/>
  <c r="F94" i="14"/>
  <c r="D96" i="16"/>
  <c r="D95" i="14"/>
  <c r="J95" i="14" l="1"/>
  <c r="K95" i="14"/>
  <c r="L95" i="14"/>
  <c r="M95" i="14"/>
  <c r="N95" i="14"/>
  <c r="G95" i="14"/>
  <c r="O95" i="14"/>
  <c r="H95" i="14"/>
  <c r="P95" i="14"/>
  <c r="I95" i="14"/>
  <c r="Q95" i="14"/>
  <c r="W95" i="14"/>
  <c r="AE95" i="14"/>
  <c r="X95" i="14"/>
  <c r="AF95" i="14"/>
  <c r="Y95" i="14"/>
  <c r="AG95" i="14"/>
  <c r="Z95" i="14"/>
  <c r="AH95" i="14"/>
  <c r="S95" i="14"/>
  <c r="AA95" i="14"/>
  <c r="AI95" i="14"/>
  <c r="T95" i="14"/>
  <c r="AB95" i="14"/>
  <c r="AJ95" i="14"/>
  <c r="U95" i="14"/>
  <c r="AC95" i="14"/>
  <c r="V95" i="14"/>
  <c r="AD95" i="14"/>
  <c r="R95" i="14"/>
  <c r="L96" i="16"/>
  <c r="T96" i="16"/>
  <c r="AB96" i="16"/>
  <c r="AJ96" i="16"/>
  <c r="M96" i="16"/>
  <c r="U96" i="16"/>
  <c r="AC96" i="16"/>
  <c r="N96" i="16"/>
  <c r="V96" i="16"/>
  <c r="AD96" i="16"/>
  <c r="O96" i="16"/>
  <c r="W96" i="16"/>
  <c r="AE96" i="16"/>
  <c r="H96" i="16"/>
  <c r="P96" i="16"/>
  <c r="X96" i="16"/>
  <c r="AF96" i="16"/>
  <c r="I96" i="16"/>
  <c r="Q96" i="16"/>
  <c r="Y96" i="16"/>
  <c r="AG96" i="16"/>
  <c r="J96" i="16"/>
  <c r="R96" i="16"/>
  <c r="Z96" i="16"/>
  <c r="AH96" i="16"/>
  <c r="K96" i="16"/>
  <c r="S96" i="16"/>
  <c r="AA96" i="16"/>
  <c r="AI96" i="16"/>
  <c r="G96" i="16"/>
  <c r="F96" i="16"/>
  <c r="E96" i="16"/>
  <c r="F95" i="14"/>
  <c r="E95" i="14"/>
  <c r="D97" i="16"/>
  <c r="D96" i="14"/>
  <c r="G96" i="14" l="1"/>
  <c r="O96" i="14"/>
  <c r="H96" i="14"/>
  <c r="P96" i="14"/>
  <c r="I96" i="14"/>
  <c r="Q96" i="14"/>
  <c r="J96" i="14"/>
  <c r="K96" i="14"/>
  <c r="L96" i="14"/>
  <c r="M96" i="14"/>
  <c r="N96" i="14"/>
  <c r="U96" i="14"/>
  <c r="AC96" i="14"/>
  <c r="V96" i="14"/>
  <c r="AD96" i="14"/>
  <c r="W96" i="14"/>
  <c r="AE96" i="14"/>
  <c r="X96" i="14"/>
  <c r="AF96" i="14"/>
  <c r="Y96" i="14"/>
  <c r="AG96" i="14"/>
  <c r="Z96" i="14"/>
  <c r="AH96" i="14"/>
  <c r="S96" i="14"/>
  <c r="AA96" i="14"/>
  <c r="AI96" i="14"/>
  <c r="T96" i="14"/>
  <c r="AB96" i="14"/>
  <c r="AJ96" i="14"/>
  <c r="R96" i="14"/>
  <c r="O97" i="16"/>
  <c r="W97" i="16"/>
  <c r="AE97" i="16"/>
  <c r="H97" i="16"/>
  <c r="P97" i="16"/>
  <c r="X97" i="16"/>
  <c r="AF97" i="16"/>
  <c r="I97" i="16"/>
  <c r="Q97" i="16"/>
  <c r="Y97" i="16"/>
  <c r="AG97" i="16"/>
  <c r="J97" i="16"/>
  <c r="R97" i="16"/>
  <c r="Z97" i="16"/>
  <c r="AH97" i="16"/>
  <c r="K97" i="16"/>
  <c r="S97" i="16"/>
  <c r="AA97" i="16"/>
  <c r="AI97" i="16"/>
  <c r="L97" i="16"/>
  <c r="T97" i="16"/>
  <c r="AB97" i="16"/>
  <c r="AJ97" i="16"/>
  <c r="M97" i="16"/>
  <c r="U97" i="16"/>
  <c r="AC97" i="16"/>
  <c r="N97" i="16"/>
  <c r="V97" i="16"/>
  <c r="AD97" i="16"/>
  <c r="G97" i="16"/>
  <c r="F97" i="16"/>
  <c r="E97" i="16"/>
  <c r="E96" i="14"/>
  <c r="F96" i="14"/>
  <c r="D98" i="16"/>
  <c r="D97" i="14"/>
  <c r="L97" i="14" l="1"/>
  <c r="M97" i="14"/>
  <c r="N97" i="14"/>
  <c r="G97" i="14"/>
  <c r="O97" i="14"/>
  <c r="H97" i="14"/>
  <c r="P97" i="14"/>
  <c r="I97" i="14"/>
  <c r="Q97" i="14"/>
  <c r="J97" i="14"/>
  <c r="K97" i="14"/>
  <c r="S97" i="14"/>
  <c r="AA97" i="14"/>
  <c r="AI97" i="14"/>
  <c r="T97" i="14"/>
  <c r="AB97" i="14"/>
  <c r="AJ97" i="14"/>
  <c r="U97" i="14"/>
  <c r="AC97" i="14"/>
  <c r="V97" i="14"/>
  <c r="AD97" i="14"/>
  <c r="W97" i="14"/>
  <c r="AE97" i="14"/>
  <c r="X97" i="14"/>
  <c r="AF97" i="14"/>
  <c r="Y97" i="14"/>
  <c r="AG97" i="14"/>
  <c r="Z97" i="14"/>
  <c r="AH97" i="14"/>
  <c r="R97" i="14"/>
  <c r="J98" i="16"/>
  <c r="R98" i="16"/>
  <c r="Z98" i="16"/>
  <c r="AH98" i="16"/>
  <c r="K98" i="16"/>
  <c r="S98" i="16"/>
  <c r="AA98" i="16"/>
  <c r="AI98" i="16"/>
  <c r="L98" i="16"/>
  <c r="T98" i="16"/>
  <c r="AB98" i="16"/>
  <c r="AJ98" i="16"/>
  <c r="M98" i="16"/>
  <c r="U98" i="16"/>
  <c r="AC98" i="16"/>
  <c r="N98" i="16"/>
  <c r="V98" i="16"/>
  <c r="AD98" i="16"/>
  <c r="O98" i="16"/>
  <c r="W98" i="16"/>
  <c r="AE98" i="16"/>
  <c r="H98" i="16"/>
  <c r="P98" i="16"/>
  <c r="X98" i="16"/>
  <c r="AF98" i="16"/>
  <c r="I98" i="16"/>
  <c r="Q98" i="16"/>
  <c r="Y98" i="16"/>
  <c r="AG98" i="16"/>
  <c r="G98" i="16"/>
  <c r="F98" i="16"/>
  <c r="E98" i="16"/>
  <c r="E97" i="14"/>
  <c r="F97" i="14"/>
  <c r="D99" i="16"/>
  <c r="D98" i="14"/>
  <c r="M99" i="16" l="1"/>
  <c r="U99" i="16"/>
  <c r="AC99" i="16"/>
  <c r="N99" i="16"/>
  <c r="V99" i="16"/>
  <c r="AD99" i="16"/>
  <c r="O99" i="16"/>
  <c r="W99" i="16"/>
  <c r="AE99" i="16"/>
  <c r="H99" i="16"/>
  <c r="P99" i="16"/>
  <c r="X99" i="16"/>
  <c r="AF99" i="16"/>
  <c r="I99" i="16"/>
  <c r="Q99" i="16"/>
  <c r="Y99" i="16"/>
  <c r="AG99" i="16"/>
  <c r="J99" i="16"/>
  <c r="R99" i="16"/>
  <c r="Z99" i="16"/>
  <c r="AH99" i="16"/>
  <c r="K99" i="16"/>
  <c r="S99" i="16"/>
  <c r="AA99" i="16"/>
  <c r="AI99" i="16"/>
  <c r="L99" i="16"/>
  <c r="T99" i="16"/>
  <c r="AB99" i="16"/>
  <c r="AJ99" i="16"/>
  <c r="G99" i="16"/>
  <c r="F99" i="16"/>
  <c r="E99" i="16"/>
  <c r="I98" i="14"/>
  <c r="Q98" i="14"/>
  <c r="J98" i="14"/>
  <c r="K98" i="14"/>
  <c r="L98" i="14"/>
  <c r="M98" i="14"/>
  <c r="N98" i="14"/>
  <c r="G98" i="14"/>
  <c r="O98" i="14"/>
  <c r="H98" i="14"/>
  <c r="P98" i="14"/>
  <c r="Y98" i="14"/>
  <c r="AG98" i="14"/>
  <c r="Z98" i="14"/>
  <c r="AH98" i="14"/>
  <c r="S98" i="14"/>
  <c r="AA98" i="14"/>
  <c r="AI98" i="14"/>
  <c r="T98" i="14"/>
  <c r="AB98" i="14"/>
  <c r="AJ98" i="14"/>
  <c r="U98" i="14"/>
  <c r="AC98" i="14"/>
  <c r="V98" i="14"/>
  <c r="AD98" i="14"/>
  <c r="W98" i="14"/>
  <c r="AE98" i="14"/>
  <c r="X98" i="14"/>
  <c r="AF98" i="14"/>
  <c r="R98" i="14"/>
  <c r="E98" i="14"/>
  <c r="F98" i="14"/>
  <c r="D100" i="16"/>
  <c r="D99" i="14"/>
  <c r="N99" i="14" l="1"/>
  <c r="G99" i="14"/>
  <c r="O99" i="14"/>
  <c r="H99" i="14"/>
  <c r="P99" i="14"/>
  <c r="I99" i="14"/>
  <c r="Q99" i="14"/>
  <c r="J99" i="14"/>
  <c r="K99" i="14"/>
  <c r="L99" i="14"/>
  <c r="M99" i="14"/>
  <c r="W99" i="14"/>
  <c r="AE99" i="14"/>
  <c r="X99" i="14"/>
  <c r="AF99" i="14"/>
  <c r="Y99" i="14"/>
  <c r="AG99" i="14"/>
  <c r="Z99" i="14"/>
  <c r="AH99" i="14"/>
  <c r="S99" i="14"/>
  <c r="AA99" i="14"/>
  <c r="AI99" i="14"/>
  <c r="T99" i="14"/>
  <c r="AB99" i="14"/>
  <c r="AJ99" i="14"/>
  <c r="U99" i="14"/>
  <c r="AC99" i="14"/>
  <c r="V99" i="14"/>
  <c r="AD99" i="14"/>
  <c r="R99" i="14"/>
  <c r="H100" i="16"/>
  <c r="P100" i="16"/>
  <c r="X100" i="16"/>
  <c r="AF100" i="16"/>
  <c r="I100" i="16"/>
  <c r="Q100" i="16"/>
  <c r="Y100" i="16"/>
  <c r="AG100" i="16"/>
  <c r="J100" i="16"/>
  <c r="R100" i="16"/>
  <c r="Z100" i="16"/>
  <c r="AH100" i="16"/>
  <c r="K100" i="16"/>
  <c r="S100" i="16"/>
  <c r="AA100" i="16"/>
  <c r="AI100" i="16"/>
  <c r="L100" i="16"/>
  <c r="T100" i="16"/>
  <c r="AB100" i="16"/>
  <c r="AJ100" i="16"/>
  <c r="M100" i="16"/>
  <c r="U100" i="16"/>
  <c r="AC100" i="16"/>
  <c r="N100" i="16"/>
  <c r="V100" i="16"/>
  <c r="AD100" i="16"/>
  <c r="O100" i="16"/>
  <c r="W100" i="16"/>
  <c r="AE100" i="16"/>
  <c r="G100" i="16"/>
  <c r="F100" i="16"/>
  <c r="E100" i="16"/>
  <c r="F99" i="14"/>
  <c r="E99" i="14"/>
  <c r="D101" i="16"/>
  <c r="D100" i="14"/>
  <c r="K100" i="14" l="1"/>
  <c r="L100" i="14"/>
  <c r="M100" i="14"/>
  <c r="N100" i="14"/>
  <c r="G100" i="14"/>
  <c r="O100" i="14"/>
  <c r="H100" i="14"/>
  <c r="P100" i="14"/>
  <c r="I100" i="14"/>
  <c r="Q100" i="14"/>
  <c r="J100" i="14"/>
  <c r="U100" i="14"/>
  <c r="AC100" i="14"/>
  <c r="V100" i="14"/>
  <c r="AD100" i="14"/>
  <c r="W100" i="14"/>
  <c r="AE100" i="14"/>
  <c r="X100" i="14"/>
  <c r="AF100" i="14"/>
  <c r="Y100" i="14"/>
  <c r="AG100" i="14"/>
  <c r="Z100" i="14"/>
  <c r="AH100" i="14"/>
  <c r="S100" i="14"/>
  <c r="AA100" i="14"/>
  <c r="AI100" i="14"/>
  <c r="T100" i="14"/>
  <c r="AB100" i="14"/>
  <c r="AJ100" i="14"/>
  <c r="R100" i="14"/>
  <c r="K101" i="16"/>
  <c r="S101" i="16"/>
  <c r="AA101" i="16"/>
  <c r="AI101" i="16"/>
  <c r="L101" i="16"/>
  <c r="T101" i="16"/>
  <c r="AB101" i="16"/>
  <c r="AJ101" i="16"/>
  <c r="M101" i="16"/>
  <c r="U101" i="16"/>
  <c r="AC101" i="16"/>
  <c r="N101" i="16"/>
  <c r="V101" i="16"/>
  <c r="AD101" i="16"/>
  <c r="O101" i="16"/>
  <c r="W101" i="16"/>
  <c r="AE101" i="16"/>
  <c r="H101" i="16"/>
  <c r="P101" i="16"/>
  <c r="X101" i="16"/>
  <c r="AF101" i="16"/>
  <c r="I101" i="16"/>
  <c r="Q101" i="16"/>
  <c r="Y101" i="16"/>
  <c r="AG101" i="16"/>
  <c r="J101" i="16"/>
  <c r="R101" i="16"/>
  <c r="Z101" i="16"/>
  <c r="AH101" i="16"/>
  <c r="G101" i="16"/>
  <c r="F101" i="16"/>
  <c r="E101" i="16"/>
  <c r="E100" i="14"/>
  <c r="F100" i="14"/>
  <c r="D102" i="16"/>
  <c r="D101" i="14"/>
  <c r="H101" i="14" l="1"/>
  <c r="P101" i="14"/>
  <c r="I101" i="14"/>
  <c r="Q101" i="14"/>
  <c r="J101" i="14"/>
  <c r="K101" i="14"/>
  <c r="L101" i="14"/>
  <c r="M101" i="14"/>
  <c r="N101" i="14"/>
  <c r="G101" i="14"/>
  <c r="O101" i="14"/>
  <c r="S101" i="14"/>
  <c r="AA101" i="14"/>
  <c r="AI101" i="14"/>
  <c r="T101" i="14"/>
  <c r="AB101" i="14"/>
  <c r="AJ101" i="14"/>
  <c r="U101" i="14"/>
  <c r="AC101" i="14"/>
  <c r="V101" i="14"/>
  <c r="AD101" i="14"/>
  <c r="W101" i="14"/>
  <c r="AE101" i="14"/>
  <c r="X101" i="14"/>
  <c r="AF101" i="14"/>
  <c r="Y101" i="14"/>
  <c r="AG101" i="14"/>
  <c r="Z101" i="14"/>
  <c r="AH101" i="14"/>
  <c r="R101" i="14"/>
  <c r="N102" i="16"/>
  <c r="V102" i="16"/>
  <c r="AD102" i="16"/>
  <c r="O102" i="16"/>
  <c r="W102" i="16"/>
  <c r="AE102" i="16"/>
  <c r="H102" i="16"/>
  <c r="P102" i="16"/>
  <c r="X102" i="16"/>
  <c r="AF102" i="16"/>
  <c r="I102" i="16"/>
  <c r="Q102" i="16"/>
  <c r="Y102" i="16"/>
  <c r="AG102" i="16"/>
  <c r="J102" i="16"/>
  <c r="R102" i="16"/>
  <c r="Z102" i="16"/>
  <c r="AH102" i="16"/>
  <c r="K102" i="16"/>
  <c r="S102" i="16"/>
  <c r="AA102" i="16"/>
  <c r="AI102" i="16"/>
  <c r="L102" i="16"/>
  <c r="T102" i="16"/>
  <c r="AB102" i="16"/>
  <c r="AJ102" i="16"/>
  <c r="M102" i="16"/>
  <c r="U102" i="16"/>
  <c r="AC102" i="16"/>
  <c r="G102" i="16"/>
  <c r="F102" i="16"/>
  <c r="E102" i="16"/>
  <c r="E101" i="14"/>
  <c r="F101" i="14"/>
  <c r="D103" i="16"/>
  <c r="D102" i="14"/>
  <c r="I103" i="16" l="1"/>
  <c r="Q103" i="16"/>
  <c r="Y103" i="16"/>
  <c r="AG103" i="16"/>
  <c r="J103" i="16"/>
  <c r="R103" i="16"/>
  <c r="Z103" i="16"/>
  <c r="AH103" i="16"/>
  <c r="K103" i="16"/>
  <c r="S103" i="16"/>
  <c r="AA103" i="16"/>
  <c r="AI103" i="16"/>
  <c r="L103" i="16"/>
  <c r="T103" i="16"/>
  <c r="AB103" i="16"/>
  <c r="AJ103" i="16"/>
  <c r="M103" i="16"/>
  <c r="U103" i="16"/>
  <c r="AC103" i="16"/>
  <c r="N103" i="16"/>
  <c r="V103" i="16"/>
  <c r="AD103" i="16"/>
  <c r="O103" i="16"/>
  <c r="W103" i="16"/>
  <c r="AE103" i="16"/>
  <c r="H103" i="16"/>
  <c r="P103" i="16"/>
  <c r="X103" i="16"/>
  <c r="AF103" i="16"/>
  <c r="G103" i="16"/>
  <c r="F103" i="16"/>
  <c r="E103" i="16"/>
  <c r="M102" i="14"/>
  <c r="N102" i="14"/>
  <c r="G102" i="14"/>
  <c r="O102" i="14"/>
  <c r="H102" i="14"/>
  <c r="P102" i="14"/>
  <c r="I102" i="14"/>
  <c r="Q102" i="14"/>
  <c r="J102" i="14"/>
  <c r="K102" i="14"/>
  <c r="L102" i="14"/>
  <c r="Y102" i="14"/>
  <c r="AG102" i="14"/>
  <c r="Z102" i="14"/>
  <c r="AH102" i="14"/>
  <c r="S102" i="14"/>
  <c r="AA102" i="14"/>
  <c r="AI102" i="14"/>
  <c r="T102" i="14"/>
  <c r="AB102" i="14"/>
  <c r="AJ102" i="14"/>
  <c r="U102" i="14"/>
  <c r="AC102" i="14"/>
  <c r="V102" i="14"/>
  <c r="AD102" i="14"/>
  <c r="W102" i="14"/>
  <c r="AE102" i="14"/>
  <c r="X102" i="14"/>
  <c r="AF102" i="14"/>
  <c r="R102" i="14"/>
  <c r="E102" i="14"/>
  <c r="F102" i="14"/>
  <c r="D104" i="16"/>
  <c r="D103" i="14"/>
  <c r="J103" i="14" l="1"/>
  <c r="K103" i="14"/>
  <c r="L103" i="14"/>
  <c r="M103" i="14"/>
  <c r="N103" i="14"/>
  <c r="G103" i="14"/>
  <c r="O103" i="14"/>
  <c r="H103" i="14"/>
  <c r="P103" i="14"/>
  <c r="I103" i="14"/>
  <c r="Q103" i="14"/>
  <c r="W103" i="14"/>
  <c r="AE103" i="14"/>
  <c r="X103" i="14"/>
  <c r="AF103" i="14"/>
  <c r="Y103" i="14"/>
  <c r="AG103" i="14"/>
  <c r="Z103" i="14"/>
  <c r="AH103" i="14"/>
  <c r="S103" i="14"/>
  <c r="AA103" i="14"/>
  <c r="AI103" i="14"/>
  <c r="T103" i="14"/>
  <c r="AB103" i="14"/>
  <c r="AJ103" i="14"/>
  <c r="U103" i="14"/>
  <c r="AC103" i="14"/>
  <c r="V103" i="14"/>
  <c r="AD103" i="14"/>
  <c r="R103" i="14"/>
  <c r="L104" i="16"/>
  <c r="T104" i="16"/>
  <c r="AB104" i="16"/>
  <c r="AJ104" i="16"/>
  <c r="M104" i="16"/>
  <c r="U104" i="16"/>
  <c r="AC104" i="16"/>
  <c r="N104" i="16"/>
  <c r="V104" i="16"/>
  <c r="AD104" i="16"/>
  <c r="O104" i="16"/>
  <c r="W104" i="16"/>
  <c r="AE104" i="16"/>
  <c r="H104" i="16"/>
  <c r="P104" i="16"/>
  <c r="X104" i="16"/>
  <c r="AF104" i="16"/>
  <c r="I104" i="16"/>
  <c r="Q104" i="16"/>
  <c r="Y104" i="16"/>
  <c r="AG104" i="16"/>
  <c r="J104" i="16"/>
  <c r="R104" i="16"/>
  <c r="Z104" i="16"/>
  <c r="AH104" i="16"/>
  <c r="K104" i="16"/>
  <c r="S104" i="16"/>
  <c r="AA104" i="16"/>
  <c r="AI104" i="16"/>
  <c r="G104" i="16"/>
  <c r="F104" i="16"/>
  <c r="E104" i="16"/>
  <c r="F103" i="14"/>
  <c r="E103" i="14"/>
  <c r="D105" i="16"/>
  <c r="D104" i="14"/>
  <c r="G104" i="14" l="1"/>
  <c r="O104" i="14"/>
  <c r="H104" i="14"/>
  <c r="P104" i="14"/>
  <c r="I104" i="14"/>
  <c r="Q104" i="14"/>
  <c r="J104" i="14"/>
  <c r="K104" i="14"/>
  <c r="L104" i="14"/>
  <c r="M104" i="14"/>
  <c r="N104" i="14"/>
  <c r="U104" i="14"/>
  <c r="AC104" i="14"/>
  <c r="V104" i="14"/>
  <c r="AD104" i="14"/>
  <c r="W104" i="14"/>
  <c r="AE104" i="14"/>
  <c r="X104" i="14"/>
  <c r="AF104" i="14"/>
  <c r="Y104" i="14"/>
  <c r="AG104" i="14"/>
  <c r="Z104" i="14"/>
  <c r="AH104" i="14"/>
  <c r="S104" i="14"/>
  <c r="AA104" i="14"/>
  <c r="AI104" i="14"/>
  <c r="T104" i="14"/>
  <c r="AB104" i="14"/>
  <c r="AJ104" i="14"/>
  <c r="R104" i="14"/>
  <c r="O105" i="16"/>
  <c r="W105" i="16"/>
  <c r="AE105" i="16"/>
  <c r="H105" i="16"/>
  <c r="P105" i="16"/>
  <c r="X105" i="16"/>
  <c r="AF105" i="16"/>
  <c r="I105" i="16"/>
  <c r="Q105" i="16"/>
  <c r="Y105" i="16"/>
  <c r="AG105" i="16"/>
  <c r="J105" i="16"/>
  <c r="R105" i="16"/>
  <c r="Z105" i="16"/>
  <c r="AH105" i="16"/>
  <c r="K105" i="16"/>
  <c r="S105" i="16"/>
  <c r="AA105" i="16"/>
  <c r="AI105" i="16"/>
  <c r="L105" i="16"/>
  <c r="T105" i="16"/>
  <c r="AB105" i="16"/>
  <c r="AJ105" i="16"/>
  <c r="M105" i="16"/>
  <c r="U105" i="16"/>
  <c r="AC105" i="16"/>
  <c r="N105" i="16"/>
  <c r="V105" i="16"/>
  <c r="AD105" i="16"/>
  <c r="G105" i="16"/>
  <c r="F105" i="16"/>
  <c r="E105" i="16"/>
  <c r="E104" i="14"/>
  <c r="F104" i="14"/>
  <c r="D106" i="16"/>
  <c r="D105" i="14"/>
  <c r="L105" i="14" l="1"/>
  <c r="M105" i="14"/>
  <c r="N105" i="14"/>
  <c r="G105" i="14"/>
  <c r="O105" i="14"/>
  <c r="H105" i="14"/>
  <c r="P105" i="14"/>
  <c r="I105" i="14"/>
  <c r="Q105" i="14"/>
  <c r="J105" i="14"/>
  <c r="K105" i="14"/>
  <c r="S105" i="14"/>
  <c r="AA105" i="14"/>
  <c r="AI105" i="14"/>
  <c r="T105" i="14"/>
  <c r="AB105" i="14"/>
  <c r="AJ105" i="14"/>
  <c r="U105" i="14"/>
  <c r="AC105" i="14"/>
  <c r="V105" i="14"/>
  <c r="AD105" i="14"/>
  <c r="W105" i="14"/>
  <c r="AE105" i="14"/>
  <c r="X105" i="14"/>
  <c r="AF105" i="14"/>
  <c r="Y105" i="14"/>
  <c r="AG105" i="14"/>
  <c r="Z105" i="14"/>
  <c r="AH105" i="14"/>
  <c r="R105" i="14"/>
  <c r="J106" i="16"/>
  <c r="R106" i="16"/>
  <c r="Z106" i="16"/>
  <c r="AH106" i="16"/>
  <c r="K106" i="16"/>
  <c r="S106" i="16"/>
  <c r="AA106" i="16"/>
  <c r="AI106" i="16"/>
  <c r="L106" i="16"/>
  <c r="T106" i="16"/>
  <c r="AB106" i="16"/>
  <c r="AJ106" i="16"/>
  <c r="M106" i="16"/>
  <c r="U106" i="16"/>
  <c r="AC106" i="16"/>
  <c r="N106" i="16"/>
  <c r="V106" i="16"/>
  <c r="AD106" i="16"/>
  <c r="O106" i="16"/>
  <c r="W106" i="16"/>
  <c r="AE106" i="16"/>
  <c r="H106" i="16"/>
  <c r="P106" i="16"/>
  <c r="X106" i="16"/>
  <c r="AF106" i="16"/>
  <c r="I106" i="16"/>
  <c r="Q106" i="16"/>
  <c r="Y106" i="16"/>
  <c r="AG106" i="16"/>
  <c r="G106" i="16"/>
  <c r="F106" i="16"/>
  <c r="E106" i="16"/>
  <c r="E105" i="14"/>
  <c r="F105" i="14"/>
  <c r="D107" i="16"/>
  <c r="D106" i="14"/>
  <c r="M107" i="16" l="1"/>
  <c r="U107" i="16"/>
  <c r="AC107" i="16"/>
  <c r="N107" i="16"/>
  <c r="V107" i="16"/>
  <c r="AD107" i="16"/>
  <c r="O107" i="16"/>
  <c r="W107" i="16"/>
  <c r="AE107" i="16"/>
  <c r="H107" i="16"/>
  <c r="P107" i="16"/>
  <c r="X107" i="16"/>
  <c r="AF107" i="16"/>
  <c r="I107" i="16"/>
  <c r="Q107" i="16"/>
  <c r="Y107" i="16"/>
  <c r="AG107" i="16"/>
  <c r="J107" i="16"/>
  <c r="R107" i="16"/>
  <c r="Z107" i="16"/>
  <c r="AH107" i="16"/>
  <c r="K107" i="16"/>
  <c r="S107" i="16"/>
  <c r="AA107" i="16"/>
  <c r="AI107" i="16"/>
  <c r="L107" i="16"/>
  <c r="T107" i="16"/>
  <c r="AB107" i="16"/>
  <c r="AJ107" i="16"/>
  <c r="G107" i="16"/>
  <c r="F107" i="16"/>
  <c r="E107" i="16"/>
  <c r="I106" i="14"/>
  <c r="Q106" i="14"/>
  <c r="J106" i="14"/>
  <c r="K106" i="14"/>
  <c r="L106" i="14"/>
  <c r="M106" i="14"/>
  <c r="N106" i="14"/>
  <c r="G106" i="14"/>
  <c r="O106" i="14"/>
  <c r="H106" i="14"/>
  <c r="P106" i="14"/>
  <c r="Y106" i="14"/>
  <c r="AG106" i="14"/>
  <c r="Z106" i="14"/>
  <c r="AH106" i="14"/>
  <c r="S106" i="14"/>
  <c r="AA106" i="14"/>
  <c r="AI106" i="14"/>
  <c r="T106" i="14"/>
  <c r="AB106" i="14"/>
  <c r="AJ106" i="14"/>
  <c r="U106" i="14"/>
  <c r="AC106" i="14"/>
  <c r="V106" i="14"/>
  <c r="AD106" i="14"/>
  <c r="W106" i="14"/>
  <c r="AE106" i="14"/>
  <c r="X106" i="14"/>
  <c r="AF106" i="14"/>
  <c r="R106" i="14"/>
  <c r="E106" i="14"/>
  <c r="F106" i="14"/>
  <c r="D108" i="16"/>
  <c r="D107" i="14"/>
  <c r="H108" i="16" l="1"/>
  <c r="P108" i="16"/>
  <c r="X108" i="16"/>
  <c r="AF108" i="16"/>
  <c r="I108" i="16"/>
  <c r="Q108" i="16"/>
  <c r="Y108" i="16"/>
  <c r="AG108" i="16"/>
  <c r="J108" i="16"/>
  <c r="R108" i="16"/>
  <c r="Z108" i="16"/>
  <c r="AH108" i="16"/>
  <c r="K108" i="16"/>
  <c r="S108" i="16"/>
  <c r="AA108" i="16"/>
  <c r="AI108" i="16"/>
  <c r="L108" i="16"/>
  <c r="T108" i="16"/>
  <c r="AB108" i="16"/>
  <c r="AJ108" i="16"/>
  <c r="M108" i="16"/>
  <c r="U108" i="16"/>
  <c r="AC108" i="16"/>
  <c r="N108" i="16"/>
  <c r="V108" i="16"/>
  <c r="AD108" i="16"/>
  <c r="O108" i="16"/>
  <c r="W108" i="16"/>
  <c r="AE108" i="16"/>
  <c r="G108" i="16"/>
  <c r="F108" i="16"/>
  <c r="E108" i="16"/>
  <c r="N107" i="14"/>
  <c r="G107" i="14"/>
  <c r="O107" i="14"/>
  <c r="H107" i="14"/>
  <c r="P107" i="14"/>
  <c r="I107" i="14"/>
  <c r="Q107" i="14"/>
  <c r="J107" i="14"/>
  <c r="K107" i="14"/>
  <c r="L107" i="14"/>
  <c r="M107" i="14"/>
  <c r="W107" i="14"/>
  <c r="AE107" i="14"/>
  <c r="X107" i="14"/>
  <c r="AF107" i="14"/>
  <c r="Y107" i="14"/>
  <c r="AG107" i="14"/>
  <c r="Z107" i="14"/>
  <c r="AH107" i="14"/>
  <c r="S107" i="14"/>
  <c r="AA107" i="14"/>
  <c r="AI107" i="14"/>
  <c r="T107" i="14"/>
  <c r="AB107" i="14"/>
  <c r="AJ107" i="14"/>
  <c r="U107" i="14"/>
  <c r="AC107" i="14"/>
  <c r="V107" i="14"/>
  <c r="AD107" i="14"/>
  <c r="R107" i="14"/>
  <c r="F107" i="14"/>
  <c r="E107" i="14"/>
  <c r="D109" i="16"/>
  <c r="D108" i="14"/>
  <c r="K108" i="14" l="1"/>
  <c r="L108" i="14"/>
  <c r="M108" i="14"/>
  <c r="N108" i="14"/>
  <c r="G108" i="14"/>
  <c r="O108" i="14"/>
  <c r="H108" i="14"/>
  <c r="P108" i="14"/>
  <c r="I108" i="14"/>
  <c r="Q108" i="14"/>
  <c r="J108" i="14"/>
  <c r="U108" i="14"/>
  <c r="AC108" i="14"/>
  <c r="V108" i="14"/>
  <c r="AD108" i="14"/>
  <c r="W108" i="14"/>
  <c r="AE108" i="14"/>
  <c r="X108" i="14"/>
  <c r="AF108" i="14"/>
  <c r="Y108" i="14"/>
  <c r="AG108" i="14"/>
  <c r="Z108" i="14"/>
  <c r="AH108" i="14"/>
  <c r="S108" i="14"/>
  <c r="AA108" i="14"/>
  <c r="AI108" i="14"/>
  <c r="T108" i="14"/>
  <c r="AB108" i="14"/>
  <c r="AJ108" i="14"/>
  <c r="R108" i="14"/>
  <c r="K109" i="16"/>
  <c r="S109" i="16"/>
  <c r="AA109" i="16"/>
  <c r="AI109" i="16"/>
  <c r="L109" i="16"/>
  <c r="T109" i="16"/>
  <c r="AB109" i="16"/>
  <c r="AJ109" i="16"/>
  <c r="M109" i="16"/>
  <c r="U109" i="16"/>
  <c r="AC109" i="16"/>
  <c r="N109" i="16"/>
  <c r="V109" i="16"/>
  <c r="AD109" i="16"/>
  <c r="O109" i="16"/>
  <c r="W109" i="16"/>
  <c r="AE109" i="16"/>
  <c r="H109" i="16"/>
  <c r="P109" i="16"/>
  <c r="X109" i="16"/>
  <c r="AF109" i="16"/>
  <c r="I109" i="16"/>
  <c r="Q109" i="16"/>
  <c r="Y109" i="16"/>
  <c r="AG109" i="16"/>
  <c r="J109" i="16"/>
  <c r="R109" i="16"/>
  <c r="Z109" i="16"/>
  <c r="AH109" i="16"/>
  <c r="G109" i="16"/>
  <c r="F109" i="16"/>
  <c r="E109" i="16"/>
  <c r="E108" i="14"/>
  <c r="F108" i="14"/>
  <c r="D110" i="16"/>
  <c r="D109" i="14"/>
  <c r="N110" i="16" l="1"/>
  <c r="V110" i="16"/>
  <c r="AD110" i="16"/>
  <c r="O110" i="16"/>
  <c r="W110" i="16"/>
  <c r="AE110" i="16"/>
  <c r="H110" i="16"/>
  <c r="P110" i="16"/>
  <c r="X110" i="16"/>
  <c r="AF110" i="16"/>
  <c r="I110" i="16"/>
  <c r="Q110" i="16"/>
  <c r="Y110" i="16"/>
  <c r="AG110" i="16"/>
  <c r="J110" i="16"/>
  <c r="R110" i="16"/>
  <c r="Z110" i="16"/>
  <c r="AH110" i="16"/>
  <c r="K110" i="16"/>
  <c r="S110" i="16"/>
  <c r="AA110" i="16"/>
  <c r="AI110" i="16"/>
  <c r="L110" i="16"/>
  <c r="T110" i="16"/>
  <c r="AB110" i="16"/>
  <c r="AJ110" i="16"/>
  <c r="M110" i="16"/>
  <c r="U110" i="16"/>
  <c r="AC110" i="16"/>
  <c r="G110" i="16"/>
  <c r="F110" i="16"/>
  <c r="E110" i="16"/>
  <c r="H109" i="14"/>
  <c r="P109" i="14"/>
  <c r="I109" i="14"/>
  <c r="Q109" i="14"/>
  <c r="J109" i="14"/>
  <c r="K109" i="14"/>
  <c r="L109" i="14"/>
  <c r="M109" i="14"/>
  <c r="N109" i="14"/>
  <c r="G109" i="14"/>
  <c r="O109" i="14"/>
  <c r="S109" i="14"/>
  <c r="AA109" i="14"/>
  <c r="AI109" i="14"/>
  <c r="T109" i="14"/>
  <c r="AB109" i="14"/>
  <c r="AJ109" i="14"/>
  <c r="U109" i="14"/>
  <c r="AC109" i="14"/>
  <c r="V109" i="14"/>
  <c r="AD109" i="14"/>
  <c r="W109" i="14"/>
  <c r="AE109" i="14"/>
  <c r="X109" i="14"/>
  <c r="AF109" i="14"/>
  <c r="Y109" i="14"/>
  <c r="AG109" i="14"/>
  <c r="Z109" i="14"/>
  <c r="AH109" i="14"/>
  <c r="R109" i="14"/>
  <c r="E109" i="14"/>
  <c r="F109" i="14"/>
  <c r="D111" i="16"/>
  <c r="D110" i="14"/>
  <c r="I111" i="16" l="1"/>
  <c r="Q111" i="16"/>
  <c r="Y111" i="16"/>
  <c r="AG111" i="16"/>
  <c r="J111" i="16"/>
  <c r="R111" i="16"/>
  <c r="Z111" i="16"/>
  <c r="AH111" i="16"/>
  <c r="K111" i="16"/>
  <c r="S111" i="16"/>
  <c r="AA111" i="16"/>
  <c r="AI111" i="16"/>
  <c r="L111" i="16"/>
  <c r="T111" i="16"/>
  <c r="AB111" i="16"/>
  <c r="AJ111" i="16"/>
  <c r="M111" i="16"/>
  <c r="U111" i="16"/>
  <c r="AC111" i="16"/>
  <c r="N111" i="16"/>
  <c r="V111" i="16"/>
  <c r="AD111" i="16"/>
  <c r="O111" i="16"/>
  <c r="W111" i="16"/>
  <c r="AE111" i="16"/>
  <c r="H111" i="16"/>
  <c r="P111" i="16"/>
  <c r="X111" i="16"/>
  <c r="AF111" i="16"/>
  <c r="G111" i="16"/>
  <c r="F111" i="16"/>
  <c r="E111" i="16"/>
  <c r="M110" i="14"/>
  <c r="N110" i="14"/>
  <c r="G110" i="14"/>
  <c r="O110" i="14"/>
  <c r="H110" i="14"/>
  <c r="P110" i="14"/>
  <c r="I110" i="14"/>
  <c r="Q110" i="14"/>
  <c r="J110" i="14"/>
  <c r="K110" i="14"/>
  <c r="L110" i="14"/>
  <c r="Y110" i="14"/>
  <c r="AG110" i="14"/>
  <c r="Z110" i="14"/>
  <c r="AH110" i="14"/>
  <c r="S110" i="14"/>
  <c r="AA110" i="14"/>
  <c r="AI110" i="14"/>
  <c r="T110" i="14"/>
  <c r="AB110" i="14"/>
  <c r="AJ110" i="14"/>
  <c r="U110" i="14"/>
  <c r="AC110" i="14"/>
  <c r="V110" i="14"/>
  <c r="AD110" i="14"/>
  <c r="W110" i="14"/>
  <c r="AE110" i="14"/>
  <c r="X110" i="14"/>
  <c r="AF110" i="14"/>
  <c r="R110" i="14"/>
  <c r="E110" i="14"/>
  <c r="F110" i="14"/>
  <c r="D112" i="16"/>
  <c r="D111" i="14"/>
  <c r="L112" i="16" l="1"/>
  <c r="T112" i="16"/>
  <c r="AB112" i="16"/>
  <c r="AJ112" i="16"/>
  <c r="M112" i="16"/>
  <c r="U112" i="16"/>
  <c r="AC112" i="16"/>
  <c r="N112" i="16"/>
  <c r="V112" i="16"/>
  <c r="AD112" i="16"/>
  <c r="O112" i="16"/>
  <c r="W112" i="16"/>
  <c r="AE112" i="16"/>
  <c r="H112" i="16"/>
  <c r="P112" i="16"/>
  <c r="X112" i="16"/>
  <c r="AF112" i="16"/>
  <c r="I112" i="16"/>
  <c r="Q112" i="16"/>
  <c r="Y112" i="16"/>
  <c r="AG112" i="16"/>
  <c r="J112" i="16"/>
  <c r="R112" i="16"/>
  <c r="Z112" i="16"/>
  <c r="AH112" i="16"/>
  <c r="K112" i="16"/>
  <c r="S112" i="16"/>
  <c r="AA112" i="16"/>
  <c r="AI112" i="16"/>
  <c r="G112" i="16"/>
  <c r="F112" i="16"/>
  <c r="E112" i="16"/>
  <c r="J111" i="14"/>
  <c r="K111" i="14"/>
  <c r="L111" i="14"/>
  <c r="M111" i="14"/>
  <c r="N111" i="14"/>
  <c r="G111" i="14"/>
  <c r="O111" i="14"/>
  <c r="H111" i="14"/>
  <c r="P111" i="14"/>
  <c r="I111" i="14"/>
  <c r="Q111" i="14"/>
  <c r="W111" i="14"/>
  <c r="AE111" i="14"/>
  <c r="X111" i="14"/>
  <c r="AF111" i="14"/>
  <c r="Y111" i="14"/>
  <c r="AG111" i="14"/>
  <c r="Z111" i="14"/>
  <c r="AH111" i="14"/>
  <c r="S111" i="14"/>
  <c r="AA111" i="14"/>
  <c r="AI111" i="14"/>
  <c r="T111" i="14"/>
  <c r="AB111" i="14"/>
  <c r="AJ111" i="14"/>
  <c r="U111" i="14"/>
  <c r="AC111" i="14"/>
  <c r="V111" i="14"/>
  <c r="AD111" i="14"/>
  <c r="R111" i="14"/>
  <c r="F111" i="14"/>
  <c r="E111" i="14"/>
  <c r="D113" i="16"/>
  <c r="D112" i="14"/>
  <c r="G112" i="14" l="1"/>
  <c r="O112" i="14"/>
  <c r="H112" i="14"/>
  <c r="P112" i="14"/>
  <c r="I112" i="14"/>
  <c r="Q112" i="14"/>
  <c r="J112" i="14"/>
  <c r="K112" i="14"/>
  <c r="L112" i="14"/>
  <c r="M112" i="14"/>
  <c r="N112" i="14"/>
  <c r="U112" i="14"/>
  <c r="AC112" i="14"/>
  <c r="V112" i="14"/>
  <c r="AD112" i="14"/>
  <c r="W112" i="14"/>
  <c r="AE112" i="14"/>
  <c r="X112" i="14"/>
  <c r="AF112" i="14"/>
  <c r="Y112" i="14"/>
  <c r="AG112" i="14"/>
  <c r="Z112" i="14"/>
  <c r="AH112" i="14"/>
  <c r="S112" i="14"/>
  <c r="AA112" i="14"/>
  <c r="AI112" i="14"/>
  <c r="T112" i="14"/>
  <c r="AB112" i="14"/>
  <c r="AJ112" i="14"/>
  <c r="R112" i="14"/>
  <c r="O113" i="16"/>
  <c r="W113" i="16"/>
  <c r="AE113" i="16"/>
  <c r="H113" i="16"/>
  <c r="P113" i="16"/>
  <c r="X113" i="16"/>
  <c r="AF113" i="16"/>
  <c r="I113" i="16"/>
  <c r="Q113" i="16"/>
  <c r="Y113" i="16"/>
  <c r="AG113" i="16"/>
  <c r="J113" i="16"/>
  <c r="R113" i="16"/>
  <c r="Z113" i="16"/>
  <c r="AH113" i="16"/>
  <c r="K113" i="16"/>
  <c r="S113" i="16"/>
  <c r="AA113" i="16"/>
  <c r="AI113" i="16"/>
  <c r="L113" i="16"/>
  <c r="T113" i="16"/>
  <c r="AB113" i="16"/>
  <c r="AJ113" i="16"/>
  <c r="M113" i="16"/>
  <c r="U113" i="16"/>
  <c r="AC113" i="16"/>
  <c r="N113" i="16"/>
  <c r="V113" i="16"/>
  <c r="AD113" i="16"/>
  <c r="G113" i="16"/>
  <c r="F113" i="16"/>
  <c r="E113" i="16"/>
  <c r="E112" i="14"/>
  <c r="F112" i="14"/>
  <c r="D114" i="16"/>
  <c r="D113" i="14"/>
  <c r="L113" i="14" l="1"/>
  <c r="M113" i="14"/>
  <c r="N113" i="14"/>
  <c r="G113" i="14"/>
  <c r="O113" i="14"/>
  <c r="H113" i="14"/>
  <c r="P113" i="14"/>
  <c r="I113" i="14"/>
  <c r="Q113" i="14"/>
  <c r="J113" i="14"/>
  <c r="K113" i="14"/>
  <c r="S113" i="14"/>
  <c r="AA113" i="14"/>
  <c r="AI113" i="14"/>
  <c r="T113" i="14"/>
  <c r="AB113" i="14"/>
  <c r="AJ113" i="14"/>
  <c r="U113" i="14"/>
  <c r="AC113" i="14"/>
  <c r="V113" i="14"/>
  <c r="AD113" i="14"/>
  <c r="W113" i="14"/>
  <c r="AE113" i="14"/>
  <c r="X113" i="14"/>
  <c r="AF113" i="14"/>
  <c r="Y113" i="14"/>
  <c r="AG113" i="14"/>
  <c r="Z113" i="14"/>
  <c r="AH113" i="14"/>
  <c r="R113" i="14"/>
  <c r="J114" i="16"/>
  <c r="R114" i="16"/>
  <c r="Z114" i="16"/>
  <c r="AH114" i="16"/>
  <c r="K114" i="16"/>
  <c r="S114" i="16"/>
  <c r="AA114" i="16"/>
  <c r="AI114" i="16"/>
  <c r="L114" i="16"/>
  <c r="T114" i="16"/>
  <c r="AB114" i="16"/>
  <c r="AJ114" i="16"/>
  <c r="M114" i="16"/>
  <c r="U114" i="16"/>
  <c r="AC114" i="16"/>
  <c r="N114" i="16"/>
  <c r="V114" i="16"/>
  <c r="AD114" i="16"/>
  <c r="O114" i="16"/>
  <c r="W114" i="16"/>
  <c r="AE114" i="16"/>
  <c r="H114" i="16"/>
  <c r="P114" i="16"/>
  <c r="X114" i="16"/>
  <c r="AF114" i="16"/>
  <c r="I114" i="16"/>
  <c r="Q114" i="16"/>
  <c r="Y114" i="16"/>
  <c r="AG114" i="16"/>
  <c r="G114" i="16"/>
  <c r="F114" i="16"/>
  <c r="E114" i="16"/>
  <c r="E113" i="14"/>
  <c r="F113" i="14"/>
  <c r="D115" i="16"/>
  <c r="D114" i="14"/>
  <c r="I114" i="14" l="1"/>
  <c r="Q114" i="14"/>
  <c r="J114" i="14"/>
  <c r="K114" i="14"/>
  <c r="L114" i="14"/>
  <c r="M114" i="14"/>
  <c r="N114" i="14"/>
  <c r="G114" i="14"/>
  <c r="O114" i="14"/>
  <c r="H114" i="14"/>
  <c r="P114" i="14"/>
  <c r="Y114" i="14"/>
  <c r="AG114" i="14"/>
  <c r="Z114" i="14"/>
  <c r="AH114" i="14"/>
  <c r="S114" i="14"/>
  <c r="AA114" i="14"/>
  <c r="AI114" i="14"/>
  <c r="T114" i="14"/>
  <c r="AB114" i="14"/>
  <c r="AJ114" i="14"/>
  <c r="U114" i="14"/>
  <c r="AC114" i="14"/>
  <c r="V114" i="14"/>
  <c r="AD114" i="14"/>
  <c r="W114" i="14"/>
  <c r="AE114" i="14"/>
  <c r="X114" i="14"/>
  <c r="AF114" i="14"/>
  <c r="R114" i="14"/>
  <c r="M115" i="16"/>
  <c r="U115" i="16"/>
  <c r="AC115" i="16"/>
  <c r="N115" i="16"/>
  <c r="V115" i="16"/>
  <c r="AD115" i="16"/>
  <c r="O115" i="16"/>
  <c r="W115" i="16"/>
  <c r="AE115" i="16"/>
  <c r="H115" i="16"/>
  <c r="P115" i="16"/>
  <c r="X115" i="16"/>
  <c r="I115" i="16"/>
  <c r="Q115" i="16"/>
  <c r="J115" i="16"/>
  <c r="R115" i="16"/>
  <c r="Z115" i="16"/>
  <c r="AH115" i="16"/>
  <c r="K115" i="16"/>
  <c r="S115" i="16"/>
  <c r="AA115" i="16"/>
  <c r="AI115" i="16"/>
  <c r="L115" i="16"/>
  <c r="T115" i="16"/>
  <c r="AG115" i="16"/>
  <c r="AJ115" i="16"/>
  <c r="Y115" i="16"/>
  <c r="AB115" i="16"/>
  <c r="AF115" i="16"/>
  <c r="G115" i="16"/>
  <c r="F115" i="16"/>
  <c r="E115" i="16"/>
  <c r="E114" i="14"/>
  <c r="F114" i="14"/>
  <c r="D116" i="16"/>
  <c r="D115" i="14"/>
  <c r="N115" i="14" l="1"/>
  <c r="G115" i="14"/>
  <c r="O115" i="14"/>
  <c r="H115" i="14"/>
  <c r="P115" i="14"/>
  <c r="I115" i="14"/>
  <c r="Q115" i="14"/>
  <c r="J115" i="14"/>
  <c r="K115" i="14"/>
  <c r="L115" i="14"/>
  <c r="M115" i="14"/>
  <c r="W115" i="14"/>
  <c r="AE115" i="14"/>
  <c r="X115" i="14"/>
  <c r="AF115" i="14"/>
  <c r="Y115" i="14"/>
  <c r="AG115" i="14"/>
  <c r="Z115" i="14"/>
  <c r="AH115" i="14"/>
  <c r="S115" i="14"/>
  <c r="AA115" i="14"/>
  <c r="AI115" i="14"/>
  <c r="T115" i="14"/>
  <c r="AB115" i="14"/>
  <c r="AJ115" i="14"/>
  <c r="U115" i="14"/>
  <c r="AC115" i="14"/>
  <c r="V115" i="14"/>
  <c r="AD115" i="14"/>
  <c r="R115" i="14"/>
  <c r="I116" i="16"/>
  <c r="Q116" i="16"/>
  <c r="N116" i="16"/>
  <c r="V116" i="16"/>
  <c r="AD116" i="16"/>
  <c r="P116" i="16"/>
  <c r="Z116" i="16"/>
  <c r="AI116" i="16"/>
  <c r="R116" i="16"/>
  <c r="AA116" i="16"/>
  <c r="AJ116" i="16"/>
  <c r="H116" i="16"/>
  <c r="S116" i="16"/>
  <c r="AB116" i="16"/>
  <c r="J116" i="16"/>
  <c r="T116" i="16"/>
  <c r="AC116" i="16"/>
  <c r="K116" i="16"/>
  <c r="U116" i="16"/>
  <c r="AE116" i="16"/>
  <c r="L116" i="16"/>
  <c r="W116" i="16"/>
  <c r="AF116" i="16"/>
  <c r="M116" i="16"/>
  <c r="X116" i="16"/>
  <c r="AG116" i="16"/>
  <c r="O116" i="16"/>
  <c r="Y116" i="16"/>
  <c r="AH116" i="16"/>
  <c r="G116" i="16"/>
  <c r="F116" i="16"/>
  <c r="E116" i="16"/>
  <c r="F115" i="14"/>
  <c r="E115" i="14"/>
  <c r="D117" i="16"/>
  <c r="D116" i="14"/>
  <c r="K116" i="14" l="1"/>
  <c r="L116" i="14"/>
  <c r="M116" i="14"/>
  <c r="N116" i="14"/>
  <c r="G116" i="14"/>
  <c r="O116" i="14"/>
  <c r="H116" i="14"/>
  <c r="P116" i="14"/>
  <c r="I116" i="14"/>
  <c r="Q116" i="14"/>
  <c r="J116" i="14"/>
  <c r="U116" i="14"/>
  <c r="AC116" i="14"/>
  <c r="V116" i="14"/>
  <c r="AD116" i="14"/>
  <c r="W116" i="14"/>
  <c r="AE116" i="14"/>
  <c r="X116" i="14"/>
  <c r="AF116" i="14"/>
  <c r="Y116" i="14"/>
  <c r="AG116" i="14"/>
  <c r="Z116" i="14"/>
  <c r="AH116" i="14"/>
  <c r="S116" i="14"/>
  <c r="AA116" i="14"/>
  <c r="AI116" i="14"/>
  <c r="T116" i="14"/>
  <c r="AB116" i="14"/>
  <c r="AJ116" i="14"/>
  <c r="R116" i="14"/>
  <c r="I117" i="16"/>
  <c r="O117" i="16"/>
  <c r="W117" i="16"/>
  <c r="AE117" i="16"/>
  <c r="P117" i="16"/>
  <c r="X117" i="16"/>
  <c r="AF117" i="16"/>
  <c r="H117" i="16"/>
  <c r="Q117" i="16"/>
  <c r="Y117" i="16"/>
  <c r="AG117" i="16"/>
  <c r="J117" i="16"/>
  <c r="R117" i="16"/>
  <c r="Z117" i="16"/>
  <c r="AH117" i="16"/>
  <c r="K117" i="16"/>
  <c r="S117" i="16"/>
  <c r="AA117" i="16"/>
  <c r="AI117" i="16"/>
  <c r="L117" i="16"/>
  <c r="T117" i="16"/>
  <c r="AB117" i="16"/>
  <c r="AJ117" i="16"/>
  <c r="M117" i="16"/>
  <c r="U117" i="16"/>
  <c r="AC117" i="16"/>
  <c r="N117" i="16"/>
  <c r="V117" i="16"/>
  <c r="AD117" i="16"/>
  <c r="G117" i="16"/>
  <c r="F117" i="16"/>
  <c r="E117" i="16"/>
  <c r="E116" i="14"/>
  <c r="F116" i="14"/>
  <c r="D118" i="16"/>
  <c r="D117" i="14"/>
  <c r="J118" i="16" l="1"/>
  <c r="R118" i="16"/>
  <c r="Z118" i="16"/>
  <c r="AH118" i="16"/>
  <c r="K118" i="16"/>
  <c r="S118" i="16"/>
  <c r="AA118" i="16"/>
  <c r="AI118" i="16"/>
  <c r="L118" i="16"/>
  <c r="T118" i="16"/>
  <c r="AB118" i="16"/>
  <c r="AJ118" i="16"/>
  <c r="M118" i="16"/>
  <c r="U118" i="16"/>
  <c r="AC118" i="16"/>
  <c r="N118" i="16"/>
  <c r="V118" i="16"/>
  <c r="AD118" i="16"/>
  <c r="O118" i="16"/>
  <c r="W118" i="16"/>
  <c r="AE118" i="16"/>
  <c r="H118" i="16"/>
  <c r="P118" i="16"/>
  <c r="X118" i="16"/>
  <c r="AF118" i="16"/>
  <c r="I118" i="16"/>
  <c r="Q118" i="16"/>
  <c r="Y118" i="16"/>
  <c r="AG118" i="16"/>
  <c r="G118" i="16"/>
  <c r="F118" i="16"/>
  <c r="E118" i="16"/>
  <c r="H117" i="14"/>
  <c r="P117" i="14"/>
  <c r="I117" i="14"/>
  <c r="Q117" i="14"/>
  <c r="J117" i="14"/>
  <c r="K117" i="14"/>
  <c r="L117" i="14"/>
  <c r="M117" i="14"/>
  <c r="N117" i="14"/>
  <c r="G117" i="14"/>
  <c r="O117" i="14"/>
  <c r="S117" i="14"/>
  <c r="AA117" i="14"/>
  <c r="AI117" i="14"/>
  <c r="T117" i="14"/>
  <c r="AB117" i="14"/>
  <c r="AJ117" i="14"/>
  <c r="U117" i="14"/>
  <c r="AC117" i="14"/>
  <c r="V117" i="14"/>
  <c r="AD117" i="14"/>
  <c r="W117" i="14"/>
  <c r="AE117" i="14"/>
  <c r="X117" i="14"/>
  <c r="AF117" i="14"/>
  <c r="Y117" i="14"/>
  <c r="AG117" i="14"/>
  <c r="Z117" i="14"/>
  <c r="AH117" i="14"/>
  <c r="R117" i="14"/>
  <c r="E117" i="14"/>
  <c r="F117" i="14"/>
  <c r="D119" i="16"/>
  <c r="D118" i="14"/>
  <c r="M118" i="14" l="1"/>
  <c r="N118" i="14"/>
  <c r="G118" i="14"/>
  <c r="O118" i="14"/>
  <c r="H118" i="14"/>
  <c r="P118" i="14"/>
  <c r="I118" i="14"/>
  <c r="Q118" i="14"/>
  <c r="J118" i="14"/>
  <c r="K118" i="14"/>
  <c r="L118" i="14"/>
  <c r="Y118" i="14"/>
  <c r="AG118" i="14"/>
  <c r="Z118" i="14"/>
  <c r="AH118" i="14"/>
  <c r="S118" i="14"/>
  <c r="U118" i="14"/>
  <c r="AC118" i="14"/>
  <c r="V118" i="14"/>
  <c r="AD118" i="14"/>
  <c r="AE118" i="14"/>
  <c r="AF118" i="14"/>
  <c r="AI118" i="14"/>
  <c r="T118" i="14"/>
  <c r="AJ118" i="14"/>
  <c r="W118" i="14"/>
  <c r="X118" i="14"/>
  <c r="R118" i="14"/>
  <c r="AA118" i="14"/>
  <c r="AB118" i="14"/>
  <c r="M119" i="16"/>
  <c r="U119" i="16"/>
  <c r="AC119" i="16"/>
  <c r="N119" i="16"/>
  <c r="V119" i="16"/>
  <c r="AD119" i="16"/>
  <c r="O119" i="16"/>
  <c r="W119" i="16"/>
  <c r="AE119" i="16"/>
  <c r="H119" i="16"/>
  <c r="P119" i="16"/>
  <c r="X119" i="16"/>
  <c r="AF119" i="16"/>
  <c r="I119" i="16"/>
  <c r="Q119" i="16"/>
  <c r="Y119" i="16"/>
  <c r="AG119" i="16"/>
  <c r="J119" i="16"/>
  <c r="R119" i="16"/>
  <c r="Z119" i="16"/>
  <c r="AH119" i="16"/>
  <c r="K119" i="16"/>
  <c r="S119" i="16"/>
  <c r="AA119" i="16"/>
  <c r="AI119" i="16"/>
  <c r="L119" i="16"/>
  <c r="T119" i="16"/>
  <c r="AB119" i="16"/>
  <c r="AJ119" i="16"/>
  <c r="G119" i="16"/>
  <c r="F119" i="16"/>
  <c r="E119" i="16"/>
  <c r="E118" i="14"/>
  <c r="F118" i="14"/>
  <c r="D120" i="16"/>
  <c r="D119" i="14"/>
  <c r="H120" i="16" l="1"/>
  <c r="P120" i="16"/>
  <c r="X120" i="16"/>
  <c r="AF120" i="16"/>
  <c r="I120" i="16"/>
  <c r="Q120" i="16"/>
  <c r="Y120" i="16"/>
  <c r="AG120" i="16"/>
  <c r="J120" i="16"/>
  <c r="R120" i="16"/>
  <c r="Z120" i="16"/>
  <c r="AH120" i="16"/>
  <c r="K120" i="16"/>
  <c r="S120" i="16"/>
  <c r="AA120" i="16"/>
  <c r="AI120" i="16"/>
  <c r="L120" i="16"/>
  <c r="T120" i="16"/>
  <c r="AB120" i="16"/>
  <c r="AJ120" i="16"/>
  <c r="M120" i="16"/>
  <c r="U120" i="16"/>
  <c r="AC120" i="16"/>
  <c r="N120" i="16"/>
  <c r="V120" i="16"/>
  <c r="AD120" i="16"/>
  <c r="O120" i="16"/>
  <c r="W120" i="16"/>
  <c r="AE120" i="16"/>
  <c r="G120" i="16"/>
  <c r="F120" i="16"/>
  <c r="E120" i="16"/>
  <c r="J119" i="14"/>
  <c r="K119" i="14"/>
  <c r="L119" i="14"/>
  <c r="M119" i="14"/>
  <c r="N119" i="14"/>
  <c r="G119" i="14"/>
  <c r="O119" i="14"/>
  <c r="H119" i="14"/>
  <c r="P119" i="14"/>
  <c r="I119" i="14"/>
  <c r="Q119" i="14"/>
  <c r="W119" i="14"/>
  <c r="AE119" i="14"/>
  <c r="X119" i="14"/>
  <c r="AF119" i="14"/>
  <c r="S119" i="14"/>
  <c r="AA119" i="14"/>
  <c r="AI119" i="14"/>
  <c r="T119" i="14"/>
  <c r="AB119" i="14"/>
  <c r="AJ119" i="14"/>
  <c r="AC119" i="14"/>
  <c r="AD119" i="14"/>
  <c r="AG119" i="14"/>
  <c r="AH119" i="14"/>
  <c r="U119" i="14"/>
  <c r="V119" i="14"/>
  <c r="Y119" i="14"/>
  <c r="R119" i="14"/>
  <c r="Z119" i="14"/>
  <c r="F119" i="14"/>
  <c r="E119" i="14"/>
  <c r="D121" i="16"/>
  <c r="D120" i="14"/>
  <c r="K121" i="16" l="1"/>
  <c r="S121" i="16"/>
  <c r="AA121" i="16"/>
  <c r="AI121" i="16"/>
  <c r="L121" i="16"/>
  <c r="T121" i="16"/>
  <c r="AB121" i="16"/>
  <c r="AJ121" i="16"/>
  <c r="M121" i="16"/>
  <c r="U121" i="16"/>
  <c r="AC121" i="16"/>
  <c r="N121" i="16"/>
  <c r="V121" i="16"/>
  <c r="AD121" i="16"/>
  <c r="O121" i="16"/>
  <c r="W121" i="16"/>
  <c r="AE121" i="16"/>
  <c r="H121" i="16"/>
  <c r="P121" i="16"/>
  <c r="X121" i="16"/>
  <c r="AF121" i="16"/>
  <c r="I121" i="16"/>
  <c r="Q121" i="16"/>
  <c r="Y121" i="16"/>
  <c r="AG121" i="16"/>
  <c r="J121" i="16"/>
  <c r="R121" i="16"/>
  <c r="Z121" i="16"/>
  <c r="AH121" i="16"/>
  <c r="G121" i="16"/>
  <c r="F121" i="16"/>
  <c r="E121" i="16"/>
  <c r="G120" i="14"/>
  <c r="O120" i="14"/>
  <c r="H120" i="14"/>
  <c r="P120" i="14"/>
  <c r="I120" i="14"/>
  <c r="Q120" i="14"/>
  <c r="J120" i="14"/>
  <c r="K120" i="14"/>
  <c r="L120" i="14"/>
  <c r="M120" i="14"/>
  <c r="N120" i="14"/>
  <c r="U120" i="14"/>
  <c r="AC120" i="14"/>
  <c r="V120" i="14"/>
  <c r="AD120" i="14"/>
  <c r="Y120" i="14"/>
  <c r="AG120" i="14"/>
  <c r="Z120" i="14"/>
  <c r="AH120" i="14"/>
  <c r="AA120" i="14"/>
  <c r="AB120" i="14"/>
  <c r="AE120" i="14"/>
  <c r="AF120" i="14"/>
  <c r="S120" i="14"/>
  <c r="AI120" i="14"/>
  <c r="T120" i="14"/>
  <c r="AJ120" i="14"/>
  <c r="W120" i="14"/>
  <c r="X120" i="14"/>
  <c r="R120" i="14"/>
  <c r="E120" i="14"/>
  <c r="F120" i="14"/>
  <c r="D122" i="16"/>
  <c r="D121" i="14"/>
  <c r="N122" i="16" l="1"/>
  <c r="V122" i="16"/>
  <c r="AD122" i="16"/>
  <c r="O122" i="16"/>
  <c r="W122" i="16"/>
  <c r="AE122" i="16"/>
  <c r="H122" i="16"/>
  <c r="P122" i="16"/>
  <c r="X122" i="16"/>
  <c r="AF122" i="16"/>
  <c r="I122" i="16"/>
  <c r="Q122" i="16"/>
  <c r="Y122" i="16"/>
  <c r="AG122" i="16"/>
  <c r="J122" i="16"/>
  <c r="R122" i="16"/>
  <c r="Z122" i="16"/>
  <c r="AH122" i="16"/>
  <c r="K122" i="16"/>
  <c r="S122" i="16"/>
  <c r="AA122" i="16"/>
  <c r="AI122" i="16"/>
  <c r="L122" i="16"/>
  <c r="T122" i="16"/>
  <c r="AB122" i="16"/>
  <c r="AJ122" i="16"/>
  <c r="M122" i="16"/>
  <c r="U122" i="16"/>
  <c r="AC122" i="16"/>
  <c r="G122" i="16"/>
  <c r="F122" i="16"/>
  <c r="E122" i="16"/>
  <c r="L121" i="14"/>
  <c r="M121" i="14"/>
  <c r="N121" i="14"/>
  <c r="G121" i="14"/>
  <c r="O121" i="14"/>
  <c r="H121" i="14"/>
  <c r="P121" i="14"/>
  <c r="I121" i="14"/>
  <c r="Q121" i="14"/>
  <c r="J121" i="14"/>
  <c r="K121" i="14"/>
  <c r="S121" i="14"/>
  <c r="AA121" i="14"/>
  <c r="AI121" i="14"/>
  <c r="T121" i="14"/>
  <c r="AB121" i="14"/>
  <c r="AJ121" i="14"/>
  <c r="W121" i="14"/>
  <c r="AE121" i="14"/>
  <c r="X121" i="14"/>
  <c r="AF121" i="14"/>
  <c r="Y121" i="14"/>
  <c r="R121" i="14"/>
  <c r="Z121" i="14"/>
  <c r="AC121" i="14"/>
  <c r="AD121" i="14"/>
  <c r="AG121" i="14"/>
  <c r="AH121" i="14"/>
  <c r="U121" i="14"/>
  <c r="V121" i="14"/>
  <c r="E121" i="14"/>
  <c r="F121" i="14"/>
  <c r="D123" i="16"/>
  <c r="D122" i="14"/>
  <c r="I122" i="14" l="1"/>
  <c r="Q122" i="14"/>
  <c r="J122" i="14"/>
  <c r="K122" i="14"/>
  <c r="L122" i="14"/>
  <c r="M122" i="14"/>
  <c r="N122" i="14"/>
  <c r="G122" i="14"/>
  <c r="O122" i="14"/>
  <c r="H122" i="14"/>
  <c r="P122" i="14"/>
  <c r="Y122" i="14"/>
  <c r="AG122" i="14"/>
  <c r="Z122" i="14"/>
  <c r="AH122" i="14"/>
  <c r="U122" i="14"/>
  <c r="AC122" i="14"/>
  <c r="V122" i="14"/>
  <c r="AD122" i="14"/>
  <c r="W122" i="14"/>
  <c r="X122" i="14"/>
  <c r="R122" i="14"/>
  <c r="AA122" i="14"/>
  <c r="AB122" i="14"/>
  <c r="AE122" i="14"/>
  <c r="AF122" i="14"/>
  <c r="S122" i="14"/>
  <c r="AI122" i="14"/>
  <c r="T122" i="14"/>
  <c r="AJ122" i="14"/>
  <c r="I123" i="16"/>
  <c r="Q123" i="16"/>
  <c r="Y123" i="16"/>
  <c r="AG123" i="16"/>
  <c r="J123" i="16"/>
  <c r="R123" i="16"/>
  <c r="Z123" i="16"/>
  <c r="AH123" i="16"/>
  <c r="K123" i="16"/>
  <c r="S123" i="16"/>
  <c r="AA123" i="16"/>
  <c r="AI123" i="16"/>
  <c r="L123" i="16"/>
  <c r="T123" i="16"/>
  <c r="AB123" i="16"/>
  <c r="AJ123" i="16"/>
  <c r="M123" i="16"/>
  <c r="U123" i="16"/>
  <c r="AC123" i="16"/>
  <c r="N123" i="16"/>
  <c r="V123" i="16"/>
  <c r="AD123" i="16"/>
  <c r="O123" i="16"/>
  <c r="W123" i="16"/>
  <c r="AE123" i="16"/>
  <c r="H123" i="16"/>
  <c r="P123" i="16"/>
  <c r="X123" i="16"/>
  <c r="AF123" i="16"/>
  <c r="G123" i="16"/>
  <c r="F123" i="16"/>
  <c r="E123" i="16"/>
  <c r="E122" i="14"/>
  <c r="F122" i="14"/>
  <c r="D124" i="16"/>
  <c r="D123" i="14"/>
  <c r="N123" i="14" l="1"/>
  <c r="G123" i="14"/>
  <c r="O123" i="14"/>
  <c r="H123" i="14"/>
  <c r="P123" i="14"/>
  <c r="I123" i="14"/>
  <c r="Q123" i="14"/>
  <c r="J123" i="14"/>
  <c r="K123" i="14"/>
  <c r="L123" i="14"/>
  <c r="M123" i="14"/>
  <c r="W123" i="14"/>
  <c r="AE123" i="14"/>
  <c r="X123" i="14"/>
  <c r="AF123" i="14"/>
  <c r="S123" i="14"/>
  <c r="AA123" i="14"/>
  <c r="AI123" i="14"/>
  <c r="T123" i="14"/>
  <c r="AB123" i="14"/>
  <c r="AJ123" i="14"/>
  <c r="U123" i="14"/>
  <c r="V123" i="14"/>
  <c r="Y123" i="14"/>
  <c r="R123" i="14"/>
  <c r="Z123" i="14"/>
  <c r="AC123" i="14"/>
  <c r="AD123" i="14"/>
  <c r="AG123" i="14"/>
  <c r="AH123" i="14"/>
  <c r="L124" i="16"/>
  <c r="T124" i="16"/>
  <c r="AB124" i="16"/>
  <c r="AJ124" i="16"/>
  <c r="M124" i="16"/>
  <c r="U124" i="16"/>
  <c r="AC124" i="16"/>
  <c r="N124" i="16"/>
  <c r="V124" i="16"/>
  <c r="AD124" i="16"/>
  <c r="O124" i="16"/>
  <c r="W124" i="16"/>
  <c r="AE124" i="16"/>
  <c r="H124" i="16"/>
  <c r="P124" i="16"/>
  <c r="X124" i="16"/>
  <c r="AF124" i="16"/>
  <c r="I124" i="16"/>
  <c r="Q124" i="16"/>
  <c r="Y124" i="16"/>
  <c r="AG124" i="16"/>
  <c r="J124" i="16"/>
  <c r="R124" i="16"/>
  <c r="Z124" i="16"/>
  <c r="AH124" i="16"/>
  <c r="K124" i="16"/>
  <c r="S124" i="16"/>
  <c r="AA124" i="16"/>
  <c r="AI124" i="16"/>
  <c r="G124" i="16"/>
  <c r="F124" i="16"/>
  <c r="E124" i="16"/>
  <c r="F123" i="14"/>
  <c r="E123" i="14"/>
  <c r="D125" i="16"/>
  <c r="D124" i="14"/>
  <c r="K124" i="14" l="1"/>
  <c r="L124" i="14"/>
  <c r="M124" i="14"/>
  <c r="N124" i="14"/>
  <c r="G124" i="14"/>
  <c r="O124" i="14"/>
  <c r="H124" i="14"/>
  <c r="P124" i="14"/>
  <c r="I124" i="14"/>
  <c r="Q124" i="14"/>
  <c r="J124" i="14"/>
  <c r="U124" i="14"/>
  <c r="AC124" i="14"/>
  <c r="V124" i="14"/>
  <c r="AD124" i="14"/>
  <c r="Y124" i="14"/>
  <c r="AG124" i="14"/>
  <c r="Z124" i="14"/>
  <c r="AH124" i="14"/>
  <c r="S124" i="14"/>
  <c r="AI124" i="14"/>
  <c r="T124" i="14"/>
  <c r="AJ124" i="14"/>
  <c r="W124" i="14"/>
  <c r="X124" i="14"/>
  <c r="R124" i="14"/>
  <c r="AA124" i="14"/>
  <c r="AB124" i="14"/>
  <c r="AE124" i="14"/>
  <c r="AF124" i="14"/>
  <c r="O125" i="16"/>
  <c r="W125" i="16"/>
  <c r="AE125" i="16"/>
  <c r="H125" i="16"/>
  <c r="P125" i="16"/>
  <c r="X125" i="16"/>
  <c r="AF125" i="16"/>
  <c r="I125" i="16"/>
  <c r="Q125" i="16"/>
  <c r="Y125" i="16"/>
  <c r="AG125" i="16"/>
  <c r="J125" i="16"/>
  <c r="R125" i="16"/>
  <c r="Z125" i="16"/>
  <c r="AH125" i="16"/>
  <c r="K125" i="16"/>
  <c r="S125" i="16"/>
  <c r="AA125" i="16"/>
  <c r="AI125" i="16"/>
  <c r="L125" i="16"/>
  <c r="T125" i="16"/>
  <c r="AB125" i="16"/>
  <c r="AJ125" i="16"/>
  <c r="M125" i="16"/>
  <c r="U125" i="16"/>
  <c r="AC125" i="16"/>
  <c r="N125" i="16"/>
  <c r="V125" i="16"/>
  <c r="AD125" i="16"/>
  <c r="G125" i="16"/>
  <c r="F125" i="16"/>
  <c r="E125" i="16"/>
  <c r="E124" i="14"/>
  <c r="F124" i="14"/>
  <c r="D126" i="16"/>
  <c r="D125" i="14"/>
  <c r="H125" i="14" l="1"/>
  <c r="P125" i="14"/>
  <c r="I125" i="14"/>
  <c r="Q125" i="14"/>
  <c r="J125" i="14"/>
  <c r="K125" i="14"/>
  <c r="L125" i="14"/>
  <c r="M125" i="14"/>
  <c r="N125" i="14"/>
  <c r="G125" i="14"/>
  <c r="O125" i="14"/>
  <c r="S125" i="14"/>
  <c r="AA125" i="14"/>
  <c r="AI125" i="14"/>
  <c r="T125" i="14"/>
  <c r="AB125" i="14"/>
  <c r="AJ125" i="14"/>
  <c r="W125" i="14"/>
  <c r="AE125" i="14"/>
  <c r="X125" i="14"/>
  <c r="AF125" i="14"/>
  <c r="AG125" i="14"/>
  <c r="AH125" i="14"/>
  <c r="U125" i="14"/>
  <c r="V125" i="14"/>
  <c r="Y125" i="14"/>
  <c r="R125" i="14"/>
  <c r="Z125" i="14"/>
  <c r="AC125" i="14"/>
  <c r="AD125" i="14"/>
  <c r="J126" i="16"/>
  <c r="R126" i="16"/>
  <c r="Z126" i="16"/>
  <c r="AH126" i="16"/>
  <c r="K126" i="16"/>
  <c r="S126" i="16"/>
  <c r="AA126" i="16"/>
  <c r="AI126" i="16"/>
  <c r="L126" i="16"/>
  <c r="T126" i="16"/>
  <c r="AB126" i="16"/>
  <c r="AJ126" i="16"/>
  <c r="M126" i="16"/>
  <c r="U126" i="16"/>
  <c r="AC126" i="16"/>
  <c r="N126" i="16"/>
  <c r="V126" i="16"/>
  <c r="AD126" i="16"/>
  <c r="O126" i="16"/>
  <c r="W126" i="16"/>
  <c r="AE126" i="16"/>
  <c r="H126" i="16"/>
  <c r="P126" i="16"/>
  <c r="X126" i="16"/>
  <c r="AF126" i="16"/>
  <c r="I126" i="16"/>
  <c r="Q126" i="16"/>
  <c r="Y126" i="16"/>
  <c r="AG126" i="16"/>
  <c r="G126" i="16"/>
  <c r="F126" i="16"/>
  <c r="E126" i="16"/>
  <c r="E125" i="14"/>
  <c r="F125" i="14"/>
  <c r="D127" i="16"/>
  <c r="D126" i="14"/>
  <c r="M127" i="16" l="1"/>
  <c r="U127" i="16"/>
  <c r="AC127" i="16"/>
  <c r="N127" i="16"/>
  <c r="V127" i="16"/>
  <c r="AD127" i="16"/>
  <c r="O127" i="16"/>
  <c r="W127" i="16"/>
  <c r="AE127" i="16"/>
  <c r="H127" i="16"/>
  <c r="P127" i="16"/>
  <c r="X127" i="16"/>
  <c r="AF127" i="16"/>
  <c r="I127" i="16"/>
  <c r="Q127" i="16"/>
  <c r="Y127" i="16"/>
  <c r="AG127" i="16"/>
  <c r="J127" i="16"/>
  <c r="R127" i="16"/>
  <c r="Z127" i="16"/>
  <c r="AH127" i="16"/>
  <c r="K127" i="16"/>
  <c r="S127" i="16"/>
  <c r="AA127" i="16"/>
  <c r="AI127" i="16"/>
  <c r="L127" i="16"/>
  <c r="T127" i="16"/>
  <c r="AB127" i="16"/>
  <c r="AJ127" i="16"/>
  <c r="G127" i="16"/>
  <c r="F127" i="16"/>
  <c r="E127" i="16"/>
  <c r="M126" i="14"/>
  <c r="N126" i="14"/>
  <c r="G126" i="14"/>
  <c r="O126" i="14"/>
  <c r="H126" i="14"/>
  <c r="P126" i="14"/>
  <c r="I126" i="14"/>
  <c r="Q126" i="14"/>
  <c r="J126" i="14"/>
  <c r="K126" i="14"/>
  <c r="L126" i="14"/>
  <c r="Y126" i="14"/>
  <c r="AG126" i="14"/>
  <c r="Z126" i="14"/>
  <c r="U126" i="14"/>
  <c r="AC126" i="14"/>
  <c r="V126" i="14"/>
  <c r="AD126" i="14"/>
  <c r="AE126" i="14"/>
  <c r="S126" i="14"/>
  <c r="AF126" i="14"/>
  <c r="T126" i="14"/>
  <c r="AH126" i="14"/>
  <c r="W126" i="14"/>
  <c r="AI126" i="14"/>
  <c r="X126" i="14"/>
  <c r="AJ126" i="14"/>
  <c r="R126" i="14"/>
  <c r="AA126" i="14"/>
  <c r="AB126" i="14"/>
  <c r="E126" i="14"/>
  <c r="F126" i="14"/>
  <c r="D128" i="16"/>
  <c r="D127" i="14"/>
  <c r="J127" i="14" l="1"/>
  <c r="K127" i="14"/>
  <c r="L127" i="14"/>
  <c r="M127" i="14"/>
  <c r="N127" i="14"/>
  <c r="G127" i="14"/>
  <c r="O127" i="14"/>
  <c r="H127" i="14"/>
  <c r="P127" i="14"/>
  <c r="I127" i="14"/>
  <c r="Q127" i="14"/>
  <c r="W127" i="14"/>
  <c r="AE127" i="14"/>
  <c r="S127" i="14"/>
  <c r="AA127" i="14"/>
  <c r="AI127" i="14"/>
  <c r="V127" i="14"/>
  <c r="AG127" i="14"/>
  <c r="X127" i="14"/>
  <c r="AH127" i="14"/>
  <c r="Y127" i="14"/>
  <c r="AJ127" i="14"/>
  <c r="Z127" i="14"/>
  <c r="AB127" i="14"/>
  <c r="AC127" i="14"/>
  <c r="T127" i="14"/>
  <c r="AD127" i="14"/>
  <c r="R127" i="14"/>
  <c r="U127" i="14"/>
  <c r="AF127" i="14"/>
  <c r="H128" i="16"/>
  <c r="P128" i="16"/>
  <c r="X128" i="16"/>
  <c r="AF128" i="16"/>
  <c r="I128" i="16"/>
  <c r="Q128" i="16"/>
  <c r="Y128" i="16"/>
  <c r="AG128" i="16"/>
  <c r="J128" i="16"/>
  <c r="R128" i="16"/>
  <c r="Z128" i="16"/>
  <c r="AH128" i="16"/>
  <c r="K128" i="16"/>
  <c r="S128" i="16"/>
  <c r="AA128" i="16"/>
  <c r="AI128" i="16"/>
  <c r="L128" i="16"/>
  <c r="T128" i="16"/>
  <c r="AB128" i="16"/>
  <c r="AJ128" i="16"/>
  <c r="M128" i="16"/>
  <c r="U128" i="16"/>
  <c r="AC128" i="16"/>
  <c r="N128" i="16"/>
  <c r="V128" i="16"/>
  <c r="AD128" i="16"/>
  <c r="O128" i="16"/>
  <c r="W128" i="16"/>
  <c r="AE128" i="16"/>
  <c r="G128" i="16"/>
  <c r="F128" i="16"/>
  <c r="E128" i="16"/>
  <c r="F127" i="14"/>
  <c r="E127" i="14"/>
  <c r="D129" i="16"/>
  <c r="D128" i="14"/>
  <c r="K129" i="16" l="1"/>
  <c r="S129" i="16"/>
  <c r="AA129" i="16"/>
  <c r="AI129" i="16"/>
  <c r="L129" i="16"/>
  <c r="T129" i="16"/>
  <c r="AB129" i="16"/>
  <c r="AJ129" i="16"/>
  <c r="M129" i="16"/>
  <c r="U129" i="16"/>
  <c r="AC129" i="16"/>
  <c r="N129" i="16"/>
  <c r="V129" i="16"/>
  <c r="AD129" i="16"/>
  <c r="O129" i="16"/>
  <c r="W129" i="16"/>
  <c r="AE129" i="16"/>
  <c r="H129" i="16"/>
  <c r="P129" i="16"/>
  <c r="X129" i="16"/>
  <c r="AF129" i="16"/>
  <c r="I129" i="16"/>
  <c r="Q129" i="16"/>
  <c r="Y129" i="16"/>
  <c r="AG129" i="16"/>
  <c r="J129" i="16"/>
  <c r="R129" i="16"/>
  <c r="Z129" i="16"/>
  <c r="AH129" i="16"/>
  <c r="G129" i="16"/>
  <c r="F129" i="16"/>
  <c r="E129" i="16"/>
  <c r="G128" i="14"/>
  <c r="O128" i="14"/>
  <c r="H128" i="14"/>
  <c r="P128" i="14"/>
  <c r="I128" i="14"/>
  <c r="Q128" i="14"/>
  <c r="J128" i="14"/>
  <c r="K128" i="14"/>
  <c r="L128" i="14"/>
  <c r="M128" i="14"/>
  <c r="N128" i="14"/>
  <c r="U128" i="14"/>
  <c r="AC128" i="14"/>
  <c r="Y128" i="14"/>
  <c r="AG128" i="14"/>
  <c r="Z128" i="14"/>
  <c r="AJ128" i="14"/>
  <c r="AA128" i="14"/>
  <c r="AB128" i="14"/>
  <c r="S128" i="14"/>
  <c r="AD128" i="14"/>
  <c r="T128" i="14"/>
  <c r="AE128" i="14"/>
  <c r="V128" i="14"/>
  <c r="AF128" i="14"/>
  <c r="W128" i="14"/>
  <c r="AH128" i="14"/>
  <c r="X128" i="14"/>
  <c r="AI128" i="14"/>
  <c r="R128" i="14"/>
  <c r="E128" i="14"/>
  <c r="F128" i="14"/>
  <c r="D130" i="16"/>
  <c r="D129" i="14"/>
  <c r="L129" i="14" l="1"/>
  <c r="M129" i="14"/>
  <c r="N129" i="14"/>
  <c r="G129" i="14"/>
  <c r="O129" i="14"/>
  <c r="H129" i="14"/>
  <c r="P129" i="14"/>
  <c r="I129" i="14"/>
  <c r="Q129" i="14"/>
  <c r="J129" i="14"/>
  <c r="K129" i="14"/>
  <c r="S129" i="14"/>
  <c r="AA129" i="14"/>
  <c r="W129" i="14"/>
  <c r="AC129" i="14"/>
  <c r="R129" i="14"/>
  <c r="T129" i="14"/>
  <c r="AD129" i="14"/>
  <c r="U129" i="14"/>
  <c r="AE129" i="14"/>
  <c r="V129" i="14"/>
  <c r="AF129" i="14"/>
  <c r="X129" i="14"/>
  <c r="AG129" i="14"/>
  <c r="Y129" i="14"/>
  <c r="AH129" i="14"/>
  <c r="Z129" i="14"/>
  <c r="AI129" i="14"/>
  <c r="AB129" i="14"/>
  <c r="AJ129" i="14"/>
  <c r="N130" i="16"/>
  <c r="V130" i="16"/>
  <c r="AD130" i="16"/>
  <c r="O130" i="16"/>
  <c r="W130" i="16"/>
  <c r="AE130" i="16"/>
  <c r="H130" i="16"/>
  <c r="P130" i="16"/>
  <c r="X130" i="16"/>
  <c r="AF130" i="16"/>
  <c r="I130" i="16"/>
  <c r="Q130" i="16"/>
  <c r="Y130" i="16"/>
  <c r="AG130" i="16"/>
  <c r="J130" i="16"/>
  <c r="R130" i="16"/>
  <c r="Z130" i="16"/>
  <c r="AH130" i="16"/>
  <c r="K130" i="16"/>
  <c r="S130" i="16"/>
  <c r="AA130" i="16"/>
  <c r="AI130" i="16"/>
  <c r="L130" i="16"/>
  <c r="T130" i="16"/>
  <c r="AB130" i="16"/>
  <c r="AJ130" i="16"/>
  <c r="M130" i="16"/>
  <c r="U130" i="16"/>
  <c r="AC130" i="16"/>
  <c r="G130" i="16"/>
  <c r="F130" i="16"/>
  <c r="E130" i="16"/>
  <c r="E129" i="14"/>
  <c r="F129" i="14"/>
  <c r="D131" i="16"/>
  <c r="D130" i="14"/>
  <c r="I131" i="16" l="1"/>
  <c r="Q131" i="16"/>
  <c r="Y131" i="16"/>
  <c r="AG131" i="16"/>
  <c r="J131" i="16"/>
  <c r="R131" i="16"/>
  <c r="Z131" i="16"/>
  <c r="AH131" i="16"/>
  <c r="K131" i="16"/>
  <c r="S131" i="16"/>
  <c r="AA131" i="16"/>
  <c r="AI131" i="16"/>
  <c r="L131" i="16"/>
  <c r="T131" i="16"/>
  <c r="AB131" i="16"/>
  <c r="AJ131" i="16"/>
  <c r="M131" i="16"/>
  <c r="U131" i="16"/>
  <c r="AC131" i="16"/>
  <c r="N131" i="16"/>
  <c r="V131" i="16"/>
  <c r="AD131" i="16"/>
  <c r="O131" i="16"/>
  <c r="W131" i="16"/>
  <c r="AE131" i="16"/>
  <c r="H131" i="16"/>
  <c r="P131" i="16"/>
  <c r="X131" i="16"/>
  <c r="AF131" i="16"/>
  <c r="G131" i="16"/>
  <c r="F131" i="16"/>
  <c r="E131" i="16"/>
  <c r="I130" i="14"/>
  <c r="Q130" i="14"/>
  <c r="J130" i="14"/>
  <c r="K130" i="14"/>
  <c r="L130" i="14"/>
  <c r="M130" i="14"/>
  <c r="N130" i="14"/>
  <c r="G130" i="14"/>
  <c r="O130" i="14"/>
  <c r="H130" i="14"/>
  <c r="P130" i="14"/>
  <c r="S130" i="14"/>
  <c r="AA130" i="14"/>
  <c r="AI130" i="14"/>
  <c r="T130" i="14"/>
  <c r="AB130" i="14"/>
  <c r="AJ130" i="14"/>
  <c r="R130" i="14"/>
  <c r="U130" i="14"/>
  <c r="AC130" i="14"/>
  <c r="V130" i="14"/>
  <c r="AD130" i="14"/>
  <c r="W130" i="14"/>
  <c r="AE130" i="14"/>
  <c r="X130" i="14"/>
  <c r="AF130" i="14"/>
  <c r="Y130" i="14"/>
  <c r="AG130" i="14"/>
  <c r="Z130" i="14"/>
  <c r="AH130" i="14"/>
  <c r="E130" i="14"/>
  <c r="F130" i="14"/>
  <c r="D132" i="16"/>
  <c r="D131" i="14"/>
  <c r="L132" i="16" l="1"/>
  <c r="T132" i="16"/>
  <c r="AB132" i="16"/>
  <c r="AJ132" i="16"/>
  <c r="M132" i="16"/>
  <c r="U132" i="16"/>
  <c r="AC132" i="16"/>
  <c r="N132" i="16"/>
  <c r="V132" i="16"/>
  <c r="AD132" i="16"/>
  <c r="O132" i="16"/>
  <c r="W132" i="16"/>
  <c r="AE132" i="16"/>
  <c r="H132" i="16"/>
  <c r="P132" i="16"/>
  <c r="X132" i="16"/>
  <c r="AF132" i="16"/>
  <c r="I132" i="16"/>
  <c r="Q132" i="16"/>
  <c r="Y132" i="16"/>
  <c r="AG132" i="16"/>
  <c r="J132" i="16"/>
  <c r="R132" i="16"/>
  <c r="Z132" i="16"/>
  <c r="AH132" i="16"/>
  <c r="K132" i="16"/>
  <c r="S132" i="16"/>
  <c r="AA132" i="16"/>
  <c r="AI132" i="16"/>
  <c r="G132" i="16"/>
  <c r="F132" i="16"/>
  <c r="E132" i="16"/>
  <c r="N131" i="14"/>
  <c r="G131" i="14"/>
  <c r="O131" i="14"/>
  <c r="H131" i="14"/>
  <c r="P131" i="14"/>
  <c r="I131" i="14"/>
  <c r="Q131" i="14"/>
  <c r="J131" i="14"/>
  <c r="K131" i="14"/>
  <c r="L131" i="14"/>
  <c r="M131" i="14"/>
  <c r="Y131" i="14"/>
  <c r="AG131" i="14"/>
  <c r="Z131" i="14"/>
  <c r="AH131" i="14"/>
  <c r="S131" i="14"/>
  <c r="AA131" i="14"/>
  <c r="AI131" i="14"/>
  <c r="R131" i="14"/>
  <c r="T131" i="14"/>
  <c r="AB131" i="14"/>
  <c r="AJ131" i="14"/>
  <c r="U131" i="14"/>
  <c r="AC131" i="14"/>
  <c r="V131" i="14"/>
  <c r="AD131" i="14"/>
  <c r="W131" i="14"/>
  <c r="AE131" i="14"/>
  <c r="X131" i="14"/>
  <c r="AF131" i="14"/>
  <c r="F131" i="14"/>
  <c r="E131" i="14"/>
  <c r="D133" i="16"/>
  <c r="D132" i="14"/>
  <c r="K132" i="14" l="1"/>
  <c r="L132" i="14"/>
  <c r="M132" i="14"/>
  <c r="N132" i="14"/>
  <c r="G132" i="14"/>
  <c r="O132" i="14"/>
  <c r="H132" i="14"/>
  <c r="P132" i="14"/>
  <c r="I132" i="14"/>
  <c r="Q132" i="14"/>
  <c r="J132" i="14"/>
  <c r="W132" i="14"/>
  <c r="AE132" i="14"/>
  <c r="X132" i="14"/>
  <c r="AF132" i="14"/>
  <c r="Y132" i="14"/>
  <c r="AG132" i="14"/>
  <c r="Z132" i="14"/>
  <c r="AH132" i="14"/>
  <c r="R132" i="14"/>
  <c r="S132" i="14"/>
  <c r="AA132" i="14"/>
  <c r="AI132" i="14"/>
  <c r="T132" i="14"/>
  <c r="AB132" i="14"/>
  <c r="AJ132" i="14"/>
  <c r="U132" i="14"/>
  <c r="AC132" i="14"/>
  <c r="V132" i="14"/>
  <c r="AD132" i="14"/>
  <c r="O133" i="16"/>
  <c r="W133" i="16"/>
  <c r="AE133" i="16"/>
  <c r="H133" i="16"/>
  <c r="P133" i="16"/>
  <c r="X133" i="16"/>
  <c r="AF133" i="16"/>
  <c r="I133" i="16"/>
  <c r="Q133" i="16"/>
  <c r="Y133" i="16"/>
  <c r="AG133" i="16"/>
  <c r="J133" i="16"/>
  <c r="R133" i="16"/>
  <c r="Z133" i="16"/>
  <c r="AH133" i="16"/>
  <c r="K133" i="16"/>
  <c r="S133" i="16"/>
  <c r="AA133" i="16"/>
  <c r="AI133" i="16"/>
  <c r="L133" i="16"/>
  <c r="T133" i="16"/>
  <c r="AB133" i="16"/>
  <c r="AJ133" i="16"/>
  <c r="M133" i="16"/>
  <c r="U133" i="16"/>
  <c r="AC133" i="16"/>
  <c r="N133" i="16"/>
  <c r="V133" i="16"/>
  <c r="AD133" i="16"/>
  <c r="G133" i="16"/>
  <c r="F133" i="16"/>
  <c r="E133" i="16"/>
  <c r="E132" i="14"/>
  <c r="F132" i="14"/>
  <c r="D134" i="16"/>
  <c r="D133" i="14"/>
  <c r="H133" i="14" l="1"/>
  <c r="P133" i="14"/>
  <c r="I133" i="14"/>
  <c r="Q133" i="14"/>
  <c r="J133" i="14"/>
  <c r="K133" i="14"/>
  <c r="L133" i="14"/>
  <c r="M133" i="14"/>
  <c r="N133" i="14"/>
  <c r="G133" i="14"/>
  <c r="O133" i="14"/>
  <c r="U133" i="14"/>
  <c r="AC133" i="14"/>
  <c r="V133" i="14"/>
  <c r="AD133" i="14"/>
  <c r="W133" i="14"/>
  <c r="AE133" i="14"/>
  <c r="X133" i="14"/>
  <c r="AF133" i="14"/>
  <c r="Y133" i="14"/>
  <c r="AG133" i="14"/>
  <c r="R133" i="14"/>
  <c r="Z133" i="14"/>
  <c r="AH133" i="14"/>
  <c r="S133" i="14"/>
  <c r="AA133" i="14"/>
  <c r="AI133" i="14"/>
  <c r="T133" i="14"/>
  <c r="AB133" i="14"/>
  <c r="AJ133" i="14"/>
  <c r="J134" i="16"/>
  <c r="R134" i="16"/>
  <c r="Z134" i="16"/>
  <c r="AH134" i="16"/>
  <c r="K134" i="16"/>
  <c r="S134" i="16"/>
  <c r="AA134" i="16"/>
  <c r="AI134" i="16"/>
  <c r="L134" i="16"/>
  <c r="T134" i="16"/>
  <c r="AB134" i="16"/>
  <c r="AJ134" i="16"/>
  <c r="M134" i="16"/>
  <c r="U134" i="16"/>
  <c r="AC134" i="16"/>
  <c r="N134" i="16"/>
  <c r="V134" i="16"/>
  <c r="AD134" i="16"/>
  <c r="O134" i="16"/>
  <c r="W134" i="16"/>
  <c r="AE134" i="16"/>
  <c r="H134" i="16"/>
  <c r="P134" i="16"/>
  <c r="X134" i="16"/>
  <c r="AF134" i="16"/>
  <c r="I134" i="16"/>
  <c r="Q134" i="16"/>
  <c r="Y134" i="16"/>
  <c r="AG134" i="16"/>
  <c r="G134" i="16"/>
  <c r="F134" i="16"/>
  <c r="E134" i="16"/>
  <c r="E133" i="14"/>
  <c r="F133" i="14"/>
  <c r="D135" i="16"/>
  <c r="D134" i="14"/>
  <c r="M134" i="14" l="1"/>
  <c r="N134" i="14"/>
  <c r="G134" i="14"/>
  <c r="O134" i="14"/>
  <c r="H134" i="14"/>
  <c r="P134" i="14"/>
  <c r="I134" i="14"/>
  <c r="Q134" i="14"/>
  <c r="J134" i="14"/>
  <c r="K134" i="14"/>
  <c r="L134" i="14"/>
  <c r="S134" i="14"/>
  <c r="AA134" i="14"/>
  <c r="AI134" i="14"/>
  <c r="T134" i="14"/>
  <c r="AB134" i="14"/>
  <c r="AJ134" i="14"/>
  <c r="U134" i="14"/>
  <c r="AC134" i="14"/>
  <c r="V134" i="14"/>
  <c r="AD134" i="14"/>
  <c r="W134" i="14"/>
  <c r="AE134" i="14"/>
  <c r="X134" i="14"/>
  <c r="AF134" i="14"/>
  <c r="R134" i="14"/>
  <c r="Y134" i="14"/>
  <c r="AG134" i="14"/>
  <c r="Z134" i="14"/>
  <c r="AH134" i="14"/>
  <c r="M135" i="16"/>
  <c r="U135" i="16"/>
  <c r="AC135" i="16"/>
  <c r="N135" i="16"/>
  <c r="V135" i="16"/>
  <c r="AD135" i="16"/>
  <c r="O135" i="16"/>
  <c r="W135" i="16"/>
  <c r="AE135" i="16"/>
  <c r="H135" i="16"/>
  <c r="P135" i="16"/>
  <c r="X135" i="16"/>
  <c r="AF135" i="16"/>
  <c r="I135" i="16"/>
  <c r="Q135" i="16"/>
  <c r="Y135" i="16"/>
  <c r="AG135" i="16"/>
  <c r="J135" i="16"/>
  <c r="R135" i="16"/>
  <c r="Z135" i="16"/>
  <c r="AH135" i="16"/>
  <c r="K135" i="16"/>
  <c r="S135" i="16"/>
  <c r="AA135" i="16"/>
  <c r="AI135" i="16"/>
  <c r="L135" i="16"/>
  <c r="T135" i="16"/>
  <c r="AB135" i="16"/>
  <c r="AJ135" i="16"/>
  <c r="G135" i="16"/>
  <c r="F135" i="16"/>
  <c r="E135" i="16"/>
  <c r="E134" i="14"/>
  <c r="F134" i="14"/>
  <c r="D136" i="16"/>
  <c r="D135" i="14"/>
  <c r="J135" i="14" l="1"/>
  <c r="K135" i="14"/>
  <c r="L135" i="14"/>
  <c r="M135" i="14"/>
  <c r="N135" i="14"/>
  <c r="G135" i="14"/>
  <c r="O135" i="14"/>
  <c r="H135" i="14"/>
  <c r="P135" i="14"/>
  <c r="I135" i="14"/>
  <c r="Q135" i="14"/>
  <c r="Y135" i="14"/>
  <c r="AG135" i="14"/>
  <c r="Z135" i="14"/>
  <c r="AH135" i="14"/>
  <c r="S135" i="14"/>
  <c r="AA135" i="14"/>
  <c r="AI135" i="14"/>
  <c r="T135" i="14"/>
  <c r="AB135" i="14"/>
  <c r="AJ135" i="14"/>
  <c r="U135" i="14"/>
  <c r="AC135" i="14"/>
  <c r="V135" i="14"/>
  <c r="AD135" i="14"/>
  <c r="W135" i="14"/>
  <c r="AE135" i="14"/>
  <c r="R135" i="14"/>
  <c r="X135" i="14"/>
  <c r="AF135" i="14"/>
  <c r="H136" i="16"/>
  <c r="P136" i="16"/>
  <c r="X136" i="16"/>
  <c r="AF136" i="16"/>
  <c r="I136" i="16"/>
  <c r="Q136" i="16"/>
  <c r="Y136" i="16"/>
  <c r="AG136" i="16"/>
  <c r="J136" i="16"/>
  <c r="R136" i="16"/>
  <c r="Z136" i="16"/>
  <c r="AH136" i="16"/>
  <c r="K136" i="16"/>
  <c r="S136" i="16"/>
  <c r="AA136" i="16"/>
  <c r="AI136" i="16"/>
  <c r="L136" i="16"/>
  <c r="T136" i="16"/>
  <c r="AB136" i="16"/>
  <c r="AJ136" i="16"/>
  <c r="M136" i="16"/>
  <c r="U136" i="16"/>
  <c r="AC136" i="16"/>
  <c r="N136" i="16"/>
  <c r="V136" i="16"/>
  <c r="AD136" i="16"/>
  <c r="O136" i="16"/>
  <c r="W136" i="16"/>
  <c r="AE136" i="16"/>
  <c r="G136" i="16"/>
  <c r="F136" i="16"/>
  <c r="E136" i="16"/>
  <c r="F135" i="14"/>
  <c r="E135" i="14"/>
  <c r="D137" i="16"/>
  <c r="D136" i="14"/>
  <c r="G136" i="14" l="1"/>
  <c r="O136" i="14"/>
  <c r="H136" i="14"/>
  <c r="P136" i="14"/>
  <c r="I136" i="14"/>
  <c r="Q136" i="14"/>
  <c r="J136" i="14"/>
  <c r="K136" i="14"/>
  <c r="L136" i="14"/>
  <c r="M136" i="14"/>
  <c r="N136" i="14"/>
  <c r="W136" i="14"/>
  <c r="AE136" i="14"/>
  <c r="X136" i="14"/>
  <c r="AF136" i="14"/>
  <c r="Y136" i="14"/>
  <c r="AG136" i="14"/>
  <c r="Z136" i="14"/>
  <c r="AH136" i="14"/>
  <c r="S136" i="14"/>
  <c r="AA136" i="14"/>
  <c r="AI136" i="14"/>
  <c r="T136" i="14"/>
  <c r="AB136" i="14"/>
  <c r="AJ136" i="14"/>
  <c r="U136" i="14"/>
  <c r="AC136" i="14"/>
  <c r="V136" i="14"/>
  <c r="AD136" i="14"/>
  <c r="R136" i="14"/>
  <c r="K137" i="16"/>
  <c r="S137" i="16"/>
  <c r="AA137" i="16"/>
  <c r="AI137" i="16"/>
  <c r="L137" i="16"/>
  <c r="T137" i="16"/>
  <c r="AB137" i="16"/>
  <c r="AJ137" i="16"/>
  <c r="M137" i="16"/>
  <c r="U137" i="16"/>
  <c r="AC137" i="16"/>
  <c r="N137" i="16"/>
  <c r="V137" i="16"/>
  <c r="AD137" i="16"/>
  <c r="O137" i="16"/>
  <c r="W137" i="16"/>
  <c r="AE137" i="16"/>
  <c r="H137" i="16"/>
  <c r="P137" i="16"/>
  <c r="X137" i="16"/>
  <c r="AF137" i="16"/>
  <c r="I137" i="16"/>
  <c r="Q137" i="16"/>
  <c r="Y137" i="16"/>
  <c r="AG137" i="16"/>
  <c r="J137" i="16"/>
  <c r="R137" i="16"/>
  <c r="Z137" i="16"/>
  <c r="AH137" i="16"/>
  <c r="G137" i="16"/>
  <c r="F137" i="16"/>
  <c r="E137" i="16"/>
  <c r="E136" i="14"/>
  <c r="F136" i="14"/>
  <c r="D138" i="16"/>
  <c r="D137" i="14"/>
  <c r="L137" i="14" l="1"/>
  <c r="M137" i="14"/>
  <c r="N137" i="14"/>
  <c r="G137" i="14"/>
  <c r="O137" i="14"/>
  <c r="H137" i="14"/>
  <c r="P137" i="14"/>
  <c r="I137" i="14"/>
  <c r="Q137" i="14"/>
  <c r="J137" i="14"/>
  <c r="K137" i="14"/>
  <c r="U137" i="14"/>
  <c r="AC137" i="14"/>
  <c r="R137" i="14"/>
  <c r="V137" i="14"/>
  <c r="AD137" i="14"/>
  <c r="W137" i="14"/>
  <c r="AE137" i="14"/>
  <c r="X137" i="14"/>
  <c r="AF137" i="14"/>
  <c r="Y137" i="14"/>
  <c r="AG137" i="14"/>
  <c r="Z137" i="14"/>
  <c r="AH137" i="14"/>
  <c r="S137" i="14"/>
  <c r="AA137" i="14"/>
  <c r="AI137" i="14"/>
  <c r="T137" i="14"/>
  <c r="AB137" i="14"/>
  <c r="AJ137" i="14"/>
  <c r="N138" i="16"/>
  <c r="V138" i="16"/>
  <c r="AD138" i="16"/>
  <c r="O138" i="16"/>
  <c r="W138" i="16"/>
  <c r="AE138" i="16"/>
  <c r="H138" i="16"/>
  <c r="P138" i="16"/>
  <c r="X138" i="16"/>
  <c r="AF138" i="16"/>
  <c r="I138" i="16"/>
  <c r="Q138" i="16"/>
  <c r="Y138" i="16"/>
  <c r="AG138" i="16"/>
  <c r="J138" i="16"/>
  <c r="R138" i="16"/>
  <c r="Z138" i="16"/>
  <c r="AH138" i="16"/>
  <c r="K138" i="16"/>
  <c r="S138" i="16"/>
  <c r="AA138" i="16"/>
  <c r="AI138" i="16"/>
  <c r="L138" i="16"/>
  <c r="T138" i="16"/>
  <c r="AB138" i="16"/>
  <c r="AJ138" i="16"/>
  <c r="M138" i="16"/>
  <c r="U138" i="16"/>
  <c r="AC138" i="16"/>
  <c r="G138" i="16"/>
  <c r="F138" i="16"/>
  <c r="E138" i="16"/>
  <c r="E137" i="14"/>
  <c r="F137" i="14"/>
  <c r="D139" i="16"/>
  <c r="D138" i="14"/>
  <c r="I139" i="16" l="1"/>
  <c r="Q139" i="16"/>
  <c r="Y139" i="16"/>
  <c r="AG139" i="16"/>
  <c r="J139" i="16"/>
  <c r="R139" i="16"/>
  <c r="Z139" i="16"/>
  <c r="AH139" i="16"/>
  <c r="K139" i="16"/>
  <c r="S139" i="16"/>
  <c r="AA139" i="16"/>
  <c r="AI139" i="16"/>
  <c r="L139" i="16"/>
  <c r="T139" i="16"/>
  <c r="M139" i="16"/>
  <c r="U139" i="16"/>
  <c r="AC139" i="16"/>
  <c r="N139" i="16"/>
  <c r="V139" i="16"/>
  <c r="AD139" i="16"/>
  <c r="O139" i="16"/>
  <c r="W139" i="16"/>
  <c r="AE139" i="16"/>
  <c r="H139" i="16"/>
  <c r="P139" i="16"/>
  <c r="AJ139" i="16"/>
  <c r="X139" i="16"/>
  <c r="AB139" i="16"/>
  <c r="AF139" i="16"/>
  <c r="G139" i="16"/>
  <c r="F139" i="16"/>
  <c r="E139" i="16"/>
  <c r="I138" i="14"/>
  <c r="Q138" i="14"/>
  <c r="J138" i="14"/>
  <c r="K138" i="14"/>
  <c r="L138" i="14"/>
  <c r="M138" i="14"/>
  <c r="N138" i="14"/>
  <c r="G138" i="14"/>
  <c r="O138" i="14"/>
  <c r="H138" i="14"/>
  <c r="P138" i="14"/>
  <c r="S138" i="14"/>
  <c r="AA138" i="14"/>
  <c r="AI138" i="14"/>
  <c r="T138" i="14"/>
  <c r="AB138" i="14"/>
  <c r="AJ138" i="14"/>
  <c r="R138" i="14"/>
  <c r="U138" i="14"/>
  <c r="AC138" i="14"/>
  <c r="V138" i="14"/>
  <c r="AD138" i="14"/>
  <c r="W138" i="14"/>
  <c r="AE138" i="14"/>
  <c r="X138" i="14"/>
  <c r="AF138" i="14"/>
  <c r="Y138" i="14"/>
  <c r="AG138" i="14"/>
  <c r="Z138" i="14"/>
  <c r="AH138" i="14"/>
  <c r="E138" i="14"/>
  <c r="F138" i="14"/>
  <c r="D140" i="16"/>
  <c r="D139" i="14"/>
  <c r="N139" i="14" l="1"/>
  <c r="G139" i="14"/>
  <c r="O139" i="14"/>
  <c r="H139" i="14"/>
  <c r="P139" i="14"/>
  <c r="I139" i="14"/>
  <c r="Q139" i="14"/>
  <c r="J139" i="14"/>
  <c r="K139" i="14"/>
  <c r="L139" i="14"/>
  <c r="M139" i="14"/>
  <c r="Y139" i="14"/>
  <c r="AG139" i="14"/>
  <c r="Z139" i="14"/>
  <c r="AH139" i="14"/>
  <c r="S139" i="14"/>
  <c r="AA139" i="14"/>
  <c r="AI139" i="14"/>
  <c r="R139" i="14"/>
  <c r="T139" i="14"/>
  <c r="AB139" i="14"/>
  <c r="AJ139" i="14"/>
  <c r="U139" i="14"/>
  <c r="AC139" i="14"/>
  <c r="V139" i="14"/>
  <c r="AD139" i="14"/>
  <c r="W139" i="14"/>
  <c r="AE139" i="14"/>
  <c r="X139" i="14"/>
  <c r="AF139" i="14"/>
  <c r="L140" i="16"/>
  <c r="T140" i="16"/>
  <c r="AB140" i="16"/>
  <c r="AJ140" i="16"/>
  <c r="M140" i="16"/>
  <c r="U140" i="16"/>
  <c r="AC140" i="16"/>
  <c r="N140" i="16"/>
  <c r="V140" i="16"/>
  <c r="AD140" i="16"/>
  <c r="H140" i="16"/>
  <c r="P140" i="16"/>
  <c r="X140" i="16"/>
  <c r="AF140" i="16"/>
  <c r="I140" i="16"/>
  <c r="Q140" i="16"/>
  <c r="Y140" i="16"/>
  <c r="AG140" i="16"/>
  <c r="J140" i="16"/>
  <c r="R140" i="16"/>
  <c r="Z140" i="16"/>
  <c r="AH140" i="16"/>
  <c r="K140" i="16"/>
  <c r="O140" i="16"/>
  <c r="S140" i="16"/>
  <c r="W140" i="16"/>
  <c r="AA140" i="16"/>
  <c r="AE140" i="16"/>
  <c r="AI140" i="16"/>
  <c r="G140" i="16"/>
  <c r="F140" i="16"/>
  <c r="E140" i="16"/>
  <c r="F139" i="14"/>
  <c r="E139" i="14"/>
  <c r="D141" i="16"/>
  <c r="D140" i="14"/>
  <c r="O141" i="16" l="1"/>
  <c r="W141" i="16"/>
  <c r="H141" i="16"/>
  <c r="P141" i="16"/>
  <c r="X141" i="16"/>
  <c r="I141" i="16"/>
  <c r="Q141" i="16"/>
  <c r="Y141" i="16"/>
  <c r="K141" i="16"/>
  <c r="S141" i="16"/>
  <c r="L141" i="16"/>
  <c r="T141" i="16"/>
  <c r="M141" i="16"/>
  <c r="U141" i="16"/>
  <c r="J141" i="16"/>
  <c r="AD141" i="16"/>
  <c r="N141" i="16"/>
  <c r="AE141" i="16"/>
  <c r="R141" i="16"/>
  <c r="AF141" i="16"/>
  <c r="V141" i="16"/>
  <c r="AG141" i="16"/>
  <c r="Z141" i="16"/>
  <c r="AH141" i="16"/>
  <c r="AA141" i="16"/>
  <c r="AI141" i="16"/>
  <c r="AB141" i="16"/>
  <c r="AJ141" i="16"/>
  <c r="AC141" i="16"/>
  <c r="G141" i="16"/>
  <c r="F141" i="16"/>
  <c r="E141" i="16"/>
  <c r="K140" i="14"/>
  <c r="L140" i="14"/>
  <c r="M140" i="14"/>
  <c r="N140" i="14"/>
  <c r="G140" i="14"/>
  <c r="O140" i="14"/>
  <c r="H140" i="14"/>
  <c r="P140" i="14"/>
  <c r="I140" i="14"/>
  <c r="Q140" i="14"/>
  <c r="J140" i="14"/>
  <c r="W140" i="14"/>
  <c r="AE140" i="14"/>
  <c r="X140" i="14"/>
  <c r="AF140" i="14"/>
  <c r="Y140" i="14"/>
  <c r="AG140" i="14"/>
  <c r="Z140" i="14"/>
  <c r="AH140" i="14"/>
  <c r="R140" i="14"/>
  <c r="S140" i="14"/>
  <c r="AA140" i="14"/>
  <c r="AI140" i="14"/>
  <c r="T140" i="14"/>
  <c r="AB140" i="14"/>
  <c r="AJ140" i="14"/>
  <c r="U140" i="14"/>
  <c r="AC140" i="14"/>
  <c r="V140" i="14"/>
  <c r="AD140" i="14"/>
  <c r="E140" i="14"/>
  <c r="F140" i="14"/>
  <c r="D142" i="16"/>
  <c r="D141" i="14"/>
  <c r="H141" i="14" l="1"/>
  <c r="P141" i="14"/>
  <c r="I141" i="14"/>
  <c r="Q141" i="14"/>
  <c r="J141" i="14"/>
  <c r="K141" i="14"/>
  <c r="L141" i="14"/>
  <c r="M141" i="14"/>
  <c r="N141" i="14"/>
  <c r="G141" i="14"/>
  <c r="O141" i="14"/>
  <c r="U141" i="14"/>
  <c r="AC141" i="14"/>
  <c r="V141" i="14"/>
  <c r="AD141" i="14"/>
  <c r="W141" i="14"/>
  <c r="AE141" i="14"/>
  <c r="X141" i="14"/>
  <c r="AF141" i="14"/>
  <c r="Y141" i="14"/>
  <c r="AG141" i="14"/>
  <c r="R141" i="14"/>
  <c r="Z141" i="14"/>
  <c r="AH141" i="14"/>
  <c r="S141" i="14"/>
  <c r="AA141" i="14"/>
  <c r="AI141" i="14"/>
  <c r="T141" i="14"/>
  <c r="AB141" i="14"/>
  <c r="AJ141" i="14"/>
  <c r="I142" i="16"/>
  <c r="Q142" i="16"/>
  <c r="Y142" i="16"/>
  <c r="AG142" i="16"/>
  <c r="J142" i="16"/>
  <c r="R142" i="16"/>
  <c r="Z142" i="16"/>
  <c r="AH142" i="16"/>
  <c r="K142" i="16"/>
  <c r="S142" i="16"/>
  <c r="AA142" i="16"/>
  <c r="AI142" i="16"/>
  <c r="L142" i="16"/>
  <c r="T142" i="16"/>
  <c r="AB142" i="16"/>
  <c r="AJ142" i="16"/>
  <c r="M142" i="16"/>
  <c r="U142" i="16"/>
  <c r="AC142" i="16"/>
  <c r="N142" i="16"/>
  <c r="V142" i="16"/>
  <c r="AD142" i="16"/>
  <c r="O142" i="16"/>
  <c r="W142" i="16"/>
  <c r="AE142" i="16"/>
  <c r="H142" i="16"/>
  <c r="P142" i="16"/>
  <c r="X142" i="16"/>
  <c r="AF142" i="16"/>
  <c r="G142" i="16"/>
  <c r="F142" i="16"/>
  <c r="E142" i="16"/>
  <c r="E141" i="14"/>
  <c r="F141" i="14"/>
  <c r="D143" i="16"/>
  <c r="D142" i="14"/>
  <c r="M142" i="14" l="1"/>
  <c r="N142" i="14"/>
  <c r="G142" i="14"/>
  <c r="O142" i="14"/>
  <c r="H142" i="14"/>
  <c r="P142" i="14"/>
  <c r="I142" i="14"/>
  <c r="Q142" i="14"/>
  <c r="J142" i="14"/>
  <c r="K142" i="14"/>
  <c r="L142" i="14"/>
  <c r="S142" i="14"/>
  <c r="AA142" i="14"/>
  <c r="AI142" i="14"/>
  <c r="T142" i="14"/>
  <c r="AB142" i="14"/>
  <c r="AJ142" i="14"/>
  <c r="U142" i="14"/>
  <c r="AC142" i="14"/>
  <c r="V142" i="14"/>
  <c r="AD142" i="14"/>
  <c r="W142" i="14"/>
  <c r="AE142" i="14"/>
  <c r="X142" i="14"/>
  <c r="AF142" i="14"/>
  <c r="R142" i="14"/>
  <c r="Y142" i="14"/>
  <c r="AG142" i="14"/>
  <c r="Z142" i="14"/>
  <c r="AH142" i="14"/>
  <c r="L143" i="16"/>
  <c r="T143" i="16"/>
  <c r="AB143" i="16"/>
  <c r="AJ143" i="16"/>
  <c r="M143" i="16"/>
  <c r="U143" i="16"/>
  <c r="AC143" i="16"/>
  <c r="N143" i="16"/>
  <c r="V143" i="16"/>
  <c r="AD143" i="16"/>
  <c r="O143" i="16"/>
  <c r="W143" i="16"/>
  <c r="AE143" i="16"/>
  <c r="H143" i="16"/>
  <c r="P143" i="16"/>
  <c r="X143" i="16"/>
  <c r="AF143" i="16"/>
  <c r="I143" i="16"/>
  <c r="Q143" i="16"/>
  <c r="Y143" i="16"/>
  <c r="AG143" i="16"/>
  <c r="J143" i="16"/>
  <c r="R143" i="16"/>
  <c r="Z143" i="16"/>
  <c r="AH143" i="16"/>
  <c r="K143" i="16"/>
  <c r="S143" i="16"/>
  <c r="AA143" i="16"/>
  <c r="AI143" i="16"/>
  <c r="G143" i="16"/>
  <c r="F143" i="16"/>
  <c r="E143" i="16"/>
  <c r="E142" i="14"/>
  <c r="F142" i="14"/>
  <c r="D144" i="16"/>
  <c r="D143" i="14"/>
  <c r="J143" i="14" l="1"/>
  <c r="K143" i="14"/>
  <c r="L143" i="14"/>
  <c r="M143" i="14"/>
  <c r="N143" i="14"/>
  <c r="G143" i="14"/>
  <c r="O143" i="14"/>
  <c r="H143" i="14"/>
  <c r="P143" i="14"/>
  <c r="I143" i="14"/>
  <c r="Q143" i="14"/>
  <c r="Y143" i="14"/>
  <c r="AG143" i="14"/>
  <c r="Z143" i="14"/>
  <c r="AH143" i="14"/>
  <c r="S143" i="14"/>
  <c r="AA143" i="14"/>
  <c r="AI143" i="14"/>
  <c r="T143" i="14"/>
  <c r="AB143" i="14"/>
  <c r="AJ143" i="14"/>
  <c r="U143" i="14"/>
  <c r="AC143" i="14"/>
  <c r="V143" i="14"/>
  <c r="AD143" i="14"/>
  <c r="W143" i="14"/>
  <c r="AE143" i="14"/>
  <c r="R143" i="14"/>
  <c r="X143" i="14"/>
  <c r="AF143" i="14"/>
  <c r="O144" i="16"/>
  <c r="W144" i="16"/>
  <c r="AE144" i="16"/>
  <c r="H144" i="16"/>
  <c r="P144" i="16"/>
  <c r="X144" i="16"/>
  <c r="AF144" i="16"/>
  <c r="I144" i="16"/>
  <c r="Q144" i="16"/>
  <c r="Y144" i="16"/>
  <c r="AG144" i="16"/>
  <c r="J144" i="16"/>
  <c r="R144" i="16"/>
  <c r="Z144" i="16"/>
  <c r="AH144" i="16"/>
  <c r="K144" i="16"/>
  <c r="S144" i="16"/>
  <c r="AA144" i="16"/>
  <c r="AI144" i="16"/>
  <c r="L144" i="16"/>
  <c r="T144" i="16"/>
  <c r="AB144" i="16"/>
  <c r="AJ144" i="16"/>
  <c r="M144" i="16"/>
  <c r="U144" i="16"/>
  <c r="AC144" i="16"/>
  <c r="N144" i="16"/>
  <c r="V144" i="16"/>
  <c r="AD144" i="16"/>
  <c r="G144" i="16"/>
  <c r="F144" i="16"/>
  <c r="E144" i="16"/>
  <c r="F143" i="14"/>
  <c r="E143" i="14"/>
  <c r="D145" i="16"/>
  <c r="D144" i="14"/>
  <c r="G144" i="14" l="1"/>
  <c r="O144" i="14"/>
  <c r="H144" i="14"/>
  <c r="P144" i="14"/>
  <c r="I144" i="14"/>
  <c r="Q144" i="14"/>
  <c r="J144" i="14"/>
  <c r="K144" i="14"/>
  <c r="L144" i="14"/>
  <c r="M144" i="14"/>
  <c r="N144" i="14"/>
  <c r="W144" i="14"/>
  <c r="AE144" i="14"/>
  <c r="X144" i="14"/>
  <c r="AF144" i="14"/>
  <c r="Y144" i="14"/>
  <c r="AG144" i="14"/>
  <c r="Z144" i="14"/>
  <c r="AH144" i="14"/>
  <c r="S144" i="14"/>
  <c r="AA144" i="14"/>
  <c r="AI144" i="14"/>
  <c r="T144" i="14"/>
  <c r="AB144" i="14"/>
  <c r="AJ144" i="14"/>
  <c r="U144" i="14"/>
  <c r="AC144" i="14"/>
  <c r="V144" i="14"/>
  <c r="AD144" i="14"/>
  <c r="R144" i="14"/>
  <c r="J145" i="16"/>
  <c r="R145" i="16"/>
  <c r="Z145" i="16"/>
  <c r="AH145" i="16"/>
  <c r="K145" i="16"/>
  <c r="S145" i="16"/>
  <c r="AA145" i="16"/>
  <c r="AI145" i="16"/>
  <c r="L145" i="16"/>
  <c r="T145" i="16"/>
  <c r="AB145" i="16"/>
  <c r="AJ145" i="16"/>
  <c r="M145" i="16"/>
  <c r="U145" i="16"/>
  <c r="AC145" i="16"/>
  <c r="N145" i="16"/>
  <c r="V145" i="16"/>
  <c r="AD145" i="16"/>
  <c r="O145" i="16"/>
  <c r="W145" i="16"/>
  <c r="AE145" i="16"/>
  <c r="H145" i="16"/>
  <c r="P145" i="16"/>
  <c r="X145" i="16"/>
  <c r="AF145" i="16"/>
  <c r="I145" i="16"/>
  <c r="Q145" i="16"/>
  <c r="Y145" i="16"/>
  <c r="AG145" i="16"/>
  <c r="G145" i="16"/>
  <c r="F145" i="16"/>
  <c r="E145" i="16"/>
  <c r="E144" i="14"/>
  <c r="F144" i="14"/>
  <c r="D146" i="16"/>
  <c r="D145" i="14"/>
  <c r="L145" i="14" l="1"/>
  <c r="M145" i="14"/>
  <c r="N145" i="14"/>
  <c r="G145" i="14"/>
  <c r="O145" i="14"/>
  <c r="H145" i="14"/>
  <c r="P145" i="14"/>
  <c r="I145" i="14"/>
  <c r="Q145" i="14"/>
  <c r="J145" i="14"/>
  <c r="K145" i="14"/>
  <c r="U145" i="14"/>
  <c r="AC145" i="14"/>
  <c r="R145" i="14"/>
  <c r="V145" i="14"/>
  <c r="AD145" i="14"/>
  <c r="W145" i="14"/>
  <c r="AE145" i="14"/>
  <c r="X145" i="14"/>
  <c r="AF145" i="14"/>
  <c r="Y145" i="14"/>
  <c r="AG145" i="14"/>
  <c r="Z145" i="14"/>
  <c r="AH145" i="14"/>
  <c r="S145" i="14"/>
  <c r="AA145" i="14"/>
  <c r="AI145" i="14"/>
  <c r="T145" i="14"/>
  <c r="AB145" i="14"/>
  <c r="AJ145" i="14"/>
  <c r="M146" i="16"/>
  <c r="U146" i="16"/>
  <c r="AC146" i="16"/>
  <c r="N146" i="16"/>
  <c r="V146" i="16"/>
  <c r="AD146" i="16"/>
  <c r="O146" i="16"/>
  <c r="W146" i="16"/>
  <c r="AE146" i="16"/>
  <c r="H146" i="16"/>
  <c r="P146" i="16"/>
  <c r="X146" i="16"/>
  <c r="AF146" i="16"/>
  <c r="I146" i="16"/>
  <c r="Q146" i="16"/>
  <c r="Y146" i="16"/>
  <c r="AG146" i="16"/>
  <c r="J146" i="16"/>
  <c r="R146" i="16"/>
  <c r="Z146" i="16"/>
  <c r="AH146" i="16"/>
  <c r="K146" i="16"/>
  <c r="S146" i="16"/>
  <c r="AA146" i="16"/>
  <c r="AI146" i="16"/>
  <c r="L146" i="16"/>
  <c r="T146" i="16"/>
  <c r="AB146" i="16"/>
  <c r="AJ146" i="16"/>
  <c r="G146" i="16"/>
  <c r="F146" i="16"/>
  <c r="E146" i="16"/>
  <c r="E145" i="14"/>
  <c r="F145" i="14"/>
  <c r="D147" i="16"/>
  <c r="D146" i="14"/>
  <c r="I146" i="14" l="1"/>
  <c r="Q146" i="14"/>
  <c r="J146" i="14"/>
  <c r="K146" i="14"/>
  <c r="L146" i="14"/>
  <c r="M146" i="14"/>
  <c r="N146" i="14"/>
  <c r="G146" i="14"/>
  <c r="O146" i="14"/>
  <c r="H146" i="14"/>
  <c r="P146" i="14"/>
  <c r="S146" i="14"/>
  <c r="AA146" i="14"/>
  <c r="AI146" i="14"/>
  <c r="T146" i="14"/>
  <c r="AB146" i="14"/>
  <c r="AJ146" i="14"/>
  <c r="R146" i="14"/>
  <c r="U146" i="14"/>
  <c r="AC146" i="14"/>
  <c r="V146" i="14"/>
  <c r="AD146" i="14"/>
  <c r="W146" i="14"/>
  <c r="AE146" i="14"/>
  <c r="X146" i="14"/>
  <c r="AF146" i="14"/>
  <c r="Y146" i="14"/>
  <c r="AG146" i="14"/>
  <c r="Z146" i="14"/>
  <c r="AH146" i="14"/>
  <c r="H147" i="16"/>
  <c r="P147" i="16"/>
  <c r="X147" i="16"/>
  <c r="AF147" i="16"/>
  <c r="I147" i="16"/>
  <c r="Q147" i="16"/>
  <c r="Y147" i="16"/>
  <c r="AG147" i="16"/>
  <c r="J147" i="16"/>
  <c r="R147" i="16"/>
  <c r="Z147" i="16"/>
  <c r="AH147" i="16"/>
  <c r="K147" i="16"/>
  <c r="S147" i="16"/>
  <c r="AA147" i="16"/>
  <c r="AI147" i="16"/>
  <c r="L147" i="16"/>
  <c r="T147" i="16"/>
  <c r="AB147" i="16"/>
  <c r="AJ147" i="16"/>
  <c r="M147" i="16"/>
  <c r="U147" i="16"/>
  <c r="AC147" i="16"/>
  <c r="N147" i="16"/>
  <c r="V147" i="16"/>
  <c r="AD147" i="16"/>
  <c r="O147" i="16"/>
  <c r="W147" i="16"/>
  <c r="AE147" i="16"/>
  <c r="G147" i="16"/>
  <c r="F147" i="16"/>
  <c r="E147" i="16"/>
  <c r="E146" i="14"/>
  <c r="F146" i="14"/>
  <c r="D148" i="16"/>
  <c r="D147" i="14"/>
  <c r="K148" i="16" l="1"/>
  <c r="S148" i="16"/>
  <c r="AA148" i="16"/>
  <c r="AI148" i="16"/>
  <c r="L148" i="16"/>
  <c r="T148" i="16"/>
  <c r="AB148" i="16"/>
  <c r="AJ148" i="16"/>
  <c r="M148" i="16"/>
  <c r="U148" i="16"/>
  <c r="AC148" i="16"/>
  <c r="N148" i="16"/>
  <c r="V148" i="16"/>
  <c r="AD148" i="16"/>
  <c r="O148" i="16"/>
  <c r="W148" i="16"/>
  <c r="AE148" i="16"/>
  <c r="H148" i="16"/>
  <c r="P148" i="16"/>
  <c r="X148" i="16"/>
  <c r="AF148" i="16"/>
  <c r="I148" i="16"/>
  <c r="Q148" i="16"/>
  <c r="Y148" i="16"/>
  <c r="AG148" i="16"/>
  <c r="J148" i="16"/>
  <c r="R148" i="16"/>
  <c r="Z148" i="16"/>
  <c r="AH148" i="16"/>
  <c r="G148" i="16"/>
  <c r="F148" i="16"/>
  <c r="E148" i="16"/>
  <c r="N147" i="14"/>
  <c r="G147" i="14"/>
  <c r="O147" i="14"/>
  <c r="H147" i="14"/>
  <c r="P147" i="14"/>
  <c r="I147" i="14"/>
  <c r="Q147" i="14"/>
  <c r="J147" i="14"/>
  <c r="K147" i="14"/>
  <c r="L147" i="14"/>
  <c r="M147" i="14"/>
  <c r="Y147" i="14"/>
  <c r="AG147" i="14"/>
  <c r="Z147" i="14"/>
  <c r="AH147" i="14"/>
  <c r="S147" i="14"/>
  <c r="AA147" i="14"/>
  <c r="AI147" i="14"/>
  <c r="R147" i="14"/>
  <c r="T147" i="14"/>
  <c r="AB147" i="14"/>
  <c r="AJ147" i="14"/>
  <c r="U147" i="14"/>
  <c r="AC147" i="14"/>
  <c r="V147" i="14"/>
  <c r="AD147" i="14"/>
  <c r="W147" i="14"/>
  <c r="AE147" i="14"/>
  <c r="X147" i="14"/>
  <c r="AF147" i="14"/>
  <c r="F147" i="14"/>
  <c r="E147" i="14"/>
  <c r="D149" i="16"/>
  <c r="D148" i="14"/>
  <c r="N149" i="16" l="1"/>
  <c r="V149" i="16"/>
  <c r="AD149" i="16"/>
  <c r="O149" i="16"/>
  <c r="W149" i="16"/>
  <c r="AE149" i="16"/>
  <c r="H149" i="16"/>
  <c r="P149" i="16"/>
  <c r="X149" i="16"/>
  <c r="AF149" i="16"/>
  <c r="I149" i="16"/>
  <c r="Q149" i="16"/>
  <c r="Y149" i="16"/>
  <c r="AG149" i="16"/>
  <c r="J149" i="16"/>
  <c r="R149" i="16"/>
  <c r="Z149" i="16"/>
  <c r="AH149" i="16"/>
  <c r="K149" i="16"/>
  <c r="S149" i="16"/>
  <c r="AA149" i="16"/>
  <c r="AI149" i="16"/>
  <c r="L149" i="16"/>
  <c r="T149" i="16"/>
  <c r="AB149" i="16"/>
  <c r="AJ149" i="16"/>
  <c r="M149" i="16"/>
  <c r="U149" i="16"/>
  <c r="AC149" i="16"/>
  <c r="G149" i="16"/>
  <c r="F149" i="16"/>
  <c r="E149" i="16"/>
  <c r="K148" i="14"/>
  <c r="L148" i="14"/>
  <c r="M148" i="14"/>
  <c r="N148" i="14"/>
  <c r="G148" i="14"/>
  <c r="O148" i="14"/>
  <c r="H148" i="14"/>
  <c r="P148" i="14"/>
  <c r="I148" i="14"/>
  <c r="Q148" i="14"/>
  <c r="J148" i="14"/>
  <c r="W148" i="14"/>
  <c r="AE148" i="14"/>
  <c r="X148" i="14"/>
  <c r="AF148" i="14"/>
  <c r="Y148" i="14"/>
  <c r="AG148" i="14"/>
  <c r="Z148" i="14"/>
  <c r="AH148" i="14"/>
  <c r="R148" i="14"/>
  <c r="S148" i="14"/>
  <c r="AA148" i="14"/>
  <c r="AI148" i="14"/>
  <c r="T148" i="14"/>
  <c r="AB148" i="14"/>
  <c r="AJ148" i="14"/>
  <c r="U148" i="14"/>
  <c r="AC148" i="14"/>
  <c r="V148" i="14"/>
  <c r="AD148" i="14"/>
  <c r="E148" i="14"/>
  <c r="F148" i="14"/>
  <c r="D150" i="16"/>
  <c r="D149" i="14"/>
  <c r="I150" i="16" l="1"/>
  <c r="Q150" i="16"/>
  <c r="Y150" i="16"/>
  <c r="AG150" i="16"/>
  <c r="J150" i="16"/>
  <c r="R150" i="16"/>
  <c r="Z150" i="16"/>
  <c r="AH150" i="16"/>
  <c r="K150" i="16"/>
  <c r="S150" i="16"/>
  <c r="AA150" i="16"/>
  <c r="AI150" i="16"/>
  <c r="L150" i="16"/>
  <c r="T150" i="16"/>
  <c r="AB150" i="16"/>
  <c r="AJ150" i="16"/>
  <c r="M150" i="16"/>
  <c r="U150" i="16"/>
  <c r="AC150" i="16"/>
  <c r="N150" i="16"/>
  <c r="V150" i="16"/>
  <c r="AD150" i="16"/>
  <c r="O150" i="16"/>
  <c r="W150" i="16"/>
  <c r="AE150" i="16"/>
  <c r="H150" i="16"/>
  <c r="P150" i="16"/>
  <c r="X150" i="16"/>
  <c r="AF150" i="16"/>
  <c r="G150" i="16"/>
  <c r="F150" i="16"/>
  <c r="E150" i="16"/>
  <c r="H149" i="14"/>
  <c r="P149" i="14"/>
  <c r="I149" i="14"/>
  <c r="Q149" i="14"/>
  <c r="J149" i="14"/>
  <c r="K149" i="14"/>
  <c r="L149" i="14"/>
  <c r="M149" i="14"/>
  <c r="N149" i="14"/>
  <c r="G149" i="14"/>
  <c r="O149" i="14"/>
  <c r="U149" i="14"/>
  <c r="AC149" i="14"/>
  <c r="V149" i="14"/>
  <c r="AD149" i="14"/>
  <c r="W149" i="14"/>
  <c r="AE149" i="14"/>
  <c r="X149" i="14"/>
  <c r="AF149" i="14"/>
  <c r="Y149" i="14"/>
  <c r="AG149" i="14"/>
  <c r="R149" i="14"/>
  <c r="Z149" i="14"/>
  <c r="AH149" i="14"/>
  <c r="S149" i="14"/>
  <c r="AA149" i="14"/>
  <c r="AI149" i="14"/>
  <c r="T149" i="14"/>
  <c r="AB149" i="14"/>
  <c r="AJ149" i="14"/>
  <c r="E149" i="14"/>
  <c r="F149" i="14"/>
  <c r="D151" i="16"/>
  <c r="D150" i="14"/>
  <c r="M150" i="14" l="1"/>
  <c r="N150" i="14"/>
  <c r="G150" i="14"/>
  <c r="O150" i="14"/>
  <c r="H150" i="14"/>
  <c r="P150" i="14"/>
  <c r="I150" i="14"/>
  <c r="Q150" i="14"/>
  <c r="J150" i="14"/>
  <c r="K150" i="14"/>
  <c r="L150" i="14"/>
  <c r="S150" i="14"/>
  <c r="AA150" i="14"/>
  <c r="AI150" i="14"/>
  <c r="T150" i="14"/>
  <c r="AB150" i="14"/>
  <c r="AJ150" i="14"/>
  <c r="U150" i="14"/>
  <c r="AC150" i="14"/>
  <c r="V150" i="14"/>
  <c r="AD150" i="14"/>
  <c r="W150" i="14"/>
  <c r="AE150" i="14"/>
  <c r="X150" i="14"/>
  <c r="AF150" i="14"/>
  <c r="R150" i="14"/>
  <c r="Y150" i="14"/>
  <c r="AG150" i="14"/>
  <c r="Z150" i="14"/>
  <c r="AH150" i="14"/>
  <c r="L151" i="16"/>
  <c r="T151" i="16"/>
  <c r="AB151" i="16"/>
  <c r="AJ151" i="16"/>
  <c r="M151" i="16"/>
  <c r="U151" i="16"/>
  <c r="AC151" i="16"/>
  <c r="N151" i="16"/>
  <c r="V151" i="16"/>
  <c r="AD151" i="16"/>
  <c r="O151" i="16"/>
  <c r="W151" i="16"/>
  <c r="AE151" i="16"/>
  <c r="H151" i="16"/>
  <c r="P151" i="16"/>
  <c r="X151" i="16"/>
  <c r="AF151" i="16"/>
  <c r="I151" i="16"/>
  <c r="Q151" i="16"/>
  <c r="Y151" i="16"/>
  <c r="AG151" i="16"/>
  <c r="J151" i="16"/>
  <c r="R151" i="16"/>
  <c r="Z151" i="16"/>
  <c r="AH151" i="16"/>
  <c r="K151" i="16"/>
  <c r="S151" i="16"/>
  <c r="AA151" i="16"/>
  <c r="AI151" i="16"/>
  <c r="G151" i="16"/>
  <c r="F151" i="16"/>
  <c r="E151" i="16"/>
  <c r="E150" i="14"/>
  <c r="F150" i="14"/>
  <c r="D152" i="16"/>
  <c r="D151" i="14"/>
  <c r="J151" i="14" l="1"/>
  <c r="K151" i="14"/>
  <c r="L151" i="14"/>
  <c r="M151" i="14"/>
  <c r="N151" i="14"/>
  <c r="G151" i="14"/>
  <c r="O151" i="14"/>
  <c r="H151" i="14"/>
  <c r="P151" i="14"/>
  <c r="I151" i="14"/>
  <c r="Q151" i="14"/>
  <c r="Y151" i="14"/>
  <c r="AG151" i="14"/>
  <c r="Z151" i="14"/>
  <c r="AH151" i="14"/>
  <c r="S151" i="14"/>
  <c r="AA151" i="14"/>
  <c r="AI151" i="14"/>
  <c r="T151" i="14"/>
  <c r="AB151" i="14"/>
  <c r="AJ151" i="14"/>
  <c r="U151" i="14"/>
  <c r="AC151" i="14"/>
  <c r="V151" i="14"/>
  <c r="AD151" i="14"/>
  <c r="W151" i="14"/>
  <c r="AE151" i="14"/>
  <c r="R151" i="14"/>
  <c r="X151" i="14"/>
  <c r="AF151" i="14"/>
  <c r="O152" i="16"/>
  <c r="W152" i="16"/>
  <c r="AE152" i="16"/>
  <c r="H152" i="16"/>
  <c r="P152" i="16"/>
  <c r="X152" i="16"/>
  <c r="AF152" i="16"/>
  <c r="I152" i="16"/>
  <c r="Q152" i="16"/>
  <c r="Y152" i="16"/>
  <c r="AG152" i="16"/>
  <c r="J152" i="16"/>
  <c r="R152" i="16"/>
  <c r="Z152" i="16"/>
  <c r="AH152" i="16"/>
  <c r="K152" i="16"/>
  <c r="S152" i="16"/>
  <c r="AA152" i="16"/>
  <c r="AI152" i="16"/>
  <c r="L152" i="16"/>
  <c r="T152" i="16"/>
  <c r="AB152" i="16"/>
  <c r="AJ152" i="16"/>
  <c r="M152" i="16"/>
  <c r="U152" i="16"/>
  <c r="AC152" i="16"/>
  <c r="N152" i="16"/>
  <c r="V152" i="16"/>
  <c r="AD152" i="16"/>
  <c r="G152" i="16"/>
  <c r="F152" i="16"/>
  <c r="E152" i="16"/>
  <c r="F151" i="14"/>
  <c r="E151" i="14"/>
  <c r="D153" i="16"/>
  <c r="D152" i="14"/>
  <c r="G152" i="14" l="1"/>
  <c r="O152" i="14"/>
  <c r="H152" i="14"/>
  <c r="P152" i="14"/>
  <c r="I152" i="14"/>
  <c r="Q152" i="14"/>
  <c r="J152" i="14"/>
  <c r="K152" i="14"/>
  <c r="L152" i="14"/>
  <c r="M152" i="14"/>
  <c r="N152" i="14"/>
  <c r="W152" i="14"/>
  <c r="AE152" i="14"/>
  <c r="X152" i="14"/>
  <c r="AF152" i="14"/>
  <c r="Y152" i="14"/>
  <c r="AG152" i="14"/>
  <c r="Z152" i="14"/>
  <c r="AH152" i="14"/>
  <c r="S152" i="14"/>
  <c r="AA152" i="14"/>
  <c r="AI152" i="14"/>
  <c r="T152" i="14"/>
  <c r="AB152" i="14"/>
  <c r="AJ152" i="14"/>
  <c r="U152" i="14"/>
  <c r="AC152" i="14"/>
  <c r="V152" i="14"/>
  <c r="AD152" i="14"/>
  <c r="R152" i="14"/>
  <c r="J153" i="16"/>
  <c r="R153" i="16"/>
  <c r="Z153" i="16"/>
  <c r="AH153" i="16"/>
  <c r="K153" i="16"/>
  <c r="S153" i="16"/>
  <c r="AA153" i="16"/>
  <c r="AI153" i="16"/>
  <c r="L153" i="16"/>
  <c r="T153" i="16"/>
  <c r="AB153" i="16"/>
  <c r="AJ153" i="16"/>
  <c r="M153" i="16"/>
  <c r="U153" i="16"/>
  <c r="AC153" i="16"/>
  <c r="N153" i="16"/>
  <c r="V153" i="16"/>
  <c r="AD153" i="16"/>
  <c r="O153" i="16"/>
  <c r="W153" i="16"/>
  <c r="AE153" i="16"/>
  <c r="H153" i="16"/>
  <c r="P153" i="16"/>
  <c r="X153" i="16"/>
  <c r="AF153" i="16"/>
  <c r="I153" i="16"/>
  <c r="Q153" i="16"/>
  <c r="Y153" i="16"/>
  <c r="AG153" i="16"/>
  <c r="G153" i="16"/>
  <c r="F153" i="16"/>
  <c r="E153" i="16"/>
  <c r="E152" i="14"/>
  <c r="F152" i="14"/>
  <c r="D154" i="16"/>
  <c r="D153" i="14"/>
  <c r="L153" i="14" l="1"/>
  <c r="M153" i="14"/>
  <c r="N153" i="14"/>
  <c r="G153" i="14"/>
  <c r="O153" i="14"/>
  <c r="H153" i="14"/>
  <c r="P153" i="14"/>
  <c r="I153" i="14"/>
  <c r="Q153" i="14"/>
  <c r="J153" i="14"/>
  <c r="K153" i="14"/>
  <c r="U153" i="14"/>
  <c r="AC153" i="14"/>
  <c r="R153" i="14"/>
  <c r="V153" i="14"/>
  <c r="AD153" i="14"/>
  <c r="W153" i="14"/>
  <c r="AE153" i="14"/>
  <c r="X153" i="14"/>
  <c r="AF153" i="14"/>
  <c r="Y153" i="14"/>
  <c r="AG153" i="14"/>
  <c r="Z153" i="14"/>
  <c r="AH153" i="14"/>
  <c r="S153" i="14"/>
  <c r="AA153" i="14"/>
  <c r="AI153" i="14"/>
  <c r="T153" i="14"/>
  <c r="AB153" i="14"/>
  <c r="AJ153" i="14"/>
  <c r="M154" i="16"/>
  <c r="U154" i="16"/>
  <c r="AC154" i="16"/>
  <c r="N154" i="16"/>
  <c r="V154" i="16"/>
  <c r="AD154" i="16"/>
  <c r="O154" i="16"/>
  <c r="W154" i="16"/>
  <c r="AE154" i="16"/>
  <c r="H154" i="16"/>
  <c r="P154" i="16"/>
  <c r="X154" i="16"/>
  <c r="AF154" i="16"/>
  <c r="I154" i="16"/>
  <c r="Q154" i="16"/>
  <c r="Y154" i="16"/>
  <c r="AG154" i="16"/>
  <c r="J154" i="16"/>
  <c r="R154" i="16"/>
  <c r="Z154" i="16"/>
  <c r="AH154" i="16"/>
  <c r="K154" i="16"/>
  <c r="S154" i="16"/>
  <c r="AA154" i="16"/>
  <c r="AI154" i="16"/>
  <c r="L154" i="16"/>
  <c r="T154" i="16"/>
  <c r="AB154" i="16"/>
  <c r="AJ154" i="16"/>
  <c r="G154" i="16"/>
  <c r="F154" i="16"/>
  <c r="E154" i="16"/>
  <c r="E153" i="14"/>
  <c r="F153" i="14"/>
  <c r="D155" i="16"/>
  <c r="D154" i="14"/>
  <c r="I154" i="14" l="1"/>
  <c r="Q154" i="14"/>
  <c r="J154" i="14"/>
  <c r="K154" i="14"/>
  <c r="L154" i="14"/>
  <c r="M154" i="14"/>
  <c r="N154" i="14"/>
  <c r="G154" i="14"/>
  <c r="O154" i="14"/>
  <c r="H154" i="14"/>
  <c r="P154" i="14"/>
  <c r="S154" i="14"/>
  <c r="AA154" i="14"/>
  <c r="AI154" i="14"/>
  <c r="T154" i="14"/>
  <c r="AB154" i="14"/>
  <c r="AJ154" i="14"/>
  <c r="R154" i="14"/>
  <c r="U154" i="14"/>
  <c r="AC154" i="14"/>
  <c r="V154" i="14"/>
  <c r="AD154" i="14"/>
  <c r="W154" i="14"/>
  <c r="AE154" i="14"/>
  <c r="X154" i="14"/>
  <c r="AF154" i="14"/>
  <c r="Y154" i="14"/>
  <c r="AG154" i="14"/>
  <c r="Z154" i="14"/>
  <c r="AH154" i="14"/>
  <c r="H155" i="16"/>
  <c r="P155" i="16"/>
  <c r="X155" i="16"/>
  <c r="AF155" i="16"/>
  <c r="I155" i="16"/>
  <c r="Q155" i="16"/>
  <c r="Y155" i="16"/>
  <c r="AG155" i="16"/>
  <c r="J155" i="16"/>
  <c r="R155" i="16"/>
  <c r="Z155" i="16"/>
  <c r="AH155" i="16"/>
  <c r="K155" i="16"/>
  <c r="S155" i="16"/>
  <c r="AA155" i="16"/>
  <c r="AI155" i="16"/>
  <c r="L155" i="16"/>
  <c r="T155" i="16"/>
  <c r="AB155" i="16"/>
  <c r="AJ155" i="16"/>
  <c r="M155" i="16"/>
  <c r="U155" i="16"/>
  <c r="AC155" i="16"/>
  <c r="N155" i="16"/>
  <c r="V155" i="16"/>
  <c r="AD155" i="16"/>
  <c r="O155" i="16"/>
  <c r="W155" i="16"/>
  <c r="AE155" i="16"/>
  <c r="G155" i="16"/>
  <c r="F155" i="16"/>
  <c r="E155" i="16"/>
  <c r="E154" i="14"/>
  <c r="F154" i="14"/>
  <c r="D156" i="16"/>
  <c r="D155" i="14"/>
  <c r="K156" i="16" l="1"/>
  <c r="S156" i="16"/>
  <c r="AA156" i="16"/>
  <c r="AI156" i="16"/>
  <c r="L156" i="16"/>
  <c r="T156" i="16"/>
  <c r="AB156" i="16"/>
  <c r="AJ156" i="16"/>
  <c r="M156" i="16"/>
  <c r="U156" i="16"/>
  <c r="AC156" i="16"/>
  <c r="N156" i="16"/>
  <c r="V156" i="16"/>
  <c r="AD156" i="16"/>
  <c r="O156" i="16"/>
  <c r="W156" i="16"/>
  <c r="AE156" i="16"/>
  <c r="H156" i="16"/>
  <c r="P156" i="16"/>
  <c r="X156" i="16"/>
  <c r="AF156" i="16"/>
  <c r="I156" i="16"/>
  <c r="Q156" i="16"/>
  <c r="Y156" i="16"/>
  <c r="AG156" i="16"/>
  <c r="J156" i="16"/>
  <c r="R156" i="16"/>
  <c r="Z156" i="16"/>
  <c r="AH156" i="16"/>
  <c r="G156" i="16"/>
  <c r="F156" i="16"/>
  <c r="E156" i="16"/>
  <c r="N155" i="14"/>
  <c r="G155" i="14"/>
  <c r="O155" i="14"/>
  <c r="H155" i="14"/>
  <c r="P155" i="14"/>
  <c r="I155" i="14"/>
  <c r="Q155" i="14"/>
  <c r="J155" i="14"/>
  <c r="K155" i="14"/>
  <c r="L155" i="14"/>
  <c r="M155" i="14"/>
  <c r="Y155" i="14"/>
  <c r="AG155" i="14"/>
  <c r="Z155" i="14"/>
  <c r="AH155" i="14"/>
  <c r="S155" i="14"/>
  <c r="AA155" i="14"/>
  <c r="AI155" i="14"/>
  <c r="R155" i="14"/>
  <c r="T155" i="14"/>
  <c r="AB155" i="14"/>
  <c r="AJ155" i="14"/>
  <c r="U155" i="14"/>
  <c r="AC155" i="14"/>
  <c r="V155" i="14"/>
  <c r="AD155" i="14"/>
  <c r="W155" i="14"/>
  <c r="AE155" i="14"/>
  <c r="X155" i="14"/>
  <c r="AF155" i="14"/>
  <c r="F155" i="14"/>
  <c r="E155" i="14"/>
  <c r="D157" i="16"/>
  <c r="D156" i="14"/>
  <c r="K156" i="14" l="1"/>
  <c r="L156" i="14"/>
  <c r="M156" i="14"/>
  <c r="N156" i="14"/>
  <c r="G156" i="14"/>
  <c r="O156" i="14"/>
  <c r="H156" i="14"/>
  <c r="P156" i="14"/>
  <c r="I156" i="14"/>
  <c r="Q156" i="14"/>
  <c r="J156" i="14"/>
  <c r="W156" i="14"/>
  <c r="AE156" i="14"/>
  <c r="X156" i="14"/>
  <c r="AF156" i="14"/>
  <c r="Y156" i="14"/>
  <c r="AG156" i="14"/>
  <c r="Z156" i="14"/>
  <c r="AH156" i="14"/>
  <c r="R156" i="14"/>
  <c r="S156" i="14"/>
  <c r="AA156" i="14"/>
  <c r="AI156" i="14"/>
  <c r="T156" i="14"/>
  <c r="AB156" i="14"/>
  <c r="AJ156" i="14"/>
  <c r="U156" i="14"/>
  <c r="AC156" i="14"/>
  <c r="V156" i="14"/>
  <c r="AD156" i="14"/>
  <c r="N157" i="16"/>
  <c r="V157" i="16"/>
  <c r="AD157" i="16"/>
  <c r="O157" i="16"/>
  <c r="W157" i="16"/>
  <c r="AE157" i="16"/>
  <c r="H157" i="16"/>
  <c r="P157" i="16"/>
  <c r="X157" i="16"/>
  <c r="AF157" i="16"/>
  <c r="I157" i="16"/>
  <c r="Q157" i="16"/>
  <c r="Y157" i="16"/>
  <c r="AG157" i="16"/>
  <c r="J157" i="16"/>
  <c r="R157" i="16"/>
  <c r="Z157" i="16"/>
  <c r="AH157" i="16"/>
  <c r="K157" i="16"/>
  <c r="S157" i="16"/>
  <c r="AA157" i="16"/>
  <c r="AI157" i="16"/>
  <c r="L157" i="16"/>
  <c r="T157" i="16"/>
  <c r="AB157" i="16"/>
  <c r="AJ157" i="16"/>
  <c r="M157" i="16"/>
  <c r="U157" i="16"/>
  <c r="AC157" i="16"/>
  <c r="G157" i="16"/>
  <c r="F157" i="16"/>
  <c r="E157" i="16"/>
  <c r="E156" i="14"/>
  <c r="F156" i="14"/>
  <c r="D158" i="16"/>
  <c r="D157" i="14"/>
  <c r="H157" i="14" l="1"/>
  <c r="P157" i="14"/>
  <c r="I157" i="14"/>
  <c r="Q157" i="14"/>
  <c r="J157" i="14"/>
  <c r="K157" i="14"/>
  <c r="L157" i="14"/>
  <c r="M157" i="14"/>
  <c r="N157" i="14"/>
  <c r="G157" i="14"/>
  <c r="O157" i="14"/>
  <c r="U157" i="14"/>
  <c r="AC157" i="14"/>
  <c r="V157" i="14"/>
  <c r="AD157" i="14"/>
  <c r="W157" i="14"/>
  <c r="AE157" i="14"/>
  <c r="X157" i="14"/>
  <c r="AF157" i="14"/>
  <c r="Y157" i="14"/>
  <c r="AG157" i="14"/>
  <c r="R157" i="14"/>
  <c r="Z157" i="14"/>
  <c r="AH157" i="14"/>
  <c r="S157" i="14"/>
  <c r="AA157" i="14"/>
  <c r="AI157" i="14"/>
  <c r="T157" i="14"/>
  <c r="AB157" i="14"/>
  <c r="AJ157" i="14"/>
  <c r="I158" i="16"/>
  <c r="Q158" i="16"/>
  <c r="Y158" i="16"/>
  <c r="AG158" i="16"/>
  <c r="J158" i="16"/>
  <c r="R158" i="16"/>
  <c r="Z158" i="16"/>
  <c r="AH158" i="16"/>
  <c r="K158" i="16"/>
  <c r="S158" i="16"/>
  <c r="AA158" i="16"/>
  <c r="AI158" i="16"/>
  <c r="L158" i="16"/>
  <c r="T158" i="16"/>
  <c r="AB158" i="16"/>
  <c r="AJ158" i="16"/>
  <c r="M158" i="16"/>
  <c r="U158" i="16"/>
  <c r="AC158" i="16"/>
  <c r="N158" i="16"/>
  <c r="V158" i="16"/>
  <c r="AD158" i="16"/>
  <c r="O158" i="16"/>
  <c r="W158" i="16"/>
  <c r="AE158" i="16"/>
  <c r="H158" i="16"/>
  <c r="P158" i="16"/>
  <c r="X158" i="16"/>
  <c r="AF158" i="16"/>
  <c r="G158" i="16"/>
  <c r="F158" i="16"/>
  <c r="E158" i="16"/>
  <c r="E157" i="14"/>
  <c r="F157" i="14"/>
  <c r="D159" i="16"/>
  <c r="D158" i="14"/>
  <c r="L159" i="16" l="1"/>
  <c r="T159" i="16"/>
  <c r="AB159" i="16"/>
  <c r="AJ159" i="16"/>
  <c r="M159" i="16"/>
  <c r="U159" i="16"/>
  <c r="AC159" i="16"/>
  <c r="N159" i="16"/>
  <c r="V159" i="16"/>
  <c r="AD159" i="16"/>
  <c r="O159" i="16"/>
  <c r="W159" i="16"/>
  <c r="AE159" i="16"/>
  <c r="H159" i="16"/>
  <c r="P159" i="16"/>
  <c r="X159" i="16"/>
  <c r="AF159" i="16"/>
  <c r="I159" i="16"/>
  <c r="Q159" i="16"/>
  <c r="Y159" i="16"/>
  <c r="AG159" i="16"/>
  <c r="J159" i="16"/>
  <c r="R159" i="16"/>
  <c r="Z159" i="16"/>
  <c r="AH159" i="16"/>
  <c r="K159" i="16"/>
  <c r="S159" i="16"/>
  <c r="AA159" i="16"/>
  <c r="AI159" i="16"/>
  <c r="G159" i="16"/>
  <c r="F159" i="16"/>
  <c r="E159" i="16"/>
  <c r="M158" i="14"/>
  <c r="N158" i="14"/>
  <c r="G158" i="14"/>
  <c r="O158" i="14"/>
  <c r="H158" i="14"/>
  <c r="P158" i="14"/>
  <c r="I158" i="14"/>
  <c r="Q158" i="14"/>
  <c r="J158" i="14"/>
  <c r="K158" i="14"/>
  <c r="L158" i="14"/>
  <c r="S158" i="14"/>
  <c r="AA158" i="14"/>
  <c r="AI158" i="14"/>
  <c r="T158" i="14"/>
  <c r="AB158" i="14"/>
  <c r="AJ158" i="14"/>
  <c r="U158" i="14"/>
  <c r="AC158" i="14"/>
  <c r="V158" i="14"/>
  <c r="AD158" i="14"/>
  <c r="W158" i="14"/>
  <c r="AE158" i="14"/>
  <c r="X158" i="14"/>
  <c r="AF158" i="14"/>
  <c r="R158" i="14"/>
  <c r="Y158" i="14"/>
  <c r="AG158" i="14"/>
  <c r="Z158" i="14"/>
  <c r="AH158" i="14"/>
  <c r="E158" i="14"/>
  <c r="F158" i="14"/>
  <c r="D160" i="16"/>
  <c r="D159" i="14"/>
  <c r="J159" i="14" l="1"/>
  <c r="K159" i="14"/>
  <c r="L159" i="14"/>
  <c r="M159" i="14"/>
  <c r="N159" i="14"/>
  <c r="G159" i="14"/>
  <c r="O159" i="14"/>
  <c r="H159" i="14"/>
  <c r="P159" i="14"/>
  <c r="I159" i="14"/>
  <c r="Q159" i="14"/>
  <c r="Y159" i="14"/>
  <c r="AG159" i="14"/>
  <c r="Z159" i="14"/>
  <c r="AH159" i="14"/>
  <c r="S159" i="14"/>
  <c r="AA159" i="14"/>
  <c r="AI159" i="14"/>
  <c r="T159" i="14"/>
  <c r="AB159" i="14"/>
  <c r="AJ159" i="14"/>
  <c r="U159" i="14"/>
  <c r="AC159" i="14"/>
  <c r="V159" i="14"/>
  <c r="AD159" i="14"/>
  <c r="W159" i="14"/>
  <c r="AE159" i="14"/>
  <c r="R159" i="14"/>
  <c r="X159" i="14"/>
  <c r="AF159" i="14"/>
  <c r="O160" i="16"/>
  <c r="W160" i="16"/>
  <c r="AE160" i="16"/>
  <c r="H160" i="16"/>
  <c r="P160" i="16"/>
  <c r="X160" i="16"/>
  <c r="AF160" i="16"/>
  <c r="I160" i="16"/>
  <c r="Q160" i="16"/>
  <c r="Y160" i="16"/>
  <c r="AG160" i="16"/>
  <c r="J160" i="16"/>
  <c r="R160" i="16"/>
  <c r="Z160" i="16"/>
  <c r="AH160" i="16"/>
  <c r="K160" i="16"/>
  <c r="S160" i="16"/>
  <c r="AA160" i="16"/>
  <c r="AI160" i="16"/>
  <c r="L160" i="16"/>
  <c r="T160" i="16"/>
  <c r="AB160" i="16"/>
  <c r="AJ160" i="16"/>
  <c r="M160" i="16"/>
  <c r="U160" i="16"/>
  <c r="AC160" i="16"/>
  <c r="N160" i="16"/>
  <c r="V160" i="16"/>
  <c r="AD160" i="16"/>
  <c r="G160" i="16"/>
  <c r="F160" i="16"/>
  <c r="E160" i="16"/>
  <c r="F159" i="14"/>
  <c r="E159" i="14"/>
  <c r="D161" i="16"/>
  <c r="D160" i="14"/>
  <c r="G160" i="14" l="1"/>
  <c r="O160" i="14"/>
  <c r="H160" i="14"/>
  <c r="P160" i="14"/>
  <c r="I160" i="14"/>
  <c r="Q160" i="14"/>
  <c r="J160" i="14"/>
  <c r="K160" i="14"/>
  <c r="L160" i="14"/>
  <c r="M160" i="14"/>
  <c r="N160" i="14"/>
  <c r="W160" i="14"/>
  <c r="AE160" i="14"/>
  <c r="X160" i="14"/>
  <c r="AF160" i="14"/>
  <c r="Y160" i="14"/>
  <c r="AG160" i="14"/>
  <c r="Z160" i="14"/>
  <c r="AH160" i="14"/>
  <c r="S160" i="14"/>
  <c r="AA160" i="14"/>
  <c r="AI160" i="14"/>
  <c r="T160" i="14"/>
  <c r="AB160" i="14"/>
  <c r="AJ160" i="14"/>
  <c r="U160" i="14"/>
  <c r="AC160" i="14"/>
  <c r="V160" i="14"/>
  <c r="AD160" i="14"/>
  <c r="R160" i="14"/>
  <c r="J161" i="16"/>
  <c r="R161" i="16"/>
  <c r="Z161" i="16"/>
  <c r="AH161" i="16"/>
  <c r="K161" i="16"/>
  <c r="S161" i="16"/>
  <c r="AA161" i="16"/>
  <c r="AI161" i="16"/>
  <c r="L161" i="16"/>
  <c r="T161" i="16"/>
  <c r="AB161" i="16"/>
  <c r="AJ161" i="16"/>
  <c r="M161" i="16"/>
  <c r="U161" i="16"/>
  <c r="AC161" i="16"/>
  <c r="N161" i="16"/>
  <c r="V161" i="16"/>
  <c r="AD161" i="16"/>
  <c r="O161" i="16"/>
  <c r="W161" i="16"/>
  <c r="AE161" i="16"/>
  <c r="H161" i="16"/>
  <c r="P161" i="16"/>
  <c r="X161" i="16"/>
  <c r="AF161" i="16"/>
  <c r="I161" i="16"/>
  <c r="Q161" i="16"/>
  <c r="Y161" i="16"/>
  <c r="AG161" i="16"/>
  <c r="G161" i="16"/>
  <c r="F161" i="16"/>
  <c r="E161" i="16"/>
  <c r="D162" i="16"/>
  <c r="E160" i="14"/>
  <c r="F160" i="14"/>
  <c r="D161" i="14"/>
  <c r="M162" i="16" l="1"/>
  <c r="U162" i="16"/>
  <c r="AC162" i="16"/>
  <c r="N162" i="16"/>
  <c r="V162" i="16"/>
  <c r="AD162" i="16"/>
  <c r="O162" i="16"/>
  <c r="W162" i="16"/>
  <c r="AE162" i="16"/>
  <c r="H162" i="16"/>
  <c r="P162" i="16"/>
  <c r="X162" i="16"/>
  <c r="AF162" i="16"/>
  <c r="I162" i="16"/>
  <c r="Q162" i="16"/>
  <c r="Y162" i="16"/>
  <c r="AG162" i="16"/>
  <c r="J162" i="16"/>
  <c r="R162" i="16"/>
  <c r="Z162" i="16"/>
  <c r="AH162" i="16"/>
  <c r="K162" i="16"/>
  <c r="S162" i="16"/>
  <c r="AA162" i="16"/>
  <c r="AI162" i="16"/>
  <c r="L162" i="16"/>
  <c r="T162" i="16"/>
  <c r="AB162" i="16"/>
  <c r="AJ162" i="16"/>
  <c r="G162" i="16"/>
  <c r="D163" i="16"/>
  <c r="F162" i="16"/>
  <c r="E162" i="16"/>
  <c r="L161" i="14"/>
  <c r="M161" i="14"/>
  <c r="N161" i="14"/>
  <c r="G161" i="14"/>
  <c r="O161" i="14"/>
  <c r="H161" i="14"/>
  <c r="P161" i="14"/>
  <c r="I161" i="14"/>
  <c r="Q161" i="14"/>
  <c r="J161" i="14"/>
  <c r="K161" i="14"/>
  <c r="U161" i="14"/>
  <c r="AC161" i="14"/>
  <c r="V161" i="14"/>
  <c r="AD161" i="14"/>
  <c r="W161" i="14"/>
  <c r="AE161" i="14"/>
  <c r="X161" i="14"/>
  <c r="AF161" i="14"/>
  <c r="Y161" i="14"/>
  <c r="AG161" i="14"/>
  <c r="Z161" i="14"/>
  <c r="AH161" i="14"/>
  <c r="S161" i="14"/>
  <c r="AA161" i="14"/>
  <c r="AI161" i="14"/>
  <c r="T161" i="14"/>
  <c r="AB161" i="14"/>
  <c r="AJ161" i="14"/>
  <c r="E161" i="14"/>
  <c r="F161" i="14"/>
  <c r="R161" i="14"/>
  <c r="A58" i="13"/>
  <c r="B60" i="13"/>
  <c r="B59" i="13"/>
  <c r="B58" i="13"/>
  <c r="E57" i="13"/>
  <c r="F57" i="13" s="1"/>
  <c r="G57" i="13" s="1"/>
  <c r="H57" i="13" s="1"/>
  <c r="I57" i="13" s="1"/>
  <c r="J57" i="13" s="1"/>
  <c r="K57" i="13" s="1"/>
  <c r="L57" i="13" s="1"/>
  <c r="M57" i="13" s="1"/>
  <c r="N57" i="13" s="1"/>
  <c r="O57" i="13" s="1"/>
  <c r="P57" i="13" s="1"/>
  <c r="Q57" i="13" s="1"/>
  <c r="R57" i="13" s="1"/>
  <c r="S57" i="13" s="1"/>
  <c r="T57" i="13" s="1"/>
  <c r="U57" i="13" s="1"/>
  <c r="V57" i="13" s="1"/>
  <c r="W57" i="13" s="1"/>
  <c r="X57" i="13" s="1"/>
  <c r="E179" i="7"/>
  <c r="E128" i="7"/>
  <c r="E5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" i="7"/>
  <c r="A60" i="13" s="1"/>
  <c r="E28" i="13"/>
  <c r="F28" i="13" s="1"/>
  <c r="G28" i="13" s="1"/>
  <c r="H28" i="13" s="1"/>
  <c r="I28" i="13" s="1"/>
  <c r="J28" i="13" s="1"/>
  <c r="K28" i="13" s="1"/>
  <c r="L28" i="13" s="1"/>
  <c r="M28" i="13" s="1"/>
  <c r="N28" i="13" s="1"/>
  <c r="O28" i="13" s="1"/>
  <c r="P28" i="13" s="1"/>
  <c r="Q28" i="13" s="1"/>
  <c r="R28" i="13" s="1"/>
  <c r="S28" i="13" s="1"/>
  <c r="T28" i="13" s="1"/>
  <c r="U28" i="13" s="1"/>
  <c r="V28" i="13" s="1"/>
  <c r="W28" i="13" s="1"/>
  <c r="X28" i="13" s="1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B31" i="13"/>
  <c r="B30" i="13"/>
  <c r="B29" i="13"/>
  <c r="A59" i="13" l="1"/>
  <c r="A31" i="13"/>
  <c r="A29" i="13"/>
  <c r="D164" i="16"/>
  <c r="H163" i="16"/>
  <c r="P163" i="16"/>
  <c r="X163" i="16"/>
  <c r="AF163" i="16"/>
  <c r="I163" i="16"/>
  <c r="Q163" i="16"/>
  <c r="Y163" i="16"/>
  <c r="AG163" i="16"/>
  <c r="J163" i="16"/>
  <c r="R163" i="16"/>
  <c r="Z163" i="16"/>
  <c r="AH163" i="16"/>
  <c r="K163" i="16"/>
  <c r="S163" i="16"/>
  <c r="AA163" i="16"/>
  <c r="AI163" i="16"/>
  <c r="L163" i="16"/>
  <c r="T163" i="16"/>
  <c r="AB163" i="16"/>
  <c r="AJ163" i="16"/>
  <c r="M163" i="16"/>
  <c r="U163" i="16"/>
  <c r="AC163" i="16"/>
  <c r="N163" i="16"/>
  <c r="V163" i="16"/>
  <c r="AD163" i="16"/>
  <c r="O163" i="16"/>
  <c r="W163" i="16"/>
  <c r="AE163" i="16"/>
  <c r="G163" i="16"/>
  <c r="F163" i="16"/>
  <c r="E163" i="16"/>
  <c r="A30" i="13"/>
  <c r="B189" i="11"/>
  <c r="E191" i="11" s="1"/>
  <c r="M213" i="11"/>
  <c r="O156" i="11"/>
  <c r="L169" i="11"/>
  <c r="N157" i="11"/>
  <c r="L157" i="11"/>
  <c r="N119" i="11"/>
  <c r="L119" i="11"/>
  <c r="M80" i="11"/>
  <c r="L80" i="11"/>
  <c r="M44" i="11"/>
  <c r="L44" i="11"/>
  <c r="N4" i="11"/>
  <c r="J4" i="11"/>
  <c r="M102" i="11"/>
  <c r="D6" i="11"/>
  <c r="O10" i="11"/>
  <c r="N10" i="11"/>
  <c r="AQ303" i="10"/>
  <c r="AQ304" i="10"/>
  <c r="AQ305" i="10"/>
  <c r="C256" i="10"/>
  <c r="AQ256" i="10" s="1"/>
  <c r="AR256" i="10" s="1"/>
  <c r="C257" i="10"/>
  <c r="AQ257" i="10" s="1"/>
  <c r="AR257" i="10" s="1"/>
  <c r="C258" i="10"/>
  <c r="AQ258" i="10" s="1"/>
  <c r="AR258" i="10" s="1"/>
  <c r="C259" i="10"/>
  <c r="AQ259" i="10" s="1"/>
  <c r="AR259" i="10" s="1"/>
  <c r="C260" i="10"/>
  <c r="AQ260" i="10" s="1"/>
  <c r="AR260" i="10" s="1"/>
  <c r="C261" i="10"/>
  <c r="AQ261" i="10" s="1"/>
  <c r="AR261" i="10" s="1"/>
  <c r="C262" i="10"/>
  <c r="AQ262" i="10" s="1"/>
  <c r="AR262" i="10" s="1"/>
  <c r="C263" i="10"/>
  <c r="AQ263" i="10" s="1"/>
  <c r="AR263" i="10" s="1"/>
  <c r="C264" i="10"/>
  <c r="AQ264" i="10" s="1"/>
  <c r="AR264" i="10" s="1"/>
  <c r="C265" i="10"/>
  <c r="AQ265" i="10" s="1"/>
  <c r="AR265" i="10" s="1"/>
  <c r="C266" i="10"/>
  <c r="AQ266" i="10" s="1"/>
  <c r="AR266" i="10" s="1"/>
  <c r="C267" i="10"/>
  <c r="AQ267" i="10" s="1"/>
  <c r="AR267" i="10" s="1"/>
  <c r="C268" i="10"/>
  <c r="AQ268" i="10" s="1"/>
  <c r="AR268" i="10" s="1"/>
  <c r="C269" i="10"/>
  <c r="AQ269" i="10" s="1"/>
  <c r="AR269" i="10" s="1"/>
  <c r="C270" i="10"/>
  <c r="AQ270" i="10" s="1"/>
  <c r="AR270" i="10" s="1"/>
  <c r="C271" i="10"/>
  <c r="AQ271" i="10" s="1"/>
  <c r="AR271" i="10" s="1"/>
  <c r="C272" i="10"/>
  <c r="AQ272" i="10" s="1"/>
  <c r="AR272" i="10" s="1"/>
  <c r="C273" i="10"/>
  <c r="AQ273" i="10" s="1"/>
  <c r="AR273" i="10" s="1"/>
  <c r="C274" i="10"/>
  <c r="AQ274" i="10" s="1"/>
  <c r="AR274" i="10" s="1"/>
  <c r="C275" i="10"/>
  <c r="AQ275" i="10" s="1"/>
  <c r="AR275" i="10" s="1"/>
  <c r="C276" i="10"/>
  <c r="AQ276" i="10" s="1"/>
  <c r="AR276" i="10" s="1"/>
  <c r="C277" i="10"/>
  <c r="AQ277" i="10" s="1"/>
  <c r="AR277" i="10" s="1"/>
  <c r="C278" i="10"/>
  <c r="AQ278" i="10" s="1"/>
  <c r="AR278" i="10" s="1"/>
  <c r="C279" i="10"/>
  <c r="AQ279" i="10" s="1"/>
  <c r="AR279" i="10" s="1"/>
  <c r="C280" i="10"/>
  <c r="AQ280" i="10" s="1"/>
  <c r="AR280" i="10" s="1"/>
  <c r="C281" i="10"/>
  <c r="AQ281" i="10" s="1"/>
  <c r="AR281" i="10" s="1"/>
  <c r="C282" i="10"/>
  <c r="AQ282" i="10" s="1"/>
  <c r="AR282" i="10" s="1"/>
  <c r="C283" i="10"/>
  <c r="AQ283" i="10" s="1"/>
  <c r="AR283" i="10" s="1"/>
  <c r="C284" i="10"/>
  <c r="AQ284" i="10" s="1"/>
  <c r="AR284" i="10" s="1"/>
  <c r="C285" i="10"/>
  <c r="AQ285" i="10" s="1"/>
  <c r="AR285" i="10" s="1"/>
  <c r="C286" i="10"/>
  <c r="AQ286" i="10" s="1"/>
  <c r="AR286" i="10" s="1"/>
  <c r="C287" i="10"/>
  <c r="AQ287" i="10" s="1"/>
  <c r="AR287" i="10" s="1"/>
  <c r="C288" i="10"/>
  <c r="AQ288" i="10" s="1"/>
  <c r="AR288" i="10" s="1"/>
  <c r="C289" i="10"/>
  <c r="AQ289" i="10" s="1"/>
  <c r="AR289" i="10" s="1"/>
  <c r="C290" i="10"/>
  <c r="AQ290" i="10" s="1"/>
  <c r="AR290" i="10" s="1"/>
  <c r="C291" i="10"/>
  <c r="AQ291" i="10" s="1"/>
  <c r="AR291" i="10" s="1"/>
  <c r="C292" i="10"/>
  <c r="AQ292" i="10" s="1"/>
  <c r="AR292" i="10" s="1"/>
  <c r="C293" i="10"/>
  <c r="AQ293" i="10" s="1"/>
  <c r="AR293" i="10" s="1"/>
  <c r="C294" i="10"/>
  <c r="AQ294" i="10" s="1"/>
  <c r="AR294" i="10" s="1"/>
  <c r="C295" i="10"/>
  <c r="AQ295" i="10" s="1"/>
  <c r="AR295" i="10" s="1"/>
  <c r="C296" i="10"/>
  <c r="AQ296" i="10" s="1"/>
  <c r="AR296" i="10" s="1"/>
  <c r="C297" i="10"/>
  <c r="AQ297" i="10" s="1"/>
  <c r="AR297" i="10" s="1"/>
  <c r="C298" i="10"/>
  <c r="AQ298" i="10" s="1"/>
  <c r="AR298" i="10" s="1"/>
  <c r="C299" i="10"/>
  <c r="AQ299" i="10" s="1"/>
  <c r="AR299" i="10" s="1"/>
  <c r="C300" i="10"/>
  <c r="AQ300" i="10" s="1"/>
  <c r="AR300" i="10" s="1"/>
  <c r="C301" i="10"/>
  <c r="AQ301" i="10" s="1"/>
  <c r="AR301" i="10" s="1"/>
  <c r="C302" i="10"/>
  <c r="AQ302" i="10" s="1"/>
  <c r="AR302" i="10" s="1"/>
  <c r="C225" i="10"/>
  <c r="AQ225" i="10" s="1"/>
  <c r="AR225" i="10" s="1"/>
  <c r="C226" i="10"/>
  <c r="AQ226" i="10" s="1"/>
  <c r="AR226" i="10" s="1"/>
  <c r="C227" i="10"/>
  <c r="AQ227" i="10" s="1"/>
  <c r="AR227" i="10" s="1"/>
  <c r="C228" i="10"/>
  <c r="AQ228" i="10" s="1"/>
  <c r="AR228" i="10" s="1"/>
  <c r="C229" i="10"/>
  <c r="AQ229" i="10" s="1"/>
  <c r="AR229" i="10" s="1"/>
  <c r="C230" i="10"/>
  <c r="AQ230" i="10" s="1"/>
  <c r="AR230" i="10" s="1"/>
  <c r="C231" i="10"/>
  <c r="AQ231" i="10" s="1"/>
  <c r="AR231" i="10" s="1"/>
  <c r="C232" i="10"/>
  <c r="AQ232" i="10" s="1"/>
  <c r="AR232" i="10" s="1"/>
  <c r="C233" i="10"/>
  <c r="AQ233" i="10" s="1"/>
  <c r="AR233" i="10" s="1"/>
  <c r="C234" i="10"/>
  <c r="AQ234" i="10" s="1"/>
  <c r="AR234" i="10" s="1"/>
  <c r="C235" i="10"/>
  <c r="AQ235" i="10" s="1"/>
  <c r="AR235" i="10" s="1"/>
  <c r="C236" i="10"/>
  <c r="AQ236" i="10" s="1"/>
  <c r="AR236" i="10" s="1"/>
  <c r="C237" i="10"/>
  <c r="AQ237" i="10" s="1"/>
  <c r="AR237" i="10" s="1"/>
  <c r="C238" i="10"/>
  <c r="AQ238" i="10" s="1"/>
  <c r="AR238" i="10" s="1"/>
  <c r="C239" i="10"/>
  <c r="AQ239" i="10" s="1"/>
  <c r="AR239" i="10" s="1"/>
  <c r="C240" i="10"/>
  <c r="AQ240" i="10" s="1"/>
  <c r="AR240" i="10" s="1"/>
  <c r="C241" i="10"/>
  <c r="AQ241" i="10" s="1"/>
  <c r="AR241" i="10" s="1"/>
  <c r="C242" i="10"/>
  <c r="AQ242" i="10" s="1"/>
  <c r="AR242" i="10" s="1"/>
  <c r="C243" i="10"/>
  <c r="AQ243" i="10" s="1"/>
  <c r="AR243" i="10" s="1"/>
  <c r="C244" i="10"/>
  <c r="AQ244" i="10" s="1"/>
  <c r="AR244" i="10" s="1"/>
  <c r="C245" i="10"/>
  <c r="AQ245" i="10" s="1"/>
  <c r="AR245" i="10" s="1"/>
  <c r="C246" i="10"/>
  <c r="AQ246" i="10" s="1"/>
  <c r="AR246" i="10" s="1"/>
  <c r="C247" i="10"/>
  <c r="AQ247" i="10" s="1"/>
  <c r="AR247" i="10" s="1"/>
  <c r="C248" i="10"/>
  <c r="AQ248" i="10" s="1"/>
  <c r="AR248" i="10" s="1"/>
  <c r="C249" i="10"/>
  <c r="AQ249" i="10" s="1"/>
  <c r="AR249" i="10" s="1"/>
  <c r="C250" i="10"/>
  <c r="AQ250" i="10" s="1"/>
  <c r="AR250" i="10" s="1"/>
  <c r="C251" i="10"/>
  <c r="AQ251" i="10" s="1"/>
  <c r="AR251" i="10" s="1"/>
  <c r="C252" i="10"/>
  <c r="AQ252" i="10" s="1"/>
  <c r="AR252" i="10" s="1"/>
  <c r="C253" i="10"/>
  <c r="AQ253" i="10" s="1"/>
  <c r="AR253" i="10" s="1"/>
  <c r="C254" i="10"/>
  <c r="AQ254" i="10" s="1"/>
  <c r="AR254" i="10" s="1"/>
  <c r="C255" i="10"/>
  <c r="AQ255" i="10" s="1"/>
  <c r="AR255" i="10" s="1"/>
  <c r="C5" i="10"/>
  <c r="AQ5" i="10" s="1"/>
  <c r="AR5" i="10" s="1"/>
  <c r="C6" i="10"/>
  <c r="AQ6" i="10" s="1"/>
  <c r="AR6" i="10" s="1"/>
  <c r="C7" i="10"/>
  <c r="AQ7" i="10" s="1"/>
  <c r="AR7" i="10" s="1"/>
  <c r="C8" i="10"/>
  <c r="AQ8" i="10" s="1"/>
  <c r="AR8" i="10" s="1"/>
  <c r="C9" i="10"/>
  <c r="AQ9" i="10" s="1"/>
  <c r="AR9" i="10" s="1"/>
  <c r="C10" i="10"/>
  <c r="AQ10" i="10" s="1"/>
  <c r="AR10" i="10" s="1"/>
  <c r="C11" i="10"/>
  <c r="AQ11" i="10" s="1"/>
  <c r="AR11" i="10" s="1"/>
  <c r="C12" i="10"/>
  <c r="AQ12" i="10" s="1"/>
  <c r="AR12" i="10" s="1"/>
  <c r="C13" i="10"/>
  <c r="AQ13" i="10" s="1"/>
  <c r="AR13" i="10" s="1"/>
  <c r="C14" i="10"/>
  <c r="AQ14" i="10" s="1"/>
  <c r="AR14" i="10" s="1"/>
  <c r="C15" i="10"/>
  <c r="AQ15" i="10" s="1"/>
  <c r="AR15" i="10" s="1"/>
  <c r="C16" i="10"/>
  <c r="AQ16" i="10" s="1"/>
  <c r="AR16" i="10" s="1"/>
  <c r="C17" i="10"/>
  <c r="AQ17" i="10" s="1"/>
  <c r="AR17" i="10" s="1"/>
  <c r="C18" i="10"/>
  <c r="AQ18" i="10" s="1"/>
  <c r="AR18" i="10" s="1"/>
  <c r="C19" i="10"/>
  <c r="AQ19" i="10" s="1"/>
  <c r="AR19" i="10" s="1"/>
  <c r="C20" i="10"/>
  <c r="AQ20" i="10" s="1"/>
  <c r="AR20" i="10" s="1"/>
  <c r="C21" i="10"/>
  <c r="AQ21" i="10" s="1"/>
  <c r="AR21" i="10" s="1"/>
  <c r="C22" i="10"/>
  <c r="AQ22" i="10" s="1"/>
  <c r="AR22" i="10" s="1"/>
  <c r="C23" i="10"/>
  <c r="AQ23" i="10" s="1"/>
  <c r="AR23" i="10" s="1"/>
  <c r="C24" i="10"/>
  <c r="AQ24" i="10" s="1"/>
  <c r="AR24" i="10" s="1"/>
  <c r="C25" i="10"/>
  <c r="AQ25" i="10" s="1"/>
  <c r="AR25" i="10" s="1"/>
  <c r="C26" i="10"/>
  <c r="AQ26" i="10" s="1"/>
  <c r="AR26" i="10" s="1"/>
  <c r="C27" i="10"/>
  <c r="AQ27" i="10" s="1"/>
  <c r="AR27" i="10" s="1"/>
  <c r="C28" i="10"/>
  <c r="AQ28" i="10" s="1"/>
  <c r="AR28" i="10" s="1"/>
  <c r="C29" i="10"/>
  <c r="AQ29" i="10" s="1"/>
  <c r="AR29" i="10" s="1"/>
  <c r="C30" i="10"/>
  <c r="AQ30" i="10" s="1"/>
  <c r="AR30" i="10" s="1"/>
  <c r="C31" i="10"/>
  <c r="AQ31" i="10" s="1"/>
  <c r="AR31" i="10" s="1"/>
  <c r="C32" i="10"/>
  <c r="AQ32" i="10" s="1"/>
  <c r="AR32" i="10" s="1"/>
  <c r="C33" i="10"/>
  <c r="AQ33" i="10" s="1"/>
  <c r="AR33" i="10" s="1"/>
  <c r="C34" i="10"/>
  <c r="AQ34" i="10" s="1"/>
  <c r="AR34" i="10" s="1"/>
  <c r="C35" i="10"/>
  <c r="AQ35" i="10" s="1"/>
  <c r="AR35" i="10" s="1"/>
  <c r="C36" i="10"/>
  <c r="AQ36" i="10" s="1"/>
  <c r="AR36" i="10" s="1"/>
  <c r="C37" i="10"/>
  <c r="AQ37" i="10" s="1"/>
  <c r="AR37" i="10" s="1"/>
  <c r="C38" i="10"/>
  <c r="AQ38" i="10" s="1"/>
  <c r="AR38" i="10" s="1"/>
  <c r="C39" i="10"/>
  <c r="AQ39" i="10" s="1"/>
  <c r="AR39" i="10" s="1"/>
  <c r="C40" i="10"/>
  <c r="AQ40" i="10" s="1"/>
  <c r="AR40" i="10" s="1"/>
  <c r="C41" i="10"/>
  <c r="AQ41" i="10" s="1"/>
  <c r="AR41" i="10" s="1"/>
  <c r="C42" i="10"/>
  <c r="AQ42" i="10" s="1"/>
  <c r="AR42" i="10" s="1"/>
  <c r="C43" i="10"/>
  <c r="AQ43" i="10" s="1"/>
  <c r="AR43" i="10" s="1"/>
  <c r="C44" i="10"/>
  <c r="AQ44" i="10" s="1"/>
  <c r="AR44" i="10" s="1"/>
  <c r="C45" i="10"/>
  <c r="AQ45" i="10" s="1"/>
  <c r="AR45" i="10" s="1"/>
  <c r="C46" i="10"/>
  <c r="AQ46" i="10" s="1"/>
  <c r="C47" i="10"/>
  <c r="AQ47" i="10" s="1"/>
  <c r="AR47" i="10" s="1"/>
  <c r="C48" i="10"/>
  <c r="AQ48" i="10" s="1"/>
  <c r="AR48" i="10" s="1"/>
  <c r="C49" i="10"/>
  <c r="AQ49" i="10" s="1"/>
  <c r="AR49" i="10" s="1"/>
  <c r="C50" i="10"/>
  <c r="AQ50" i="10" s="1"/>
  <c r="AR50" i="10" s="1"/>
  <c r="C51" i="10"/>
  <c r="AQ51" i="10" s="1"/>
  <c r="AR51" i="10" s="1"/>
  <c r="C52" i="10"/>
  <c r="AQ52" i="10" s="1"/>
  <c r="AR52" i="10" s="1"/>
  <c r="C53" i="10"/>
  <c r="AQ53" i="10" s="1"/>
  <c r="AR53" i="10" s="1"/>
  <c r="C54" i="10"/>
  <c r="AQ54" i="10" s="1"/>
  <c r="AR54" i="10" s="1"/>
  <c r="C55" i="10"/>
  <c r="AQ55" i="10" s="1"/>
  <c r="AR55" i="10" s="1"/>
  <c r="C56" i="10"/>
  <c r="AQ56" i="10" s="1"/>
  <c r="AR56" i="10" s="1"/>
  <c r="C57" i="10"/>
  <c r="AQ57" i="10" s="1"/>
  <c r="AR57" i="10" s="1"/>
  <c r="C58" i="10"/>
  <c r="AQ58" i="10" s="1"/>
  <c r="AR58" i="10" s="1"/>
  <c r="C59" i="10"/>
  <c r="AQ59" i="10" s="1"/>
  <c r="AR59" i="10" s="1"/>
  <c r="C60" i="10"/>
  <c r="AQ60" i="10" s="1"/>
  <c r="AR60" i="10" s="1"/>
  <c r="C61" i="10"/>
  <c r="AQ61" i="10" s="1"/>
  <c r="AR61" i="10" s="1"/>
  <c r="C62" i="10"/>
  <c r="AQ62" i="10" s="1"/>
  <c r="AR62" i="10" s="1"/>
  <c r="C63" i="10"/>
  <c r="AQ63" i="10" s="1"/>
  <c r="AR63" i="10" s="1"/>
  <c r="C64" i="10"/>
  <c r="AQ64" i="10" s="1"/>
  <c r="AR64" i="10" s="1"/>
  <c r="C65" i="10"/>
  <c r="AQ65" i="10" s="1"/>
  <c r="AR65" i="10" s="1"/>
  <c r="C66" i="10"/>
  <c r="AQ66" i="10" s="1"/>
  <c r="AR66" i="10" s="1"/>
  <c r="C67" i="10"/>
  <c r="AQ67" i="10" s="1"/>
  <c r="AR67" i="10" s="1"/>
  <c r="C68" i="10"/>
  <c r="AQ68" i="10" s="1"/>
  <c r="AR68" i="10" s="1"/>
  <c r="C69" i="10"/>
  <c r="AQ69" i="10" s="1"/>
  <c r="AR69" i="10" s="1"/>
  <c r="C70" i="10"/>
  <c r="AQ70" i="10" s="1"/>
  <c r="AR70" i="10" s="1"/>
  <c r="C71" i="10"/>
  <c r="AQ71" i="10" s="1"/>
  <c r="AR71" i="10" s="1"/>
  <c r="C72" i="10"/>
  <c r="AQ72" i="10" s="1"/>
  <c r="AR72" i="10" s="1"/>
  <c r="C73" i="10"/>
  <c r="AQ73" i="10" s="1"/>
  <c r="AR73" i="10" s="1"/>
  <c r="C74" i="10"/>
  <c r="AQ74" i="10" s="1"/>
  <c r="AR74" i="10" s="1"/>
  <c r="C75" i="10"/>
  <c r="AQ75" i="10" s="1"/>
  <c r="AR75" i="10" s="1"/>
  <c r="C76" i="10"/>
  <c r="AQ76" i="10" s="1"/>
  <c r="AR76" i="10" s="1"/>
  <c r="C77" i="10"/>
  <c r="AQ77" i="10" s="1"/>
  <c r="AR77" i="10" s="1"/>
  <c r="C78" i="10"/>
  <c r="AQ78" i="10" s="1"/>
  <c r="AR78" i="10" s="1"/>
  <c r="C79" i="10"/>
  <c r="AQ79" i="10" s="1"/>
  <c r="AR79" i="10" s="1"/>
  <c r="C80" i="10"/>
  <c r="AQ80" i="10" s="1"/>
  <c r="AR80" i="10" s="1"/>
  <c r="C81" i="10"/>
  <c r="AQ81" i="10" s="1"/>
  <c r="AR81" i="10" s="1"/>
  <c r="C82" i="10"/>
  <c r="AQ82" i="10" s="1"/>
  <c r="AR82" i="10" s="1"/>
  <c r="C83" i="10"/>
  <c r="AQ83" i="10" s="1"/>
  <c r="AR83" i="10" s="1"/>
  <c r="C84" i="10"/>
  <c r="AQ84" i="10" s="1"/>
  <c r="AR84" i="10" s="1"/>
  <c r="C85" i="10"/>
  <c r="AQ85" i="10" s="1"/>
  <c r="AR85" i="10" s="1"/>
  <c r="C86" i="10"/>
  <c r="AQ86" i="10" s="1"/>
  <c r="AR86" i="10" s="1"/>
  <c r="C87" i="10"/>
  <c r="AQ87" i="10" s="1"/>
  <c r="AR87" i="10" s="1"/>
  <c r="C88" i="10"/>
  <c r="AQ88" i="10" s="1"/>
  <c r="AR88" i="10" s="1"/>
  <c r="C89" i="10"/>
  <c r="AQ89" i="10" s="1"/>
  <c r="AR89" i="10" s="1"/>
  <c r="C90" i="10"/>
  <c r="AQ90" i="10" s="1"/>
  <c r="AR90" i="10" s="1"/>
  <c r="C91" i="10"/>
  <c r="AQ91" i="10" s="1"/>
  <c r="AR91" i="10" s="1"/>
  <c r="C92" i="10"/>
  <c r="AQ92" i="10" s="1"/>
  <c r="AR92" i="10" s="1"/>
  <c r="C93" i="10"/>
  <c r="AQ93" i="10" s="1"/>
  <c r="AR93" i="10" s="1"/>
  <c r="C94" i="10"/>
  <c r="AQ94" i="10" s="1"/>
  <c r="AR94" i="10" s="1"/>
  <c r="C95" i="10"/>
  <c r="AQ95" i="10" s="1"/>
  <c r="AR95" i="10" s="1"/>
  <c r="C96" i="10"/>
  <c r="AQ96" i="10" s="1"/>
  <c r="AR96" i="10" s="1"/>
  <c r="C97" i="10"/>
  <c r="AQ97" i="10" s="1"/>
  <c r="AR97" i="10" s="1"/>
  <c r="C98" i="10"/>
  <c r="AQ98" i="10" s="1"/>
  <c r="AR98" i="10" s="1"/>
  <c r="C99" i="10"/>
  <c r="AQ99" i="10" s="1"/>
  <c r="AR99" i="10" s="1"/>
  <c r="C100" i="10"/>
  <c r="AQ100" i="10" s="1"/>
  <c r="AR100" i="10" s="1"/>
  <c r="C101" i="10"/>
  <c r="AQ101" i="10" s="1"/>
  <c r="AR101" i="10" s="1"/>
  <c r="C102" i="10"/>
  <c r="AQ102" i="10" s="1"/>
  <c r="AR102" i="10" s="1"/>
  <c r="C103" i="10"/>
  <c r="AQ103" i="10" s="1"/>
  <c r="AR103" i="10" s="1"/>
  <c r="C104" i="10"/>
  <c r="AQ104" i="10" s="1"/>
  <c r="AR104" i="10" s="1"/>
  <c r="C105" i="10"/>
  <c r="AQ105" i="10" s="1"/>
  <c r="AR105" i="10" s="1"/>
  <c r="C106" i="10"/>
  <c r="AQ106" i="10" s="1"/>
  <c r="AR106" i="10" s="1"/>
  <c r="C107" i="10"/>
  <c r="AQ107" i="10" s="1"/>
  <c r="AR107" i="10" s="1"/>
  <c r="C108" i="10"/>
  <c r="AQ108" i="10" s="1"/>
  <c r="AR108" i="10" s="1"/>
  <c r="C109" i="10"/>
  <c r="AQ109" i="10" s="1"/>
  <c r="AR109" i="10" s="1"/>
  <c r="C110" i="10"/>
  <c r="AQ110" i="10" s="1"/>
  <c r="AR110" i="10" s="1"/>
  <c r="C111" i="10"/>
  <c r="AQ111" i="10" s="1"/>
  <c r="AR111" i="10" s="1"/>
  <c r="C112" i="10"/>
  <c r="AQ112" i="10" s="1"/>
  <c r="AR112" i="10" s="1"/>
  <c r="C113" i="10"/>
  <c r="AQ113" i="10" s="1"/>
  <c r="AR113" i="10" s="1"/>
  <c r="C114" i="10"/>
  <c r="AQ114" i="10" s="1"/>
  <c r="AR114" i="10" s="1"/>
  <c r="C115" i="10"/>
  <c r="AQ115" i="10" s="1"/>
  <c r="AR115" i="10" s="1"/>
  <c r="C116" i="10"/>
  <c r="AQ116" i="10" s="1"/>
  <c r="AR116" i="10" s="1"/>
  <c r="C117" i="10"/>
  <c r="AQ117" i="10" s="1"/>
  <c r="AR117" i="10" s="1"/>
  <c r="C118" i="10"/>
  <c r="AQ118" i="10" s="1"/>
  <c r="AR118" i="10" s="1"/>
  <c r="C119" i="10"/>
  <c r="AQ119" i="10" s="1"/>
  <c r="AR119" i="10" s="1"/>
  <c r="C120" i="10"/>
  <c r="AQ120" i="10" s="1"/>
  <c r="AR120" i="10" s="1"/>
  <c r="C121" i="10"/>
  <c r="AQ121" i="10" s="1"/>
  <c r="AR121" i="10" s="1"/>
  <c r="C122" i="10"/>
  <c r="AQ122" i="10" s="1"/>
  <c r="AR122" i="10" s="1"/>
  <c r="C123" i="10"/>
  <c r="AQ123" i="10" s="1"/>
  <c r="AR123" i="10" s="1"/>
  <c r="C124" i="10"/>
  <c r="AQ124" i="10" s="1"/>
  <c r="AR124" i="10" s="1"/>
  <c r="C125" i="10"/>
  <c r="AQ125" i="10" s="1"/>
  <c r="AR125" i="10" s="1"/>
  <c r="C126" i="10"/>
  <c r="AQ126" i="10" s="1"/>
  <c r="AR126" i="10" s="1"/>
  <c r="C127" i="10"/>
  <c r="AQ127" i="10" s="1"/>
  <c r="AR127" i="10" s="1"/>
  <c r="C128" i="10"/>
  <c r="AQ128" i="10" s="1"/>
  <c r="AR128" i="10" s="1"/>
  <c r="C129" i="10"/>
  <c r="AQ129" i="10" s="1"/>
  <c r="AR129" i="10" s="1"/>
  <c r="C130" i="10"/>
  <c r="AQ130" i="10" s="1"/>
  <c r="AR130" i="10" s="1"/>
  <c r="C131" i="10"/>
  <c r="AQ131" i="10" s="1"/>
  <c r="AR131" i="10" s="1"/>
  <c r="C132" i="10"/>
  <c r="AQ132" i="10" s="1"/>
  <c r="AR132" i="10" s="1"/>
  <c r="C133" i="10"/>
  <c r="AQ133" i="10" s="1"/>
  <c r="AR133" i="10" s="1"/>
  <c r="C134" i="10"/>
  <c r="AQ134" i="10" s="1"/>
  <c r="AR134" i="10" s="1"/>
  <c r="C135" i="10"/>
  <c r="AQ135" i="10" s="1"/>
  <c r="AR135" i="10" s="1"/>
  <c r="C136" i="10"/>
  <c r="AQ136" i="10" s="1"/>
  <c r="AR136" i="10" s="1"/>
  <c r="C137" i="10"/>
  <c r="AQ137" i="10" s="1"/>
  <c r="AR137" i="10" s="1"/>
  <c r="C138" i="10"/>
  <c r="AQ138" i="10" s="1"/>
  <c r="AR138" i="10" s="1"/>
  <c r="C139" i="10"/>
  <c r="AQ139" i="10" s="1"/>
  <c r="AR139" i="10" s="1"/>
  <c r="C140" i="10"/>
  <c r="AQ140" i="10" s="1"/>
  <c r="AR140" i="10" s="1"/>
  <c r="C141" i="10"/>
  <c r="AQ141" i="10" s="1"/>
  <c r="AR141" i="10" s="1"/>
  <c r="C142" i="10"/>
  <c r="AQ142" i="10" s="1"/>
  <c r="AR142" i="10" s="1"/>
  <c r="C143" i="10"/>
  <c r="AQ143" i="10" s="1"/>
  <c r="AR143" i="10" s="1"/>
  <c r="C144" i="10"/>
  <c r="AQ144" i="10" s="1"/>
  <c r="AR144" i="10" s="1"/>
  <c r="C145" i="10"/>
  <c r="AQ145" i="10" s="1"/>
  <c r="AR145" i="10" s="1"/>
  <c r="C146" i="10"/>
  <c r="AQ146" i="10" s="1"/>
  <c r="AR146" i="10" s="1"/>
  <c r="C147" i="10"/>
  <c r="AQ147" i="10" s="1"/>
  <c r="AR147" i="10" s="1"/>
  <c r="C148" i="10"/>
  <c r="AQ148" i="10" s="1"/>
  <c r="AR148" i="10" s="1"/>
  <c r="C149" i="10"/>
  <c r="AQ149" i="10" s="1"/>
  <c r="AR149" i="10" s="1"/>
  <c r="C150" i="10"/>
  <c r="AQ150" i="10" s="1"/>
  <c r="AR150" i="10" s="1"/>
  <c r="C151" i="10"/>
  <c r="AQ151" i="10" s="1"/>
  <c r="AR151" i="10" s="1"/>
  <c r="C152" i="10"/>
  <c r="AQ152" i="10" s="1"/>
  <c r="AR152" i="10" s="1"/>
  <c r="C153" i="10"/>
  <c r="AQ153" i="10" s="1"/>
  <c r="AR153" i="10" s="1"/>
  <c r="C154" i="10"/>
  <c r="AQ154" i="10" s="1"/>
  <c r="AR154" i="10" s="1"/>
  <c r="C155" i="10"/>
  <c r="AQ155" i="10" s="1"/>
  <c r="AR155" i="10" s="1"/>
  <c r="C156" i="10"/>
  <c r="AQ156" i="10" s="1"/>
  <c r="AR156" i="10" s="1"/>
  <c r="C157" i="10"/>
  <c r="AQ157" i="10" s="1"/>
  <c r="AR157" i="10" s="1"/>
  <c r="C158" i="10"/>
  <c r="AQ158" i="10" s="1"/>
  <c r="AR158" i="10" s="1"/>
  <c r="C159" i="10"/>
  <c r="AQ159" i="10" s="1"/>
  <c r="AR159" i="10" s="1"/>
  <c r="C160" i="10"/>
  <c r="AQ160" i="10" s="1"/>
  <c r="AR160" i="10" s="1"/>
  <c r="C161" i="10"/>
  <c r="AQ161" i="10" s="1"/>
  <c r="AR161" i="10" s="1"/>
  <c r="C162" i="10"/>
  <c r="AQ162" i="10" s="1"/>
  <c r="AR162" i="10" s="1"/>
  <c r="C163" i="10"/>
  <c r="AQ163" i="10" s="1"/>
  <c r="AR163" i="10" s="1"/>
  <c r="C164" i="10"/>
  <c r="AQ164" i="10" s="1"/>
  <c r="AR164" i="10" s="1"/>
  <c r="C165" i="10"/>
  <c r="AQ165" i="10" s="1"/>
  <c r="AR165" i="10" s="1"/>
  <c r="C166" i="10"/>
  <c r="AQ166" i="10" s="1"/>
  <c r="AR166" i="10" s="1"/>
  <c r="C167" i="10"/>
  <c r="AQ167" i="10" s="1"/>
  <c r="AR167" i="10" s="1"/>
  <c r="C168" i="10"/>
  <c r="AQ168" i="10" s="1"/>
  <c r="AR168" i="10" s="1"/>
  <c r="C169" i="10"/>
  <c r="AQ169" i="10" s="1"/>
  <c r="AR169" i="10" s="1"/>
  <c r="C170" i="10"/>
  <c r="AQ170" i="10" s="1"/>
  <c r="AR170" i="10" s="1"/>
  <c r="C171" i="10"/>
  <c r="AQ171" i="10" s="1"/>
  <c r="AR171" i="10" s="1"/>
  <c r="C172" i="10"/>
  <c r="AQ172" i="10" s="1"/>
  <c r="AR172" i="10" s="1"/>
  <c r="C173" i="10"/>
  <c r="AQ173" i="10" s="1"/>
  <c r="AR173" i="10" s="1"/>
  <c r="C174" i="10"/>
  <c r="AQ174" i="10" s="1"/>
  <c r="AR174" i="10" s="1"/>
  <c r="C175" i="10"/>
  <c r="AQ175" i="10" s="1"/>
  <c r="AR175" i="10" s="1"/>
  <c r="C176" i="10"/>
  <c r="AQ176" i="10" s="1"/>
  <c r="AR176" i="10" s="1"/>
  <c r="C177" i="10"/>
  <c r="AQ177" i="10" s="1"/>
  <c r="AR177" i="10" s="1"/>
  <c r="C178" i="10"/>
  <c r="AQ178" i="10" s="1"/>
  <c r="AR178" i="10" s="1"/>
  <c r="C179" i="10"/>
  <c r="AQ179" i="10" s="1"/>
  <c r="AR179" i="10" s="1"/>
  <c r="C180" i="10"/>
  <c r="AQ180" i="10" s="1"/>
  <c r="AR180" i="10" s="1"/>
  <c r="C181" i="10"/>
  <c r="AQ181" i="10" s="1"/>
  <c r="AR181" i="10" s="1"/>
  <c r="C182" i="10"/>
  <c r="AQ182" i="10" s="1"/>
  <c r="AR182" i="10" s="1"/>
  <c r="C183" i="10"/>
  <c r="AQ183" i="10" s="1"/>
  <c r="AR183" i="10" s="1"/>
  <c r="C184" i="10"/>
  <c r="AQ184" i="10" s="1"/>
  <c r="AR184" i="10" s="1"/>
  <c r="C185" i="10"/>
  <c r="AQ185" i="10" s="1"/>
  <c r="AR185" i="10" s="1"/>
  <c r="C186" i="10"/>
  <c r="AQ186" i="10" s="1"/>
  <c r="AR186" i="10" s="1"/>
  <c r="C187" i="10"/>
  <c r="AQ187" i="10" s="1"/>
  <c r="AR187" i="10" s="1"/>
  <c r="C188" i="10"/>
  <c r="AQ188" i="10" s="1"/>
  <c r="AR188" i="10" s="1"/>
  <c r="C189" i="10"/>
  <c r="AQ189" i="10" s="1"/>
  <c r="AR189" i="10" s="1"/>
  <c r="C190" i="10"/>
  <c r="AQ190" i="10" s="1"/>
  <c r="AR190" i="10" s="1"/>
  <c r="C191" i="10"/>
  <c r="AQ191" i="10" s="1"/>
  <c r="AR191" i="10" s="1"/>
  <c r="C192" i="10"/>
  <c r="AQ192" i="10" s="1"/>
  <c r="AR192" i="10" s="1"/>
  <c r="C193" i="10"/>
  <c r="AQ193" i="10" s="1"/>
  <c r="AR193" i="10" s="1"/>
  <c r="C194" i="10"/>
  <c r="AQ194" i="10" s="1"/>
  <c r="AR194" i="10" s="1"/>
  <c r="C195" i="10"/>
  <c r="AQ195" i="10" s="1"/>
  <c r="AR195" i="10" s="1"/>
  <c r="C196" i="10"/>
  <c r="AQ196" i="10" s="1"/>
  <c r="AR196" i="10" s="1"/>
  <c r="C197" i="10"/>
  <c r="AQ197" i="10" s="1"/>
  <c r="AR197" i="10" s="1"/>
  <c r="C198" i="10"/>
  <c r="AQ198" i="10" s="1"/>
  <c r="AR198" i="10" s="1"/>
  <c r="C199" i="10"/>
  <c r="AQ199" i="10" s="1"/>
  <c r="AR199" i="10" s="1"/>
  <c r="C200" i="10"/>
  <c r="AQ200" i="10" s="1"/>
  <c r="AR200" i="10" s="1"/>
  <c r="C201" i="10"/>
  <c r="AQ201" i="10" s="1"/>
  <c r="AR201" i="10" s="1"/>
  <c r="C202" i="10"/>
  <c r="AQ202" i="10" s="1"/>
  <c r="AR202" i="10" s="1"/>
  <c r="C203" i="10"/>
  <c r="AQ203" i="10" s="1"/>
  <c r="AR203" i="10" s="1"/>
  <c r="C204" i="10"/>
  <c r="AQ204" i="10" s="1"/>
  <c r="AR204" i="10" s="1"/>
  <c r="C205" i="10"/>
  <c r="AQ205" i="10" s="1"/>
  <c r="AR205" i="10" s="1"/>
  <c r="C206" i="10"/>
  <c r="AQ206" i="10" s="1"/>
  <c r="AR206" i="10" s="1"/>
  <c r="C207" i="10"/>
  <c r="AQ207" i="10" s="1"/>
  <c r="AR207" i="10" s="1"/>
  <c r="C208" i="10"/>
  <c r="AQ208" i="10" s="1"/>
  <c r="AR208" i="10" s="1"/>
  <c r="C209" i="10"/>
  <c r="AQ209" i="10" s="1"/>
  <c r="AR209" i="10" s="1"/>
  <c r="C210" i="10"/>
  <c r="AQ210" i="10" s="1"/>
  <c r="AR210" i="10" s="1"/>
  <c r="C211" i="10"/>
  <c r="AQ211" i="10" s="1"/>
  <c r="AR211" i="10" s="1"/>
  <c r="C212" i="10"/>
  <c r="AQ212" i="10" s="1"/>
  <c r="AR212" i="10" s="1"/>
  <c r="C213" i="10"/>
  <c r="AQ213" i="10" s="1"/>
  <c r="AR213" i="10" s="1"/>
  <c r="C214" i="10"/>
  <c r="AQ214" i="10" s="1"/>
  <c r="AR214" i="10" s="1"/>
  <c r="C215" i="10"/>
  <c r="AQ215" i="10" s="1"/>
  <c r="AR215" i="10" s="1"/>
  <c r="C216" i="10"/>
  <c r="AQ216" i="10" s="1"/>
  <c r="AR216" i="10" s="1"/>
  <c r="C217" i="10"/>
  <c r="AQ217" i="10" s="1"/>
  <c r="AR217" i="10" s="1"/>
  <c r="C218" i="10"/>
  <c r="AQ218" i="10" s="1"/>
  <c r="AR218" i="10" s="1"/>
  <c r="C219" i="10"/>
  <c r="AQ219" i="10" s="1"/>
  <c r="AR219" i="10" s="1"/>
  <c r="C220" i="10"/>
  <c r="AQ220" i="10" s="1"/>
  <c r="AR220" i="10" s="1"/>
  <c r="C221" i="10"/>
  <c r="AQ221" i="10" s="1"/>
  <c r="AR221" i="10" s="1"/>
  <c r="C222" i="10"/>
  <c r="AQ222" i="10" s="1"/>
  <c r="AR222" i="10" s="1"/>
  <c r="C223" i="10"/>
  <c r="AQ223" i="10" s="1"/>
  <c r="AR223" i="10" s="1"/>
  <c r="C224" i="10"/>
  <c r="AQ224" i="10" s="1"/>
  <c r="AR224" i="10" s="1"/>
  <c r="C4" i="10"/>
  <c r="AQ4" i="10" s="1"/>
  <c r="AR4" i="10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45" i="4"/>
  <c r="A146" i="4"/>
  <c r="A147" i="4"/>
  <c r="A148" i="4"/>
  <c r="A149" i="4"/>
  <c r="A152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63" i="4"/>
  <c r="A4" i="4"/>
  <c r="B4" i="10"/>
  <c r="AP4" i="10" s="1"/>
  <c r="AR46" i="10"/>
  <c r="AT3" i="10"/>
  <c r="AS3" i="10"/>
  <c r="L204" i="11"/>
  <c r="L205" i="11" s="1"/>
  <c r="L201" i="11"/>
  <c r="N190" i="11"/>
  <c r="N156" i="11"/>
  <c r="N118" i="11"/>
  <c r="N79" i="11"/>
  <c r="M66" i="11"/>
  <c r="N43" i="11"/>
  <c r="N9" i="11"/>
  <c r="B6" i="11"/>
  <c r="D165" i="16" l="1"/>
  <c r="K164" i="16"/>
  <c r="S164" i="16"/>
  <c r="AA164" i="16"/>
  <c r="AI164" i="16"/>
  <c r="L164" i="16"/>
  <c r="T164" i="16"/>
  <c r="AB164" i="16"/>
  <c r="AJ164" i="16"/>
  <c r="M164" i="16"/>
  <c r="U164" i="16"/>
  <c r="AC164" i="16"/>
  <c r="N164" i="16"/>
  <c r="V164" i="16"/>
  <c r="AD164" i="16"/>
  <c r="O164" i="16"/>
  <c r="W164" i="16"/>
  <c r="AE164" i="16"/>
  <c r="H164" i="16"/>
  <c r="P164" i="16"/>
  <c r="X164" i="16"/>
  <c r="AF164" i="16"/>
  <c r="I164" i="16"/>
  <c r="Q164" i="16"/>
  <c r="Y164" i="16"/>
  <c r="AG164" i="16"/>
  <c r="J164" i="16"/>
  <c r="R164" i="16"/>
  <c r="Z164" i="16"/>
  <c r="AH164" i="16"/>
  <c r="G164" i="16"/>
  <c r="F164" i="16"/>
  <c r="E164" i="16"/>
  <c r="AX3" i="10"/>
  <c r="AW3" i="10"/>
  <c r="I30" i="13"/>
  <c r="S31" i="13"/>
  <c r="P31" i="13"/>
  <c r="U31" i="13"/>
  <c r="G30" i="13"/>
  <c r="T30" i="13"/>
  <c r="K31" i="13"/>
  <c r="H31" i="13"/>
  <c r="M31" i="13"/>
  <c r="D30" i="13"/>
  <c r="L30" i="13"/>
  <c r="R31" i="13"/>
  <c r="W31" i="13"/>
  <c r="E31" i="13"/>
  <c r="V30" i="13"/>
  <c r="S30" i="13"/>
  <c r="J31" i="13"/>
  <c r="O31" i="13"/>
  <c r="X30" i="13"/>
  <c r="N30" i="13"/>
  <c r="K30" i="13"/>
  <c r="D31" i="13"/>
  <c r="G31" i="13"/>
  <c r="P30" i="13"/>
  <c r="F30" i="13"/>
  <c r="R30" i="13"/>
  <c r="Q31" i="13"/>
  <c r="V31" i="13"/>
  <c r="H30" i="13"/>
  <c r="U30" i="13"/>
  <c r="J30" i="13"/>
  <c r="T31" i="13"/>
  <c r="I31" i="13"/>
  <c r="N31" i="13"/>
  <c r="W30" i="13"/>
  <c r="M30" i="13"/>
  <c r="Q30" i="13"/>
  <c r="V59" i="13"/>
  <c r="L31" i="13"/>
  <c r="X31" i="13"/>
  <c r="F31" i="13"/>
  <c r="O30" i="13"/>
  <c r="E30" i="13"/>
  <c r="B7" i="11"/>
  <c r="M29" i="13"/>
  <c r="S59" i="13"/>
  <c r="H59" i="13"/>
  <c r="Q29" i="13"/>
  <c r="V29" i="13"/>
  <c r="H58" i="13"/>
  <c r="W58" i="13"/>
  <c r="E58" i="13"/>
  <c r="N59" i="13"/>
  <c r="K59" i="13"/>
  <c r="T29" i="13"/>
  <c r="I29" i="13"/>
  <c r="N29" i="13"/>
  <c r="M58" i="13"/>
  <c r="R58" i="13"/>
  <c r="O58" i="13"/>
  <c r="T58" i="13"/>
  <c r="F59" i="13"/>
  <c r="R59" i="13"/>
  <c r="L29" i="13"/>
  <c r="X29" i="13"/>
  <c r="F29" i="13"/>
  <c r="X58" i="13"/>
  <c r="K58" i="13"/>
  <c r="J58" i="13"/>
  <c r="G58" i="13"/>
  <c r="L58" i="13"/>
  <c r="U59" i="13"/>
  <c r="J59" i="13"/>
  <c r="D29" i="13"/>
  <c r="P29" i="13"/>
  <c r="U29" i="13"/>
  <c r="S58" i="13"/>
  <c r="Q58" i="13"/>
  <c r="V58" i="13"/>
  <c r="W59" i="13"/>
  <c r="M59" i="13"/>
  <c r="Q59" i="13"/>
  <c r="S29" i="13"/>
  <c r="H29" i="13"/>
  <c r="K60" i="13"/>
  <c r="W60" i="13"/>
  <c r="I60" i="13"/>
  <c r="S60" i="13"/>
  <c r="O60" i="13"/>
  <c r="G60" i="13"/>
  <c r="J60" i="13"/>
  <c r="R60" i="13"/>
  <c r="F60" i="13"/>
  <c r="T60" i="13"/>
  <c r="E60" i="13"/>
  <c r="H60" i="13"/>
  <c r="M60" i="13"/>
  <c r="P60" i="13"/>
  <c r="D60" i="13"/>
  <c r="L60" i="13"/>
  <c r="Q60" i="13"/>
  <c r="U60" i="13"/>
  <c r="V60" i="13"/>
  <c r="X60" i="13"/>
  <c r="N60" i="13"/>
  <c r="I58" i="13"/>
  <c r="N58" i="13"/>
  <c r="O59" i="13"/>
  <c r="E59" i="13"/>
  <c r="I59" i="13"/>
  <c r="K29" i="13"/>
  <c r="W29" i="13"/>
  <c r="E29" i="13"/>
  <c r="G59" i="13"/>
  <c r="T59" i="13"/>
  <c r="X59" i="13"/>
  <c r="R29" i="13"/>
  <c r="O29" i="13"/>
  <c r="F58" i="13"/>
  <c r="D58" i="13"/>
  <c r="P58" i="13"/>
  <c r="U58" i="13"/>
  <c r="D59" i="13"/>
  <c r="L59" i="13"/>
  <c r="P59" i="13"/>
  <c r="J29" i="13"/>
  <c r="G29" i="13"/>
  <c r="F304" i="10"/>
  <c r="N304" i="10"/>
  <c r="V304" i="10"/>
  <c r="AJ304" i="10"/>
  <c r="L305" i="10"/>
  <c r="T305" i="10"/>
  <c r="J306" i="10"/>
  <c r="R306" i="10"/>
  <c r="H307" i="10"/>
  <c r="P307" i="10"/>
  <c r="X307" i="10"/>
  <c r="M304" i="10"/>
  <c r="W304" i="10"/>
  <c r="F305" i="10"/>
  <c r="O305" i="10"/>
  <c r="X305" i="10"/>
  <c r="G306" i="10"/>
  <c r="P306" i="10"/>
  <c r="Y306" i="10"/>
  <c r="AE306" i="10" s="1"/>
  <c r="I307" i="10"/>
  <c r="R307" i="10"/>
  <c r="I308" i="10"/>
  <c r="Q308" i="10"/>
  <c r="Y308" i="10"/>
  <c r="AE308" i="10" s="1"/>
  <c r="G309" i="10"/>
  <c r="O309" i="10"/>
  <c r="W309" i="10"/>
  <c r="AK309" i="10"/>
  <c r="M310" i="10"/>
  <c r="U310" i="10"/>
  <c r="K311" i="10"/>
  <c r="S311" i="10"/>
  <c r="I312" i="10"/>
  <c r="Q312" i="10"/>
  <c r="Y312" i="10"/>
  <c r="AE312" i="10" s="1"/>
  <c r="G313" i="10"/>
  <c r="O313" i="10"/>
  <c r="W313" i="10"/>
  <c r="AK313" i="10"/>
  <c r="M314" i="10"/>
  <c r="U314" i="10"/>
  <c r="K315" i="10"/>
  <c r="S315" i="10"/>
  <c r="I316" i="10"/>
  <c r="Q316" i="10"/>
  <c r="Y316" i="10"/>
  <c r="AE316" i="10" s="1"/>
  <c r="G317" i="10"/>
  <c r="O317" i="10"/>
  <c r="W317" i="10"/>
  <c r="AK317" i="10"/>
  <c r="M318" i="10"/>
  <c r="U318" i="10"/>
  <c r="K319" i="10"/>
  <c r="S319" i="10"/>
  <c r="I320" i="10"/>
  <c r="Q320" i="10"/>
  <c r="Y320" i="10"/>
  <c r="AE320" i="10" s="1"/>
  <c r="G321" i="10"/>
  <c r="O321" i="10"/>
  <c r="W321" i="10"/>
  <c r="AK321" i="10"/>
  <c r="M322" i="10"/>
  <c r="U322" i="10"/>
  <c r="K323" i="10"/>
  <c r="S323" i="10"/>
  <c r="I324" i="10"/>
  <c r="Q324" i="10"/>
  <c r="Y324" i="10"/>
  <c r="AE324" i="10" s="1"/>
  <c r="G325" i="10"/>
  <c r="O325" i="10"/>
  <c r="W325" i="10"/>
  <c r="AK325" i="10"/>
  <c r="M326" i="10"/>
  <c r="U326" i="10"/>
  <c r="K327" i="10"/>
  <c r="S327" i="10"/>
  <c r="O304" i="10"/>
  <c r="X304" i="10"/>
  <c r="G305" i="10"/>
  <c r="P305" i="10"/>
  <c r="Y305" i="10"/>
  <c r="AE305" i="10" s="1"/>
  <c r="H306" i="10"/>
  <c r="Q306" i="10"/>
  <c r="J307" i="10"/>
  <c r="S307" i="10"/>
  <c r="J308" i="10"/>
  <c r="R308" i="10"/>
  <c r="H309" i="10"/>
  <c r="P309" i="10"/>
  <c r="X309" i="10"/>
  <c r="F310" i="10"/>
  <c r="N310" i="10"/>
  <c r="V310" i="10"/>
  <c r="AJ310" i="10"/>
  <c r="L311" i="10"/>
  <c r="T311" i="10"/>
  <c r="J312" i="10"/>
  <c r="R312" i="10"/>
  <c r="H313" i="10"/>
  <c r="P313" i="10"/>
  <c r="X313" i="10"/>
  <c r="F314" i="10"/>
  <c r="N314" i="10"/>
  <c r="V314" i="10"/>
  <c r="AJ314" i="10"/>
  <c r="L315" i="10"/>
  <c r="T315" i="10"/>
  <c r="J316" i="10"/>
  <c r="R316" i="10"/>
  <c r="H317" i="10"/>
  <c r="P317" i="10"/>
  <c r="X317" i="10"/>
  <c r="F318" i="10"/>
  <c r="N318" i="10"/>
  <c r="V318" i="10"/>
  <c r="AJ318" i="10"/>
  <c r="L319" i="10"/>
  <c r="T319" i="10"/>
  <c r="J320" i="10"/>
  <c r="R320" i="10"/>
  <c r="H321" i="10"/>
  <c r="P321" i="10"/>
  <c r="X321" i="10"/>
  <c r="F322" i="10"/>
  <c r="N322" i="10"/>
  <c r="V322" i="10"/>
  <c r="AJ322" i="10"/>
  <c r="L323" i="10"/>
  <c r="T323" i="10"/>
  <c r="J324" i="10"/>
  <c r="R324" i="10"/>
  <c r="H325" i="10"/>
  <c r="P325" i="10"/>
  <c r="X325" i="10"/>
  <c r="F326" i="10"/>
  <c r="N326" i="10"/>
  <c r="V326" i="10"/>
  <c r="AJ326" i="10"/>
  <c r="L327" i="10"/>
  <c r="T327" i="10"/>
  <c r="G304" i="10"/>
  <c r="P304" i="10"/>
  <c r="Y304" i="10"/>
  <c r="AE304" i="10" s="1"/>
  <c r="H305" i="10"/>
  <c r="Q305" i="10"/>
  <c r="I306" i="10"/>
  <c r="S306" i="10"/>
  <c r="K307" i="10"/>
  <c r="T307" i="10"/>
  <c r="K308" i="10"/>
  <c r="S308" i="10"/>
  <c r="I309" i="10"/>
  <c r="Q309" i="10"/>
  <c r="Y309" i="10"/>
  <c r="AE309" i="10" s="1"/>
  <c r="G310" i="10"/>
  <c r="O310" i="10"/>
  <c r="W310" i="10"/>
  <c r="AK310" i="10"/>
  <c r="M311" i="10"/>
  <c r="U311" i="10"/>
  <c r="K312" i="10"/>
  <c r="S312" i="10"/>
  <c r="I313" i="10"/>
  <c r="Q313" i="10"/>
  <c r="Y313" i="10"/>
  <c r="AE313" i="10" s="1"/>
  <c r="G314" i="10"/>
  <c r="O314" i="10"/>
  <c r="W314" i="10"/>
  <c r="AK314" i="10"/>
  <c r="M315" i="10"/>
  <c r="U315" i="10"/>
  <c r="K316" i="10"/>
  <c r="S316" i="10"/>
  <c r="I317" i="10"/>
  <c r="Q317" i="10"/>
  <c r="Y317" i="10"/>
  <c r="AE317" i="10" s="1"/>
  <c r="G318" i="10"/>
  <c r="O318" i="10"/>
  <c r="W318" i="10"/>
  <c r="AK318" i="10"/>
  <c r="M319" i="10"/>
  <c r="U319" i="10"/>
  <c r="K320" i="10"/>
  <c r="S320" i="10"/>
  <c r="I321" i="10"/>
  <c r="Q321" i="10"/>
  <c r="Y321" i="10"/>
  <c r="AE321" i="10" s="1"/>
  <c r="G322" i="10"/>
  <c r="O322" i="10"/>
  <c r="W322" i="10"/>
  <c r="AK322" i="10"/>
  <c r="M323" i="10"/>
  <c r="U323" i="10"/>
  <c r="K324" i="10"/>
  <c r="S324" i="10"/>
  <c r="I325" i="10"/>
  <c r="Q325" i="10"/>
  <c r="Y325" i="10"/>
  <c r="AE325" i="10" s="1"/>
  <c r="G326" i="10"/>
  <c r="O326" i="10"/>
  <c r="W326" i="10"/>
  <c r="AK326" i="10"/>
  <c r="M327" i="10"/>
  <c r="U327" i="10"/>
  <c r="H304" i="10"/>
  <c r="Q304" i="10"/>
  <c r="I305" i="10"/>
  <c r="R305" i="10"/>
  <c r="K306" i="10"/>
  <c r="T306" i="10"/>
  <c r="L307" i="10"/>
  <c r="U307" i="10"/>
  <c r="AJ307" i="10"/>
  <c r="L308" i="10"/>
  <c r="T308" i="10"/>
  <c r="J309" i="10"/>
  <c r="R309" i="10"/>
  <c r="H310" i="10"/>
  <c r="P310" i="10"/>
  <c r="X310" i="10"/>
  <c r="F311" i="10"/>
  <c r="N311" i="10"/>
  <c r="V311" i="10"/>
  <c r="AJ311" i="10"/>
  <c r="L312" i="10"/>
  <c r="T312" i="10"/>
  <c r="J313" i="10"/>
  <c r="R313" i="10"/>
  <c r="H314" i="10"/>
  <c r="P314" i="10"/>
  <c r="X314" i="10"/>
  <c r="F315" i="10"/>
  <c r="N315" i="10"/>
  <c r="V315" i="10"/>
  <c r="AJ315" i="10"/>
  <c r="L316" i="10"/>
  <c r="T316" i="10"/>
  <c r="J317" i="10"/>
  <c r="R317" i="10"/>
  <c r="H318" i="10"/>
  <c r="P318" i="10"/>
  <c r="X318" i="10"/>
  <c r="F319" i="10"/>
  <c r="N319" i="10"/>
  <c r="V319" i="10"/>
  <c r="AJ319" i="10"/>
  <c r="L320" i="10"/>
  <c r="T320" i="10"/>
  <c r="J321" i="10"/>
  <c r="R321" i="10"/>
  <c r="H322" i="10"/>
  <c r="P322" i="10"/>
  <c r="X322" i="10"/>
  <c r="F323" i="10"/>
  <c r="N323" i="10"/>
  <c r="V323" i="10"/>
  <c r="AJ323" i="10"/>
  <c r="L324" i="10"/>
  <c r="T324" i="10"/>
  <c r="J325" i="10"/>
  <c r="R325" i="10"/>
  <c r="H326" i="10"/>
  <c r="P326" i="10"/>
  <c r="X326" i="10"/>
  <c r="F327" i="10"/>
  <c r="N327" i="10"/>
  <c r="V327" i="10"/>
  <c r="AJ327" i="10"/>
  <c r="L328" i="10"/>
  <c r="T328" i="10"/>
  <c r="J329" i="10"/>
  <c r="R329" i="10"/>
  <c r="H330" i="10"/>
  <c r="P330" i="10"/>
  <c r="X330" i="10"/>
  <c r="F331" i="10"/>
  <c r="N331" i="10"/>
  <c r="I304" i="10"/>
  <c r="R304" i="10"/>
  <c r="J305" i="10"/>
  <c r="S305" i="10"/>
  <c r="L306" i="10"/>
  <c r="U306" i="10"/>
  <c r="AJ306" i="10"/>
  <c r="M307" i="10"/>
  <c r="V307" i="10"/>
  <c r="AK307" i="10"/>
  <c r="M308" i="10"/>
  <c r="U308" i="10"/>
  <c r="K309" i="10"/>
  <c r="S309" i="10"/>
  <c r="I310" i="10"/>
  <c r="Q310" i="10"/>
  <c r="Y310" i="10"/>
  <c r="AE310" i="10" s="1"/>
  <c r="G311" i="10"/>
  <c r="O311" i="10"/>
  <c r="W311" i="10"/>
  <c r="AK311" i="10"/>
  <c r="M312" i="10"/>
  <c r="U312" i="10"/>
  <c r="K313" i="10"/>
  <c r="S313" i="10"/>
  <c r="I314" i="10"/>
  <c r="Q314" i="10"/>
  <c r="Y314" i="10"/>
  <c r="AE314" i="10" s="1"/>
  <c r="G315" i="10"/>
  <c r="O315" i="10"/>
  <c r="W315" i="10"/>
  <c r="AK315" i="10"/>
  <c r="M316" i="10"/>
  <c r="U316" i="10"/>
  <c r="K317" i="10"/>
  <c r="S317" i="10"/>
  <c r="I318" i="10"/>
  <c r="Q318" i="10"/>
  <c r="Y318" i="10"/>
  <c r="AE318" i="10" s="1"/>
  <c r="G319" i="10"/>
  <c r="O319" i="10"/>
  <c r="W319" i="10"/>
  <c r="AK319" i="10"/>
  <c r="M320" i="10"/>
  <c r="U320" i="10"/>
  <c r="K321" i="10"/>
  <c r="S321" i="10"/>
  <c r="I322" i="10"/>
  <c r="Q322" i="10"/>
  <c r="Y322" i="10"/>
  <c r="AE322" i="10" s="1"/>
  <c r="G323" i="10"/>
  <c r="O323" i="10"/>
  <c r="W323" i="10"/>
  <c r="AK323" i="10"/>
  <c r="M324" i="10"/>
  <c r="U324" i="10"/>
  <c r="K325" i="10"/>
  <c r="S325" i="10"/>
  <c r="I326" i="10"/>
  <c r="Q326" i="10"/>
  <c r="Y326" i="10"/>
  <c r="AE326" i="10" s="1"/>
  <c r="G327" i="10"/>
  <c r="O327" i="10"/>
  <c r="W327" i="10"/>
  <c r="AK327" i="10"/>
  <c r="M328" i="10"/>
  <c r="U328" i="10"/>
  <c r="K329" i="10"/>
  <c r="S329" i="10"/>
  <c r="I330" i="10"/>
  <c r="Q330" i="10"/>
  <c r="Y330" i="10"/>
  <c r="AE330" i="10" s="1"/>
  <c r="G331" i="10"/>
  <c r="O331" i="10"/>
  <c r="J304" i="10"/>
  <c r="S304" i="10"/>
  <c r="K305" i="10"/>
  <c r="U305" i="10"/>
  <c r="AJ305" i="10"/>
  <c r="M306" i="10"/>
  <c r="V306" i="10"/>
  <c r="AK306" i="10"/>
  <c r="N307" i="10"/>
  <c r="W307" i="10"/>
  <c r="F308" i="10"/>
  <c r="N308" i="10"/>
  <c r="V308" i="10"/>
  <c r="AJ308" i="10"/>
  <c r="L309" i="10"/>
  <c r="T309" i="10"/>
  <c r="J310" i="10"/>
  <c r="R310" i="10"/>
  <c r="H311" i="10"/>
  <c r="P311" i="10"/>
  <c r="X311" i="10"/>
  <c r="F312" i="10"/>
  <c r="N312" i="10"/>
  <c r="V312" i="10"/>
  <c r="AJ312" i="10"/>
  <c r="L313" i="10"/>
  <c r="T313" i="10"/>
  <c r="J314" i="10"/>
  <c r="R314" i="10"/>
  <c r="H315" i="10"/>
  <c r="P315" i="10"/>
  <c r="X315" i="10"/>
  <c r="F316" i="10"/>
  <c r="N316" i="10"/>
  <c r="V316" i="10"/>
  <c r="AJ316" i="10"/>
  <c r="L317" i="10"/>
  <c r="T317" i="10"/>
  <c r="J318" i="10"/>
  <c r="R318" i="10"/>
  <c r="H319" i="10"/>
  <c r="P319" i="10"/>
  <c r="X319" i="10"/>
  <c r="F320" i="10"/>
  <c r="N320" i="10"/>
  <c r="V320" i="10"/>
  <c r="AJ320" i="10"/>
  <c r="L321" i="10"/>
  <c r="T321" i="10"/>
  <c r="J322" i="10"/>
  <c r="R322" i="10"/>
  <c r="H323" i="10"/>
  <c r="P323" i="10"/>
  <c r="X323" i="10"/>
  <c r="F324" i="10"/>
  <c r="N324" i="10"/>
  <c r="V324" i="10"/>
  <c r="AJ324" i="10"/>
  <c r="L325" i="10"/>
  <c r="T325" i="10"/>
  <c r="J326" i="10"/>
  <c r="R326" i="10"/>
  <c r="H327" i="10"/>
  <c r="P327" i="10"/>
  <c r="X327" i="10"/>
  <c r="K304" i="10"/>
  <c r="T304" i="10"/>
  <c r="M305" i="10"/>
  <c r="V305" i="10"/>
  <c r="AK305" i="10"/>
  <c r="N306" i="10"/>
  <c r="W306" i="10"/>
  <c r="F307" i="10"/>
  <c r="O307" i="10"/>
  <c r="Y307" i="10"/>
  <c r="AE307" i="10" s="1"/>
  <c r="G308" i="10"/>
  <c r="O308" i="10"/>
  <c r="W308" i="10"/>
  <c r="AK308" i="10"/>
  <c r="M309" i="10"/>
  <c r="U309" i="10"/>
  <c r="K310" i="10"/>
  <c r="S310" i="10"/>
  <c r="I311" i="10"/>
  <c r="Q311" i="10"/>
  <c r="Y311" i="10"/>
  <c r="AE311" i="10" s="1"/>
  <c r="G312" i="10"/>
  <c r="O312" i="10"/>
  <c r="W312" i="10"/>
  <c r="AK312" i="10"/>
  <c r="M313" i="10"/>
  <c r="U313" i="10"/>
  <c r="K314" i="10"/>
  <c r="S314" i="10"/>
  <c r="I315" i="10"/>
  <c r="Q315" i="10"/>
  <c r="Y315" i="10"/>
  <c r="AE315" i="10" s="1"/>
  <c r="G316" i="10"/>
  <c r="O316" i="10"/>
  <c r="W316" i="10"/>
  <c r="AK316" i="10"/>
  <c r="M317" i="10"/>
  <c r="U317" i="10"/>
  <c r="K318" i="10"/>
  <c r="S318" i="10"/>
  <c r="I319" i="10"/>
  <c r="Q319" i="10"/>
  <c r="Y319" i="10"/>
  <c r="AE319" i="10" s="1"/>
  <c r="G320" i="10"/>
  <c r="O320" i="10"/>
  <c r="W320" i="10"/>
  <c r="AK320" i="10"/>
  <c r="M321" i="10"/>
  <c r="U321" i="10"/>
  <c r="K322" i="10"/>
  <c r="S322" i="10"/>
  <c r="I323" i="10"/>
  <c r="Q323" i="10"/>
  <c r="Y323" i="10"/>
  <c r="AE323" i="10" s="1"/>
  <c r="G324" i="10"/>
  <c r="O324" i="10"/>
  <c r="W324" i="10"/>
  <c r="AK324" i="10"/>
  <c r="M325" i="10"/>
  <c r="U325" i="10"/>
  <c r="K326" i="10"/>
  <c r="S326" i="10"/>
  <c r="I327" i="10"/>
  <c r="Q327" i="10"/>
  <c r="Y327" i="10"/>
  <c r="AE327" i="10" s="1"/>
  <c r="L304" i="10"/>
  <c r="U304" i="10"/>
  <c r="AK304" i="10"/>
  <c r="N305" i="10"/>
  <c r="W305" i="10"/>
  <c r="F306" i="10"/>
  <c r="O306" i="10"/>
  <c r="X306" i="10"/>
  <c r="G307" i="10"/>
  <c r="Q307" i="10"/>
  <c r="H308" i="10"/>
  <c r="P308" i="10"/>
  <c r="X308" i="10"/>
  <c r="F309" i="10"/>
  <c r="N309" i="10"/>
  <c r="V309" i="10"/>
  <c r="AJ309" i="10"/>
  <c r="L310" i="10"/>
  <c r="T310" i="10"/>
  <c r="J311" i="10"/>
  <c r="R311" i="10"/>
  <c r="H312" i="10"/>
  <c r="P312" i="10"/>
  <c r="X312" i="10"/>
  <c r="F313" i="10"/>
  <c r="N313" i="10"/>
  <c r="V313" i="10"/>
  <c r="AJ313" i="10"/>
  <c r="L314" i="10"/>
  <c r="T314" i="10"/>
  <c r="J315" i="10"/>
  <c r="R315" i="10"/>
  <c r="H316" i="10"/>
  <c r="P316" i="10"/>
  <c r="X316" i="10"/>
  <c r="F317" i="10"/>
  <c r="N317" i="10"/>
  <c r="V317" i="10"/>
  <c r="AJ317" i="10"/>
  <c r="L318" i="10"/>
  <c r="T318" i="10"/>
  <c r="J319" i="10"/>
  <c r="R319" i="10"/>
  <c r="H320" i="10"/>
  <c r="AA320" i="10" s="1"/>
  <c r="P320" i="10"/>
  <c r="X320" i="10"/>
  <c r="F321" i="10"/>
  <c r="N321" i="10"/>
  <c r="V321" i="10"/>
  <c r="AD321" i="10" s="1"/>
  <c r="AJ321" i="10"/>
  <c r="L322" i="10"/>
  <c r="T322" i="10"/>
  <c r="J323" i="10"/>
  <c r="R323" i="10"/>
  <c r="H324" i="10"/>
  <c r="P324" i="10"/>
  <c r="X324" i="10"/>
  <c r="F325" i="10"/>
  <c r="N325" i="10"/>
  <c r="V325" i="10"/>
  <c r="AJ325" i="10"/>
  <c r="L326" i="10"/>
  <c r="T326" i="10"/>
  <c r="J327" i="10"/>
  <c r="R327" i="10"/>
  <c r="I328" i="10"/>
  <c r="S328" i="10"/>
  <c r="AK328" i="10"/>
  <c r="O329" i="10"/>
  <c r="Y329" i="10"/>
  <c r="AE329" i="10" s="1"/>
  <c r="K330" i="10"/>
  <c r="U330" i="10"/>
  <c r="AK330" i="10"/>
  <c r="Q331" i="10"/>
  <c r="Y331" i="10"/>
  <c r="AE331" i="10" s="1"/>
  <c r="G332" i="10"/>
  <c r="O332" i="10"/>
  <c r="W332" i="10"/>
  <c r="AK332" i="10"/>
  <c r="M333" i="10"/>
  <c r="U333" i="10"/>
  <c r="K334" i="10"/>
  <c r="S334" i="10"/>
  <c r="I335" i="10"/>
  <c r="Q335" i="10"/>
  <c r="Y335" i="10"/>
  <c r="AE335" i="10" s="1"/>
  <c r="G336" i="10"/>
  <c r="O336" i="10"/>
  <c r="W336" i="10"/>
  <c r="AK336" i="10"/>
  <c r="M337" i="10"/>
  <c r="U337" i="10"/>
  <c r="K338" i="10"/>
  <c r="S338" i="10"/>
  <c r="I339" i="10"/>
  <c r="Q339" i="10"/>
  <c r="Y339" i="10"/>
  <c r="AE339" i="10" s="1"/>
  <c r="G340" i="10"/>
  <c r="O340" i="10"/>
  <c r="W340" i="10"/>
  <c r="AK340" i="10"/>
  <c r="M341" i="10"/>
  <c r="U341" i="10"/>
  <c r="K342" i="10"/>
  <c r="S342" i="10"/>
  <c r="I343" i="10"/>
  <c r="Q343" i="10"/>
  <c r="Y343" i="10"/>
  <c r="AE343" i="10" s="1"/>
  <c r="G344" i="10"/>
  <c r="O344" i="10"/>
  <c r="W344" i="10"/>
  <c r="AK344" i="10"/>
  <c r="M345" i="10"/>
  <c r="U345" i="10"/>
  <c r="K346" i="10"/>
  <c r="S346" i="10"/>
  <c r="I347" i="10"/>
  <c r="Q347" i="10"/>
  <c r="Y347" i="10"/>
  <c r="AE347" i="10" s="1"/>
  <c r="G348" i="10"/>
  <c r="O348" i="10"/>
  <c r="W348" i="10"/>
  <c r="AK348" i="10"/>
  <c r="M349" i="10"/>
  <c r="U349" i="10"/>
  <c r="K350" i="10"/>
  <c r="S350" i="10"/>
  <c r="I351" i="10"/>
  <c r="Q351" i="10"/>
  <c r="Y351" i="10"/>
  <c r="AE351" i="10" s="1"/>
  <c r="G352" i="10"/>
  <c r="O352" i="10"/>
  <c r="W352" i="10"/>
  <c r="AK352" i="10"/>
  <c r="M353" i="10"/>
  <c r="U353" i="10"/>
  <c r="K354" i="10"/>
  <c r="S354" i="10"/>
  <c r="J328" i="10"/>
  <c r="V328" i="10"/>
  <c r="F329" i="10"/>
  <c r="P329" i="10"/>
  <c r="L330" i="10"/>
  <c r="V330" i="10"/>
  <c r="H331" i="10"/>
  <c r="R331" i="10"/>
  <c r="H332" i="10"/>
  <c r="P332" i="10"/>
  <c r="X332" i="10"/>
  <c r="F333" i="10"/>
  <c r="N333" i="10"/>
  <c r="V333" i="10"/>
  <c r="AJ333" i="10"/>
  <c r="L334" i="10"/>
  <c r="T334" i="10"/>
  <c r="J335" i="10"/>
  <c r="R335" i="10"/>
  <c r="H336" i="10"/>
  <c r="P336" i="10"/>
  <c r="X336" i="10"/>
  <c r="F337" i="10"/>
  <c r="N337" i="10"/>
  <c r="V337" i="10"/>
  <c r="AJ337" i="10"/>
  <c r="L338" i="10"/>
  <c r="T338" i="10"/>
  <c r="J339" i="10"/>
  <c r="R339" i="10"/>
  <c r="H340" i="10"/>
  <c r="P340" i="10"/>
  <c r="X340" i="10"/>
  <c r="F341" i="10"/>
  <c r="N341" i="10"/>
  <c r="V341" i="10"/>
  <c r="AJ341" i="10"/>
  <c r="L342" i="10"/>
  <c r="T342" i="10"/>
  <c r="J343" i="10"/>
  <c r="R343" i="10"/>
  <c r="H344" i="10"/>
  <c r="P344" i="10"/>
  <c r="X344" i="10"/>
  <c r="F345" i="10"/>
  <c r="N345" i="10"/>
  <c r="V345" i="10"/>
  <c r="AJ345" i="10"/>
  <c r="L346" i="10"/>
  <c r="T346" i="10"/>
  <c r="J347" i="10"/>
  <c r="R347" i="10"/>
  <c r="H348" i="10"/>
  <c r="P348" i="10"/>
  <c r="X348" i="10"/>
  <c r="F349" i="10"/>
  <c r="N349" i="10"/>
  <c r="V349" i="10"/>
  <c r="AJ349" i="10"/>
  <c r="L350" i="10"/>
  <c r="T350" i="10"/>
  <c r="J351" i="10"/>
  <c r="R351" i="10"/>
  <c r="H352" i="10"/>
  <c r="P352" i="10"/>
  <c r="X352" i="10"/>
  <c r="F353" i="10"/>
  <c r="N353" i="10"/>
  <c r="V353" i="10"/>
  <c r="AJ353" i="10"/>
  <c r="L354" i="10"/>
  <c r="T354" i="10"/>
  <c r="K328" i="10"/>
  <c r="W328" i="10"/>
  <c r="G329" i="10"/>
  <c r="Q329" i="10"/>
  <c r="M330" i="10"/>
  <c r="W330" i="10"/>
  <c r="I331" i="10"/>
  <c r="S331" i="10"/>
  <c r="I332" i="10"/>
  <c r="Q332" i="10"/>
  <c r="Y332" i="10"/>
  <c r="AE332" i="10" s="1"/>
  <c r="G333" i="10"/>
  <c r="O333" i="10"/>
  <c r="W333" i="10"/>
  <c r="AK333" i="10"/>
  <c r="M334" i="10"/>
  <c r="U334" i="10"/>
  <c r="K335" i="10"/>
  <c r="S335" i="10"/>
  <c r="I336" i="10"/>
  <c r="Q336" i="10"/>
  <c r="Y336" i="10"/>
  <c r="AE336" i="10" s="1"/>
  <c r="G337" i="10"/>
  <c r="O337" i="10"/>
  <c r="W337" i="10"/>
  <c r="AK337" i="10"/>
  <c r="M338" i="10"/>
  <c r="U338" i="10"/>
  <c r="K339" i="10"/>
  <c r="S339" i="10"/>
  <c r="I340" i="10"/>
  <c r="Q340" i="10"/>
  <c r="Y340" i="10"/>
  <c r="AE340" i="10" s="1"/>
  <c r="G341" i="10"/>
  <c r="O341" i="10"/>
  <c r="W341" i="10"/>
  <c r="AK341" i="10"/>
  <c r="M342" i="10"/>
  <c r="U342" i="10"/>
  <c r="K343" i="10"/>
  <c r="S343" i="10"/>
  <c r="I344" i="10"/>
  <c r="Q344" i="10"/>
  <c r="Y344" i="10"/>
  <c r="AE344" i="10" s="1"/>
  <c r="G345" i="10"/>
  <c r="O345" i="10"/>
  <c r="W345" i="10"/>
  <c r="AK345" i="10"/>
  <c r="M346" i="10"/>
  <c r="U346" i="10"/>
  <c r="K347" i="10"/>
  <c r="S347" i="10"/>
  <c r="I348" i="10"/>
  <c r="Q348" i="10"/>
  <c r="Y348" i="10"/>
  <c r="AE348" i="10" s="1"/>
  <c r="G349" i="10"/>
  <c r="O349" i="10"/>
  <c r="W349" i="10"/>
  <c r="AK349" i="10"/>
  <c r="M350" i="10"/>
  <c r="U350" i="10"/>
  <c r="K351" i="10"/>
  <c r="S351" i="10"/>
  <c r="I352" i="10"/>
  <c r="Q352" i="10"/>
  <c r="Y352" i="10"/>
  <c r="AE352" i="10" s="1"/>
  <c r="G353" i="10"/>
  <c r="O353" i="10"/>
  <c r="W353" i="10"/>
  <c r="AK353" i="10"/>
  <c r="M354" i="10"/>
  <c r="U354" i="10"/>
  <c r="N328" i="10"/>
  <c r="X328" i="10"/>
  <c r="H329" i="10"/>
  <c r="T329" i="10"/>
  <c r="AJ329" i="10"/>
  <c r="N330" i="10"/>
  <c r="J331" i="10"/>
  <c r="T331" i="10"/>
  <c r="J332" i="10"/>
  <c r="R332" i="10"/>
  <c r="H333" i="10"/>
  <c r="P333" i="10"/>
  <c r="X333" i="10"/>
  <c r="F334" i="10"/>
  <c r="N334" i="10"/>
  <c r="V334" i="10"/>
  <c r="AJ334" i="10"/>
  <c r="L335" i="10"/>
  <c r="T335" i="10"/>
  <c r="J336" i="10"/>
  <c r="R336" i="10"/>
  <c r="H337" i="10"/>
  <c r="P337" i="10"/>
  <c r="X337" i="10"/>
  <c r="F338" i="10"/>
  <c r="N338" i="10"/>
  <c r="V338" i="10"/>
  <c r="AJ338" i="10"/>
  <c r="L339" i="10"/>
  <c r="T339" i="10"/>
  <c r="J340" i="10"/>
  <c r="R340" i="10"/>
  <c r="H341" i="10"/>
  <c r="P341" i="10"/>
  <c r="X341" i="10"/>
  <c r="F342" i="10"/>
  <c r="N342" i="10"/>
  <c r="V342" i="10"/>
  <c r="AJ342" i="10"/>
  <c r="L343" i="10"/>
  <c r="T343" i="10"/>
  <c r="J344" i="10"/>
  <c r="R344" i="10"/>
  <c r="H345" i="10"/>
  <c r="P345" i="10"/>
  <c r="X345" i="10"/>
  <c r="F346" i="10"/>
  <c r="N346" i="10"/>
  <c r="V346" i="10"/>
  <c r="AJ346" i="10"/>
  <c r="L347" i="10"/>
  <c r="T347" i="10"/>
  <c r="J348" i="10"/>
  <c r="R348" i="10"/>
  <c r="H349" i="10"/>
  <c r="P349" i="10"/>
  <c r="X349" i="10"/>
  <c r="F350" i="10"/>
  <c r="N350" i="10"/>
  <c r="V350" i="10"/>
  <c r="AJ350" i="10"/>
  <c r="L351" i="10"/>
  <c r="T351" i="10"/>
  <c r="J352" i="10"/>
  <c r="R352" i="10"/>
  <c r="H353" i="10"/>
  <c r="P353" i="10"/>
  <c r="X353" i="10"/>
  <c r="F354" i="10"/>
  <c r="N354" i="10"/>
  <c r="V354" i="10"/>
  <c r="AJ354" i="10"/>
  <c r="O328" i="10"/>
  <c r="Y328" i="10"/>
  <c r="AE328" i="10" s="1"/>
  <c r="I329" i="10"/>
  <c r="U329" i="10"/>
  <c r="AK329" i="10"/>
  <c r="O330" i="10"/>
  <c r="K331" i="10"/>
  <c r="U331" i="10"/>
  <c r="K332" i="10"/>
  <c r="S332" i="10"/>
  <c r="I333" i="10"/>
  <c r="Q333" i="10"/>
  <c r="Y333" i="10"/>
  <c r="AE333" i="10" s="1"/>
  <c r="G334" i="10"/>
  <c r="O334" i="10"/>
  <c r="W334" i="10"/>
  <c r="AK334" i="10"/>
  <c r="M335" i="10"/>
  <c r="U335" i="10"/>
  <c r="K336" i="10"/>
  <c r="S336" i="10"/>
  <c r="I337" i="10"/>
  <c r="Q337" i="10"/>
  <c r="Y337" i="10"/>
  <c r="AE337" i="10" s="1"/>
  <c r="G338" i="10"/>
  <c r="O338" i="10"/>
  <c r="W338" i="10"/>
  <c r="AK338" i="10"/>
  <c r="M339" i="10"/>
  <c r="U339" i="10"/>
  <c r="K340" i="10"/>
  <c r="S340" i="10"/>
  <c r="I341" i="10"/>
  <c r="Q341" i="10"/>
  <c r="Y341" i="10"/>
  <c r="AE341" i="10" s="1"/>
  <c r="G342" i="10"/>
  <c r="O342" i="10"/>
  <c r="W342" i="10"/>
  <c r="AK342" i="10"/>
  <c r="M343" i="10"/>
  <c r="U343" i="10"/>
  <c r="K344" i="10"/>
  <c r="S344" i="10"/>
  <c r="I345" i="10"/>
  <c r="Q345" i="10"/>
  <c r="Y345" i="10"/>
  <c r="AE345" i="10" s="1"/>
  <c r="G346" i="10"/>
  <c r="O346" i="10"/>
  <c r="W346" i="10"/>
  <c r="AK346" i="10"/>
  <c r="M347" i="10"/>
  <c r="U347" i="10"/>
  <c r="K348" i="10"/>
  <c r="S348" i="10"/>
  <c r="I349" i="10"/>
  <c r="Q349" i="10"/>
  <c r="Y349" i="10"/>
  <c r="AE349" i="10" s="1"/>
  <c r="G350" i="10"/>
  <c r="O350" i="10"/>
  <c r="W350" i="10"/>
  <c r="AK350" i="10"/>
  <c r="M351" i="10"/>
  <c r="U351" i="10"/>
  <c r="K352" i="10"/>
  <c r="S352" i="10"/>
  <c r="I353" i="10"/>
  <c r="Q353" i="10"/>
  <c r="Y353" i="10"/>
  <c r="AE353" i="10" s="1"/>
  <c r="G354" i="10"/>
  <c r="O354" i="10"/>
  <c r="W354" i="10"/>
  <c r="AK354" i="10"/>
  <c r="F328" i="10"/>
  <c r="P328" i="10"/>
  <c r="L329" i="10"/>
  <c r="V329" i="10"/>
  <c r="F330" i="10"/>
  <c r="R330" i="10"/>
  <c r="L331" i="10"/>
  <c r="V331" i="10"/>
  <c r="AJ331" i="10"/>
  <c r="L332" i="10"/>
  <c r="T332" i="10"/>
  <c r="J333" i="10"/>
  <c r="R333" i="10"/>
  <c r="H334" i="10"/>
  <c r="P334" i="10"/>
  <c r="X334" i="10"/>
  <c r="F335" i="10"/>
  <c r="N335" i="10"/>
  <c r="V335" i="10"/>
  <c r="AJ335" i="10"/>
  <c r="L336" i="10"/>
  <c r="T336" i="10"/>
  <c r="J337" i="10"/>
  <c r="R337" i="10"/>
  <c r="H338" i="10"/>
  <c r="P338" i="10"/>
  <c r="X338" i="10"/>
  <c r="F339" i="10"/>
  <c r="N339" i="10"/>
  <c r="V339" i="10"/>
  <c r="AJ339" i="10"/>
  <c r="L340" i="10"/>
  <c r="T340" i="10"/>
  <c r="J341" i="10"/>
  <c r="R341" i="10"/>
  <c r="H342" i="10"/>
  <c r="P342" i="10"/>
  <c r="X342" i="10"/>
  <c r="F343" i="10"/>
  <c r="N343" i="10"/>
  <c r="V343" i="10"/>
  <c r="AJ343" i="10"/>
  <c r="L344" i="10"/>
  <c r="T344" i="10"/>
  <c r="J345" i="10"/>
  <c r="R345" i="10"/>
  <c r="H346" i="10"/>
  <c r="P346" i="10"/>
  <c r="X346" i="10"/>
  <c r="F347" i="10"/>
  <c r="N347" i="10"/>
  <c r="V347" i="10"/>
  <c r="AJ347" i="10"/>
  <c r="L348" i="10"/>
  <c r="T348" i="10"/>
  <c r="J349" i="10"/>
  <c r="R349" i="10"/>
  <c r="H350" i="10"/>
  <c r="P350" i="10"/>
  <c r="X350" i="10"/>
  <c r="F351" i="10"/>
  <c r="N351" i="10"/>
  <c r="V351" i="10"/>
  <c r="AJ351" i="10"/>
  <c r="L352" i="10"/>
  <c r="T352" i="10"/>
  <c r="J353" i="10"/>
  <c r="R353" i="10"/>
  <c r="H354" i="10"/>
  <c r="P354" i="10"/>
  <c r="X354" i="10"/>
  <c r="F355" i="10"/>
  <c r="G328" i="10"/>
  <c r="Q328" i="10"/>
  <c r="M329" i="10"/>
  <c r="W329" i="10"/>
  <c r="G330" i="10"/>
  <c r="S330" i="10"/>
  <c r="M331" i="10"/>
  <c r="W331" i="10"/>
  <c r="AK331" i="10"/>
  <c r="M332" i="10"/>
  <c r="U332" i="10"/>
  <c r="K333" i="10"/>
  <c r="S333" i="10"/>
  <c r="I334" i="10"/>
  <c r="Q334" i="10"/>
  <c r="Y334" i="10"/>
  <c r="AE334" i="10" s="1"/>
  <c r="G335" i="10"/>
  <c r="O335" i="10"/>
  <c r="W335" i="10"/>
  <c r="AK335" i="10"/>
  <c r="M336" i="10"/>
  <c r="U336" i="10"/>
  <c r="K337" i="10"/>
  <c r="S337" i="10"/>
  <c r="I338" i="10"/>
  <c r="Q338" i="10"/>
  <c r="Y338" i="10"/>
  <c r="AE338" i="10" s="1"/>
  <c r="G339" i="10"/>
  <c r="O339" i="10"/>
  <c r="W339" i="10"/>
  <c r="AK339" i="10"/>
  <c r="M340" i="10"/>
  <c r="U340" i="10"/>
  <c r="K341" i="10"/>
  <c r="S341" i="10"/>
  <c r="I342" i="10"/>
  <c r="Q342" i="10"/>
  <c r="Y342" i="10"/>
  <c r="AE342" i="10" s="1"/>
  <c r="G343" i="10"/>
  <c r="O343" i="10"/>
  <c r="W343" i="10"/>
  <c r="AK343" i="10"/>
  <c r="M344" i="10"/>
  <c r="U344" i="10"/>
  <c r="K345" i="10"/>
  <c r="S345" i="10"/>
  <c r="I346" i="10"/>
  <c r="Q346" i="10"/>
  <c r="Y346" i="10"/>
  <c r="AE346" i="10" s="1"/>
  <c r="G347" i="10"/>
  <c r="O347" i="10"/>
  <c r="W347" i="10"/>
  <c r="AK347" i="10"/>
  <c r="M348" i="10"/>
  <c r="U348" i="10"/>
  <c r="K349" i="10"/>
  <c r="S349" i="10"/>
  <c r="I350" i="10"/>
  <c r="Q350" i="10"/>
  <c r="Y350" i="10"/>
  <c r="AE350" i="10" s="1"/>
  <c r="G351" i="10"/>
  <c r="O351" i="10"/>
  <c r="W351" i="10"/>
  <c r="AK351" i="10"/>
  <c r="M352" i="10"/>
  <c r="U352" i="10"/>
  <c r="K353" i="10"/>
  <c r="S353" i="10"/>
  <c r="I354" i="10"/>
  <c r="Q354" i="10"/>
  <c r="Y354" i="10"/>
  <c r="AE354" i="10" s="1"/>
  <c r="H328" i="10"/>
  <c r="R328" i="10"/>
  <c r="AJ328" i="10"/>
  <c r="N329" i="10"/>
  <c r="X329" i="10"/>
  <c r="J330" i="10"/>
  <c r="T330" i="10"/>
  <c r="AJ330" i="10"/>
  <c r="P331" i="10"/>
  <c r="X331" i="10"/>
  <c r="F332" i="10"/>
  <c r="N332" i="10"/>
  <c r="V332" i="10"/>
  <c r="AJ332" i="10"/>
  <c r="L333" i="10"/>
  <c r="T333" i="10"/>
  <c r="J334" i="10"/>
  <c r="R334" i="10"/>
  <c r="H335" i="10"/>
  <c r="P335" i="10"/>
  <c r="X335" i="10"/>
  <c r="F336" i="10"/>
  <c r="N336" i="10"/>
  <c r="V336" i="10"/>
  <c r="AJ336" i="10"/>
  <c r="L337" i="10"/>
  <c r="T337" i="10"/>
  <c r="J338" i="10"/>
  <c r="R338" i="10"/>
  <c r="H339" i="10"/>
  <c r="AA339" i="10" s="1"/>
  <c r="P339" i="10"/>
  <c r="X339" i="10"/>
  <c r="F340" i="10"/>
  <c r="N340" i="10"/>
  <c r="V340" i="10"/>
  <c r="AJ340" i="10"/>
  <c r="L341" i="10"/>
  <c r="T341" i="10"/>
  <c r="J342" i="10"/>
  <c r="R342" i="10"/>
  <c r="H343" i="10"/>
  <c r="AA343" i="10" s="1"/>
  <c r="P343" i="10"/>
  <c r="X343" i="10"/>
  <c r="F344" i="10"/>
  <c r="N344" i="10"/>
  <c r="V344" i="10"/>
  <c r="AJ344" i="10"/>
  <c r="L345" i="10"/>
  <c r="T345" i="10"/>
  <c r="J346" i="10"/>
  <c r="R346" i="10"/>
  <c r="H347" i="10"/>
  <c r="AA347" i="10" s="1"/>
  <c r="P347" i="10"/>
  <c r="X347" i="10"/>
  <c r="F348" i="10"/>
  <c r="N348" i="10"/>
  <c r="V348" i="10"/>
  <c r="AJ348" i="10"/>
  <c r="L349" i="10"/>
  <c r="T349" i="10"/>
  <c r="J350" i="10"/>
  <c r="R350" i="10"/>
  <c r="H351" i="10"/>
  <c r="AA351" i="10" s="1"/>
  <c r="P351" i="10"/>
  <c r="X351" i="10"/>
  <c r="F352" i="10"/>
  <c r="N352" i="10"/>
  <c r="V352" i="10"/>
  <c r="AJ352" i="10"/>
  <c r="L353" i="10"/>
  <c r="T353" i="10"/>
  <c r="J354" i="10"/>
  <c r="R354" i="10"/>
  <c r="J355" i="10"/>
  <c r="R355" i="10"/>
  <c r="H356" i="10"/>
  <c r="P356" i="10"/>
  <c r="X356" i="10"/>
  <c r="F357" i="10"/>
  <c r="N357" i="10"/>
  <c r="V357" i="10"/>
  <c r="AJ357" i="10"/>
  <c r="L358" i="10"/>
  <c r="T358" i="10"/>
  <c r="J359" i="10"/>
  <c r="R359" i="10"/>
  <c r="H360" i="10"/>
  <c r="P360" i="10"/>
  <c r="X360" i="10"/>
  <c r="F361" i="10"/>
  <c r="N361" i="10"/>
  <c r="V361" i="10"/>
  <c r="AJ361" i="10"/>
  <c r="L362" i="10"/>
  <c r="T362" i="10"/>
  <c r="J363" i="10"/>
  <c r="R363" i="10"/>
  <c r="H364" i="10"/>
  <c r="P364" i="10"/>
  <c r="X364" i="10"/>
  <c r="F365" i="10"/>
  <c r="N365" i="10"/>
  <c r="V365" i="10"/>
  <c r="AJ365" i="10"/>
  <c r="L366" i="10"/>
  <c r="T366" i="10"/>
  <c r="J367" i="10"/>
  <c r="R367" i="10"/>
  <c r="H368" i="10"/>
  <c r="P368" i="10"/>
  <c r="X368" i="10"/>
  <c r="F369" i="10"/>
  <c r="N369" i="10"/>
  <c r="V369" i="10"/>
  <c r="AJ369" i="10"/>
  <c r="L370" i="10"/>
  <c r="T370" i="10"/>
  <c r="J371" i="10"/>
  <c r="R371" i="10"/>
  <c r="H372" i="10"/>
  <c r="P372" i="10"/>
  <c r="X372" i="10"/>
  <c r="F373" i="10"/>
  <c r="N373" i="10"/>
  <c r="V373" i="10"/>
  <c r="AJ373" i="10"/>
  <c r="L374" i="10"/>
  <c r="T374" i="10"/>
  <c r="J375" i="10"/>
  <c r="R375" i="10"/>
  <c r="H376" i="10"/>
  <c r="P376" i="10"/>
  <c r="X376" i="10"/>
  <c r="F377" i="10"/>
  <c r="N377" i="10"/>
  <c r="V377" i="10"/>
  <c r="AJ377" i="10"/>
  <c r="L378" i="10"/>
  <c r="T378" i="10"/>
  <c r="J379" i="10"/>
  <c r="R379" i="10"/>
  <c r="H380" i="10"/>
  <c r="P380" i="10"/>
  <c r="X380" i="10"/>
  <c r="F381" i="10"/>
  <c r="N381" i="10"/>
  <c r="V381" i="10"/>
  <c r="AJ381" i="10"/>
  <c r="L382" i="10"/>
  <c r="T382" i="10"/>
  <c r="J383" i="10"/>
  <c r="R383" i="10"/>
  <c r="H384" i="10"/>
  <c r="P384" i="10"/>
  <c r="X384" i="10"/>
  <c r="F385" i="10"/>
  <c r="N385" i="10"/>
  <c r="V385" i="10"/>
  <c r="AJ385" i="10"/>
  <c r="L386" i="10"/>
  <c r="T386" i="10"/>
  <c r="J387" i="10"/>
  <c r="R387" i="10"/>
  <c r="H388" i="10"/>
  <c r="P388" i="10"/>
  <c r="X388" i="10"/>
  <c r="F389" i="10"/>
  <c r="N389" i="10"/>
  <c r="V389" i="10"/>
  <c r="AJ389" i="10"/>
  <c r="L390" i="10"/>
  <c r="T390" i="10"/>
  <c r="J391" i="10"/>
  <c r="R391" i="10"/>
  <c r="H392" i="10"/>
  <c r="P392" i="10"/>
  <c r="X392" i="10"/>
  <c r="F393" i="10"/>
  <c r="N393" i="10"/>
  <c r="V393" i="10"/>
  <c r="AJ393" i="10"/>
  <c r="L394" i="10"/>
  <c r="T394" i="10"/>
  <c r="J395" i="10"/>
  <c r="R395" i="10"/>
  <c r="H396" i="10"/>
  <c r="P396" i="10"/>
  <c r="X396" i="10"/>
  <c r="F397" i="10"/>
  <c r="N397" i="10"/>
  <c r="V397" i="10"/>
  <c r="AJ397" i="10"/>
  <c r="L398" i="10"/>
  <c r="T398" i="10"/>
  <c r="J399" i="10"/>
  <c r="R399" i="10"/>
  <c r="H400" i="10"/>
  <c r="P400" i="10"/>
  <c r="X400" i="10"/>
  <c r="F401" i="10"/>
  <c r="N401" i="10"/>
  <c r="V401" i="10"/>
  <c r="AJ401" i="10"/>
  <c r="L402" i="10"/>
  <c r="T402" i="10"/>
  <c r="J403" i="10"/>
  <c r="R403" i="10"/>
  <c r="H404" i="10"/>
  <c r="P404" i="10"/>
  <c r="X404" i="10"/>
  <c r="F405" i="10"/>
  <c r="N405" i="10"/>
  <c r="V405" i="10"/>
  <c r="AJ405" i="10"/>
  <c r="L406" i="10"/>
  <c r="T406" i="10"/>
  <c r="J407" i="10"/>
  <c r="K355" i="10"/>
  <c r="S355" i="10"/>
  <c r="I356" i="10"/>
  <c r="Q356" i="10"/>
  <c r="Y356" i="10"/>
  <c r="AE356" i="10" s="1"/>
  <c r="G357" i="10"/>
  <c r="O357" i="10"/>
  <c r="W357" i="10"/>
  <c r="AK357" i="10"/>
  <c r="M358" i="10"/>
  <c r="U358" i="10"/>
  <c r="K359" i="10"/>
  <c r="S359" i="10"/>
  <c r="I360" i="10"/>
  <c r="Q360" i="10"/>
  <c r="Y360" i="10"/>
  <c r="AE360" i="10" s="1"/>
  <c r="G361" i="10"/>
  <c r="O361" i="10"/>
  <c r="W361" i="10"/>
  <c r="AK361" i="10"/>
  <c r="M362" i="10"/>
  <c r="U362" i="10"/>
  <c r="K363" i="10"/>
  <c r="S363" i="10"/>
  <c r="I364" i="10"/>
  <c r="Q364" i="10"/>
  <c r="Y364" i="10"/>
  <c r="AE364" i="10" s="1"/>
  <c r="G365" i="10"/>
  <c r="O365" i="10"/>
  <c r="W365" i="10"/>
  <c r="AK365" i="10"/>
  <c r="M366" i="10"/>
  <c r="U366" i="10"/>
  <c r="K367" i="10"/>
  <c r="S367" i="10"/>
  <c r="I368" i="10"/>
  <c r="Q368" i="10"/>
  <c r="Y368" i="10"/>
  <c r="AE368" i="10" s="1"/>
  <c r="G369" i="10"/>
  <c r="O369" i="10"/>
  <c r="W369" i="10"/>
  <c r="AK369" i="10"/>
  <c r="M370" i="10"/>
  <c r="U370" i="10"/>
  <c r="K371" i="10"/>
  <c r="S371" i="10"/>
  <c r="I372" i="10"/>
  <c r="Q372" i="10"/>
  <c r="Y372" i="10"/>
  <c r="AE372" i="10" s="1"/>
  <c r="G373" i="10"/>
  <c r="O373" i="10"/>
  <c r="W373" i="10"/>
  <c r="AK373" i="10"/>
  <c r="M374" i="10"/>
  <c r="U374" i="10"/>
  <c r="K375" i="10"/>
  <c r="S375" i="10"/>
  <c r="I376" i="10"/>
  <c r="Q376" i="10"/>
  <c r="Y376" i="10"/>
  <c r="AE376" i="10" s="1"/>
  <c r="G377" i="10"/>
  <c r="O377" i="10"/>
  <c r="W377" i="10"/>
  <c r="AK377" i="10"/>
  <c r="M378" i="10"/>
  <c r="U378" i="10"/>
  <c r="K379" i="10"/>
  <c r="S379" i="10"/>
  <c r="I380" i="10"/>
  <c r="Q380" i="10"/>
  <c r="Y380" i="10"/>
  <c r="AE380" i="10" s="1"/>
  <c r="G381" i="10"/>
  <c r="O381" i="10"/>
  <c r="W381" i="10"/>
  <c r="AK381" i="10"/>
  <c r="M382" i="10"/>
  <c r="U382" i="10"/>
  <c r="K383" i="10"/>
  <c r="S383" i="10"/>
  <c r="I384" i="10"/>
  <c r="Q384" i="10"/>
  <c r="Y384" i="10"/>
  <c r="AE384" i="10" s="1"/>
  <c r="G385" i="10"/>
  <c r="O385" i="10"/>
  <c r="W385" i="10"/>
  <c r="AK385" i="10"/>
  <c r="M386" i="10"/>
  <c r="U386" i="10"/>
  <c r="K387" i="10"/>
  <c r="S387" i="10"/>
  <c r="I388" i="10"/>
  <c r="Q388" i="10"/>
  <c r="Y388" i="10"/>
  <c r="AE388" i="10" s="1"/>
  <c r="G389" i="10"/>
  <c r="O389" i="10"/>
  <c r="W389" i="10"/>
  <c r="AK389" i="10"/>
  <c r="M390" i="10"/>
  <c r="U390" i="10"/>
  <c r="K391" i="10"/>
  <c r="S391" i="10"/>
  <c r="I392" i="10"/>
  <c r="Q392" i="10"/>
  <c r="Y392" i="10"/>
  <c r="AE392" i="10" s="1"/>
  <c r="G393" i="10"/>
  <c r="O393" i="10"/>
  <c r="W393" i="10"/>
  <c r="AK393" i="10"/>
  <c r="M394" i="10"/>
  <c r="U394" i="10"/>
  <c r="K395" i="10"/>
  <c r="S395" i="10"/>
  <c r="I396" i="10"/>
  <c r="Q396" i="10"/>
  <c r="Y396" i="10"/>
  <c r="AE396" i="10" s="1"/>
  <c r="G397" i="10"/>
  <c r="O397" i="10"/>
  <c r="W397" i="10"/>
  <c r="AK397" i="10"/>
  <c r="M398" i="10"/>
  <c r="U398" i="10"/>
  <c r="K399" i="10"/>
  <c r="S399" i="10"/>
  <c r="I400" i="10"/>
  <c r="Q400" i="10"/>
  <c r="Y400" i="10"/>
  <c r="AE400" i="10" s="1"/>
  <c r="G401" i="10"/>
  <c r="O401" i="10"/>
  <c r="W401" i="10"/>
  <c r="AK401" i="10"/>
  <c r="M402" i="10"/>
  <c r="U402" i="10"/>
  <c r="K403" i="10"/>
  <c r="S403" i="10"/>
  <c r="I404" i="10"/>
  <c r="Q404" i="10"/>
  <c r="Y404" i="10"/>
  <c r="AE404" i="10" s="1"/>
  <c r="G405" i="10"/>
  <c r="O405" i="10"/>
  <c r="W405" i="10"/>
  <c r="AK405" i="10"/>
  <c r="M406" i="10"/>
  <c r="U406" i="10"/>
  <c r="L355" i="10"/>
  <c r="T355" i="10"/>
  <c r="J356" i="10"/>
  <c r="R356" i="10"/>
  <c r="H357" i="10"/>
  <c r="P357" i="10"/>
  <c r="X357" i="10"/>
  <c r="F358" i="10"/>
  <c r="N358" i="10"/>
  <c r="V358" i="10"/>
  <c r="AJ358" i="10"/>
  <c r="L359" i="10"/>
  <c r="T359" i="10"/>
  <c r="J360" i="10"/>
  <c r="R360" i="10"/>
  <c r="H361" i="10"/>
  <c r="P361" i="10"/>
  <c r="X361" i="10"/>
  <c r="F362" i="10"/>
  <c r="N362" i="10"/>
  <c r="V362" i="10"/>
  <c r="AJ362" i="10"/>
  <c r="L363" i="10"/>
  <c r="T363" i="10"/>
  <c r="J364" i="10"/>
  <c r="R364" i="10"/>
  <c r="H365" i="10"/>
  <c r="P365" i="10"/>
  <c r="X365" i="10"/>
  <c r="F366" i="10"/>
  <c r="N366" i="10"/>
  <c r="V366" i="10"/>
  <c r="AJ366" i="10"/>
  <c r="L367" i="10"/>
  <c r="T367" i="10"/>
  <c r="J368" i="10"/>
  <c r="R368" i="10"/>
  <c r="H369" i="10"/>
  <c r="P369" i="10"/>
  <c r="X369" i="10"/>
  <c r="F370" i="10"/>
  <c r="N370" i="10"/>
  <c r="V370" i="10"/>
  <c r="AJ370" i="10"/>
  <c r="L371" i="10"/>
  <c r="T371" i="10"/>
  <c r="J372" i="10"/>
  <c r="R372" i="10"/>
  <c r="H373" i="10"/>
  <c r="P373" i="10"/>
  <c r="X373" i="10"/>
  <c r="F374" i="10"/>
  <c r="N374" i="10"/>
  <c r="V374" i="10"/>
  <c r="AJ374" i="10"/>
  <c r="L375" i="10"/>
  <c r="T375" i="10"/>
  <c r="J376" i="10"/>
  <c r="R376" i="10"/>
  <c r="H377" i="10"/>
  <c r="P377" i="10"/>
  <c r="X377" i="10"/>
  <c r="F378" i="10"/>
  <c r="N378" i="10"/>
  <c r="V378" i="10"/>
  <c r="AJ378" i="10"/>
  <c r="L379" i="10"/>
  <c r="T379" i="10"/>
  <c r="J380" i="10"/>
  <c r="R380" i="10"/>
  <c r="H381" i="10"/>
  <c r="P381" i="10"/>
  <c r="X381" i="10"/>
  <c r="F382" i="10"/>
  <c r="N382" i="10"/>
  <c r="V382" i="10"/>
  <c r="AJ382" i="10"/>
  <c r="L383" i="10"/>
  <c r="T383" i="10"/>
  <c r="J384" i="10"/>
  <c r="R384" i="10"/>
  <c r="H385" i="10"/>
  <c r="P385" i="10"/>
  <c r="X385" i="10"/>
  <c r="F386" i="10"/>
  <c r="N386" i="10"/>
  <c r="V386" i="10"/>
  <c r="AJ386" i="10"/>
  <c r="L387" i="10"/>
  <c r="T387" i="10"/>
  <c r="J388" i="10"/>
  <c r="R388" i="10"/>
  <c r="H389" i="10"/>
  <c r="P389" i="10"/>
  <c r="X389" i="10"/>
  <c r="F390" i="10"/>
  <c r="N390" i="10"/>
  <c r="V390" i="10"/>
  <c r="AJ390" i="10"/>
  <c r="L391" i="10"/>
  <c r="T391" i="10"/>
  <c r="J392" i="10"/>
  <c r="R392" i="10"/>
  <c r="H393" i="10"/>
  <c r="P393" i="10"/>
  <c r="X393" i="10"/>
  <c r="F394" i="10"/>
  <c r="N394" i="10"/>
  <c r="V394" i="10"/>
  <c r="AJ394" i="10"/>
  <c r="L395" i="10"/>
  <c r="T395" i="10"/>
  <c r="J396" i="10"/>
  <c r="R396" i="10"/>
  <c r="H397" i="10"/>
  <c r="P397" i="10"/>
  <c r="X397" i="10"/>
  <c r="F398" i="10"/>
  <c r="N398" i="10"/>
  <c r="V398" i="10"/>
  <c r="AJ398" i="10"/>
  <c r="L399" i="10"/>
  <c r="T399" i="10"/>
  <c r="J400" i="10"/>
  <c r="R400" i="10"/>
  <c r="H401" i="10"/>
  <c r="P401" i="10"/>
  <c r="X401" i="10"/>
  <c r="F402" i="10"/>
  <c r="N402" i="10"/>
  <c r="V402" i="10"/>
  <c r="AJ402" i="10"/>
  <c r="L403" i="10"/>
  <c r="T403" i="10"/>
  <c r="J404" i="10"/>
  <c r="R404" i="10"/>
  <c r="H405" i="10"/>
  <c r="P405" i="10"/>
  <c r="X405" i="10"/>
  <c r="F406" i="10"/>
  <c r="N406" i="10"/>
  <c r="V406" i="10"/>
  <c r="AJ406" i="10"/>
  <c r="M355" i="10"/>
  <c r="U355" i="10"/>
  <c r="K356" i="10"/>
  <c r="S356" i="10"/>
  <c r="I357" i="10"/>
  <c r="Q357" i="10"/>
  <c r="Y357" i="10"/>
  <c r="AE357" i="10" s="1"/>
  <c r="G358" i="10"/>
  <c r="O358" i="10"/>
  <c r="W358" i="10"/>
  <c r="AK358" i="10"/>
  <c r="M359" i="10"/>
  <c r="U359" i="10"/>
  <c r="K360" i="10"/>
  <c r="S360" i="10"/>
  <c r="I361" i="10"/>
  <c r="Q361" i="10"/>
  <c r="Y361" i="10"/>
  <c r="AE361" i="10" s="1"/>
  <c r="G362" i="10"/>
  <c r="O362" i="10"/>
  <c r="W362" i="10"/>
  <c r="AK362" i="10"/>
  <c r="M363" i="10"/>
  <c r="U363" i="10"/>
  <c r="K364" i="10"/>
  <c r="S364" i="10"/>
  <c r="I365" i="10"/>
  <c r="Q365" i="10"/>
  <c r="Y365" i="10"/>
  <c r="AE365" i="10" s="1"/>
  <c r="G366" i="10"/>
  <c r="O366" i="10"/>
  <c r="W366" i="10"/>
  <c r="AK366" i="10"/>
  <c r="M367" i="10"/>
  <c r="U367" i="10"/>
  <c r="K368" i="10"/>
  <c r="S368" i="10"/>
  <c r="I369" i="10"/>
  <c r="Q369" i="10"/>
  <c r="Y369" i="10"/>
  <c r="AE369" i="10" s="1"/>
  <c r="G370" i="10"/>
  <c r="O370" i="10"/>
  <c r="W370" i="10"/>
  <c r="AK370" i="10"/>
  <c r="M371" i="10"/>
  <c r="U371" i="10"/>
  <c r="K372" i="10"/>
  <c r="S372" i="10"/>
  <c r="I373" i="10"/>
  <c r="Q373" i="10"/>
  <c r="Y373" i="10"/>
  <c r="AE373" i="10" s="1"/>
  <c r="G374" i="10"/>
  <c r="O374" i="10"/>
  <c r="W374" i="10"/>
  <c r="AK374" i="10"/>
  <c r="M375" i="10"/>
  <c r="U375" i="10"/>
  <c r="K376" i="10"/>
  <c r="S376" i="10"/>
  <c r="I377" i="10"/>
  <c r="Q377" i="10"/>
  <c r="Y377" i="10"/>
  <c r="AE377" i="10" s="1"/>
  <c r="G378" i="10"/>
  <c r="O378" i="10"/>
  <c r="W378" i="10"/>
  <c r="AK378" i="10"/>
  <c r="M379" i="10"/>
  <c r="U379" i="10"/>
  <c r="K380" i="10"/>
  <c r="S380" i="10"/>
  <c r="I381" i="10"/>
  <c r="Q381" i="10"/>
  <c r="Y381" i="10"/>
  <c r="AE381" i="10" s="1"/>
  <c r="G382" i="10"/>
  <c r="O382" i="10"/>
  <c r="W382" i="10"/>
  <c r="AK382" i="10"/>
  <c r="M383" i="10"/>
  <c r="U383" i="10"/>
  <c r="K384" i="10"/>
  <c r="S384" i="10"/>
  <c r="I385" i="10"/>
  <c r="Q385" i="10"/>
  <c r="Y385" i="10"/>
  <c r="AE385" i="10" s="1"/>
  <c r="G386" i="10"/>
  <c r="O386" i="10"/>
  <c r="W386" i="10"/>
  <c r="AK386" i="10"/>
  <c r="M387" i="10"/>
  <c r="U387" i="10"/>
  <c r="K388" i="10"/>
  <c r="S388" i="10"/>
  <c r="I389" i="10"/>
  <c r="Q389" i="10"/>
  <c r="Y389" i="10"/>
  <c r="AE389" i="10" s="1"/>
  <c r="G390" i="10"/>
  <c r="O390" i="10"/>
  <c r="W390" i="10"/>
  <c r="AK390" i="10"/>
  <c r="M391" i="10"/>
  <c r="U391" i="10"/>
  <c r="K392" i="10"/>
  <c r="S392" i="10"/>
  <c r="I393" i="10"/>
  <c r="Q393" i="10"/>
  <c r="Y393" i="10"/>
  <c r="AE393" i="10" s="1"/>
  <c r="G394" i="10"/>
  <c r="O394" i="10"/>
  <c r="W394" i="10"/>
  <c r="AK394" i="10"/>
  <c r="M395" i="10"/>
  <c r="U395" i="10"/>
  <c r="K396" i="10"/>
  <c r="S396" i="10"/>
  <c r="I397" i="10"/>
  <c r="Q397" i="10"/>
  <c r="Y397" i="10"/>
  <c r="AE397" i="10" s="1"/>
  <c r="G398" i="10"/>
  <c r="O398" i="10"/>
  <c r="W398" i="10"/>
  <c r="AK398" i="10"/>
  <c r="M399" i="10"/>
  <c r="U399" i="10"/>
  <c r="N355" i="10"/>
  <c r="V355" i="10"/>
  <c r="AJ355" i="10"/>
  <c r="L356" i="10"/>
  <c r="T356" i="10"/>
  <c r="J357" i="10"/>
  <c r="R357" i="10"/>
  <c r="H358" i="10"/>
  <c r="P358" i="10"/>
  <c r="X358" i="10"/>
  <c r="F359" i="10"/>
  <c r="N359" i="10"/>
  <c r="V359" i="10"/>
  <c r="AJ359" i="10"/>
  <c r="L360" i="10"/>
  <c r="T360" i="10"/>
  <c r="J361" i="10"/>
  <c r="R361" i="10"/>
  <c r="H362" i="10"/>
  <c r="P362" i="10"/>
  <c r="X362" i="10"/>
  <c r="F363" i="10"/>
  <c r="N363" i="10"/>
  <c r="V363" i="10"/>
  <c r="AJ363" i="10"/>
  <c r="L364" i="10"/>
  <c r="T364" i="10"/>
  <c r="J365" i="10"/>
  <c r="R365" i="10"/>
  <c r="H366" i="10"/>
  <c r="P366" i="10"/>
  <c r="X366" i="10"/>
  <c r="F367" i="10"/>
  <c r="N367" i="10"/>
  <c r="V367" i="10"/>
  <c r="AJ367" i="10"/>
  <c r="L368" i="10"/>
  <c r="T368" i="10"/>
  <c r="J369" i="10"/>
  <c r="R369" i="10"/>
  <c r="H370" i="10"/>
  <c r="P370" i="10"/>
  <c r="X370" i="10"/>
  <c r="F371" i="10"/>
  <c r="N371" i="10"/>
  <c r="V371" i="10"/>
  <c r="AJ371" i="10"/>
  <c r="L372" i="10"/>
  <c r="T372" i="10"/>
  <c r="J373" i="10"/>
  <c r="R373" i="10"/>
  <c r="H374" i="10"/>
  <c r="P374" i="10"/>
  <c r="X374" i="10"/>
  <c r="F375" i="10"/>
  <c r="N375" i="10"/>
  <c r="V375" i="10"/>
  <c r="AJ375" i="10"/>
  <c r="L376" i="10"/>
  <c r="T376" i="10"/>
  <c r="J377" i="10"/>
  <c r="R377" i="10"/>
  <c r="H378" i="10"/>
  <c r="P378" i="10"/>
  <c r="X378" i="10"/>
  <c r="F379" i="10"/>
  <c r="N379" i="10"/>
  <c r="V379" i="10"/>
  <c r="AJ379" i="10"/>
  <c r="L380" i="10"/>
  <c r="T380" i="10"/>
  <c r="J381" i="10"/>
  <c r="R381" i="10"/>
  <c r="H382" i="10"/>
  <c r="P382" i="10"/>
  <c r="X382" i="10"/>
  <c r="F383" i="10"/>
  <c r="N383" i="10"/>
  <c r="V383" i="10"/>
  <c r="AJ383" i="10"/>
  <c r="L384" i="10"/>
  <c r="T384" i="10"/>
  <c r="J385" i="10"/>
  <c r="R385" i="10"/>
  <c r="H386" i="10"/>
  <c r="P386" i="10"/>
  <c r="X386" i="10"/>
  <c r="F387" i="10"/>
  <c r="N387" i="10"/>
  <c r="V387" i="10"/>
  <c r="AJ387" i="10"/>
  <c r="L388" i="10"/>
  <c r="T388" i="10"/>
  <c r="J389" i="10"/>
  <c r="R389" i="10"/>
  <c r="H390" i="10"/>
  <c r="P390" i="10"/>
  <c r="X390" i="10"/>
  <c r="F391" i="10"/>
  <c r="N391" i="10"/>
  <c r="V391" i="10"/>
  <c r="AJ391" i="10"/>
  <c r="L392" i="10"/>
  <c r="T392" i="10"/>
  <c r="J393" i="10"/>
  <c r="R393" i="10"/>
  <c r="H394" i="10"/>
  <c r="P394" i="10"/>
  <c r="X394" i="10"/>
  <c r="F395" i="10"/>
  <c r="N395" i="10"/>
  <c r="V395" i="10"/>
  <c r="AJ395" i="10"/>
  <c r="L396" i="10"/>
  <c r="T396" i="10"/>
  <c r="J397" i="10"/>
  <c r="R397" i="10"/>
  <c r="H398" i="10"/>
  <c r="P398" i="10"/>
  <c r="X398" i="10"/>
  <c r="F399" i="10"/>
  <c r="N399" i="10"/>
  <c r="V399" i="10"/>
  <c r="AJ399" i="10"/>
  <c r="L400" i="10"/>
  <c r="T400" i="10"/>
  <c r="J401" i="10"/>
  <c r="R401" i="10"/>
  <c r="H402" i="10"/>
  <c r="P402" i="10"/>
  <c r="X402" i="10"/>
  <c r="F403" i="10"/>
  <c r="N403" i="10"/>
  <c r="V403" i="10"/>
  <c r="AJ403" i="10"/>
  <c r="L404" i="10"/>
  <c r="T404" i="10"/>
  <c r="J405" i="10"/>
  <c r="R405" i="10"/>
  <c r="G355" i="10"/>
  <c r="O355" i="10"/>
  <c r="W355" i="10"/>
  <c r="AK355" i="10"/>
  <c r="M356" i="10"/>
  <c r="U356" i="10"/>
  <c r="K357" i="10"/>
  <c r="S357" i="10"/>
  <c r="I358" i="10"/>
  <c r="Q358" i="10"/>
  <c r="Y358" i="10"/>
  <c r="AE358" i="10" s="1"/>
  <c r="G359" i="10"/>
  <c r="O359" i="10"/>
  <c r="W359" i="10"/>
  <c r="AK359" i="10"/>
  <c r="M360" i="10"/>
  <c r="U360" i="10"/>
  <c r="K361" i="10"/>
  <c r="S361" i="10"/>
  <c r="I362" i="10"/>
  <c r="Q362" i="10"/>
  <c r="Y362" i="10"/>
  <c r="AE362" i="10" s="1"/>
  <c r="G363" i="10"/>
  <c r="O363" i="10"/>
  <c r="W363" i="10"/>
  <c r="AK363" i="10"/>
  <c r="M364" i="10"/>
  <c r="U364" i="10"/>
  <c r="K365" i="10"/>
  <c r="S365" i="10"/>
  <c r="I366" i="10"/>
  <c r="Q366" i="10"/>
  <c r="Y366" i="10"/>
  <c r="AE366" i="10" s="1"/>
  <c r="G367" i="10"/>
  <c r="O367" i="10"/>
  <c r="W367" i="10"/>
  <c r="AK367" i="10"/>
  <c r="M368" i="10"/>
  <c r="U368" i="10"/>
  <c r="K369" i="10"/>
  <c r="S369" i="10"/>
  <c r="I370" i="10"/>
  <c r="Q370" i="10"/>
  <c r="Y370" i="10"/>
  <c r="AE370" i="10" s="1"/>
  <c r="G371" i="10"/>
  <c r="O371" i="10"/>
  <c r="W371" i="10"/>
  <c r="AK371" i="10"/>
  <c r="M372" i="10"/>
  <c r="U372" i="10"/>
  <c r="K373" i="10"/>
  <c r="S373" i="10"/>
  <c r="I374" i="10"/>
  <c r="Q374" i="10"/>
  <c r="Y374" i="10"/>
  <c r="AE374" i="10" s="1"/>
  <c r="G375" i="10"/>
  <c r="O375" i="10"/>
  <c r="W375" i="10"/>
  <c r="AK375" i="10"/>
  <c r="M376" i="10"/>
  <c r="U376" i="10"/>
  <c r="K377" i="10"/>
  <c r="S377" i="10"/>
  <c r="I378" i="10"/>
  <c r="Q378" i="10"/>
  <c r="Y378" i="10"/>
  <c r="AE378" i="10" s="1"/>
  <c r="G379" i="10"/>
  <c r="O379" i="10"/>
  <c r="W379" i="10"/>
  <c r="AK379" i="10"/>
  <c r="M380" i="10"/>
  <c r="U380" i="10"/>
  <c r="K381" i="10"/>
  <c r="S381" i="10"/>
  <c r="I382" i="10"/>
  <c r="Q382" i="10"/>
  <c r="Y382" i="10"/>
  <c r="AE382" i="10" s="1"/>
  <c r="G383" i="10"/>
  <c r="O383" i="10"/>
  <c r="W383" i="10"/>
  <c r="AK383" i="10"/>
  <c r="M384" i="10"/>
  <c r="U384" i="10"/>
  <c r="K385" i="10"/>
  <c r="S385" i="10"/>
  <c r="I386" i="10"/>
  <c r="Q386" i="10"/>
  <c r="Y386" i="10"/>
  <c r="AE386" i="10" s="1"/>
  <c r="G387" i="10"/>
  <c r="O387" i="10"/>
  <c r="W387" i="10"/>
  <c r="AK387" i="10"/>
  <c r="M388" i="10"/>
  <c r="U388" i="10"/>
  <c r="K389" i="10"/>
  <c r="S389" i="10"/>
  <c r="I390" i="10"/>
  <c r="Q390" i="10"/>
  <c r="Y390" i="10"/>
  <c r="AE390" i="10" s="1"/>
  <c r="G391" i="10"/>
  <c r="O391" i="10"/>
  <c r="W391" i="10"/>
  <c r="AK391" i="10"/>
  <c r="M392" i="10"/>
  <c r="U392" i="10"/>
  <c r="K393" i="10"/>
  <c r="S393" i="10"/>
  <c r="I394" i="10"/>
  <c r="Q394" i="10"/>
  <c r="Y394" i="10"/>
  <c r="AE394" i="10" s="1"/>
  <c r="G395" i="10"/>
  <c r="O395" i="10"/>
  <c r="W395" i="10"/>
  <c r="AK395" i="10"/>
  <c r="M396" i="10"/>
  <c r="U396" i="10"/>
  <c r="K397" i="10"/>
  <c r="S397" i="10"/>
  <c r="I398" i="10"/>
  <c r="Q398" i="10"/>
  <c r="Y398" i="10"/>
  <c r="AE398" i="10" s="1"/>
  <c r="G399" i="10"/>
  <c r="O399" i="10"/>
  <c r="W399" i="10"/>
  <c r="AK399" i="10"/>
  <c r="M400" i="10"/>
  <c r="U400" i="10"/>
  <c r="K401" i="10"/>
  <c r="S401" i="10"/>
  <c r="I402" i="10"/>
  <c r="Q402" i="10"/>
  <c r="Y402" i="10"/>
  <c r="AE402" i="10" s="1"/>
  <c r="G403" i="10"/>
  <c r="O403" i="10"/>
  <c r="W403" i="10"/>
  <c r="AK403" i="10"/>
  <c r="M404" i="10"/>
  <c r="U404" i="10"/>
  <c r="K405" i="10"/>
  <c r="S405" i="10"/>
  <c r="I406" i="10"/>
  <c r="Q406" i="10"/>
  <c r="Y406" i="10"/>
  <c r="AE406" i="10" s="1"/>
  <c r="H355" i="10"/>
  <c r="P355" i="10"/>
  <c r="X355" i="10"/>
  <c r="F356" i="10"/>
  <c r="N356" i="10"/>
  <c r="V356" i="10"/>
  <c r="AJ356" i="10"/>
  <c r="L357" i="10"/>
  <c r="T357" i="10"/>
  <c r="J358" i="10"/>
  <c r="R358" i="10"/>
  <c r="H359" i="10"/>
  <c r="P359" i="10"/>
  <c r="X359" i="10"/>
  <c r="F360" i="10"/>
  <c r="N360" i="10"/>
  <c r="V360" i="10"/>
  <c r="AJ360" i="10"/>
  <c r="L361" i="10"/>
  <c r="T361" i="10"/>
  <c r="J362" i="10"/>
  <c r="R362" i="10"/>
  <c r="H363" i="10"/>
  <c r="P363" i="10"/>
  <c r="X363" i="10"/>
  <c r="F364" i="10"/>
  <c r="N364" i="10"/>
  <c r="V364" i="10"/>
  <c r="AJ364" i="10"/>
  <c r="L365" i="10"/>
  <c r="T365" i="10"/>
  <c r="J366" i="10"/>
  <c r="R366" i="10"/>
  <c r="H367" i="10"/>
  <c r="P367" i="10"/>
  <c r="X367" i="10"/>
  <c r="F368" i="10"/>
  <c r="N368" i="10"/>
  <c r="V368" i="10"/>
  <c r="AJ368" i="10"/>
  <c r="L369" i="10"/>
  <c r="T369" i="10"/>
  <c r="J370" i="10"/>
  <c r="R370" i="10"/>
  <c r="H371" i="10"/>
  <c r="P371" i="10"/>
  <c r="X371" i="10"/>
  <c r="F372" i="10"/>
  <c r="N372" i="10"/>
  <c r="V372" i="10"/>
  <c r="AJ372" i="10"/>
  <c r="L373" i="10"/>
  <c r="T373" i="10"/>
  <c r="J374" i="10"/>
  <c r="R374" i="10"/>
  <c r="H375" i="10"/>
  <c r="P375" i="10"/>
  <c r="X375" i="10"/>
  <c r="F376" i="10"/>
  <c r="N376" i="10"/>
  <c r="V376" i="10"/>
  <c r="AJ376" i="10"/>
  <c r="L377" i="10"/>
  <c r="T377" i="10"/>
  <c r="J378" i="10"/>
  <c r="R378" i="10"/>
  <c r="H379" i="10"/>
  <c r="P379" i="10"/>
  <c r="X379" i="10"/>
  <c r="F380" i="10"/>
  <c r="N380" i="10"/>
  <c r="V380" i="10"/>
  <c r="AJ380" i="10"/>
  <c r="L381" i="10"/>
  <c r="T381" i="10"/>
  <c r="J382" i="10"/>
  <c r="R382" i="10"/>
  <c r="H383" i="10"/>
  <c r="P383" i="10"/>
  <c r="X383" i="10"/>
  <c r="F384" i="10"/>
  <c r="N384" i="10"/>
  <c r="V384" i="10"/>
  <c r="AJ384" i="10"/>
  <c r="L385" i="10"/>
  <c r="T385" i="10"/>
  <c r="J386" i="10"/>
  <c r="R386" i="10"/>
  <c r="H387" i="10"/>
  <c r="P387" i="10"/>
  <c r="X387" i="10"/>
  <c r="F388" i="10"/>
  <c r="N388" i="10"/>
  <c r="V388" i="10"/>
  <c r="AJ388" i="10"/>
  <c r="L389" i="10"/>
  <c r="T389" i="10"/>
  <c r="J390" i="10"/>
  <c r="R390" i="10"/>
  <c r="H391" i="10"/>
  <c r="P391" i="10"/>
  <c r="X391" i="10"/>
  <c r="F392" i="10"/>
  <c r="N392" i="10"/>
  <c r="V392" i="10"/>
  <c r="AJ392" i="10"/>
  <c r="L393" i="10"/>
  <c r="T393" i="10"/>
  <c r="J394" i="10"/>
  <c r="R394" i="10"/>
  <c r="H395" i="10"/>
  <c r="P395" i="10"/>
  <c r="X395" i="10"/>
  <c r="F396" i="10"/>
  <c r="N396" i="10"/>
  <c r="V396" i="10"/>
  <c r="AJ396" i="10"/>
  <c r="L397" i="10"/>
  <c r="T397" i="10"/>
  <c r="J398" i="10"/>
  <c r="R398" i="10"/>
  <c r="H399" i="10"/>
  <c r="P399" i="10"/>
  <c r="X399" i="10"/>
  <c r="F400" i="10"/>
  <c r="N400" i="10"/>
  <c r="V400" i="10"/>
  <c r="AJ400" i="10"/>
  <c r="L401" i="10"/>
  <c r="T401" i="10"/>
  <c r="J402" i="10"/>
  <c r="R402" i="10"/>
  <c r="H403" i="10"/>
  <c r="P403" i="10"/>
  <c r="X403" i="10"/>
  <c r="F404" i="10"/>
  <c r="N404" i="10"/>
  <c r="V404" i="10"/>
  <c r="AJ404" i="10"/>
  <c r="L405" i="10"/>
  <c r="T405" i="10"/>
  <c r="J406" i="10"/>
  <c r="I355" i="10"/>
  <c r="Q355" i="10"/>
  <c r="Y355" i="10"/>
  <c r="AE355" i="10" s="1"/>
  <c r="G356" i="10"/>
  <c r="O356" i="10"/>
  <c r="W356" i="10"/>
  <c r="AK356" i="10"/>
  <c r="M357" i="10"/>
  <c r="U357" i="10"/>
  <c r="K358" i="10"/>
  <c r="S358" i="10"/>
  <c r="I359" i="10"/>
  <c r="Q359" i="10"/>
  <c r="Y359" i="10"/>
  <c r="AE359" i="10" s="1"/>
  <c r="G360" i="10"/>
  <c r="O360" i="10"/>
  <c r="W360" i="10"/>
  <c r="AK360" i="10"/>
  <c r="M361" i="10"/>
  <c r="U361" i="10"/>
  <c r="K362" i="10"/>
  <c r="S362" i="10"/>
  <c r="I363" i="10"/>
  <c r="Q363" i="10"/>
  <c r="Y363" i="10"/>
  <c r="AE363" i="10" s="1"/>
  <c r="G364" i="10"/>
  <c r="O364" i="10"/>
  <c r="W364" i="10"/>
  <c r="AK364" i="10"/>
  <c r="M365" i="10"/>
  <c r="U365" i="10"/>
  <c r="K366" i="10"/>
  <c r="S366" i="10"/>
  <c r="AB366" i="10" s="1"/>
  <c r="I367" i="10"/>
  <c r="Q367" i="10"/>
  <c r="Y367" i="10"/>
  <c r="AE367" i="10" s="1"/>
  <c r="G368" i="10"/>
  <c r="O368" i="10"/>
  <c r="W368" i="10"/>
  <c r="AK368" i="10"/>
  <c r="M369" i="10"/>
  <c r="U369" i="10"/>
  <c r="K370" i="10"/>
  <c r="S370" i="10"/>
  <c r="AB370" i="10" s="1"/>
  <c r="I371" i="10"/>
  <c r="Q371" i="10"/>
  <c r="Y371" i="10"/>
  <c r="AE371" i="10" s="1"/>
  <c r="G372" i="10"/>
  <c r="O372" i="10"/>
  <c r="W372" i="10"/>
  <c r="AK372" i="10"/>
  <c r="M373" i="10"/>
  <c r="U373" i="10"/>
  <c r="K374" i="10"/>
  <c r="S374" i="10"/>
  <c r="AB374" i="10" s="1"/>
  <c r="I375" i="10"/>
  <c r="Q375" i="10"/>
  <c r="Y375" i="10"/>
  <c r="AE375" i="10" s="1"/>
  <c r="G376" i="10"/>
  <c r="O376" i="10"/>
  <c r="W376" i="10"/>
  <c r="AK376" i="10"/>
  <c r="M377" i="10"/>
  <c r="U377" i="10"/>
  <c r="K378" i="10"/>
  <c r="S378" i="10"/>
  <c r="AB378" i="10" s="1"/>
  <c r="I379" i="10"/>
  <c r="Q379" i="10"/>
  <c r="Y379" i="10"/>
  <c r="AE379" i="10" s="1"/>
  <c r="G380" i="10"/>
  <c r="O380" i="10"/>
  <c r="W380" i="10"/>
  <c r="AK380" i="10"/>
  <c r="M381" i="10"/>
  <c r="U381" i="10"/>
  <c r="K382" i="10"/>
  <c r="S382" i="10"/>
  <c r="AB382" i="10" s="1"/>
  <c r="I383" i="10"/>
  <c r="Q383" i="10"/>
  <c r="Y383" i="10"/>
  <c r="AE383" i="10" s="1"/>
  <c r="G384" i="10"/>
  <c r="O384" i="10"/>
  <c r="W384" i="10"/>
  <c r="AK384" i="10"/>
  <c r="M385" i="10"/>
  <c r="U385" i="10"/>
  <c r="K386" i="10"/>
  <c r="S386" i="10"/>
  <c r="I387" i="10"/>
  <c r="Q387" i="10"/>
  <c r="Y387" i="10"/>
  <c r="AE387" i="10" s="1"/>
  <c r="G388" i="10"/>
  <c r="O388" i="10"/>
  <c r="W388" i="10"/>
  <c r="AK388" i="10"/>
  <c r="M389" i="10"/>
  <c r="U389" i="10"/>
  <c r="K390" i="10"/>
  <c r="S390" i="10"/>
  <c r="I391" i="10"/>
  <c r="Q391" i="10"/>
  <c r="Y391" i="10"/>
  <c r="AE391" i="10" s="1"/>
  <c r="G392" i="10"/>
  <c r="O392" i="10"/>
  <c r="W392" i="10"/>
  <c r="AK392" i="10"/>
  <c r="M393" i="10"/>
  <c r="U393" i="10"/>
  <c r="K394" i="10"/>
  <c r="S394" i="10"/>
  <c r="I395" i="10"/>
  <c r="Q395" i="10"/>
  <c r="Y395" i="10"/>
  <c r="AE395" i="10" s="1"/>
  <c r="G396" i="10"/>
  <c r="O396" i="10"/>
  <c r="W396" i="10"/>
  <c r="AK396" i="10"/>
  <c r="M397" i="10"/>
  <c r="U397" i="10"/>
  <c r="K398" i="10"/>
  <c r="S398" i="10"/>
  <c r="AB398" i="10" s="1"/>
  <c r="I399" i="10"/>
  <c r="Q399" i="10"/>
  <c r="Y399" i="10"/>
  <c r="AE399" i="10" s="1"/>
  <c r="G400" i="10"/>
  <c r="O400" i="10"/>
  <c r="W400" i="10"/>
  <c r="AK400" i="10"/>
  <c r="M401" i="10"/>
  <c r="U401" i="10"/>
  <c r="K402" i="10"/>
  <c r="S402" i="10"/>
  <c r="AB402" i="10" s="1"/>
  <c r="I403" i="10"/>
  <c r="Q403" i="10"/>
  <c r="Y403" i="10"/>
  <c r="AE403" i="10" s="1"/>
  <c r="G404" i="10"/>
  <c r="O404" i="10"/>
  <c r="W404" i="10"/>
  <c r="AK404" i="10"/>
  <c r="M405" i="10"/>
  <c r="U405" i="10"/>
  <c r="I401" i="10"/>
  <c r="U403" i="10"/>
  <c r="G406" i="10"/>
  <c r="X406" i="10"/>
  <c r="K407" i="10"/>
  <c r="S407" i="10"/>
  <c r="I408" i="10"/>
  <c r="Q408" i="10"/>
  <c r="Y408" i="10"/>
  <c r="AE408" i="10" s="1"/>
  <c r="G409" i="10"/>
  <c r="O409" i="10"/>
  <c r="W409" i="10"/>
  <c r="AK409" i="10"/>
  <c r="M410" i="10"/>
  <c r="U410" i="10"/>
  <c r="K411" i="10"/>
  <c r="S411" i="10"/>
  <c r="I412" i="10"/>
  <c r="Q412" i="10"/>
  <c r="Y412" i="10"/>
  <c r="AE412" i="10" s="1"/>
  <c r="G413" i="10"/>
  <c r="O413" i="10"/>
  <c r="W413" i="10"/>
  <c r="AK413" i="10"/>
  <c r="M414" i="10"/>
  <c r="U414" i="10"/>
  <c r="K415" i="10"/>
  <c r="S415" i="10"/>
  <c r="I416" i="10"/>
  <c r="Q416" i="10"/>
  <c r="Y416" i="10"/>
  <c r="AE416" i="10" s="1"/>
  <c r="G417" i="10"/>
  <c r="O417" i="10"/>
  <c r="W417" i="10"/>
  <c r="AK417" i="10"/>
  <c r="M418" i="10"/>
  <c r="U418" i="10"/>
  <c r="K419" i="10"/>
  <c r="S419" i="10"/>
  <c r="I420" i="10"/>
  <c r="Q420" i="10"/>
  <c r="Y420" i="10"/>
  <c r="AE420" i="10" s="1"/>
  <c r="Q401" i="10"/>
  <c r="H406" i="10"/>
  <c r="L407" i="10"/>
  <c r="T407" i="10"/>
  <c r="J408" i="10"/>
  <c r="R408" i="10"/>
  <c r="H409" i="10"/>
  <c r="P409" i="10"/>
  <c r="X409" i="10"/>
  <c r="F410" i="10"/>
  <c r="N410" i="10"/>
  <c r="V410" i="10"/>
  <c r="AJ410" i="10"/>
  <c r="L411" i="10"/>
  <c r="T411" i="10"/>
  <c r="J412" i="10"/>
  <c r="R412" i="10"/>
  <c r="H413" i="10"/>
  <c r="P413" i="10"/>
  <c r="X413" i="10"/>
  <c r="F414" i="10"/>
  <c r="N414" i="10"/>
  <c r="V414" i="10"/>
  <c r="AJ414" i="10"/>
  <c r="L415" i="10"/>
  <c r="T415" i="10"/>
  <c r="J416" i="10"/>
  <c r="R416" i="10"/>
  <c r="H417" i="10"/>
  <c r="P417" i="10"/>
  <c r="X417" i="10"/>
  <c r="F418" i="10"/>
  <c r="N418" i="10"/>
  <c r="V418" i="10"/>
  <c r="AJ418" i="10"/>
  <c r="L419" i="10"/>
  <c r="T419" i="10"/>
  <c r="J420" i="10"/>
  <c r="R420" i="10"/>
  <c r="Y401" i="10"/>
  <c r="AE401" i="10" s="1"/>
  <c r="K404" i="10"/>
  <c r="K406" i="10"/>
  <c r="M407" i="10"/>
  <c r="U407" i="10"/>
  <c r="K408" i="10"/>
  <c r="S408" i="10"/>
  <c r="I409" i="10"/>
  <c r="Q409" i="10"/>
  <c r="Y409" i="10"/>
  <c r="AE409" i="10" s="1"/>
  <c r="G410" i="10"/>
  <c r="O410" i="10"/>
  <c r="W410" i="10"/>
  <c r="AK410" i="10"/>
  <c r="M411" i="10"/>
  <c r="U411" i="10"/>
  <c r="K412" i="10"/>
  <c r="S412" i="10"/>
  <c r="I413" i="10"/>
  <c r="Q413" i="10"/>
  <c r="Y413" i="10"/>
  <c r="AE413" i="10" s="1"/>
  <c r="G414" i="10"/>
  <c r="O414" i="10"/>
  <c r="W414" i="10"/>
  <c r="AK414" i="10"/>
  <c r="M415" i="10"/>
  <c r="U415" i="10"/>
  <c r="K416" i="10"/>
  <c r="S416" i="10"/>
  <c r="I417" i="10"/>
  <c r="Q417" i="10"/>
  <c r="Y417" i="10"/>
  <c r="AE417" i="10" s="1"/>
  <c r="G418" i="10"/>
  <c r="O418" i="10"/>
  <c r="W418" i="10"/>
  <c r="AK418" i="10"/>
  <c r="M419" i="10"/>
  <c r="U419" i="10"/>
  <c r="K420" i="10"/>
  <c r="S420" i="10"/>
  <c r="T418" i="10"/>
  <c r="H420" i="10"/>
  <c r="G402" i="10"/>
  <c r="S404" i="10"/>
  <c r="O406" i="10"/>
  <c r="AK406" i="10"/>
  <c r="N407" i="10"/>
  <c r="V407" i="10"/>
  <c r="AJ407" i="10"/>
  <c r="L408" i="10"/>
  <c r="T408" i="10"/>
  <c r="J409" i="10"/>
  <c r="R409" i="10"/>
  <c r="H410" i="10"/>
  <c r="P410" i="10"/>
  <c r="X410" i="10"/>
  <c r="F411" i="10"/>
  <c r="N411" i="10"/>
  <c r="V411" i="10"/>
  <c r="AJ411" i="10"/>
  <c r="L412" i="10"/>
  <c r="T412" i="10"/>
  <c r="J413" i="10"/>
  <c r="R413" i="10"/>
  <c r="H414" i="10"/>
  <c r="P414" i="10"/>
  <c r="X414" i="10"/>
  <c r="F415" i="10"/>
  <c r="N415" i="10"/>
  <c r="V415" i="10"/>
  <c r="AJ415" i="10"/>
  <c r="L416" i="10"/>
  <c r="T416" i="10"/>
  <c r="J417" i="10"/>
  <c r="R417" i="10"/>
  <c r="H418" i="10"/>
  <c r="P418" i="10"/>
  <c r="X418" i="10"/>
  <c r="F419" i="10"/>
  <c r="N419" i="10"/>
  <c r="V419" i="10"/>
  <c r="AJ419" i="10"/>
  <c r="L420" i="10"/>
  <c r="T420" i="10"/>
  <c r="J419" i="10"/>
  <c r="X420" i="10"/>
  <c r="O402" i="10"/>
  <c r="P406" i="10"/>
  <c r="F407" i="10"/>
  <c r="O407" i="10"/>
  <c r="W407" i="10"/>
  <c r="AK407" i="10"/>
  <c r="M408" i="10"/>
  <c r="U408" i="10"/>
  <c r="K409" i="10"/>
  <c r="S409" i="10"/>
  <c r="I410" i="10"/>
  <c r="Q410" i="10"/>
  <c r="Y410" i="10"/>
  <c r="AE410" i="10" s="1"/>
  <c r="G411" i="10"/>
  <c r="O411" i="10"/>
  <c r="W411" i="10"/>
  <c r="AK411" i="10"/>
  <c r="M412" i="10"/>
  <c r="U412" i="10"/>
  <c r="K413" i="10"/>
  <c r="S413" i="10"/>
  <c r="I414" i="10"/>
  <c r="Q414" i="10"/>
  <c r="Y414" i="10"/>
  <c r="AE414" i="10" s="1"/>
  <c r="G415" i="10"/>
  <c r="O415" i="10"/>
  <c r="W415" i="10"/>
  <c r="AK415" i="10"/>
  <c r="M416" i="10"/>
  <c r="U416" i="10"/>
  <c r="K417" i="10"/>
  <c r="S417" i="10"/>
  <c r="I418" i="10"/>
  <c r="Q418" i="10"/>
  <c r="Y418" i="10"/>
  <c r="AE418" i="10" s="1"/>
  <c r="G419" i="10"/>
  <c r="O419" i="10"/>
  <c r="W419" i="10"/>
  <c r="AK419" i="10"/>
  <c r="M420" i="10"/>
  <c r="U420" i="10"/>
  <c r="K400" i="10"/>
  <c r="W402" i="10"/>
  <c r="I405" i="10"/>
  <c r="R406" i="10"/>
  <c r="G407" i="10"/>
  <c r="P407" i="10"/>
  <c r="X407" i="10"/>
  <c r="F408" i="10"/>
  <c r="N408" i="10"/>
  <c r="V408" i="10"/>
  <c r="AJ408" i="10"/>
  <c r="L409" i="10"/>
  <c r="T409" i="10"/>
  <c r="J410" i="10"/>
  <c r="R410" i="10"/>
  <c r="H411" i="10"/>
  <c r="P411" i="10"/>
  <c r="X411" i="10"/>
  <c r="F412" i="10"/>
  <c r="N412" i="10"/>
  <c r="V412" i="10"/>
  <c r="AJ412" i="10"/>
  <c r="L413" i="10"/>
  <c r="T413" i="10"/>
  <c r="J414" i="10"/>
  <c r="R414" i="10"/>
  <c r="H415" i="10"/>
  <c r="P415" i="10"/>
  <c r="X415" i="10"/>
  <c r="F416" i="10"/>
  <c r="N416" i="10"/>
  <c r="V416" i="10"/>
  <c r="AJ416" i="10"/>
  <c r="L417" i="10"/>
  <c r="T417" i="10"/>
  <c r="J418" i="10"/>
  <c r="R418" i="10"/>
  <c r="H419" i="10"/>
  <c r="P419" i="10"/>
  <c r="X419" i="10"/>
  <c r="F420" i="10"/>
  <c r="N420" i="10"/>
  <c r="V420" i="10"/>
  <c r="AJ420" i="10"/>
  <c r="P420" i="10"/>
  <c r="S400" i="10"/>
  <c r="AK402" i="10"/>
  <c r="Q405" i="10"/>
  <c r="S406" i="10"/>
  <c r="H407" i="10"/>
  <c r="Q407" i="10"/>
  <c r="Y407" i="10"/>
  <c r="AE407" i="10" s="1"/>
  <c r="G408" i="10"/>
  <c r="O408" i="10"/>
  <c r="W408" i="10"/>
  <c r="AK408" i="10"/>
  <c r="M409" i="10"/>
  <c r="U409" i="10"/>
  <c r="K410" i="10"/>
  <c r="S410" i="10"/>
  <c r="I411" i="10"/>
  <c r="Q411" i="10"/>
  <c r="Y411" i="10"/>
  <c r="AE411" i="10" s="1"/>
  <c r="G412" i="10"/>
  <c r="O412" i="10"/>
  <c r="W412" i="10"/>
  <c r="AK412" i="10"/>
  <c r="M413" i="10"/>
  <c r="U413" i="10"/>
  <c r="K414" i="10"/>
  <c r="S414" i="10"/>
  <c r="I415" i="10"/>
  <c r="Q415" i="10"/>
  <c r="Y415" i="10"/>
  <c r="AE415" i="10" s="1"/>
  <c r="G416" i="10"/>
  <c r="O416" i="10"/>
  <c r="W416" i="10"/>
  <c r="AK416" i="10"/>
  <c r="M417" i="10"/>
  <c r="U417" i="10"/>
  <c r="K418" i="10"/>
  <c r="S418" i="10"/>
  <c r="I419" i="10"/>
  <c r="Q419" i="10"/>
  <c r="Y419" i="10"/>
  <c r="AE419" i="10" s="1"/>
  <c r="G420" i="10"/>
  <c r="O420" i="10"/>
  <c r="W420" i="10"/>
  <c r="AK420" i="10"/>
  <c r="R419" i="10"/>
  <c r="M403" i="10"/>
  <c r="Y405" i="10"/>
  <c r="AE405" i="10" s="1"/>
  <c r="W406" i="10"/>
  <c r="I407" i="10"/>
  <c r="R407" i="10"/>
  <c r="H408" i="10"/>
  <c r="P408" i="10"/>
  <c r="X408" i="10"/>
  <c r="F409" i="10"/>
  <c r="N409" i="10"/>
  <c r="V409" i="10"/>
  <c r="AJ409" i="10"/>
  <c r="L410" i="10"/>
  <c r="T410" i="10"/>
  <c r="J411" i="10"/>
  <c r="R411" i="10"/>
  <c r="H412" i="10"/>
  <c r="P412" i="10"/>
  <c r="X412" i="10"/>
  <c r="F413" i="10"/>
  <c r="N413" i="10"/>
  <c r="V413" i="10"/>
  <c r="AJ413" i="10"/>
  <c r="L414" i="10"/>
  <c r="T414" i="10"/>
  <c r="J415" i="10"/>
  <c r="R415" i="10"/>
  <c r="H416" i="10"/>
  <c r="P416" i="10"/>
  <c r="X416" i="10"/>
  <c r="F417" i="10"/>
  <c r="N417" i="10"/>
  <c r="V417" i="10"/>
  <c r="AJ417" i="10"/>
  <c r="L418" i="10"/>
  <c r="N191" i="11"/>
  <c r="N80" i="11"/>
  <c r="N44" i="11"/>
  <c r="B188" i="11"/>
  <c r="O43" i="11"/>
  <c r="O79" i="11"/>
  <c r="O118" i="11"/>
  <c r="B5" i="10"/>
  <c r="P119" i="11"/>
  <c r="P157" i="11"/>
  <c r="O44" i="11"/>
  <c r="L200" i="11"/>
  <c r="L206" i="11"/>
  <c r="AB362" i="10" l="1"/>
  <c r="AD336" i="10"/>
  <c r="AB394" i="10"/>
  <c r="AB328" i="10"/>
  <c r="AD313" i="10"/>
  <c r="AB390" i="10"/>
  <c r="AB358" i="10"/>
  <c r="AD332" i="10"/>
  <c r="AB406" i="10"/>
  <c r="AD352" i="10"/>
  <c r="AA335" i="10"/>
  <c r="AA408" i="10"/>
  <c r="AA412" i="10"/>
  <c r="AD417" i="10"/>
  <c r="AD413" i="10"/>
  <c r="AD348" i="10"/>
  <c r="AA328" i="10"/>
  <c r="AD325" i="10"/>
  <c r="AB404" i="10"/>
  <c r="AA420" i="10"/>
  <c r="AD309" i="10"/>
  <c r="AD340" i="10"/>
  <c r="AD317" i="10"/>
  <c r="AA406" i="10"/>
  <c r="AA415" i="10"/>
  <c r="AD415" i="10"/>
  <c r="AA410" i="10"/>
  <c r="AD400" i="10"/>
  <c r="AD368" i="10"/>
  <c r="AA398" i="10"/>
  <c r="AA366" i="10"/>
  <c r="AB396" i="10"/>
  <c r="AB388" i="10"/>
  <c r="AB380" i="10"/>
  <c r="AB372" i="10"/>
  <c r="AB364" i="10"/>
  <c r="AB356" i="10"/>
  <c r="AD382" i="10"/>
  <c r="AA377" i="10"/>
  <c r="AA384" i="10"/>
  <c r="AB349" i="10"/>
  <c r="AB341" i="10"/>
  <c r="AB333" i="10"/>
  <c r="AA346" i="10"/>
  <c r="AD341" i="10"/>
  <c r="AA336" i="10"/>
  <c r="AB350" i="10"/>
  <c r="AB342" i="10"/>
  <c r="AB334" i="10"/>
  <c r="AA323" i="10"/>
  <c r="AD315" i="10"/>
  <c r="AA310" i="10"/>
  <c r="AD326" i="10"/>
  <c r="AA321" i="10"/>
  <c r="AB414" i="10"/>
  <c r="D166" i="16"/>
  <c r="N165" i="16"/>
  <c r="V165" i="16"/>
  <c r="AD165" i="16"/>
  <c r="O165" i="16"/>
  <c r="W165" i="16"/>
  <c r="AE165" i="16"/>
  <c r="H165" i="16"/>
  <c r="P165" i="16"/>
  <c r="X165" i="16"/>
  <c r="AF165" i="16"/>
  <c r="I165" i="16"/>
  <c r="Q165" i="16"/>
  <c r="Y165" i="16"/>
  <c r="AG165" i="16"/>
  <c r="J165" i="16"/>
  <c r="R165" i="16"/>
  <c r="Z165" i="16"/>
  <c r="AH165" i="16"/>
  <c r="K165" i="16"/>
  <c r="S165" i="16"/>
  <c r="AA165" i="16"/>
  <c r="AI165" i="16"/>
  <c r="L165" i="16"/>
  <c r="T165" i="16"/>
  <c r="AB165" i="16"/>
  <c r="AJ165" i="16"/>
  <c r="M165" i="16"/>
  <c r="U165" i="16"/>
  <c r="AC165" i="16"/>
  <c r="G165" i="16"/>
  <c r="E165" i="16"/>
  <c r="F165" i="16"/>
  <c r="AD420" i="10"/>
  <c r="AD389" i="10"/>
  <c r="AA407" i="10"/>
  <c r="AD408" i="10"/>
  <c r="AB413" i="10"/>
  <c r="AB415" i="10"/>
  <c r="AB407" i="10"/>
  <c r="AB386" i="10"/>
  <c r="AD388" i="10"/>
  <c r="AA383" i="10"/>
  <c r="AD356" i="10"/>
  <c r="AD391" i="10"/>
  <c r="AA386" i="10"/>
  <c r="AD359" i="10"/>
  <c r="AD402" i="10"/>
  <c r="AA397" i="10"/>
  <c r="AD370" i="10"/>
  <c r="AA365" i="10"/>
  <c r="AA404" i="10"/>
  <c r="AD377" i="10"/>
  <c r="AA372" i="10"/>
  <c r="AB330" i="10"/>
  <c r="AD339" i="10"/>
  <c r="AA334" i="10"/>
  <c r="AD350" i="10"/>
  <c r="AA345" i="10"/>
  <c r="AA308" i="10"/>
  <c r="AD316" i="10"/>
  <c r="AA311" i="10"/>
  <c r="AB329" i="10"/>
  <c r="AB321" i="10"/>
  <c r="AB313" i="10"/>
  <c r="AB305" i="10"/>
  <c r="AS305" i="10" s="1"/>
  <c r="AA330" i="10"/>
  <c r="AB324" i="10"/>
  <c r="AB316" i="10"/>
  <c r="AB308" i="10"/>
  <c r="AA305" i="10"/>
  <c r="AD314" i="10"/>
  <c r="AA309" i="10"/>
  <c r="AB323" i="10"/>
  <c r="AB315" i="10"/>
  <c r="AA418" i="10"/>
  <c r="AB416" i="10"/>
  <c r="AB408" i="10"/>
  <c r="AD414" i="10"/>
  <c r="AA409" i="10"/>
  <c r="AA403" i="10"/>
  <c r="AD376" i="10"/>
  <c r="AA371" i="10"/>
  <c r="AB405" i="10"/>
  <c r="AB397" i="10"/>
  <c r="AB389" i="10"/>
  <c r="AB381" i="10"/>
  <c r="AB373" i="10"/>
  <c r="AB365" i="10"/>
  <c r="AB357" i="10"/>
  <c r="AD379" i="10"/>
  <c r="AA374" i="10"/>
  <c r="AD390" i="10"/>
  <c r="AA385" i="10"/>
  <c r="AD358" i="10"/>
  <c r="AB399" i="10"/>
  <c r="AB391" i="10"/>
  <c r="AB383" i="10"/>
  <c r="AB375" i="10"/>
  <c r="AB367" i="10"/>
  <c r="AB359" i="10"/>
  <c r="AD397" i="10"/>
  <c r="AA392" i="10"/>
  <c r="AD365" i="10"/>
  <c r="AA360" i="10"/>
  <c r="AA354" i="10"/>
  <c r="AB348" i="10"/>
  <c r="AB340" i="10"/>
  <c r="AB332" i="10"/>
  <c r="AD338" i="10"/>
  <c r="AA333" i="10"/>
  <c r="AA329" i="10"/>
  <c r="AD349" i="10"/>
  <c r="AA344" i="10"/>
  <c r="AD328" i="10"/>
  <c r="AB304" i="10"/>
  <c r="AD323" i="10"/>
  <c r="AA318" i="10"/>
  <c r="AA395" i="10"/>
  <c r="AD371" i="10"/>
  <c r="AD351" i="10"/>
  <c r="AA416" i="10"/>
  <c r="AD416" i="10"/>
  <c r="AA411" i="10"/>
  <c r="AD411" i="10"/>
  <c r="AD396" i="10"/>
  <c r="AA391" i="10"/>
  <c r="AD364" i="10"/>
  <c r="AA359" i="10"/>
  <c r="AD399" i="10"/>
  <c r="AA394" i="10"/>
  <c r="AD367" i="10"/>
  <c r="AA362" i="10"/>
  <c r="AA405" i="10"/>
  <c r="AD378" i="10"/>
  <c r="AA373" i="10"/>
  <c r="AD385" i="10"/>
  <c r="AA380" i="10"/>
  <c r="AD344" i="10"/>
  <c r="AD347" i="10"/>
  <c r="AA342" i="10"/>
  <c r="AD329" i="10"/>
  <c r="AA353" i="10"/>
  <c r="AB347" i="10"/>
  <c r="AB339" i="10"/>
  <c r="AB331" i="10"/>
  <c r="AD337" i="10"/>
  <c r="AA332" i="10"/>
  <c r="AA316" i="10"/>
  <c r="AB322" i="10"/>
  <c r="AB314" i="10"/>
  <c r="AD324" i="10"/>
  <c r="AA319" i="10"/>
  <c r="AD307" i="10"/>
  <c r="AD311" i="10"/>
  <c r="AD322" i="10"/>
  <c r="AA317" i="10"/>
  <c r="AD304" i="10"/>
  <c r="AD357" i="10"/>
  <c r="AA417" i="10"/>
  <c r="AD384" i="10"/>
  <c r="AA379" i="10"/>
  <c r="AD387" i="10"/>
  <c r="AA382" i="10"/>
  <c r="AD355" i="10"/>
  <c r="AB392" i="10"/>
  <c r="AB384" i="10"/>
  <c r="AB376" i="10"/>
  <c r="AB368" i="10"/>
  <c r="AB360" i="10"/>
  <c r="AD398" i="10"/>
  <c r="AA393" i="10"/>
  <c r="AD366" i="10"/>
  <c r="AA361" i="10"/>
  <c r="AD405" i="10"/>
  <c r="AA400" i="10"/>
  <c r="AD373" i="10"/>
  <c r="AA368" i="10"/>
  <c r="AB353" i="10"/>
  <c r="AB345" i="10"/>
  <c r="AB337" i="10"/>
  <c r="AD335" i="10"/>
  <c r="AD346" i="10"/>
  <c r="AA341" i="10"/>
  <c r="AA352" i="10"/>
  <c r="AB354" i="10"/>
  <c r="AB346" i="10"/>
  <c r="AB338" i="10"/>
  <c r="AD312" i="10"/>
  <c r="AA326" i="10"/>
  <c r="AD310" i="10"/>
  <c r="AB307" i="10"/>
  <c r="AD403" i="10"/>
  <c r="AD409" i="10"/>
  <c r="AB400" i="10"/>
  <c r="AA419" i="10"/>
  <c r="AB417" i="10"/>
  <c r="AB409" i="10"/>
  <c r="AD419" i="10"/>
  <c r="AA414" i="10"/>
  <c r="AD410" i="10"/>
  <c r="AB419" i="10"/>
  <c r="AB411" i="10"/>
  <c r="AD404" i="10"/>
  <c r="AA399" i="10"/>
  <c r="AD372" i="10"/>
  <c r="AA367" i="10"/>
  <c r="AA402" i="10"/>
  <c r="AD375" i="10"/>
  <c r="AA370" i="10"/>
  <c r="AD386" i="10"/>
  <c r="AA381" i="10"/>
  <c r="AD393" i="10"/>
  <c r="AA388" i="10"/>
  <c r="AD361" i="10"/>
  <c r="AA356" i="10"/>
  <c r="AA350" i="10"/>
  <c r="AD334" i="10"/>
  <c r="AD345" i="10"/>
  <c r="AA340" i="10"/>
  <c r="AA331" i="10"/>
  <c r="AA324" i="10"/>
  <c r="AA327" i="10"/>
  <c r="AD306" i="10"/>
  <c r="AB325" i="10"/>
  <c r="AB317" i="10"/>
  <c r="AB309" i="10"/>
  <c r="AD319" i="10"/>
  <c r="AA314" i="10"/>
  <c r="AB320" i="10"/>
  <c r="AB312" i="10"/>
  <c r="AA325" i="10"/>
  <c r="AB327" i="10"/>
  <c r="AB319" i="10"/>
  <c r="AB311" i="10"/>
  <c r="AA307" i="10"/>
  <c r="AB418" i="10"/>
  <c r="AB410" i="10"/>
  <c r="AD412" i="10"/>
  <c r="AD407" i="10"/>
  <c r="AB420" i="10"/>
  <c r="AB412" i="10"/>
  <c r="AD392" i="10"/>
  <c r="AA387" i="10"/>
  <c r="AD360" i="10"/>
  <c r="AA355" i="10"/>
  <c r="AB401" i="10"/>
  <c r="AB393" i="10"/>
  <c r="AB385" i="10"/>
  <c r="AB377" i="10"/>
  <c r="AB369" i="10"/>
  <c r="AB361" i="10"/>
  <c r="AD395" i="10"/>
  <c r="AA390" i="10"/>
  <c r="AD363" i="10"/>
  <c r="AA358" i="10"/>
  <c r="AD406" i="10"/>
  <c r="AA401" i="10"/>
  <c r="AD374" i="10"/>
  <c r="AA369" i="10"/>
  <c r="AB403" i="10"/>
  <c r="AB395" i="10"/>
  <c r="AB387" i="10"/>
  <c r="AB379" i="10"/>
  <c r="AB371" i="10"/>
  <c r="AB363" i="10"/>
  <c r="AB355" i="10"/>
  <c r="AD381" i="10"/>
  <c r="AA376" i="10"/>
  <c r="AD343" i="10"/>
  <c r="AA338" i="10"/>
  <c r="AB352" i="10"/>
  <c r="AB344" i="10"/>
  <c r="AB336" i="10"/>
  <c r="AD354" i="10"/>
  <c r="AA349" i="10"/>
  <c r="AD333" i="10"/>
  <c r="AD330" i="10"/>
  <c r="AA312" i="10"/>
  <c r="AD305" i="10"/>
  <c r="AD320" i="10"/>
  <c r="AA315" i="10"/>
  <c r="AA304" i="10"/>
  <c r="AB306" i="10"/>
  <c r="AD318" i="10"/>
  <c r="AA313" i="10"/>
  <c r="AA363" i="10"/>
  <c r="AD418" i="10"/>
  <c r="AA413" i="10"/>
  <c r="AD380" i="10"/>
  <c r="AA375" i="10"/>
  <c r="AD383" i="10"/>
  <c r="AA378" i="10"/>
  <c r="AD394" i="10"/>
  <c r="AA389" i="10"/>
  <c r="AD362" i="10"/>
  <c r="AA357" i="10"/>
  <c r="AD401" i="10"/>
  <c r="AA396" i="10"/>
  <c r="AD369" i="10"/>
  <c r="AA364" i="10"/>
  <c r="AD331" i="10"/>
  <c r="AD342" i="10"/>
  <c r="AA337" i="10"/>
  <c r="AB351" i="10"/>
  <c r="AB343" i="10"/>
  <c r="AB335" i="10"/>
  <c r="AD353" i="10"/>
  <c r="AA348" i="10"/>
  <c r="AB326" i="10"/>
  <c r="AB318" i="10"/>
  <c r="AB310" i="10"/>
  <c r="AD308" i="10"/>
  <c r="AD327" i="10"/>
  <c r="AA322" i="10"/>
  <c r="AA306" i="10"/>
  <c r="B77" i="11"/>
  <c r="B41" i="11"/>
  <c r="B113" i="11"/>
  <c r="AP5" i="10"/>
  <c r="B6" i="10"/>
  <c r="L199" i="11"/>
  <c r="O191" i="11"/>
  <c r="Q191" i="11" s="1"/>
  <c r="L207" i="11"/>
  <c r="O80" i="11"/>
  <c r="AT304" i="10" l="1"/>
  <c r="AT305" i="10"/>
  <c r="AS304" i="10"/>
  <c r="D167" i="16"/>
  <c r="I166" i="16"/>
  <c r="Q166" i="16"/>
  <c r="Y166" i="16"/>
  <c r="AG166" i="16"/>
  <c r="J166" i="16"/>
  <c r="R166" i="16"/>
  <c r="Z166" i="16"/>
  <c r="AH166" i="16"/>
  <c r="K166" i="16"/>
  <c r="S166" i="16"/>
  <c r="AA166" i="16"/>
  <c r="AI166" i="16"/>
  <c r="L166" i="16"/>
  <c r="T166" i="16"/>
  <c r="AB166" i="16"/>
  <c r="AJ166" i="16"/>
  <c r="M166" i="16"/>
  <c r="U166" i="16"/>
  <c r="AC166" i="16"/>
  <c r="N166" i="16"/>
  <c r="V166" i="16"/>
  <c r="AD166" i="16"/>
  <c r="O166" i="16"/>
  <c r="W166" i="16"/>
  <c r="AE166" i="16"/>
  <c r="H166" i="16"/>
  <c r="P166" i="16"/>
  <c r="X166" i="16"/>
  <c r="AF166" i="16"/>
  <c r="G166" i="16"/>
  <c r="E166" i="16"/>
  <c r="F166" i="16"/>
  <c r="B7" i="10"/>
  <c r="AP6" i="10"/>
  <c r="L208" i="11"/>
  <c r="L198" i="11"/>
  <c r="D168" i="16" l="1"/>
  <c r="L167" i="16"/>
  <c r="T167" i="16"/>
  <c r="AB167" i="16"/>
  <c r="AJ167" i="16"/>
  <c r="M167" i="16"/>
  <c r="U167" i="16"/>
  <c r="AC167" i="16"/>
  <c r="N167" i="16"/>
  <c r="V167" i="16"/>
  <c r="AD167" i="16"/>
  <c r="O167" i="16"/>
  <c r="W167" i="16"/>
  <c r="AE167" i="16"/>
  <c r="H167" i="16"/>
  <c r="P167" i="16"/>
  <c r="X167" i="16"/>
  <c r="AF167" i="16"/>
  <c r="I167" i="16"/>
  <c r="Q167" i="16"/>
  <c r="Y167" i="16"/>
  <c r="AG167" i="16"/>
  <c r="J167" i="16"/>
  <c r="R167" i="16"/>
  <c r="Z167" i="16"/>
  <c r="AH167" i="16"/>
  <c r="K167" i="16"/>
  <c r="S167" i="16"/>
  <c r="AA167" i="16"/>
  <c r="AI167" i="16"/>
  <c r="G167" i="16"/>
  <c r="E167" i="16"/>
  <c r="F167" i="16"/>
  <c r="B8" i="10"/>
  <c r="AP7" i="10"/>
  <c r="L209" i="11"/>
  <c r="L197" i="11"/>
  <c r="D169" i="16" l="1"/>
  <c r="O168" i="16"/>
  <c r="W168" i="16"/>
  <c r="AE168" i="16"/>
  <c r="H168" i="16"/>
  <c r="P168" i="16"/>
  <c r="X168" i="16"/>
  <c r="AF168" i="16"/>
  <c r="I168" i="16"/>
  <c r="Q168" i="16"/>
  <c r="Y168" i="16"/>
  <c r="AG168" i="16"/>
  <c r="J168" i="16"/>
  <c r="R168" i="16"/>
  <c r="Z168" i="16"/>
  <c r="AH168" i="16"/>
  <c r="K168" i="16"/>
  <c r="S168" i="16"/>
  <c r="AA168" i="16"/>
  <c r="AI168" i="16"/>
  <c r="L168" i="16"/>
  <c r="T168" i="16"/>
  <c r="AB168" i="16"/>
  <c r="AJ168" i="16"/>
  <c r="M168" i="16"/>
  <c r="U168" i="16"/>
  <c r="AC168" i="16"/>
  <c r="N168" i="16"/>
  <c r="V168" i="16"/>
  <c r="AD168" i="16"/>
  <c r="G168" i="16"/>
  <c r="F168" i="16"/>
  <c r="E168" i="16"/>
  <c r="B9" i="10"/>
  <c r="AP8" i="10"/>
  <c r="L210" i="11"/>
  <c r="L196" i="11"/>
  <c r="D170" i="16" l="1"/>
  <c r="J169" i="16"/>
  <c r="R169" i="16"/>
  <c r="Z169" i="16"/>
  <c r="AH169" i="16"/>
  <c r="K169" i="16"/>
  <c r="S169" i="16"/>
  <c r="AA169" i="16"/>
  <c r="AI169" i="16"/>
  <c r="L169" i="16"/>
  <c r="T169" i="16"/>
  <c r="AB169" i="16"/>
  <c r="AJ169" i="16"/>
  <c r="M169" i="16"/>
  <c r="U169" i="16"/>
  <c r="AC169" i="16"/>
  <c r="N169" i="16"/>
  <c r="V169" i="16"/>
  <c r="AD169" i="16"/>
  <c r="O169" i="16"/>
  <c r="W169" i="16"/>
  <c r="AE169" i="16"/>
  <c r="H169" i="16"/>
  <c r="P169" i="16"/>
  <c r="X169" i="16"/>
  <c r="AF169" i="16"/>
  <c r="I169" i="16"/>
  <c r="Q169" i="16"/>
  <c r="Y169" i="16"/>
  <c r="AG169" i="16"/>
  <c r="G169" i="16"/>
  <c r="F169" i="16"/>
  <c r="E169" i="16"/>
  <c r="B10" i="10"/>
  <c r="AP9" i="10"/>
  <c r="L211" i="11"/>
  <c r="L195" i="11"/>
  <c r="D171" i="16" l="1"/>
  <c r="M170" i="16"/>
  <c r="U170" i="16"/>
  <c r="AC170" i="16"/>
  <c r="N170" i="16"/>
  <c r="V170" i="16"/>
  <c r="AD170" i="16"/>
  <c r="O170" i="16"/>
  <c r="W170" i="16"/>
  <c r="AE170" i="16"/>
  <c r="H170" i="16"/>
  <c r="P170" i="16"/>
  <c r="X170" i="16"/>
  <c r="AF170" i="16"/>
  <c r="I170" i="16"/>
  <c r="Q170" i="16"/>
  <c r="Y170" i="16"/>
  <c r="AG170" i="16"/>
  <c r="J170" i="16"/>
  <c r="R170" i="16"/>
  <c r="Z170" i="16"/>
  <c r="AH170" i="16"/>
  <c r="K170" i="16"/>
  <c r="S170" i="16"/>
  <c r="AA170" i="16"/>
  <c r="AI170" i="16"/>
  <c r="L170" i="16"/>
  <c r="T170" i="16"/>
  <c r="AB170" i="16"/>
  <c r="AJ170" i="16"/>
  <c r="G170" i="16"/>
  <c r="F170" i="16"/>
  <c r="E170" i="16"/>
  <c r="B11" i="10"/>
  <c r="AP10" i="10"/>
  <c r="L194" i="11"/>
  <c r="L212" i="11"/>
  <c r="H171" i="16" l="1"/>
  <c r="P171" i="16"/>
  <c r="X171" i="16"/>
  <c r="AF171" i="16"/>
  <c r="I171" i="16"/>
  <c r="Q171" i="16"/>
  <c r="Y171" i="16"/>
  <c r="AG171" i="16"/>
  <c r="J171" i="16"/>
  <c r="R171" i="16"/>
  <c r="Z171" i="16"/>
  <c r="AH171" i="16"/>
  <c r="K171" i="16"/>
  <c r="S171" i="16"/>
  <c r="AA171" i="16"/>
  <c r="AI171" i="16"/>
  <c r="L171" i="16"/>
  <c r="T171" i="16"/>
  <c r="AB171" i="16"/>
  <c r="AJ171" i="16"/>
  <c r="M171" i="16"/>
  <c r="U171" i="16"/>
  <c r="AC171" i="16"/>
  <c r="N171" i="16"/>
  <c r="V171" i="16"/>
  <c r="AD171" i="16"/>
  <c r="O171" i="16"/>
  <c r="W171" i="16"/>
  <c r="AE171" i="16"/>
  <c r="G171" i="16"/>
  <c r="F171" i="16"/>
  <c r="D172" i="16"/>
  <c r="E171" i="16"/>
  <c r="B12" i="10"/>
  <c r="AP11" i="10"/>
  <c r="L193" i="11"/>
  <c r="K172" i="16" l="1"/>
  <c r="S172" i="16"/>
  <c r="AA172" i="16"/>
  <c r="AI172" i="16"/>
  <c r="L172" i="16"/>
  <c r="T172" i="16"/>
  <c r="AB172" i="16"/>
  <c r="AJ172" i="16"/>
  <c r="M172" i="16"/>
  <c r="U172" i="16"/>
  <c r="AC172" i="16"/>
  <c r="N172" i="16"/>
  <c r="V172" i="16"/>
  <c r="AD172" i="16"/>
  <c r="O172" i="16"/>
  <c r="W172" i="16"/>
  <c r="AE172" i="16"/>
  <c r="H172" i="16"/>
  <c r="P172" i="16"/>
  <c r="X172" i="16"/>
  <c r="AF172" i="16"/>
  <c r="I172" i="16"/>
  <c r="Q172" i="16"/>
  <c r="Y172" i="16"/>
  <c r="AG172" i="16"/>
  <c r="J172" i="16"/>
  <c r="R172" i="16"/>
  <c r="Z172" i="16"/>
  <c r="AH172" i="16"/>
  <c r="G172" i="16"/>
  <c r="F172" i="16"/>
  <c r="D173" i="16"/>
  <c r="E172" i="16"/>
  <c r="AP12" i="10"/>
  <c r="B13" i="10"/>
  <c r="D174" i="16" l="1"/>
  <c r="N173" i="16"/>
  <c r="V173" i="16"/>
  <c r="AD173" i="16"/>
  <c r="O173" i="16"/>
  <c r="W173" i="16"/>
  <c r="AE173" i="16"/>
  <c r="H173" i="16"/>
  <c r="P173" i="16"/>
  <c r="X173" i="16"/>
  <c r="AF173" i="16"/>
  <c r="I173" i="16"/>
  <c r="Q173" i="16"/>
  <c r="Y173" i="16"/>
  <c r="AG173" i="16"/>
  <c r="J173" i="16"/>
  <c r="R173" i="16"/>
  <c r="Z173" i="16"/>
  <c r="AH173" i="16"/>
  <c r="K173" i="16"/>
  <c r="S173" i="16"/>
  <c r="AA173" i="16"/>
  <c r="AI173" i="16"/>
  <c r="L173" i="16"/>
  <c r="T173" i="16"/>
  <c r="AB173" i="16"/>
  <c r="AJ173" i="16"/>
  <c r="M173" i="16"/>
  <c r="U173" i="16"/>
  <c r="AC173" i="16"/>
  <c r="G173" i="16"/>
  <c r="E173" i="16"/>
  <c r="F173" i="16"/>
  <c r="B14" i="10"/>
  <c r="AP13" i="10"/>
  <c r="D175" i="16" l="1"/>
  <c r="I174" i="16"/>
  <c r="Q174" i="16"/>
  <c r="Y174" i="16"/>
  <c r="AG174" i="16"/>
  <c r="J174" i="16"/>
  <c r="R174" i="16"/>
  <c r="Z174" i="16"/>
  <c r="AH174" i="16"/>
  <c r="K174" i="16"/>
  <c r="S174" i="16"/>
  <c r="AA174" i="16"/>
  <c r="AI174" i="16"/>
  <c r="L174" i="16"/>
  <c r="T174" i="16"/>
  <c r="AB174" i="16"/>
  <c r="AJ174" i="16"/>
  <c r="M174" i="16"/>
  <c r="U174" i="16"/>
  <c r="AC174" i="16"/>
  <c r="N174" i="16"/>
  <c r="V174" i="16"/>
  <c r="AD174" i="16"/>
  <c r="O174" i="16"/>
  <c r="W174" i="16"/>
  <c r="AE174" i="16"/>
  <c r="H174" i="16"/>
  <c r="P174" i="16"/>
  <c r="X174" i="16"/>
  <c r="AF174" i="16"/>
  <c r="G174" i="16"/>
  <c r="E174" i="16"/>
  <c r="F174" i="16"/>
  <c r="AP14" i="10"/>
  <c r="B15" i="10"/>
  <c r="D176" i="16" l="1"/>
  <c r="L175" i="16"/>
  <c r="T175" i="16"/>
  <c r="AB175" i="16"/>
  <c r="AJ175" i="16"/>
  <c r="M175" i="16"/>
  <c r="U175" i="16"/>
  <c r="AC175" i="16"/>
  <c r="N175" i="16"/>
  <c r="V175" i="16"/>
  <c r="AD175" i="16"/>
  <c r="O175" i="16"/>
  <c r="W175" i="16"/>
  <c r="AE175" i="16"/>
  <c r="H175" i="16"/>
  <c r="P175" i="16"/>
  <c r="X175" i="16"/>
  <c r="AF175" i="16"/>
  <c r="I175" i="16"/>
  <c r="Q175" i="16"/>
  <c r="Y175" i="16"/>
  <c r="AG175" i="16"/>
  <c r="J175" i="16"/>
  <c r="R175" i="16"/>
  <c r="Z175" i="16"/>
  <c r="AH175" i="16"/>
  <c r="K175" i="16"/>
  <c r="S175" i="16"/>
  <c r="AA175" i="16"/>
  <c r="AI175" i="16"/>
  <c r="G175" i="16"/>
  <c r="E175" i="16"/>
  <c r="F175" i="16"/>
  <c r="B16" i="10"/>
  <c r="AP15" i="10"/>
  <c r="D177" i="16" l="1"/>
  <c r="O176" i="16"/>
  <c r="W176" i="16"/>
  <c r="AE176" i="16"/>
  <c r="H176" i="16"/>
  <c r="P176" i="16"/>
  <c r="X176" i="16"/>
  <c r="AF176" i="16"/>
  <c r="I176" i="16"/>
  <c r="Q176" i="16"/>
  <c r="Y176" i="16"/>
  <c r="AG176" i="16"/>
  <c r="J176" i="16"/>
  <c r="R176" i="16"/>
  <c r="Z176" i="16"/>
  <c r="AH176" i="16"/>
  <c r="K176" i="16"/>
  <c r="S176" i="16"/>
  <c r="AA176" i="16"/>
  <c r="AI176" i="16"/>
  <c r="L176" i="16"/>
  <c r="T176" i="16"/>
  <c r="AB176" i="16"/>
  <c r="AJ176" i="16"/>
  <c r="M176" i="16"/>
  <c r="U176" i="16"/>
  <c r="AC176" i="16"/>
  <c r="N176" i="16"/>
  <c r="V176" i="16"/>
  <c r="AD176" i="16"/>
  <c r="G176" i="16"/>
  <c r="F176" i="16"/>
  <c r="E176" i="16"/>
  <c r="B17" i="10"/>
  <c r="AP16" i="10"/>
  <c r="D178" i="16" l="1"/>
  <c r="J177" i="16"/>
  <c r="R177" i="16"/>
  <c r="Z177" i="16"/>
  <c r="AH177" i="16"/>
  <c r="K177" i="16"/>
  <c r="S177" i="16"/>
  <c r="AA177" i="16"/>
  <c r="AI177" i="16"/>
  <c r="L177" i="16"/>
  <c r="T177" i="16"/>
  <c r="AB177" i="16"/>
  <c r="AJ177" i="16"/>
  <c r="M177" i="16"/>
  <c r="U177" i="16"/>
  <c r="AC177" i="16"/>
  <c r="N177" i="16"/>
  <c r="V177" i="16"/>
  <c r="AD177" i="16"/>
  <c r="O177" i="16"/>
  <c r="W177" i="16"/>
  <c r="AE177" i="16"/>
  <c r="H177" i="16"/>
  <c r="P177" i="16"/>
  <c r="X177" i="16"/>
  <c r="AF177" i="16"/>
  <c r="I177" i="16"/>
  <c r="Q177" i="16"/>
  <c r="Y177" i="16"/>
  <c r="AG177" i="16"/>
  <c r="G177" i="16"/>
  <c r="F177" i="16"/>
  <c r="E177" i="16"/>
  <c r="AP17" i="10"/>
  <c r="B18" i="10"/>
  <c r="D179" i="16" l="1"/>
  <c r="M178" i="16"/>
  <c r="U178" i="16"/>
  <c r="AC178" i="16"/>
  <c r="N178" i="16"/>
  <c r="V178" i="16"/>
  <c r="AD178" i="16"/>
  <c r="O178" i="16"/>
  <c r="W178" i="16"/>
  <c r="AE178" i="16"/>
  <c r="H178" i="16"/>
  <c r="P178" i="16"/>
  <c r="X178" i="16"/>
  <c r="AF178" i="16"/>
  <c r="I178" i="16"/>
  <c r="Q178" i="16"/>
  <c r="Y178" i="16"/>
  <c r="AG178" i="16"/>
  <c r="J178" i="16"/>
  <c r="R178" i="16"/>
  <c r="Z178" i="16"/>
  <c r="AH178" i="16"/>
  <c r="K178" i="16"/>
  <c r="S178" i="16"/>
  <c r="AA178" i="16"/>
  <c r="AI178" i="16"/>
  <c r="L178" i="16"/>
  <c r="T178" i="16"/>
  <c r="AB178" i="16"/>
  <c r="AJ178" i="16"/>
  <c r="G178" i="16"/>
  <c r="F178" i="16"/>
  <c r="E178" i="16"/>
  <c r="AP18" i="10"/>
  <c r="B19" i="10"/>
  <c r="D180" i="16" l="1"/>
  <c r="H179" i="16"/>
  <c r="P179" i="16"/>
  <c r="X179" i="16"/>
  <c r="AF179" i="16"/>
  <c r="I179" i="16"/>
  <c r="Q179" i="16"/>
  <c r="Y179" i="16"/>
  <c r="AG179" i="16"/>
  <c r="J179" i="16"/>
  <c r="R179" i="16"/>
  <c r="Z179" i="16"/>
  <c r="AH179" i="16"/>
  <c r="K179" i="16"/>
  <c r="S179" i="16"/>
  <c r="AA179" i="16"/>
  <c r="AI179" i="16"/>
  <c r="L179" i="16"/>
  <c r="T179" i="16"/>
  <c r="AB179" i="16"/>
  <c r="AJ179" i="16"/>
  <c r="M179" i="16"/>
  <c r="U179" i="16"/>
  <c r="AC179" i="16"/>
  <c r="N179" i="16"/>
  <c r="V179" i="16"/>
  <c r="AD179" i="16"/>
  <c r="O179" i="16"/>
  <c r="W179" i="16"/>
  <c r="AE179" i="16"/>
  <c r="G179" i="16"/>
  <c r="F179" i="16"/>
  <c r="E179" i="16"/>
  <c r="B20" i="10"/>
  <c r="AP19" i="10"/>
  <c r="D181" i="16" l="1"/>
  <c r="K180" i="16"/>
  <c r="S180" i="16"/>
  <c r="AA180" i="16"/>
  <c r="AI180" i="16"/>
  <c r="L180" i="16"/>
  <c r="T180" i="16"/>
  <c r="AB180" i="16"/>
  <c r="AJ180" i="16"/>
  <c r="M180" i="16"/>
  <c r="U180" i="16"/>
  <c r="AC180" i="16"/>
  <c r="N180" i="16"/>
  <c r="V180" i="16"/>
  <c r="AD180" i="16"/>
  <c r="O180" i="16"/>
  <c r="W180" i="16"/>
  <c r="AE180" i="16"/>
  <c r="H180" i="16"/>
  <c r="P180" i="16"/>
  <c r="X180" i="16"/>
  <c r="AF180" i="16"/>
  <c r="I180" i="16"/>
  <c r="Q180" i="16"/>
  <c r="Y180" i="16"/>
  <c r="AG180" i="16"/>
  <c r="J180" i="16"/>
  <c r="R180" i="16"/>
  <c r="Z180" i="16"/>
  <c r="AH180" i="16"/>
  <c r="G180" i="16"/>
  <c r="F180" i="16"/>
  <c r="E180" i="16"/>
  <c r="B21" i="10"/>
  <c r="AP20" i="10"/>
  <c r="D182" i="16" l="1"/>
  <c r="N181" i="16"/>
  <c r="V181" i="16"/>
  <c r="AD181" i="16"/>
  <c r="O181" i="16"/>
  <c r="W181" i="16"/>
  <c r="AE181" i="16"/>
  <c r="H181" i="16"/>
  <c r="P181" i="16"/>
  <c r="X181" i="16"/>
  <c r="AF181" i="16"/>
  <c r="I181" i="16"/>
  <c r="Q181" i="16"/>
  <c r="Y181" i="16"/>
  <c r="AG181" i="16"/>
  <c r="J181" i="16"/>
  <c r="R181" i="16"/>
  <c r="Z181" i="16"/>
  <c r="AH181" i="16"/>
  <c r="K181" i="16"/>
  <c r="S181" i="16"/>
  <c r="AA181" i="16"/>
  <c r="AI181" i="16"/>
  <c r="L181" i="16"/>
  <c r="T181" i="16"/>
  <c r="AB181" i="16"/>
  <c r="AJ181" i="16"/>
  <c r="M181" i="16"/>
  <c r="U181" i="16"/>
  <c r="AC181" i="16"/>
  <c r="G181" i="16"/>
  <c r="E181" i="16"/>
  <c r="F181" i="16"/>
  <c r="B22" i="10"/>
  <c r="AP21" i="10"/>
  <c r="D183" i="16" l="1"/>
  <c r="I182" i="16"/>
  <c r="Q182" i="16"/>
  <c r="Y182" i="16"/>
  <c r="AG182" i="16"/>
  <c r="J182" i="16"/>
  <c r="R182" i="16"/>
  <c r="Z182" i="16"/>
  <c r="AH182" i="16"/>
  <c r="K182" i="16"/>
  <c r="S182" i="16"/>
  <c r="AA182" i="16"/>
  <c r="AI182" i="16"/>
  <c r="L182" i="16"/>
  <c r="T182" i="16"/>
  <c r="AB182" i="16"/>
  <c r="AJ182" i="16"/>
  <c r="M182" i="16"/>
  <c r="U182" i="16"/>
  <c r="AC182" i="16"/>
  <c r="N182" i="16"/>
  <c r="V182" i="16"/>
  <c r="AD182" i="16"/>
  <c r="O182" i="16"/>
  <c r="W182" i="16"/>
  <c r="AE182" i="16"/>
  <c r="H182" i="16"/>
  <c r="P182" i="16"/>
  <c r="X182" i="16"/>
  <c r="AF182" i="16"/>
  <c r="G182" i="16"/>
  <c r="E182" i="16"/>
  <c r="F182" i="16"/>
  <c r="AP22" i="10"/>
  <c r="B23" i="10"/>
  <c r="D184" i="16" l="1"/>
  <c r="L183" i="16"/>
  <c r="T183" i="16"/>
  <c r="AB183" i="16"/>
  <c r="AJ183" i="16"/>
  <c r="M183" i="16"/>
  <c r="U183" i="16"/>
  <c r="AC183" i="16"/>
  <c r="N183" i="16"/>
  <c r="V183" i="16"/>
  <c r="AD183" i="16"/>
  <c r="O183" i="16"/>
  <c r="W183" i="16"/>
  <c r="AE183" i="16"/>
  <c r="H183" i="16"/>
  <c r="P183" i="16"/>
  <c r="X183" i="16"/>
  <c r="AF183" i="16"/>
  <c r="I183" i="16"/>
  <c r="Q183" i="16"/>
  <c r="Y183" i="16"/>
  <c r="AG183" i="16"/>
  <c r="J183" i="16"/>
  <c r="R183" i="16"/>
  <c r="Z183" i="16"/>
  <c r="AH183" i="16"/>
  <c r="K183" i="16"/>
  <c r="S183" i="16"/>
  <c r="AA183" i="16"/>
  <c r="AI183" i="16"/>
  <c r="G183" i="16"/>
  <c r="E183" i="16"/>
  <c r="F183" i="16"/>
  <c r="B24" i="10"/>
  <c r="AP23" i="10"/>
  <c r="D185" i="16" l="1"/>
  <c r="O184" i="16"/>
  <c r="W184" i="16"/>
  <c r="AE184" i="16"/>
  <c r="H184" i="16"/>
  <c r="P184" i="16"/>
  <c r="X184" i="16"/>
  <c r="AF184" i="16"/>
  <c r="I184" i="16"/>
  <c r="Q184" i="16"/>
  <c r="Y184" i="16"/>
  <c r="AG184" i="16"/>
  <c r="J184" i="16"/>
  <c r="R184" i="16"/>
  <c r="Z184" i="16"/>
  <c r="AH184" i="16"/>
  <c r="K184" i="16"/>
  <c r="S184" i="16"/>
  <c r="AA184" i="16"/>
  <c r="AI184" i="16"/>
  <c r="L184" i="16"/>
  <c r="T184" i="16"/>
  <c r="AB184" i="16"/>
  <c r="AJ184" i="16"/>
  <c r="M184" i="16"/>
  <c r="U184" i="16"/>
  <c r="AC184" i="16"/>
  <c r="N184" i="16"/>
  <c r="V184" i="16"/>
  <c r="AD184" i="16"/>
  <c r="G184" i="16"/>
  <c r="E184" i="16"/>
  <c r="B25" i="10"/>
  <c r="AP24" i="10"/>
  <c r="D186" i="16" l="1"/>
  <c r="J185" i="16"/>
  <c r="R185" i="16"/>
  <c r="Z185" i="16"/>
  <c r="AH185" i="16"/>
  <c r="K185" i="16"/>
  <c r="S185" i="16"/>
  <c r="AA185" i="16"/>
  <c r="AI185" i="16"/>
  <c r="L185" i="16"/>
  <c r="T185" i="16"/>
  <c r="AB185" i="16"/>
  <c r="AJ185" i="16"/>
  <c r="M185" i="16"/>
  <c r="N185" i="16"/>
  <c r="V185" i="16"/>
  <c r="AD185" i="16"/>
  <c r="O185" i="16"/>
  <c r="H185" i="16"/>
  <c r="P185" i="16"/>
  <c r="X185" i="16"/>
  <c r="AF185" i="16"/>
  <c r="I185" i="16"/>
  <c r="Q185" i="16"/>
  <c r="Y185" i="16"/>
  <c r="AG185" i="16"/>
  <c r="AE185" i="16"/>
  <c r="U185" i="16"/>
  <c r="W185" i="16"/>
  <c r="AC185" i="16"/>
  <c r="G185" i="16"/>
  <c r="E185" i="16"/>
  <c r="AP25" i="10"/>
  <c r="B26" i="10"/>
  <c r="D187" i="16" l="1"/>
  <c r="M186" i="16"/>
  <c r="U186" i="16"/>
  <c r="AC186" i="16"/>
  <c r="N186" i="16"/>
  <c r="V186" i="16"/>
  <c r="AD186" i="16"/>
  <c r="O186" i="16"/>
  <c r="W186" i="16"/>
  <c r="AE186" i="16"/>
  <c r="I186" i="16"/>
  <c r="Q186" i="16"/>
  <c r="Y186" i="16"/>
  <c r="AG186" i="16"/>
  <c r="K186" i="16"/>
  <c r="S186" i="16"/>
  <c r="L186" i="16"/>
  <c r="T186" i="16"/>
  <c r="AB186" i="16"/>
  <c r="AJ186" i="16"/>
  <c r="AF186" i="16"/>
  <c r="G186" i="16"/>
  <c r="H186" i="16"/>
  <c r="AH186" i="16"/>
  <c r="J186" i="16"/>
  <c r="AI186" i="16"/>
  <c r="P186" i="16"/>
  <c r="R186" i="16"/>
  <c r="X186" i="16"/>
  <c r="Z186" i="16"/>
  <c r="AA186" i="16"/>
  <c r="E186" i="16"/>
  <c r="B27" i="10"/>
  <c r="AP26" i="10"/>
  <c r="D188" i="16" l="1"/>
  <c r="H187" i="16"/>
  <c r="P187" i="16"/>
  <c r="X187" i="16"/>
  <c r="I187" i="16"/>
  <c r="J187" i="16"/>
  <c r="O187" i="16"/>
  <c r="W187" i="16"/>
  <c r="AE187" i="16"/>
  <c r="R187" i="16"/>
  <c r="AB187" i="16"/>
  <c r="S187" i="16"/>
  <c r="AC187" i="16"/>
  <c r="G187" i="16"/>
  <c r="T187" i="16"/>
  <c r="AD187" i="16"/>
  <c r="K187" i="16"/>
  <c r="U187" i="16"/>
  <c r="AF187" i="16"/>
  <c r="L187" i="16"/>
  <c r="V187" i="16"/>
  <c r="AG187" i="16"/>
  <c r="M187" i="16"/>
  <c r="Y187" i="16"/>
  <c r="AH187" i="16"/>
  <c r="N187" i="16"/>
  <c r="Z187" i="16"/>
  <c r="AI187" i="16"/>
  <c r="Q187" i="16"/>
  <c r="AA187" i="16"/>
  <c r="AJ187" i="16"/>
  <c r="E187" i="16"/>
  <c r="B28" i="10"/>
  <c r="AP27" i="10"/>
  <c r="D189" i="16" l="1"/>
  <c r="H188" i="16"/>
  <c r="P188" i="16"/>
  <c r="X188" i="16"/>
  <c r="AF188" i="16"/>
  <c r="I188" i="16"/>
  <c r="Q188" i="16"/>
  <c r="Y188" i="16"/>
  <c r="AG188" i="16"/>
  <c r="J188" i="16"/>
  <c r="R188" i="16"/>
  <c r="Z188" i="16"/>
  <c r="AH188" i="16"/>
  <c r="G188" i="16"/>
  <c r="K188" i="16"/>
  <c r="S188" i="16"/>
  <c r="AA188" i="16"/>
  <c r="AI188" i="16"/>
  <c r="L188" i="16"/>
  <c r="T188" i="16"/>
  <c r="AB188" i="16"/>
  <c r="AJ188" i="16"/>
  <c r="M188" i="16"/>
  <c r="U188" i="16"/>
  <c r="AC188" i="16"/>
  <c r="N188" i="16"/>
  <c r="V188" i="16"/>
  <c r="AD188" i="16"/>
  <c r="O188" i="16"/>
  <c r="W188" i="16"/>
  <c r="AE188" i="16"/>
  <c r="E188" i="16"/>
  <c r="AP28" i="10"/>
  <c r="B29" i="10"/>
  <c r="D190" i="16" l="1"/>
  <c r="K189" i="16"/>
  <c r="S189" i="16"/>
  <c r="AA189" i="16"/>
  <c r="AI189" i="16"/>
  <c r="L189" i="16"/>
  <c r="T189" i="16"/>
  <c r="AB189" i="16"/>
  <c r="AJ189" i="16"/>
  <c r="M189" i="16"/>
  <c r="U189" i="16"/>
  <c r="AC189" i="16"/>
  <c r="N189" i="16"/>
  <c r="V189" i="16"/>
  <c r="AD189" i="16"/>
  <c r="G189" i="16"/>
  <c r="O189" i="16"/>
  <c r="W189" i="16"/>
  <c r="AE189" i="16"/>
  <c r="H189" i="16"/>
  <c r="P189" i="16"/>
  <c r="X189" i="16"/>
  <c r="AF189" i="16"/>
  <c r="I189" i="16"/>
  <c r="Q189" i="16"/>
  <c r="Y189" i="16"/>
  <c r="AG189" i="16"/>
  <c r="J189" i="16"/>
  <c r="R189" i="16"/>
  <c r="Z189" i="16"/>
  <c r="AH189" i="16"/>
  <c r="E189" i="16"/>
  <c r="AP29" i="10"/>
  <c r="B30" i="10"/>
  <c r="D191" i="16" l="1"/>
  <c r="N190" i="16"/>
  <c r="V190" i="16"/>
  <c r="AD190" i="16"/>
  <c r="O190" i="16"/>
  <c r="W190" i="16"/>
  <c r="AE190" i="16"/>
  <c r="H190" i="16"/>
  <c r="P190" i="16"/>
  <c r="X190" i="16"/>
  <c r="AF190" i="16"/>
  <c r="I190" i="16"/>
  <c r="Q190" i="16"/>
  <c r="Y190" i="16"/>
  <c r="AG190" i="16"/>
  <c r="J190" i="16"/>
  <c r="R190" i="16"/>
  <c r="Z190" i="16"/>
  <c r="AH190" i="16"/>
  <c r="G190" i="16"/>
  <c r="K190" i="16"/>
  <c r="S190" i="16"/>
  <c r="AA190" i="16"/>
  <c r="AI190" i="16"/>
  <c r="L190" i="16"/>
  <c r="T190" i="16"/>
  <c r="AB190" i="16"/>
  <c r="AJ190" i="16"/>
  <c r="M190" i="16"/>
  <c r="U190" i="16"/>
  <c r="AC190" i="16"/>
  <c r="E190" i="16"/>
  <c r="AP30" i="10"/>
  <c r="B31" i="10"/>
  <c r="D192" i="16" l="1"/>
  <c r="I191" i="16"/>
  <c r="Q191" i="16"/>
  <c r="Y191" i="16"/>
  <c r="AG191" i="16"/>
  <c r="J191" i="16"/>
  <c r="R191" i="16"/>
  <c r="Z191" i="16"/>
  <c r="AH191" i="16"/>
  <c r="K191" i="16"/>
  <c r="S191" i="16"/>
  <c r="AA191" i="16"/>
  <c r="AI191" i="16"/>
  <c r="L191" i="16"/>
  <c r="T191" i="16"/>
  <c r="AB191" i="16"/>
  <c r="AJ191" i="16"/>
  <c r="M191" i="16"/>
  <c r="U191" i="16"/>
  <c r="AC191" i="16"/>
  <c r="N191" i="16"/>
  <c r="V191" i="16"/>
  <c r="AD191" i="16"/>
  <c r="G191" i="16"/>
  <c r="O191" i="16"/>
  <c r="W191" i="16"/>
  <c r="AE191" i="16"/>
  <c r="H191" i="16"/>
  <c r="P191" i="16"/>
  <c r="X191" i="16"/>
  <c r="AF191" i="16"/>
  <c r="E191" i="16"/>
  <c r="AP31" i="10"/>
  <c r="B32" i="10"/>
  <c r="D193" i="16" l="1"/>
  <c r="L192" i="16"/>
  <c r="T192" i="16"/>
  <c r="AB192" i="16"/>
  <c r="AJ192" i="16"/>
  <c r="M192" i="16"/>
  <c r="U192" i="16"/>
  <c r="AC192" i="16"/>
  <c r="N192" i="16"/>
  <c r="V192" i="16"/>
  <c r="AD192" i="16"/>
  <c r="O192" i="16"/>
  <c r="W192" i="16"/>
  <c r="AE192" i="16"/>
  <c r="H192" i="16"/>
  <c r="P192" i="16"/>
  <c r="X192" i="16"/>
  <c r="AF192" i="16"/>
  <c r="I192" i="16"/>
  <c r="Q192" i="16"/>
  <c r="Y192" i="16"/>
  <c r="AG192" i="16"/>
  <c r="J192" i="16"/>
  <c r="R192" i="16"/>
  <c r="Z192" i="16"/>
  <c r="AH192" i="16"/>
  <c r="G192" i="16"/>
  <c r="K192" i="16"/>
  <c r="S192" i="16"/>
  <c r="AA192" i="16"/>
  <c r="AI192" i="16"/>
  <c r="E192" i="16"/>
  <c r="B33" i="10"/>
  <c r="AP32" i="10"/>
  <c r="D194" i="16" l="1"/>
  <c r="O193" i="16"/>
  <c r="W193" i="16"/>
  <c r="AE193" i="16"/>
  <c r="H193" i="16"/>
  <c r="P193" i="16"/>
  <c r="X193" i="16"/>
  <c r="AF193" i="16"/>
  <c r="I193" i="16"/>
  <c r="Q193" i="16"/>
  <c r="Y193" i="16"/>
  <c r="AG193" i="16"/>
  <c r="J193" i="16"/>
  <c r="R193" i="16"/>
  <c r="Z193" i="16"/>
  <c r="AH193" i="16"/>
  <c r="K193" i="16"/>
  <c r="S193" i="16"/>
  <c r="AA193" i="16"/>
  <c r="AI193" i="16"/>
  <c r="L193" i="16"/>
  <c r="T193" i="16"/>
  <c r="AB193" i="16"/>
  <c r="AJ193" i="16"/>
  <c r="M193" i="16"/>
  <c r="U193" i="16"/>
  <c r="AC193" i="16"/>
  <c r="N193" i="16"/>
  <c r="V193" i="16"/>
  <c r="AD193" i="16"/>
  <c r="G193" i="16"/>
  <c r="E193" i="16"/>
  <c r="B34" i="10"/>
  <c r="AP33" i="10"/>
  <c r="D195" i="16" l="1"/>
  <c r="J194" i="16"/>
  <c r="R194" i="16"/>
  <c r="Z194" i="16"/>
  <c r="AH194" i="16"/>
  <c r="G194" i="16"/>
  <c r="K194" i="16"/>
  <c r="S194" i="16"/>
  <c r="AA194" i="16"/>
  <c r="AI194" i="16"/>
  <c r="L194" i="16"/>
  <c r="T194" i="16"/>
  <c r="AB194" i="16"/>
  <c r="AJ194" i="16"/>
  <c r="M194" i="16"/>
  <c r="U194" i="16"/>
  <c r="AC194" i="16"/>
  <c r="N194" i="16"/>
  <c r="V194" i="16"/>
  <c r="AD194" i="16"/>
  <c r="O194" i="16"/>
  <c r="W194" i="16"/>
  <c r="AE194" i="16"/>
  <c r="H194" i="16"/>
  <c r="P194" i="16"/>
  <c r="X194" i="16"/>
  <c r="AF194" i="16"/>
  <c r="I194" i="16"/>
  <c r="Q194" i="16"/>
  <c r="Y194" i="16"/>
  <c r="AG194" i="16"/>
  <c r="E194" i="16"/>
  <c r="B35" i="10"/>
  <c r="AP34" i="10"/>
  <c r="D196" i="16" l="1"/>
  <c r="M195" i="16"/>
  <c r="U195" i="16"/>
  <c r="AC195" i="16"/>
  <c r="N195" i="16"/>
  <c r="V195" i="16"/>
  <c r="AD195" i="16"/>
  <c r="G195" i="16"/>
  <c r="O195" i="16"/>
  <c r="W195" i="16"/>
  <c r="AE195" i="16"/>
  <c r="H195" i="16"/>
  <c r="P195" i="16"/>
  <c r="X195" i="16"/>
  <c r="AF195" i="16"/>
  <c r="I195" i="16"/>
  <c r="Q195" i="16"/>
  <c r="Y195" i="16"/>
  <c r="AG195" i="16"/>
  <c r="J195" i="16"/>
  <c r="R195" i="16"/>
  <c r="Z195" i="16"/>
  <c r="AH195" i="16"/>
  <c r="K195" i="16"/>
  <c r="S195" i="16"/>
  <c r="AA195" i="16"/>
  <c r="AI195" i="16"/>
  <c r="L195" i="16"/>
  <c r="T195" i="16"/>
  <c r="AB195" i="16"/>
  <c r="AJ195" i="16"/>
  <c r="E195" i="16"/>
  <c r="B36" i="10"/>
  <c r="AP35" i="10"/>
  <c r="D197" i="16" l="1"/>
  <c r="H196" i="16"/>
  <c r="P196" i="16"/>
  <c r="X196" i="16"/>
  <c r="AF196" i="16"/>
  <c r="I196" i="16"/>
  <c r="Q196" i="16"/>
  <c r="Y196" i="16"/>
  <c r="AG196" i="16"/>
  <c r="J196" i="16"/>
  <c r="R196" i="16"/>
  <c r="Z196" i="16"/>
  <c r="AH196" i="16"/>
  <c r="G196" i="16"/>
  <c r="K196" i="16"/>
  <c r="S196" i="16"/>
  <c r="AA196" i="16"/>
  <c r="AI196" i="16"/>
  <c r="L196" i="16"/>
  <c r="T196" i="16"/>
  <c r="AB196" i="16"/>
  <c r="AJ196" i="16"/>
  <c r="M196" i="16"/>
  <c r="U196" i="16"/>
  <c r="AC196" i="16"/>
  <c r="N196" i="16"/>
  <c r="V196" i="16"/>
  <c r="AD196" i="16"/>
  <c r="O196" i="16"/>
  <c r="W196" i="16"/>
  <c r="AE196" i="16"/>
  <c r="E196" i="16"/>
  <c r="AP36" i="10"/>
  <c r="B37" i="10"/>
  <c r="D198" i="16" l="1"/>
  <c r="K197" i="16"/>
  <c r="S197" i="16"/>
  <c r="AA197" i="16"/>
  <c r="AI197" i="16"/>
  <c r="L197" i="16"/>
  <c r="T197" i="16"/>
  <c r="AB197" i="16"/>
  <c r="AJ197" i="16"/>
  <c r="M197" i="16"/>
  <c r="U197" i="16"/>
  <c r="AC197" i="16"/>
  <c r="N197" i="16"/>
  <c r="V197" i="16"/>
  <c r="AD197" i="16"/>
  <c r="G197" i="16"/>
  <c r="O197" i="16"/>
  <c r="W197" i="16"/>
  <c r="AE197" i="16"/>
  <c r="H197" i="16"/>
  <c r="P197" i="16"/>
  <c r="X197" i="16"/>
  <c r="AF197" i="16"/>
  <c r="I197" i="16"/>
  <c r="Q197" i="16"/>
  <c r="Y197" i="16"/>
  <c r="AG197" i="16"/>
  <c r="J197" i="16"/>
  <c r="R197" i="16"/>
  <c r="Z197" i="16"/>
  <c r="AH197" i="16"/>
  <c r="E197" i="16"/>
  <c r="B38" i="10"/>
  <c r="AP37" i="10"/>
  <c r="D199" i="16" l="1"/>
  <c r="N198" i="16"/>
  <c r="V198" i="16"/>
  <c r="AD198" i="16"/>
  <c r="O198" i="16"/>
  <c r="W198" i="16"/>
  <c r="AE198" i="16"/>
  <c r="H198" i="16"/>
  <c r="P198" i="16"/>
  <c r="X198" i="16"/>
  <c r="AF198" i="16"/>
  <c r="I198" i="16"/>
  <c r="Q198" i="16"/>
  <c r="Y198" i="16"/>
  <c r="AG198" i="16"/>
  <c r="J198" i="16"/>
  <c r="R198" i="16"/>
  <c r="Z198" i="16"/>
  <c r="AH198" i="16"/>
  <c r="G198" i="16"/>
  <c r="K198" i="16"/>
  <c r="S198" i="16"/>
  <c r="AA198" i="16"/>
  <c r="AI198" i="16"/>
  <c r="L198" i="16"/>
  <c r="T198" i="16"/>
  <c r="AB198" i="16"/>
  <c r="AJ198" i="16"/>
  <c r="M198" i="16"/>
  <c r="U198" i="16"/>
  <c r="AC198" i="16"/>
  <c r="E198" i="16"/>
  <c r="AP38" i="10"/>
  <c r="B39" i="10"/>
  <c r="D200" i="16" l="1"/>
  <c r="I199" i="16"/>
  <c r="Q199" i="16"/>
  <c r="Y199" i="16"/>
  <c r="AG199" i="16"/>
  <c r="J199" i="16"/>
  <c r="R199" i="16"/>
  <c r="Z199" i="16"/>
  <c r="AH199" i="16"/>
  <c r="K199" i="16"/>
  <c r="S199" i="16"/>
  <c r="AA199" i="16"/>
  <c r="AI199" i="16"/>
  <c r="L199" i="16"/>
  <c r="T199" i="16"/>
  <c r="AB199" i="16"/>
  <c r="AJ199" i="16"/>
  <c r="M199" i="16"/>
  <c r="U199" i="16"/>
  <c r="AC199" i="16"/>
  <c r="N199" i="16"/>
  <c r="V199" i="16"/>
  <c r="AD199" i="16"/>
  <c r="G199" i="16"/>
  <c r="O199" i="16"/>
  <c r="W199" i="16"/>
  <c r="AE199" i="16"/>
  <c r="H199" i="16"/>
  <c r="P199" i="16"/>
  <c r="X199" i="16"/>
  <c r="AF199" i="16"/>
  <c r="E199" i="16"/>
  <c r="AP39" i="10"/>
  <c r="B40" i="10"/>
  <c r="D201" i="16" l="1"/>
  <c r="L200" i="16"/>
  <c r="T200" i="16"/>
  <c r="AB200" i="16"/>
  <c r="AJ200" i="16"/>
  <c r="M200" i="16"/>
  <c r="U200" i="16"/>
  <c r="AC200" i="16"/>
  <c r="N200" i="16"/>
  <c r="V200" i="16"/>
  <c r="AD200" i="16"/>
  <c r="O200" i="16"/>
  <c r="W200" i="16"/>
  <c r="AE200" i="16"/>
  <c r="H200" i="16"/>
  <c r="P200" i="16"/>
  <c r="X200" i="16"/>
  <c r="AF200" i="16"/>
  <c r="I200" i="16"/>
  <c r="Q200" i="16"/>
  <c r="Y200" i="16"/>
  <c r="AG200" i="16"/>
  <c r="J200" i="16"/>
  <c r="R200" i="16"/>
  <c r="Z200" i="16"/>
  <c r="AH200" i="16"/>
  <c r="G200" i="16"/>
  <c r="K200" i="16"/>
  <c r="S200" i="16"/>
  <c r="AA200" i="16"/>
  <c r="AI200" i="16"/>
  <c r="E200" i="16"/>
  <c r="B41" i="10"/>
  <c r="AP40" i="10"/>
  <c r="D202" i="16" l="1"/>
  <c r="O201" i="16"/>
  <c r="W201" i="16"/>
  <c r="AE201" i="16"/>
  <c r="H201" i="16"/>
  <c r="P201" i="16"/>
  <c r="X201" i="16"/>
  <c r="AF201" i="16"/>
  <c r="I201" i="16"/>
  <c r="Q201" i="16"/>
  <c r="Y201" i="16"/>
  <c r="AG201" i="16"/>
  <c r="J201" i="16"/>
  <c r="R201" i="16"/>
  <c r="Z201" i="16"/>
  <c r="AH201" i="16"/>
  <c r="K201" i="16"/>
  <c r="S201" i="16"/>
  <c r="AA201" i="16"/>
  <c r="AI201" i="16"/>
  <c r="L201" i="16"/>
  <c r="T201" i="16"/>
  <c r="AB201" i="16"/>
  <c r="AJ201" i="16"/>
  <c r="M201" i="16"/>
  <c r="U201" i="16"/>
  <c r="AC201" i="16"/>
  <c r="N201" i="16"/>
  <c r="V201" i="16"/>
  <c r="AD201" i="16"/>
  <c r="G201" i="16"/>
  <c r="E201" i="16"/>
  <c r="B42" i="10"/>
  <c r="AP41" i="10"/>
  <c r="D203" i="16" l="1"/>
  <c r="J202" i="16"/>
  <c r="R202" i="16"/>
  <c r="Z202" i="16"/>
  <c r="AH202" i="16"/>
  <c r="G202" i="16"/>
  <c r="K202" i="16"/>
  <c r="S202" i="16"/>
  <c r="AA202" i="16"/>
  <c r="AI202" i="16"/>
  <c r="L202" i="16"/>
  <c r="T202" i="16"/>
  <c r="AB202" i="16"/>
  <c r="AJ202" i="16"/>
  <c r="M202" i="16"/>
  <c r="U202" i="16"/>
  <c r="AC202" i="16"/>
  <c r="N202" i="16"/>
  <c r="V202" i="16"/>
  <c r="AD202" i="16"/>
  <c r="O202" i="16"/>
  <c r="W202" i="16"/>
  <c r="AE202" i="16"/>
  <c r="H202" i="16"/>
  <c r="P202" i="16"/>
  <c r="X202" i="16"/>
  <c r="AF202" i="16"/>
  <c r="I202" i="16"/>
  <c r="Q202" i="16"/>
  <c r="Y202" i="16"/>
  <c r="AG202" i="16"/>
  <c r="E202" i="16"/>
  <c r="B43" i="10"/>
  <c r="AP42" i="10"/>
  <c r="D204" i="16" l="1"/>
  <c r="M203" i="16"/>
  <c r="U203" i="16"/>
  <c r="AC203" i="16"/>
  <c r="N203" i="16"/>
  <c r="V203" i="16"/>
  <c r="AD203" i="16"/>
  <c r="G203" i="16"/>
  <c r="O203" i="16"/>
  <c r="W203" i="16"/>
  <c r="AE203" i="16"/>
  <c r="H203" i="16"/>
  <c r="P203" i="16"/>
  <c r="X203" i="16"/>
  <c r="AF203" i="16"/>
  <c r="I203" i="16"/>
  <c r="Q203" i="16"/>
  <c r="Y203" i="16"/>
  <c r="AG203" i="16"/>
  <c r="J203" i="16"/>
  <c r="R203" i="16"/>
  <c r="Z203" i="16"/>
  <c r="AH203" i="16"/>
  <c r="K203" i="16"/>
  <c r="S203" i="16"/>
  <c r="AA203" i="16"/>
  <c r="AI203" i="16"/>
  <c r="L203" i="16"/>
  <c r="T203" i="16"/>
  <c r="AB203" i="16"/>
  <c r="AJ203" i="16"/>
  <c r="E203" i="16"/>
  <c r="AP43" i="10"/>
  <c r="B44" i="10"/>
  <c r="D205" i="16" l="1"/>
  <c r="H204" i="16"/>
  <c r="P204" i="16"/>
  <c r="X204" i="16"/>
  <c r="AF204" i="16"/>
  <c r="I204" i="16"/>
  <c r="Q204" i="16"/>
  <c r="Y204" i="16"/>
  <c r="AG204" i="16"/>
  <c r="J204" i="16"/>
  <c r="R204" i="16"/>
  <c r="Z204" i="16"/>
  <c r="AH204" i="16"/>
  <c r="G204" i="16"/>
  <c r="K204" i="16"/>
  <c r="S204" i="16"/>
  <c r="AA204" i="16"/>
  <c r="AI204" i="16"/>
  <c r="L204" i="16"/>
  <c r="T204" i="16"/>
  <c r="AB204" i="16"/>
  <c r="AJ204" i="16"/>
  <c r="M204" i="16"/>
  <c r="U204" i="16"/>
  <c r="AC204" i="16"/>
  <c r="N204" i="16"/>
  <c r="V204" i="16"/>
  <c r="AD204" i="16"/>
  <c r="O204" i="16"/>
  <c r="W204" i="16"/>
  <c r="AE204" i="16"/>
  <c r="E204" i="16"/>
  <c r="AP44" i="10"/>
  <c r="B45" i="10"/>
  <c r="D206" i="16" l="1"/>
  <c r="K205" i="16"/>
  <c r="S205" i="16"/>
  <c r="AA205" i="16"/>
  <c r="AI205" i="16"/>
  <c r="L205" i="16"/>
  <c r="T205" i="16"/>
  <c r="AB205" i="16"/>
  <c r="AJ205" i="16"/>
  <c r="M205" i="16"/>
  <c r="U205" i="16"/>
  <c r="AC205" i="16"/>
  <c r="N205" i="16"/>
  <c r="V205" i="16"/>
  <c r="AD205" i="16"/>
  <c r="G205" i="16"/>
  <c r="O205" i="16"/>
  <c r="W205" i="16"/>
  <c r="AE205" i="16"/>
  <c r="H205" i="16"/>
  <c r="P205" i="16"/>
  <c r="X205" i="16"/>
  <c r="AF205" i="16"/>
  <c r="I205" i="16"/>
  <c r="Q205" i="16"/>
  <c r="Y205" i="16"/>
  <c r="AG205" i="16"/>
  <c r="J205" i="16"/>
  <c r="R205" i="16"/>
  <c r="Z205" i="16"/>
  <c r="AH205" i="16"/>
  <c r="E205" i="16"/>
  <c r="AP45" i="10"/>
  <c r="B46" i="10"/>
  <c r="N206" i="16" l="1"/>
  <c r="V206" i="16"/>
  <c r="AD206" i="16"/>
  <c r="O206" i="16"/>
  <c r="W206" i="16"/>
  <c r="AE206" i="16"/>
  <c r="H206" i="16"/>
  <c r="P206" i="16"/>
  <c r="X206" i="16"/>
  <c r="AF206" i="16"/>
  <c r="I206" i="16"/>
  <c r="Q206" i="16"/>
  <c r="Y206" i="16"/>
  <c r="AG206" i="16"/>
  <c r="J206" i="16"/>
  <c r="R206" i="16"/>
  <c r="Z206" i="16"/>
  <c r="AH206" i="16"/>
  <c r="G206" i="16"/>
  <c r="K206" i="16"/>
  <c r="S206" i="16"/>
  <c r="AA206" i="16"/>
  <c r="AI206" i="16"/>
  <c r="L206" i="16"/>
  <c r="T206" i="16"/>
  <c r="AB206" i="16"/>
  <c r="AJ206" i="16"/>
  <c r="M206" i="16"/>
  <c r="U206" i="16"/>
  <c r="AC206" i="16"/>
  <c r="E206" i="16"/>
  <c r="B47" i="10"/>
  <c r="AP46" i="10"/>
  <c r="B48" i="10" l="1"/>
  <c r="AP47" i="10"/>
  <c r="B49" i="10" l="1"/>
  <c r="AP48" i="10"/>
  <c r="B50" i="10" l="1"/>
  <c r="AP49" i="10"/>
  <c r="AP50" i="10" l="1"/>
  <c r="B51" i="10"/>
  <c r="AP51" i="10" l="1"/>
  <c r="B52" i="10"/>
  <c r="AP52" i="10" l="1"/>
  <c r="B53" i="10"/>
  <c r="AP53" i="10" l="1"/>
  <c r="B54" i="10"/>
  <c r="AP54" i="10" l="1"/>
  <c r="B55" i="10"/>
  <c r="AP55" i="10" l="1"/>
  <c r="B56" i="10"/>
  <c r="B57" i="10" l="1"/>
  <c r="AP56" i="10"/>
  <c r="AP57" i="10" l="1"/>
  <c r="B58" i="10"/>
  <c r="B59" i="10" l="1"/>
  <c r="AP58" i="10"/>
  <c r="B60" i="10" l="1"/>
  <c r="AP59" i="10"/>
  <c r="B61" i="10" l="1"/>
  <c r="AP60" i="10"/>
  <c r="AP61" i="10" l="1"/>
  <c r="B62" i="10"/>
  <c r="AP62" i="10" l="1"/>
  <c r="B63" i="10"/>
  <c r="AP63" i="10" l="1"/>
  <c r="B64" i="10"/>
  <c r="B65" i="10" l="1"/>
  <c r="AP64" i="10"/>
  <c r="B66" i="10" l="1"/>
  <c r="AP65" i="10"/>
  <c r="B67" i="10" l="1"/>
  <c r="AP66" i="10"/>
  <c r="B68" i="10" l="1"/>
  <c r="AP67" i="10"/>
  <c r="B69" i="10" l="1"/>
  <c r="AP68" i="10"/>
  <c r="AP69" i="10" l="1"/>
  <c r="B70" i="10"/>
  <c r="O119" i="11" l="1"/>
  <c r="O157" i="11" s="1"/>
  <c r="P191" i="11"/>
  <c r="AP70" i="10"/>
  <c r="B71" i="10"/>
  <c r="B151" i="11" l="1"/>
  <c r="B72" i="10"/>
  <c r="AP71" i="10"/>
  <c r="B73" i="10" l="1"/>
  <c r="AP72" i="10"/>
  <c r="B74" i="10" l="1"/>
  <c r="AP73" i="10"/>
  <c r="B75" i="10" l="1"/>
  <c r="AP74" i="10"/>
  <c r="B76" i="10" l="1"/>
  <c r="AP75" i="10"/>
  <c r="B77" i="10" l="1"/>
  <c r="AP76" i="10"/>
  <c r="AP77" i="10" l="1"/>
  <c r="B78" i="10"/>
  <c r="B79" i="10" l="1"/>
  <c r="AP78" i="10"/>
  <c r="AP79" i="10" l="1"/>
  <c r="B80" i="10"/>
  <c r="B81" i="10" l="1"/>
  <c r="AP80" i="10"/>
  <c r="AP81" i="10" l="1"/>
  <c r="B82" i="10"/>
  <c r="B83" i="10" l="1"/>
  <c r="AP82" i="10"/>
  <c r="B84" i="10" l="1"/>
  <c r="AP83" i="10"/>
  <c r="AP84" i="10" l="1"/>
  <c r="B85" i="10"/>
  <c r="AP85" i="10" l="1"/>
  <c r="B86" i="10"/>
  <c r="B87" i="10" l="1"/>
  <c r="AP86" i="10"/>
  <c r="B88" i="10" l="1"/>
  <c r="AP87" i="10"/>
  <c r="B89" i="10" l="1"/>
  <c r="AP88" i="10"/>
  <c r="B90" i="10" l="1"/>
  <c r="AP89" i="10"/>
  <c r="B91" i="10" l="1"/>
  <c r="AP90" i="10"/>
  <c r="B92" i="10" l="1"/>
  <c r="AP91" i="10"/>
  <c r="AP92" i="10" l="1"/>
  <c r="B93" i="10"/>
  <c r="B94" i="10" l="1"/>
  <c r="AP93" i="10"/>
  <c r="AP94" i="10" l="1"/>
  <c r="B95" i="10"/>
  <c r="B96" i="10" l="1"/>
  <c r="AP95" i="10"/>
  <c r="B97" i="10" l="1"/>
  <c r="AP96" i="10"/>
  <c r="B98" i="10" l="1"/>
  <c r="AP97" i="10"/>
  <c r="B99" i="10" l="1"/>
  <c r="AP98" i="10"/>
  <c r="B100" i="10" l="1"/>
  <c r="AP99" i="10"/>
  <c r="AP100" i="10" l="1"/>
  <c r="B101" i="10"/>
  <c r="B102" i="10" l="1"/>
  <c r="AP101" i="10"/>
  <c r="B103" i="10" l="1"/>
  <c r="AP102" i="10"/>
  <c r="AP103" i="10" l="1"/>
  <c r="B104" i="10"/>
  <c r="B105" i="10" l="1"/>
  <c r="AP104" i="10"/>
  <c r="AP105" i="10" l="1"/>
  <c r="B106" i="10"/>
  <c r="B107" i="10" l="1"/>
  <c r="AP106" i="10"/>
  <c r="B108" i="10" l="1"/>
  <c r="AP107" i="10"/>
  <c r="AP108" i="10" l="1"/>
  <c r="B109" i="10"/>
  <c r="B110" i="10" l="1"/>
  <c r="AP109" i="10"/>
  <c r="B111" i="10" l="1"/>
  <c r="AP110" i="10"/>
  <c r="B112" i="10" l="1"/>
  <c r="AP111" i="10"/>
  <c r="B113" i="10" l="1"/>
  <c r="AP112" i="10"/>
  <c r="AP113" i="10" l="1"/>
  <c r="B114" i="10"/>
  <c r="AP114" i="10" l="1"/>
  <c r="B115" i="10"/>
  <c r="B116" i="10" l="1"/>
  <c r="AP115" i="10"/>
  <c r="AP116" i="10" l="1"/>
  <c r="B117" i="10"/>
  <c r="AP117" i="10" l="1"/>
  <c r="B118" i="10"/>
  <c r="AP118" i="10" l="1"/>
  <c r="B119" i="10"/>
  <c r="AP119" i="10" l="1"/>
  <c r="B120" i="10"/>
  <c r="B121" i="10" l="1"/>
  <c r="AP120" i="10"/>
  <c r="B122" i="10" l="1"/>
  <c r="AP121" i="10"/>
  <c r="B123" i="10" l="1"/>
  <c r="AP122" i="10"/>
  <c r="B124" i="10" l="1"/>
  <c r="AP123" i="10"/>
  <c r="AP124" i="10" l="1"/>
  <c r="B125" i="10"/>
  <c r="B126" i="10" l="1"/>
  <c r="AP125" i="10"/>
  <c r="AP126" i="10" l="1"/>
  <c r="B127" i="10"/>
  <c r="AP127" i="10" l="1"/>
  <c r="B128" i="10"/>
  <c r="B129" i="10" l="1"/>
  <c r="AP128" i="10"/>
  <c r="B130" i="10" l="1"/>
  <c r="AP129" i="10"/>
  <c r="B131" i="10" l="1"/>
  <c r="AP130" i="10"/>
  <c r="B132" i="10" l="1"/>
  <c r="AP131" i="10"/>
  <c r="AP132" i="10" l="1"/>
  <c r="B133" i="10"/>
  <c r="AP133" i="10" l="1"/>
  <c r="B134" i="10"/>
  <c r="B135" i="10" l="1"/>
  <c r="AP134" i="10"/>
  <c r="B136" i="10" l="1"/>
  <c r="AP135" i="10"/>
  <c r="B137" i="10" l="1"/>
  <c r="AP136" i="10"/>
  <c r="B138" i="10" l="1"/>
  <c r="AP137" i="10"/>
  <c r="B139" i="10" l="1"/>
  <c r="AP138" i="10"/>
  <c r="B140" i="10" l="1"/>
  <c r="AP139" i="10"/>
  <c r="AP140" i="10" l="1"/>
  <c r="B141" i="10"/>
  <c r="AP141" i="10" l="1"/>
  <c r="B142" i="10"/>
  <c r="AP142" i="10" l="1"/>
  <c r="B143" i="10"/>
  <c r="AP143" i="10" l="1"/>
  <c r="B144" i="10"/>
  <c r="B145" i="10" l="1"/>
  <c r="AP144" i="10"/>
  <c r="B146" i="10" l="1"/>
  <c r="AP145" i="10"/>
  <c r="B147" i="10" l="1"/>
  <c r="AP146" i="10"/>
  <c r="B148" i="10" l="1"/>
  <c r="AP147" i="10"/>
  <c r="AP148" i="10" l="1"/>
  <c r="B149" i="10"/>
  <c r="B150" i="10" l="1"/>
  <c r="AP149" i="10"/>
  <c r="B151" i="10" l="1"/>
  <c r="AP150" i="10"/>
  <c r="AP151" i="10" l="1"/>
  <c r="B152" i="10"/>
  <c r="B153" i="10" l="1"/>
  <c r="AP152" i="10"/>
  <c r="B154" i="10" l="1"/>
  <c r="AP153" i="10"/>
  <c r="B155" i="10" l="1"/>
  <c r="AP154" i="10"/>
  <c r="B156" i="10" l="1"/>
  <c r="AP155" i="10"/>
  <c r="AP156" i="10" l="1"/>
  <c r="B157" i="10"/>
  <c r="B158" i="10" l="1"/>
  <c r="AP157" i="10"/>
  <c r="AP158" i="10" l="1"/>
  <c r="B159" i="10"/>
  <c r="B160" i="10" l="1"/>
  <c r="AP159" i="10"/>
  <c r="B161" i="10" l="1"/>
  <c r="AP160" i="10"/>
  <c r="B162" i="10" l="1"/>
  <c r="AP161" i="10"/>
  <c r="B163" i="10" l="1"/>
  <c r="AP162" i="10"/>
  <c r="B164" i="10" l="1"/>
  <c r="AP163" i="10"/>
  <c r="AP164" i="10" l="1"/>
  <c r="B165" i="10"/>
  <c r="B166" i="10" l="1"/>
  <c r="AP165" i="10"/>
  <c r="B167" i="10" l="1"/>
  <c r="AP166" i="10"/>
  <c r="AP167" i="10" l="1"/>
  <c r="B168" i="10"/>
  <c r="B169" i="10" l="1"/>
  <c r="AP168" i="10"/>
  <c r="AP169" i="10" l="1"/>
  <c r="B170" i="10"/>
  <c r="B171" i="10" l="1"/>
  <c r="AP170" i="10"/>
  <c r="B172" i="10" l="1"/>
  <c r="AP171" i="10"/>
  <c r="AP172" i="10" l="1"/>
  <c r="B173" i="10"/>
  <c r="B174" i="10" l="1"/>
  <c r="AP173" i="10"/>
  <c r="AP174" i="10" l="1"/>
  <c r="B175" i="10"/>
  <c r="B176" i="10" l="1"/>
  <c r="AP175" i="10"/>
  <c r="B177" i="10" l="1"/>
  <c r="AP176" i="10"/>
  <c r="AP177" i="10" l="1"/>
  <c r="B178" i="10"/>
  <c r="B179" i="10" l="1"/>
  <c r="AP178" i="10"/>
  <c r="B180" i="10" l="1"/>
  <c r="AP179" i="10"/>
  <c r="AP180" i="10" l="1"/>
  <c r="B181" i="10"/>
  <c r="AP181" i="10" l="1"/>
  <c r="B182" i="10"/>
  <c r="B183" i="10" l="1"/>
  <c r="AP182" i="10"/>
  <c r="AP183" i="10" l="1"/>
  <c r="B184" i="10"/>
  <c r="B185" i="10" l="1"/>
  <c r="AP184" i="10"/>
  <c r="B186" i="10" l="1"/>
  <c r="AP185" i="10"/>
  <c r="B187" i="10" l="1"/>
  <c r="AP186" i="10"/>
  <c r="B188" i="10" l="1"/>
  <c r="AP187" i="10"/>
  <c r="AP188" i="10" l="1"/>
  <c r="B189" i="10"/>
  <c r="B190" i="10" l="1"/>
  <c r="AP189" i="10"/>
  <c r="AP190" i="10" l="1"/>
  <c r="B191" i="10"/>
  <c r="AP191" i="10" l="1"/>
  <c r="B192" i="10"/>
  <c r="B193" i="10" l="1"/>
  <c r="AP192" i="10"/>
  <c r="B194" i="10" l="1"/>
  <c r="AP193" i="10"/>
  <c r="B195" i="10" l="1"/>
  <c r="AP194" i="10"/>
  <c r="B196" i="10" l="1"/>
  <c r="AP195" i="10"/>
  <c r="AP196" i="10" l="1"/>
  <c r="B197" i="10"/>
  <c r="AP197" i="10" l="1"/>
  <c r="B198" i="10"/>
  <c r="B199" i="10" l="1"/>
  <c r="AP198" i="10"/>
  <c r="B200" i="10" l="1"/>
  <c r="AP199" i="10"/>
  <c r="B201" i="10" l="1"/>
  <c r="AP200" i="10"/>
  <c r="B202" i="10" l="1"/>
  <c r="AP201" i="10"/>
  <c r="B203" i="10" l="1"/>
  <c r="AP202" i="10"/>
  <c r="B204" i="10" l="1"/>
  <c r="AP203" i="10"/>
  <c r="AP204" i="10" l="1"/>
  <c r="B205" i="10"/>
  <c r="B206" i="10" l="1"/>
  <c r="AP205" i="10"/>
  <c r="AP206" i="10" l="1"/>
  <c r="B207" i="10"/>
  <c r="AP207" i="10" l="1"/>
  <c r="B208" i="10"/>
  <c r="B209" i="10" l="1"/>
  <c r="AP208" i="10"/>
  <c r="AP209" i="10" l="1"/>
  <c r="B210" i="10"/>
  <c r="B211" i="10" l="1"/>
  <c r="AP210" i="10"/>
  <c r="B212" i="10" l="1"/>
  <c r="AP211" i="10"/>
  <c r="AP212" i="10" l="1"/>
  <c r="B213" i="10"/>
  <c r="B214" i="10" l="1"/>
  <c r="AP213" i="10"/>
  <c r="B215" i="10" l="1"/>
  <c r="AP214" i="10"/>
  <c r="B216" i="10" l="1"/>
  <c r="AP215" i="10"/>
  <c r="B217" i="10" l="1"/>
  <c r="AP216" i="10"/>
  <c r="AP217" i="10" l="1"/>
  <c r="B218" i="10"/>
  <c r="AP218" i="10" l="1"/>
  <c r="B219" i="10"/>
  <c r="B220" i="10" l="1"/>
  <c r="AP219" i="10"/>
  <c r="AP220" i="10" l="1"/>
  <c r="B221" i="10"/>
  <c r="B222" i="10" l="1"/>
  <c r="AP221" i="10"/>
  <c r="AP222" i="10" l="1"/>
  <c r="B223" i="10"/>
  <c r="B224" i="10" l="1"/>
  <c r="AP223" i="10"/>
  <c r="B225" i="10" l="1"/>
  <c r="AP224" i="10"/>
  <c r="B226" i="10" l="1"/>
  <c r="AP225" i="10"/>
  <c r="B227" i="10" l="1"/>
  <c r="AP226" i="10"/>
  <c r="AP227" i="10" l="1"/>
  <c r="B228" i="10"/>
  <c r="A228" i="10" l="1"/>
  <c r="Z228" i="10" s="1"/>
  <c r="AP228" i="10"/>
  <c r="AO228" i="10" s="1"/>
  <c r="B229" i="10"/>
  <c r="J228" i="10" l="1"/>
  <c r="R228" i="10"/>
  <c r="K228" i="10"/>
  <c r="S228" i="10"/>
  <c r="L228" i="10"/>
  <c r="T228" i="10"/>
  <c r="F228" i="10"/>
  <c r="N228" i="10"/>
  <c r="V228" i="10"/>
  <c r="AJ228" i="10"/>
  <c r="G228" i="10"/>
  <c r="O228" i="10"/>
  <c r="W228" i="10"/>
  <c r="AK228" i="10"/>
  <c r="Y228" i="10"/>
  <c r="AE228" i="10" s="1"/>
  <c r="H228" i="10"/>
  <c r="I228" i="10"/>
  <c r="X228" i="10"/>
  <c r="M228" i="10"/>
  <c r="P228" i="10"/>
  <c r="Q228" i="10"/>
  <c r="U228" i="10"/>
  <c r="AP229" i="10"/>
  <c r="AO229" i="10" s="1"/>
  <c r="B230" i="10"/>
  <c r="A229" i="10"/>
  <c r="Z229" i="10" s="1"/>
  <c r="E228" i="10"/>
  <c r="D228" i="10"/>
  <c r="AA228" i="10" l="1"/>
  <c r="AD228" i="10"/>
  <c r="AB228" i="10"/>
  <c r="AS228" i="10" s="1"/>
  <c r="AC228" i="10"/>
  <c r="J229" i="10"/>
  <c r="R229" i="10"/>
  <c r="H229" i="10"/>
  <c r="I229" i="10"/>
  <c r="P229" i="10"/>
  <c r="Q229" i="10"/>
  <c r="X229" i="10"/>
  <c r="Y229" i="10"/>
  <c r="AE229" i="10" s="1"/>
  <c r="S229" i="10"/>
  <c r="T229" i="10"/>
  <c r="G229" i="10"/>
  <c r="K229" i="10"/>
  <c r="O229" i="10"/>
  <c r="L229" i="10"/>
  <c r="W229" i="10"/>
  <c r="F229" i="10"/>
  <c r="AK229" i="10"/>
  <c r="M229" i="10"/>
  <c r="N229" i="10"/>
  <c r="U229" i="10"/>
  <c r="V229" i="10"/>
  <c r="AC229" i="10" s="1"/>
  <c r="AJ229" i="10"/>
  <c r="E229" i="10"/>
  <c r="D229" i="10"/>
  <c r="AP230" i="10"/>
  <c r="AO230" i="10" s="1"/>
  <c r="A230" i="10"/>
  <c r="Z230" i="10" s="1"/>
  <c r="B231" i="10"/>
  <c r="AT228" i="10" l="1"/>
  <c r="AD229" i="10"/>
  <c r="AB229" i="10"/>
  <c r="AT229" i="10" s="1"/>
  <c r="AA229" i="10"/>
  <c r="V230" i="10"/>
  <c r="L230" i="10"/>
  <c r="M230" i="10"/>
  <c r="AK230" i="10"/>
  <c r="J230" i="10"/>
  <c r="G230" i="10"/>
  <c r="H230" i="10"/>
  <c r="Y230" i="10"/>
  <c r="AE230" i="10" s="1"/>
  <c r="AJ230" i="10"/>
  <c r="R230" i="10"/>
  <c r="F230" i="10"/>
  <c r="O230" i="10"/>
  <c r="P230" i="10"/>
  <c r="I230" i="10"/>
  <c r="S230" i="10"/>
  <c r="T230" i="10"/>
  <c r="K230" i="10"/>
  <c r="N230" i="10"/>
  <c r="W230" i="10"/>
  <c r="X230" i="10"/>
  <c r="Q230" i="10"/>
  <c r="U230" i="10"/>
  <c r="AP231" i="10"/>
  <c r="AO231" i="10" s="1"/>
  <c r="A231" i="10"/>
  <c r="Z231" i="10" s="1"/>
  <c r="B232" i="10"/>
  <c r="E230" i="10"/>
  <c r="D230" i="10"/>
  <c r="AU228" i="10" l="1"/>
  <c r="AV228" i="10" s="1"/>
  <c r="AS229" i="10"/>
  <c r="AU229" i="10" s="1"/>
  <c r="AV229" i="10" s="1"/>
  <c r="AD230" i="10"/>
  <c r="AC230" i="10"/>
  <c r="AB230" i="10"/>
  <c r="AT230" i="10" s="1"/>
  <c r="AA230" i="10"/>
  <c r="G231" i="10"/>
  <c r="O231" i="10"/>
  <c r="H231" i="10"/>
  <c r="W231" i="10"/>
  <c r="P231" i="10"/>
  <c r="F231" i="10"/>
  <c r="AK231" i="10"/>
  <c r="X231" i="10"/>
  <c r="N231" i="10"/>
  <c r="T231" i="10"/>
  <c r="U231" i="10"/>
  <c r="AJ231" i="10"/>
  <c r="Q231" i="10"/>
  <c r="R231" i="10"/>
  <c r="Y231" i="10"/>
  <c r="AE231" i="10" s="1"/>
  <c r="L231" i="10"/>
  <c r="M231" i="10"/>
  <c r="K231" i="10"/>
  <c r="S231" i="10"/>
  <c r="V231" i="10"/>
  <c r="AC231" i="10" s="1"/>
  <c r="I231" i="10"/>
  <c r="J231" i="10"/>
  <c r="AP232" i="10"/>
  <c r="AO232" i="10" s="1"/>
  <c r="A232" i="10"/>
  <c r="Z232" i="10" s="1"/>
  <c r="B233" i="10"/>
  <c r="E231" i="10"/>
  <c r="D231" i="10"/>
  <c r="AS230" i="10" l="1"/>
  <c r="AU230" i="10" s="1"/>
  <c r="AV230" i="10" s="1"/>
  <c r="AB231" i="10"/>
  <c r="AT231" i="10" s="1"/>
  <c r="AA231" i="10"/>
  <c r="AD231" i="10"/>
  <c r="H232" i="10"/>
  <c r="P232" i="10"/>
  <c r="X232" i="10"/>
  <c r="I232" i="10"/>
  <c r="Q232" i="10"/>
  <c r="Y232" i="10"/>
  <c r="AE232" i="10" s="1"/>
  <c r="J232" i="10"/>
  <c r="R232" i="10"/>
  <c r="L232" i="10"/>
  <c r="T232" i="10"/>
  <c r="M232" i="10"/>
  <c r="U232" i="10"/>
  <c r="V232" i="10"/>
  <c r="W232" i="10"/>
  <c r="F232" i="10"/>
  <c r="G232" i="10"/>
  <c r="AJ232" i="10"/>
  <c r="K232" i="10"/>
  <c r="AK232" i="10"/>
  <c r="N232" i="10"/>
  <c r="O232" i="10"/>
  <c r="S232" i="10"/>
  <c r="AP233" i="10"/>
  <c r="AO233" i="10" s="1"/>
  <c r="B234" i="10"/>
  <c r="A233" i="10"/>
  <c r="Z233" i="10" s="1"/>
  <c r="E232" i="10"/>
  <c r="D232" i="10"/>
  <c r="AS231" i="10" l="1"/>
  <c r="AD232" i="10"/>
  <c r="AC232" i="10"/>
  <c r="AA232" i="10"/>
  <c r="AS232" i="10" s="1"/>
  <c r="AB232" i="10"/>
  <c r="AT232" i="10"/>
  <c r="H233" i="10"/>
  <c r="I233" i="10"/>
  <c r="R233" i="10"/>
  <c r="P233" i="10"/>
  <c r="Q233" i="10"/>
  <c r="X233" i="10"/>
  <c r="Y233" i="10"/>
  <c r="AE233" i="10" s="1"/>
  <c r="K233" i="10"/>
  <c r="L233" i="10"/>
  <c r="J233" i="10"/>
  <c r="O233" i="10"/>
  <c r="W233" i="10"/>
  <c r="S233" i="10"/>
  <c r="M233" i="10"/>
  <c r="F233" i="10"/>
  <c r="AK233" i="10"/>
  <c r="T233" i="10"/>
  <c r="U233" i="10"/>
  <c r="N233" i="10"/>
  <c r="V233" i="10"/>
  <c r="AC233" i="10" s="1"/>
  <c r="AJ233" i="10"/>
  <c r="G233" i="10"/>
  <c r="AU231" i="10"/>
  <c r="AV231" i="10" s="1"/>
  <c r="E233" i="10"/>
  <c r="D233" i="10"/>
  <c r="AP234" i="10"/>
  <c r="AO234" i="10" s="1"/>
  <c r="A234" i="10"/>
  <c r="Z234" i="10" s="1"/>
  <c r="B235" i="10"/>
  <c r="AD233" i="10" l="1"/>
  <c r="AB233" i="10"/>
  <c r="AT233" i="10" s="1"/>
  <c r="AA233" i="10"/>
  <c r="F234" i="10"/>
  <c r="N234" i="10"/>
  <c r="V234" i="10"/>
  <c r="AJ234" i="10"/>
  <c r="G234" i="10"/>
  <c r="O234" i="10"/>
  <c r="W234" i="10"/>
  <c r="AK234" i="10"/>
  <c r="H234" i="10"/>
  <c r="P234" i="10"/>
  <c r="X234" i="10"/>
  <c r="J234" i="10"/>
  <c r="R234" i="10"/>
  <c r="K234" i="10"/>
  <c r="S234" i="10"/>
  <c r="Q234" i="10"/>
  <c r="T234" i="10"/>
  <c r="U234" i="10"/>
  <c r="Y234" i="10"/>
  <c r="AE234" i="10" s="1"/>
  <c r="M234" i="10"/>
  <c r="I234" i="10"/>
  <c r="L234" i="10"/>
  <c r="AU232" i="10"/>
  <c r="AV232" i="10" s="1"/>
  <c r="AP235" i="10"/>
  <c r="AO235" i="10" s="1"/>
  <c r="B236" i="10"/>
  <c r="A235" i="10"/>
  <c r="Z235" i="10" s="1"/>
  <c r="D234" i="10"/>
  <c r="E234" i="10"/>
  <c r="AS233" i="10" l="1"/>
  <c r="AC234" i="10"/>
  <c r="AA234" i="10"/>
  <c r="AB234" i="10"/>
  <c r="AT234" i="10" s="1"/>
  <c r="AD234" i="10"/>
  <c r="O235" i="10"/>
  <c r="P235" i="10"/>
  <c r="W235" i="10"/>
  <c r="X235" i="10"/>
  <c r="F235" i="10"/>
  <c r="AK235" i="10"/>
  <c r="L235" i="10"/>
  <c r="M235" i="10"/>
  <c r="N235" i="10"/>
  <c r="T235" i="10"/>
  <c r="U235" i="10"/>
  <c r="V235" i="10"/>
  <c r="G235" i="10"/>
  <c r="H235" i="10"/>
  <c r="AJ235" i="10"/>
  <c r="K235" i="10"/>
  <c r="S235" i="10"/>
  <c r="I235" i="10"/>
  <c r="Q235" i="10"/>
  <c r="J235" i="10"/>
  <c r="Y235" i="10"/>
  <c r="R235" i="10"/>
  <c r="AU233" i="10"/>
  <c r="AV233" i="10" s="1"/>
  <c r="E235" i="10"/>
  <c r="D235" i="10"/>
  <c r="AP236" i="10"/>
  <c r="AO236" i="10" s="1"/>
  <c r="B237" i="10"/>
  <c r="A236" i="10"/>
  <c r="Z236" i="10" s="1"/>
  <c r="AC235" i="10" l="1"/>
  <c r="AE235" i="10"/>
  <c r="AS234" i="10"/>
  <c r="AU234" i="10" s="1"/>
  <c r="AV234" i="10" s="1"/>
  <c r="AB235" i="10"/>
  <c r="AT235" i="10" s="1"/>
  <c r="AA235" i="10"/>
  <c r="AD235" i="10"/>
  <c r="F236" i="10"/>
  <c r="M236" i="10"/>
  <c r="N236" i="10"/>
  <c r="U236" i="10"/>
  <c r="V236" i="10"/>
  <c r="J236" i="10"/>
  <c r="K236" i="10"/>
  <c r="L236" i="10"/>
  <c r="R236" i="10"/>
  <c r="S236" i="10"/>
  <c r="T236" i="10"/>
  <c r="G236" i="10"/>
  <c r="Y236" i="10"/>
  <c r="O236" i="10"/>
  <c r="H236" i="10"/>
  <c r="W236" i="10"/>
  <c r="P236" i="10"/>
  <c r="AK236" i="10"/>
  <c r="X236" i="10"/>
  <c r="AJ236" i="10"/>
  <c r="I236" i="10"/>
  <c r="Q236" i="10"/>
  <c r="E236" i="10"/>
  <c r="D236" i="10"/>
  <c r="AP237" i="10"/>
  <c r="AO237" i="10" s="1"/>
  <c r="A237" i="10"/>
  <c r="Z237" i="10" s="1"/>
  <c r="B238" i="10"/>
  <c r="AS235" i="10" l="1"/>
  <c r="AU235" i="10" s="1"/>
  <c r="AV235" i="10" s="1"/>
  <c r="AE236" i="10"/>
  <c r="AT236" i="10" s="1"/>
  <c r="AB236" i="10"/>
  <c r="AC236" i="10"/>
  <c r="AD236" i="10"/>
  <c r="AA236" i="10"/>
  <c r="H237" i="10"/>
  <c r="I237" i="10"/>
  <c r="J237" i="10"/>
  <c r="P237" i="10"/>
  <c r="Q237" i="10"/>
  <c r="R237" i="10"/>
  <c r="X237" i="10"/>
  <c r="Y237" i="10"/>
  <c r="AE237" i="10" s="1"/>
  <c r="K237" i="10"/>
  <c r="S237" i="10"/>
  <c r="T237" i="10"/>
  <c r="G237" i="10"/>
  <c r="O237" i="10"/>
  <c r="W237" i="10"/>
  <c r="M237" i="10"/>
  <c r="F237" i="10"/>
  <c r="AK237" i="10"/>
  <c r="U237" i="10"/>
  <c r="N237" i="10"/>
  <c r="L237" i="10"/>
  <c r="V237" i="10"/>
  <c r="AC237" i="10" s="1"/>
  <c r="AJ237" i="10"/>
  <c r="AP238" i="10"/>
  <c r="AO238" i="10" s="1"/>
  <c r="A238" i="10"/>
  <c r="Z238" i="10" s="1"/>
  <c r="B239" i="10"/>
  <c r="E237" i="10"/>
  <c r="D237" i="10"/>
  <c r="AD237" i="10" l="1"/>
  <c r="AS236" i="10"/>
  <c r="AU236" i="10" s="1"/>
  <c r="AV236" i="10" s="1"/>
  <c r="AB237" i="10"/>
  <c r="AT237" i="10" s="1"/>
  <c r="AA237" i="10"/>
  <c r="I238" i="10"/>
  <c r="J238" i="10"/>
  <c r="Q238" i="10"/>
  <c r="R238" i="10"/>
  <c r="Y238" i="10"/>
  <c r="AE238" i="10" s="1"/>
  <c r="F238" i="10"/>
  <c r="G238" i="10"/>
  <c r="H238" i="10"/>
  <c r="V238" i="10"/>
  <c r="W238" i="10"/>
  <c r="X238" i="10"/>
  <c r="AJ238" i="10"/>
  <c r="AK238" i="10"/>
  <c r="S238" i="10"/>
  <c r="L238" i="10"/>
  <c r="P238" i="10"/>
  <c r="T238" i="10"/>
  <c r="N238" i="10"/>
  <c r="M238" i="10"/>
  <c r="O238" i="10"/>
  <c r="U238" i="10"/>
  <c r="K238" i="10"/>
  <c r="AP239" i="10"/>
  <c r="AO239" i="10" s="1"/>
  <c r="A239" i="10"/>
  <c r="Z239" i="10" s="1"/>
  <c r="B240" i="10"/>
  <c r="E238" i="10"/>
  <c r="D238" i="10"/>
  <c r="AS237" i="10" l="1"/>
  <c r="AU237" i="10" s="1"/>
  <c r="AV237" i="10" s="1"/>
  <c r="AD238" i="10"/>
  <c r="AC238" i="10"/>
  <c r="AA238" i="10"/>
  <c r="AB238" i="10"/>
  <c r="AT238" i="10"/>
  <c r="L239" i="10"/>
  <c r="T239" i="10"/>
  <c r="M239" i="10"/>
  <c r="U239" i="10"/>
  <c r="F239" i="10"/>
  <c r="N239" i="10"/>
  <c r="V239" i="10"/>
  <c r="AJ239" i="10"/>
  <c r="H239" i="10"/>
  <c r="P239" i="10"/>
  <c r="X239" i="10"/>
  <c r="I239" i="10"/>
  <c r="Q239" i="10"/>
  <c r="Y239" i="10"/>
  <c r="AE239" i="10" s="1"/>
  <c r="K239" i="10"/>
  <c r="O239" i="10"/>
  <c r="R239" i="10"/>
  <c r="AK239" i="10"/>
  <c r="S239" i="10"/>
  <c r="W239" i="10"/>
  <c r="G239" i="10"/>
  <c r="J239" i="10"/>
  <c r="AP240" i="10"/>
  <c r="AO240" i="10" s="1"/>
  <c r="A240" i="10"/>
  <c r="Z240" i="10" s="1"/>
  <c r="B241" i="10"/>
  <c r="E239" i="10"/>
  <c r="D239" i="10"/>
  <c r="AS238" i="10" l="1"/>
  <c r="AU238" i="10" s="1"/>
  <c r="AV238" i="10" s="1"/>
  <c r="AB239" i="10"/>
  <c r="AA239" i="10"/>
  <c r="AC239" i="10"/>
  <c r="AD239" i="10"/>
  <c r="AT239" i="10"/>
  <c r="J240" i="10"/>
  <c r="R240" i="10"/>
  <c r="K240" i="10"/>
  <c r="S240" i="10"/>
  <c r="L240" i="10"/>
  <c r="T240" i="10"/>
  <c r="F240" i="10"/>
  <c r="N240" i="10"/>
  <c r="V240" i="10"/>
  <c r="AJ240" i="10"/>
  <c r="G240" i="10"/>
  <c r="O240" i="10"/>
  <c r="W240" i="10"/>
  <c r="AK240" i="10"/>
  <c r="H240" i="10"/>
  <c r="I240" i="10"/>
  <c r="M240" i="10"/>
  <c r="P240" i="10"/>
  <c r="Q240" i="10"/>
  <c r="U240" i="10"/>
  <c r="X240" i="10"/>
  <c r="Y240" i="10"/>
  <c r="AE240" i="10" s="1"/>
  <c r="AP241" i="10"/>
  <c r="AO241" i="10" s="1"/>
  <c r="B242" i="10"/>
  <c r="A241" i="10"/>
  <c r="Z241" i="10" s="1"/>
  <c r="E240" i="10"/>
  <c r="D240" i="10"/>
  <c r="AS239" i="10" l="1"/>
  <c r="AC240" i="10"/>
  <c r="AA240" i="10"/>
  <c r="AD240" i="10"/>
  <c r="AB240" i="10"/>
  <c r="AT240" i="10"/>
  <c r="Q241" i="10"/>
  <c r="T241" i="10"/>
  <c r="AJ241" i="10"/>
  <c r="W241" i="10"/>
  <c r="H241" i="10"/>
  <c r="R241" i="10"/>
  <c r="O241" i="10"/>
  <c r="Y241" i="10"/>
  <c r="AE241" i="10" s="1"/>
  <c r="K241" i="10"/>
  <c r="AK241" i="10"/>
  <c r="M241" i="10"/>
  <c r="I241" i="10"/>
  <c r="V241" i="10"/>
  <c r="S241" i="10"/>
  <c r="P241" i="10"/>
  <c r="N241" i="10"/>
  <c r="U241" i="10"/>
  <c r="J241" i="10"/>
  <c r="G241" i="10"/>
  <c r="F241" i="10"/>
  <c r="X241" i="10"/>
  <c r="L241" i="10"/>
  <c r="AU239" i="10"/>
  <c r="AV239" i="10" s="1"/>
  <c r="E241" i="10"/>
  <c r="D241" i="10"/>
  <c r="AP242" i="10"/>
  <c r="AO242" i="10" s="1"/>
  <c r="A242" i="10"/>
  <c r="Z242" i="10" s="1"/>
  <c r="B243" i="10"/>
  <c r="AS240" i="10" l="1"/>
  <c r="AU240" i="10" s="1"/>
  <c r="AV240" i="10" s="1"/>
  <c r="AB241" i="10"/>
  <c r="AT241" i="10" s="1"/>
  <c r="AC241" i="10"/>
  <c r="AA241" i="10"/>
  <c r="AD241" i="10"/>
  <c r="H242" i="10"/>
  <c r="P242" i="10"/>
  <c r="X242" i="10"/>
  <c r="I242" i="10"/>
  <c r="Q242" i="10"/>
  <c r="Y242" i="10"/>
  <c r="AE242" i="10" s="1"/>
  <c r="J242" i="10"/>
  <c r="R242" i="10"/>
  <c r="L242" i="10"/>
  <c r="T242" i="10"/>
  <c r="M242" i="10"/>
  <c r="U242" i="10"/>
  <c r="W242" i="10"/>
  <c r="F242" i="10"/>
  <c r="G242" i="10"/>
  <c r="AJ242" i="10"/>
  <c r="AK242" i="10"/>
  <c r="V242" i="10"/>
  <c r="K242" i="10"/>
  <c r="N242" i="10"/>
  <c r="O242" i="10"/>
  <c r="S242" i="10"/>
  <c r="AP243" i="10"/>
  <c r="AO243" i="10" s="1"/>
  <c r="B244" i="10"/>
  <c r="A243" i="10"/>
  <c r="Z243" i="10" s="1"/>
  <c r="E242" i="10"/>
  <c r="D242" i="10"/>
  <c r="AS241" i="10" l="1"/>
  <c r="AC242" i="10"/>
  <c r="AA242" i="10"/>
  <c r="AS242" i="10" s="1"/>
  <c r="AB242" i="10"/>
  <c r="AD242" i="10"/>
  <c r="AT242" i="10"/>
  <c r="L243" i="10"/>
  <c r="M243" i="10"/>
  <c r="N243" i="10"/>
  <c r="T243" i="10"/>
  <c r="U243" i="10"/>
  <c r="V243" i="10"/>
  <c r="AJ243" i="10"/>
  <c r="G243" i="10"/>
  <c r="H243" i="10"/>
  <c r="W243" i="10"/>
  <c r="F243" i="10"/>
  <c r="AK243" i="10"/>
  <c r="X243" i="10"/>
  <c r="K243" i="10"/>
  <c r="I243" i="10"/>
  <c r="S243" i="10"/>
  <c r="J243" i="10"/>
  <c r="O243" i="10"/>
  <c r="R243" i="10"/>
  <c r="Q243" i="10"/>
  <c r="P243" i="10"/>
  <c r="Y243" i="10"/>
  <c r="AE243" i="10" s="1"/>
  <c r="AU241" i="10"/>
  <c r="AV241" i="10" s="1"/>
  <c r="E243" i="10"/>
  <c r="D243" i="10"/>
  <c r="AP244" i="10"/>
  <c r="AO244" i="10" s="1"/>
  <c r="A244" i="10"/>
  <c r="Z244" i="10" s="1"/>
  <c r="B245" i="10"/>
  <c r="AB243" i="10" l="1"/>
  <c r="AC243" i="10"/>
  <c r="AD243" i="10"/>
  <c r="AA243" i="10"/>
  <c r="AT243" i="10"/>
  <c r="F244" i="10"/>
  <c r="N244" i="10"/>
  <c r="V244" i="10"/>
  <c r="AJ244" i="10"/>
  <c r="G244" i="10"/>
  <c r="O244" i="10"/>
  <c r="W244" i="10"/>
  <c r="AK244" i="10"/>
  <c r="H244" i="10"/>
  <c r="P244" i="10"/>
  <c r="X244" i="10"/>
  <c r="J244" i="10"/>
  <c r="R244" i="10"/>
  <c r="K244" i="10"/>
  <c r="S244" i="10"/>
  <c r="T244" i="10"/>
  <c r="U244" i="10"/>
  <c r="Y244" i="10"/>
  <c r="AE244" i="10" s="1"/>
  <c r="I244" i="10"/>
  <c r="L244" i="10"/>
  <c r="M244" i="10"/>
  <c r="Q244" i="10"/>
  <c r="AU242" i="10"/>
  <c r="AV242" i="10" s="1"/>
  <c r="AP245" i="10"/>
  <c r="AO245" i="10" s="1"/>
  <c r="A245" i="10"/>
  <c r="Z245" i="10" s="1"/>
  <c r="B246" i="10"/>
  <c r="E244" i="10"/>
  <c r="D244" i="10"/>
  <c r="AS243" i="10" l="1"/>
  <c r="AC244" i="10"/>
  <c r="AA244" i="10"/>
  <c r="AB244" i="10"/>
  <c r="AT244" i="10" s="1"/>
  <c r="AD244" i="10"/>
  <c r="J245" i="10"/>
  <c r="T245" i="10"/>
  <c r="F245" i="10"/>
  <c r="K245" i="10"/>
  <c r="Y245" i="10"/>
  <c r="AE245" i="10" s="1"/>
  <c r="H245" i="10"/>
  <c r="W245" i="10"/>
  <c r="N245" i="10"/>
  <c r="AJ245" i="10"/>
  <c r="L245" i="10"/>
  <c r="P245" i="10"/>
  <c r="I245" i="10"/>
  <c r="O245" i="10"/>
  <c r="S245" i="10"/>
  <c r="R245" i="10"/>
  <c r="M245" i="10"/>
  <c r="V245" i="10"/>
  <c r="G245" i="10"/>
  <c r="AK245" i="10"/>
  <c r="X245" i="10"/>
  <c r="Q245" i="10"/>
  <c r="U245" i="10"/>
  <c r="AU243" i="10"/>
  <c r="AV243" i="10" s="1"/>
  <c r="AP246" i="10"/>
  <c r="AO246" i="10" s="1"/>
  <c r="A246" i="10"/>
  <c r="Z246" i="10" s="1"/>
  <c r="B247" i="10"/>
  <c r="E245" i="10"/>
  <c r="D245" i="10"/>
  <c r="AS244" i="10" l="1"/>
  <c r="AU244" i="10" s="1"/>
  <c r="AV244" i="10" s="1"/>
  <c r="AC245" i="10"/>
  <c r="AD245" i="10"/>
  <c r="AB245" i="10"/>
  <c r="AT245" i="10" s="1"/>
  <c r="AA245" i="10"/>
  <c r="L246" i="10"/>
  <c r="T246" i="10"/>
  <c r="M246" i="10"/>
  <c r="U246" i="10"/>
  <c r="F246" i="10"/>
  <c r="N246" i="10"/>
  <c r="V246" i="10"/>
  <c r="AJ246" i="10"/>
  <c r="H246" i="10"/>
  <c r="P246" i="10"/>
  <c r="X246" i="10"/>
  <c r="I246" i="10"/>
  <c r="Q246" i="10"/>
  <c r="Y246" i="10"/>
  <c r="AE246" i="10" s="1"/>
  <c r="O246" i="10"/>
  <c r="R246" i="10"/>
  <c r="S246" i="10"/>
  <c r="K246" i="10"/>
  <c r="W246" i="10"/>
  <c r="G246" i="10"/>
  <c r="J246" i="10"/>
  <c r="AK246" i="10"/>
  <c r="AP247" i="10"/>
  <c r="AO247" i="10" s="1"/>
  <c r="B248" i="10"/>
  <c r="A247" i="10"/>
  <c r="Z247" i="10" s="1"/>
  <c r="D246" i="10"/>
  <c r="E246" i="10"/>
  <c r="AD246" i="10" l="1"/>
  <c r="AB246" i="10"/>
  <c r="AT246" i="10" s="1"/>
  <c r="AS245" i="10"/>
  <c r="AU245" i="10" s="1"/>
  <c r="AV245" i="10" s="1"/>
  <c r="AA246" i="10"/>
  <c r="AC246" i="10"/>
  <c r="J247" i="10"/>
  <c r="R247" i="10"/>
  <c r="K247" i="10"/>
  <c r="S247" i="10"/>
  <c r="L247" i="10"/>
  <c r="T247" i="10"/>
  <c r="F247" i="10"/>
  <c r="N247" i="10"/>
  <c r="V247" i="10"/>
  <c r="AJ247" i="10"/>
  <c r="G247" i="10"/>
  <c r="O247" i="10"/>
  <c r="W247" i="10"/>
  <c r="AK247" i="10"/>
  <c r="I247" i="10"/>
  <c r="M247" i="10"/>
  <c r="P247" i="10"/>
  <c r="Q247" i="10"/>
  <c r="U247" i="10"/>
  <c r="X247" i="10"/>
  <c r="Y247" i="10"/>
  <c r="AE247" i="10" s="1"/>
  <c r="H247" i="10"/>
  <c r="E247" i="10"/>
  <c r="D247" i="10"/>
  <c r="AP248" i="10"/>
  <c r="AO248" i="10" s="1"/>
  <c r="A248" i="10"/>
  <c r="Z248" i="10" s="1"/>
  <c r="B249" i="10"/>
  <c r="AS246" i="10" l="1"/>
  <c r="AA247" i="10"/>
  <c r="AB247" i="10"/>
  <c r="AS247" i="10" s="1"/>
  <c r="AC247" i="10"/>
  <c r="AD247" i="10"/>
  <c r="AT247" i="10"/>
  <c r="K248" i="10"/>
  <c r="S248" i="10"/>
  <c r="F248" i="10"/>
  <c r="R248" i="10"/>
  <c r="T248" i="10"/>
  <c r="N248" i="10"/>
  <c r="H248" i="10"/>
  <c r="W248" i="10"/>
  <c r="Q248" i="10"/>
  <c r="AK248" i="10"/>
  <c r="G248" i="10"/>
  <c r="M248" i="10"/>
  <c r="P248" i="10"/>
  <c r="V248" i="10"/>
  <c r="Y248" i="10"/>
  <c r="AE248" i="10" s="1"/>
  <c r="AJ248" i="10"/>
  <c r="L248" i="10"/>
  <c r="O248" i="10"/>
  <c r="X248" i="10"/>
  <c r="U248" i="10"/>
  <c r="I248" i="10"/>
  <c r="J248" i="10"/>
  <c r="AU246" i="10"/>
  <c r="AV246" i="10" s="1"/>
  <c r="E248" i="10"/>
  <c r="D248" i="10"/>
  <c r="AP249" i="10"/>
  <c r="AO249" i="10" s="1"/>
  <c r="A249" i="10"/>
  <c r="Z249" i="10" s="1"/>
  <c r="B250" i="10"/>
  <c r="AB248" i="10" l="1"/>
  <c r="AD248" i="10"/>
  <c r="AA248" i="10"/>
  <c r="AC248" i="10"/>
  <c r="AT248" i="10"/>
  <c r="F249" i="10"/>
  <c r="AK249" i="10"/>
  <c r="K249" i="10"/>
  <c r="N249" i="10"/>
  <c r="I249" i="10"/>
  <c r="J249" i="10"/>
  <c r="S249" i="10"/>
  <c r="V249" i="10"/>
  <c r="Q249" i="10"/>
  <c r="R249" i="10"/>
  <c r="M249" i="10"/>
  <c r="AJ249" i="10"/>
  <c r="H249" i="10"/>
  <c r="Y249" i="10"/>
  <c r="AE249" i="10" s="1"/>
  <c r="U249" i="10"/>
  <c r="P249" i="10"/>
  <c r="G249" i="10"/>
  <c r="X249" i="10"/>
  <c r="L249" i="10"/>
  <c r="O249" i="10"/>
  <c r="W249" i="10"/>
  <c r="T249" i="10"/>
  <c r="AU247" i="10"/>
  <c r="AV247" i="10" s="1"/>
  <c r="AP250" i="10"/>
  <c r="AO250" i="10" s="1"/>
  <c r="A250" i="10"/>
  <c r="Z250" i="10" s="1"/>
  <c r="B251" i="10"/>
  <c r="E249" i="10"/>
  <c r="D249" i="10"/>
  <c r="AS248" i="10" l="1"/>
  <c r="AU248" i="10" s="1"/>
  <c r="AV248" i="10" s="1"/>
  <c r="AA249" i="10"/>
  <c r="AD249" i="10"/>
  <c r="AC249" i="10"/>
  <c r="AB249" i="10"/>
  <c r="AS249" i="10" s="1"/>
  <c r="AT249" i="10"/>
  <c r="N250" i="10"/>
  <c r="AK250" i="10"/>
  <c r="V250" i="10"/>
  <c r="J250" i="10"/>
  <c r="M250" i="10"/>
  <c r="AJ250" i="10"/>
  <c r="R250" i="10"/>
  <c r="U250" i="10"/>
  <c r="I250" i="10"/>
  <c r="L250" i="10"/>
  <c r="G250" i="10"/>
  <c r="H250" i="10"/>
  <c r="Q250" i="10"/>
  <c r="T250" i="10"/>
  <c r="O250" i="10"/>
  <c r="P250" i="10"/>
  <c r="Y250" i="10"/>
  <c r="AE250" i="10" s="1"/>
  <c r="K250" i="10"/>
  <c r="X250" i="10"/>
  <c r="S250" i="10"/>
  <c r="AB250" i="10" s="1"/>
  <c r="F250" i="10"/>
  <c r="W250" i="10"/>
  <c r="AP251" i="10"/>
  <c r="AO251" i="10" s="1"/>
  <c r="B252" i="10"/>
  <c r="A251" i="10"/>
  <c r="Z251" i="10" s="1"/>
  <c r="E250" i="10"/>
  <c r="D250" i="10"/>
  <c r="AC250" i="10" l="1"/>
  <c r="AD250" i="10"/>
  <c r="AA250" i="10"/>
  <c r="AS250" i="10" s="1"/>
  <c r="AT250" i="10"/>
  <c r="F251" i="10"/>
  <c r="O251" i="10"/>
  <c r="R251" i="10"/>
  <c r="M251" i="10"/>
  <c r="N251" i="10"/>
  <c r="W251" i="10"/>
  <c r="I251" i="10"/>
  <c r="U251" i="10"/>
  <c r="V251" i="10"/>
  <c r="AK251" i="10"/>
  <c r="Q251" i="10"/>
  <c r="L251" i="10"/>
  <c r="AJ251" i="10"/>
  <c r="Y251" i="10"/>
  <c r="AE251" i="10" s="1"/>
  <c r="T251" i="10"/>
  <c r="H251" i="10"/>
  <c r="K251" i="10"/>
  <c r="P251" i="10"/>
  <c r="S251" i="10"/>
  <c r="X251" i="10"/>
  <c r="J251" i="10"/>
  <c r="G251" i="10"/>
  <c r="AU249" i="10"/>
  <c r="AV249" i="10" s="1"/>
  <c r="E251" i="10"/>
  <c r="D251" i="10"/>
  <c r="AP252" i="10"/>
  <c r="AO252" i="10" s="1"/>
  <c r="B253" i="10"/>
  <c r="A252" i="10"/>
  <c r="Z252" i="10" s="1"/>
  <c r="AB251" i="10" l="1"/>
  <c r="AA251" i="10"/>
  <c r="AC251" i="10"/>
  <c r="AD251" i="10"/>
  <c r="AT251" i="10"/>
  <c r="N252" i="10"/>
  <c r="Q252" i="10"/>
  <c r="V252" i="10"/>
  <c r="Y252" i="10"/>
  <c r="AE252" i="10" s="1"/>
  <c r="AJ252" i="10"/>
  <c r="H252" i="10"/>
  <c r="M252" i="10"/>
  <c r="P252" i="10"/>
  <c r="K252" i="10"/>
  <c r="L252" i="10"/>
  <c r="U252" i="10"/>
  <c r="G252" i="10"/>
  <c r="X252" i="10"/>
  <c r="S252" i="10"/>
  <c r="T252" i="10"/>
  <c r="O252" i="10"/>
  <c r="J252" i="10"/>
  <c r="W252" i="10"/>
  <c r="AK252" i="10"/>
  <c r="I252" i="10"/>
  <c r="R252" i="10"/>
  <c r="F252" i="10"/>
  <c r="AU250" i="10"/>
  <c r="AV250" i="10" s="1"/>
  <c r="E252" i="10"/>
  <c r="D252" i="10"/>
  <c r="AP253" i="10"/>
  <c r="AO253" i="10" s="1"/>
  <c r="A253" i="10"/>
  <c r="Z253" i="10" s="1"/>
  <c r="B254" i="10"/>
  <c r="AS251" i="10" l="1"/>
  <c r="AU251" i="10" s="1"/>
  <c r="AV251" i="10" s="1"/>
  <c r="AD252" i="10"/>
  <c r="AC252" i="10"/>
  <c r="AB252" i="10"/>
  <c r="AT252" i="10" s="1"/>
  <c r="AA252" i="10"/>
  <c r="H253" i="10"/>
  <c r="P253" i="10"/>
  <c r="X253" i="10"/>
  <c r="I253" i="10"/>
  <c r="Q253" i="10"/>
  <c r="Y253" i="10"/>
  <c r="AE253" i="10" s="1"/>
  <c r="J253" i="10"/>
  <c r="R253" i="10"/>
  <c r="L253" i="10"/>
  <c r="T253" i="10"/>
  <c r="M253" i="10"/>
  <c r="U253" i="10"/>
  <c r="F253" i="10"/>
  <c r="G253" i="10"/>
  <c r="AJ253" i="10"/>
  <c r="K253" i="10"/>
  <c r="AK253" i="10"/>
  <c r="N253" i="10"/>
  <c r="O253" i="10"/>
  <c r="S253" i="10"/>
  <c r="V253" i="10"/>
  <c r="W253" i="10"/>
  <c r="AP254" i="10"/>
  <c r="AO254" i="10" s="1"/>
  <c r="A254" i="10"/>
  <c r="Z254" i="10" s="1"/>
  <c r="B255" i="10"/>
  <c r="E253" i="10"/>
  <c r="D253" i="10"/>
  <c r="AS252" i="10" l="1"/>
  <c r="AU252" i="10" s="1"/>
  <c r="AV252" i="10" s="1"/>
  <c r="AB253" i="10"/>
  <c r="AD253" i="10"/>
  <c r="AA253" i="10"/>
  <c r="AC253" i="10"/>
  <c r="AT253" i="10"/>
  <c r="O254" i="10"/>
  <c r="P254" i="10"/>
  <c r="Y254" i="10"/>
  <c r="K254" i="10"/>
  <c r="F254" i="10"/>
  <c r="W254" i="10"/>
  <c r="X254" i="10"/>
  <c r="S254" i="10"/>
  <c r="N254" i="10"/>
  <c r="AK254" i="10"/>
  <c r="M254" i="10"/>
  <c r="V254" i="10"/>
  <c r="J254" i="10"/>
  <c r="U254" i="10"/>
  <c r="AJ254" i="10"/>
  <c r="R254" i="10"/>
  <c r="L254" i="10"/>
  <c r="I254" i="10"/>
  <c r="T254" i="10"/>
  <c r="H254" i="10"/>
  <c r="G254" i="10"/>
  <c r="Q254" i="10"/>
  <c r="AP255" i="10"/>
  <c r="AO255" i="10" s="1"/>
  <c r="B256" i="10"/>
  <c r="A255" i="10"/>
  <c r="Z255" i="10" s="1"/>
  <c r="E254" i="10"/>
  <c r="D254" i="10"/>
  <c r="AS253" i="10" l="1"/>
  <c r="AE254" i="10"/>
  <c r="AT254" i="10" s="1"/>
  <c r="AD254" i="10"/>
  <c r="AC254" i="10"/>
  <c r="AB254" i="10"/>
  <c r="AS254" i="10" s="1"/>
  <c r="AA254" i="10"/>
  <c r="X255" i="10"/>
  <c r="J255" i="10"/>
  <c r="G255" i="10"/>
  <c r="R255" i="10"/>
  <c r="F255" i="10"/>
  <c r="O255" i="10"/>
  <c r="M255" i="10"/>
  <c r="N255" i="10"/>
  <c r="W255" i="10"/>
  <c r="I255" i="10"/>
  <c r="U255" i="10"/>
  <c r="V255" i="10"/>
  <c r="AK255" i="10"/>
  <c r="Q255" i="10"/>
  <c r="L255" i="10"/>
  <c r="AJ255" i="10"/>
  <c r="Y255" i="10"/>
  <c r="AE255" i="10" s="1"/>
  <c r="K255" i="10"/>
  <c r="T255" i="10"/>
  <c r="H255" i="10"/>
  <c r="S255" i="10"/>
  <c r="P255" i="10"/>
  <c r="AU253" i="10"/>
  <c r="AV253" i="10" s="1"/>
  <c r="E255" i="10"/>
  <c r="D255" i="10"/>
  <c r="AP256" i="10"/>
  <c r="AO256" i="10" s="1"/>
  <c r="A256" i="10"/>
  <c r="Z256" i="10" s="1"/>
  <c r="B257" i="10"/>
  <c r="AA255" i="10" l="1"/>
  <c r="AC255" i="10"/>
  <c r="AB255" i="10"/>
  <c r="AS255" i="10" s="1"/>
  <c r="AD255" i="10"/>
  <c r="F256" i="10"/>
  <c r="N256" i="10"/>
  <c r="V256" i="10"/>
  <c r="AJ256" i="10"/>
  <c r="G256" i="10"/>
  <c r="O256" i="10"/>
  <c r="W256" i="10"/>
  <c r="AK256" i="10"/>
  <c r="H256" i="10"/>
  <c r="P256" i="10"/>
  <c r="X256" i="10"/>
  <c r="J256" i="10"/>
  <c r="R256" i="10"/>
  <c r="K256" i="10"/>
  <c r="S256" i="10"/>
  <c r="U256" i="10"/>
  <c r="Y256" i="10"/>
  <c r="AE256" i="10" s="1"/>
  <c r="I256" i="10"/>
  <c r="T256" i="10"/>
  <c r="L256" i="10"/>
  <c r="M256" i="10"/>
  <c r="Q256" i="10"/>
  <c r="AU254" i="10"/>
  <c r="AV254" i="10" s="1"/>
  <c r="AP257" i="10"/>
  <c r="AO257" i="10" s="1"/>
  <c r="A257" i="10"/>
  <c r="Z257" i="10" s="1"/>
  <c r="B258" i="10"/>
  <c r="E256" i="10"/>
  <c r="D256" i="10"/>
  <c r="AT255" i="10" l="1"/>
  <c r="AC256" i="10"/>
  <c r="AA256" i="10"/>
  <c r="AB256" i="10"/>
  <c r="AT256" i="10" s="1"/>
  <c r="AD256" i="10"/>
  <c r="L257" i="10"/>
  <c r="T257" i="10"/>
  <c r="M257" i="10"/>
  <c r="U257" i="10"/>
  <c r="F257" i="10"/>
  <c r="N257" i="10"/>
  <c r="V257" i="10"/>
  <c r="AJ257" i="10"/>
  <c r="H257" i="10"/>
  <c r="P257" i="10"/>
  <c r="X257" i="10"/>
  <c r="I257" i="10"/>
  <c r="Q257" i="10"/>
  <c r="Y257" i="10"/>
  <c r="AE257" i="10" s="1"/>
  <c r="R257" i="10"/>
  <c r="S257" i="10"/>
  <c r="W257" i="10"/>
  <c r="G257" i="10"/>
  <c r="J257" i="10"/>
  <c r="AK257" i="10"/>
  <c r="K257" i="10"/>
  <c r="O257" i="10"/>
  <c r="AP258" i="10"/>
  <c r="AO258" i="10" s="1"/>
  <c r="A258" i="10"/>
  <c r="Z258" i="10" s="1"/>
  <c r="B259" i="10"/>
  <c r="E257" i="10"/>
  <c r="D257" i="10"/>
  <c r="AU255" i="10" l="1"/>
  <c r="AV255" i="10" s="1"/>
  <c r="AS256" i="10"/>
  <c r="AU256" i="10" s="1"/>
  <c r="AV256" i="10" s="1"/>
  <c r="AB257" i="10"/>
  <c r="AT257" i="10" s="1"/>
  <c r="AD257" i="10"/>
  <c r="AA257" i="10"/>
  <c r="AC257" i="10"/>
  <c r="F258" i="10"/>
  <c r="W258" i="10"/>
  <c r="X258" i="10"/>
  <c r="M258" i="10"/>
  <c r="N258" i="10"/>
  <c r="AK258" i="10"/>
  <c r="J258" i="10"/>
  <c r="U258" i="10"/>
  <c r="V258" i="10"/>
  <c r="R258" i="10"/>
  <c r="AJ258" i="10"/>
  <c r="L258" i="10"/>
  <c r="T258" i="10"/>
  <c r="I258" i="10"/>
  <c r="G258" i="10"/>
  <c r="H258" i="10"/>
  <c r="Q258" i="10"/>
  <c r="K258" i="10"/>
  <c r="O258" i="10"/>
  <c r="S258" i="10"/>
  <c r="P258" i="10"/>
  <c r="Y258" i="10"/>
  <c r="AP259" i="10"/>
  <c r="AO259" i="10" s="1"/>
  <c r="B260" i="10"/>
  <c r="A259" i="10"/>
  <c r="Z259" i="10" s="1"/>
  <c r="E258" i="10"/>
  <c r="D258" i="10"/>
  <c r="AB258" i="10" l="1"/>
  <c r="AA258" i="10"/>
  <c r="AE258" i="10"/>
  <c r="AT258" i="10" s="1"/>
  <c r="AS257" i="10"/>
  <c r="AU257" i="10" s="1"/>
  <c r="AV257" i="10" s="1"/>
  <c r="AC258" i="10"/>
  <c r="AD258" i="10"/>
  <c r="AS258" i="10"/>
  <c r="G259" i="10"/>
  <c r="F259" i="10"/>
  <c r="O259" i="10"/>
  <c r="I259" i="10"/>
  <c r="M259" i="10"/>
  <c r="N259" i="10"/>
  <c r="W259" i="10"/>
  <c r="Q259" i="10"/>
  <c r="U259" i="10"/>
  <c r="V259" i="10"/>
  <c r="AK259" i="10"/>
  <c r="Y259" i="10"/>
  <c r="AE259" i="10" s="1"/>
  <c r="K259" i="10"/>
  <c r="L259" i="10"/>
  <c r="AJ259" i="10"/>
  <c r="H259" i="10"/>
  <c r="S259" i="10"/>
  <c r="T259" i="10"/>
  <c r="P259" i="10"/>
  <c r="X259" i="10"/>
  <c r="J259" i="10"/>
  <c r="R259" i="10"/>
  <c r="E259" i="10"/>
  <c r="D259" i="10"/>
  <c r="AP260" i="10"/>
  <c r="AO260" i="10" s="1"/>
  <c r="A260" i="10"/>
  <c r="Z260" i="10" s="1"/>
  <c r="B261" i="10"/>
  <c r="AB259" i="10" l="1"/>
  <c r="AS259" i="10" s="1"/>
  <c r="AC259" i="10"/>
  <c r="AA259" i="10"/>
  <c r="AD259" i="10"/>
  <c r="AT259" i="10"/>
  <c r="J260" i="10"/>
  <c r="R260" i="10"/>
  <c r="K260" i="10"/>
  <c r="S260" i="10"/>
  <c r="L260" i="10"/>
  <c r="T260" i="10"/>
  <c r="F260" i="10"/>
  <c r="N260" i="10"/>
  <c r="V260" i="10"/>
  <c r="AJ260" i="10"/>
  <c r="G260" i="10"/>
  <c r="O260" i="10"/>
  <c r="W260" i="10"/>
  <c r="AK260" i="10"/>
  <c r="M260" i="10"/>
  <c r="P260" i="10"/>
  <c r="Q260" i="10"/>
  <c r="I260" i="10"/>
  <c r="U260" i="10"/>
  <c r="X260" i="10"/>
  <c r="Y260" i="10"/>
  <c r="AE260" i="10" s="1"/>
  <c r="H260" i="10"/>
  <c r="AU258" i="10"/>
  <c r="AV258" i="10" s="1"/>
  <c r="AP261" i="10"/>
  <c r="AO261" i="10" s="1"/>
  <c r="B262" i="10"/>
  <c r="A261" i="10"/>
  <c r="Z261" i="10" s="1"/>
  <c r="E260" i="10"/>
  <c r="D260" i="10"/>
  <c r="AC260" i="10" l="1"/>
  <c r="AA260" i="10"/>
  <c r="AD260" i="10"/>
  <c r="AB260" i="10"/>
  <c r="AS260" i="10" s="1"/>
  <c r="AT260" i="10"/>
  <c r="P261" i="10"/>
  <c r="T261" i="10"/>
  <c r="W261" i="10"/>
  <c r="X261" i="10"/>
  <c r="F261" i="10"/>
  <c r="AK261" i="10"/>
  <c r="N261" i="10"/>
  <c r="V261" i="10"/>
  <c r="K261" i="10"/>
  <c r="M261" i="10"/>
  <c r="AJ261" i="10"/>
  <c r="I261" i="10"/>
  <c r="J261" i="10"/>
  <c r="S261" i="10"/>
  <c r="U261" i="10"/>
  <c r="Q261" i="10"/>
  <c r="R261" i="10"/>
  <c r="G261" i="10"/>
  <c r="Y261" i="10"/>
  <c r="AE261" i="10" s="1"/>
  <c r="L261" i="10"/>
  <c r="O261" i="10"/>
  <c r="H261" i="10"/>
  <c r="AU259" i="10"/>
  <c r="AV259" i="10" s="1"/>
  <c r="D261" i="10"/>
  <c r="E261" i="10"/>
  <c r="AP262" i="10"/>
  <c r="AO262" i="10" s="1"/>
  <c r="A262" i="10"/>
  <c r="Z262" i="10" s="1"/>
  <c r="B263" i="10"/>
  <c r="AC261" i="10" l="1"/>
  <c r="AA261" i="10"/>
  <c r="AB261" i="10"/>
  <c r="AT261" i="10" s="1"/>
  <c r="AD261" i="10"/>
  <c r="H262" i="10"/>
  <c r="N262" i="10"/>
  <c r="P262" i="10"/>
  <c r="I262" i="10"/>
  <c r="J262" i="10"/>
  <c r="W262" i="10"/>
  <c r="M262" i="10"/>
  <c r="X262" i="10"/>
  <c r="Q262" i="10"/>
  <c r="R262" i="10"/>
  <c r="K262" i="10"/>
  <c r="U262" i="10"/>
  <c r="L262" i="10"/>
  <c r="V262" i="10"/>
  <c r="Y262" i="10"/>
  <c r="AJ262" i="10"/>
  <c r="AK262" i="10"/>
  <c r="G262" i="10"/>
  <c r="F262" i="10"/>
  <c r="S262" i="10"/>
  <c r="O262" i="10"/>
  <c r="T262" i="10"/>
  <c r="AU260" i="10"/>
  <c r="AV260" i="10" s="1"/>
  <c r="AP263" i="10"/>
  <c r="AO263" i="10" s="1"/>
  <c r="B264" i="10"/>
  <c r="A263" i="10"/>
  <c r="Z263" i="10" s="1"/>
  <c r="E262" i="10"/>
  <c r="D262" i="10"/>
  <c r="AE262" i="10" l="1"/>
  <c r="AS261" i="10"/>
  <c r="AU261" i="10" s="1"/>
  <c r="AV261" i="10" s="1"/>
  <c r="AC262" i="10"/>
  <c r="AA262" i="10"/>
  <c r="AB262" i="10"/>
  <c r="AD262" i="10"/>
  <c r="M263" i="10"/>
  <c r="F263" i="10"/>
  <c r="O263" i="10"/>
  <c r="Q263" i="10"/>
  <c r="U263" i="10"/>
  <c r="N263" i="10"/>
  <c r="W263" i="10"/>
  <c r="Y263" i="10"/>
  <c r="AE263" i="10" s="1"/>
  <c r="L263" i="10"/>
  <c r="V263" i="10"/>
  <c r="AK263" i="10"/>
  <c r="H263" i="10"/>
  <c r="K263" i="10"/>
  <c r="T263" i="10"/>
  <c r="AJ263" i="10"/>
  <c r="P263" i="10"/>
  <c r="S263" i="10"/>
  <c r="AB263" i="10" s="1"/>
  <c r="X263" i="10"/>
  <c r="J263" i="10"/>
  <c r="R263" i="10"/>
  <c r="I263" i="10"/>
  <c r="G263" i="10"/>
  <c r="E263" i="10"/>
  <c r="D263" i="10"/>
  <c r="AP264" i="10"/>
  <c r="AO264" i="10" s="1"/>
  <c r="A264" i="10"/>
  <c r="Z264" i="10" s="1"/>
  <c r="B265" i="10"/>
  <c r="AT262" i="10" l="1"/>
  <c r="AS262" i="10"/>
  <c r="AA263" i="10"/>
  <c r="AS263" i="10" s="1"/>
  <c r="AC263" i="10"/>
  <c r="AD263" i="10"/>
  <c r="AT263" i="10"/>
  <c r="AJ264" i="10"/>
  <c r="H264" i="10"/>
  <c r="P264" i="10"/>
  <c r="G264" i="10"/>
  <c r="X264" i="10"/>
  <c r="K264" i="10"/>
  <c r="M264" i="10"/>
  <c r="O264" i="10"/>
  <c r="S264" i="10"/>
  <c r="L264" i="10"/>
  <c r="U264" i="10"/>
  <c r="W264" i="10"/>
  <c r="J264" i="10"/>
  <c r="T264" i="10"/>
  <c r="F264" i="10"/>
  <c r="AK264" i="10"/>
  <c r="I264" i="10"/>
  <c r="R264" i="10"/>
  <c r="N264" i="10"/>
  <c r="Q264" i="10"/>
  <c r="V264" i="10"/>
  <c r="Y264" i="10"/>
  <c r="AE264" i="10" s="1"/>
  <c r="AP265" i="10"/>
  <c r="AO265" i="10" s="1"/>
  <c r="A265" i="10"/>
  <c r="Z265" i="10" s="1"/>
  <c r="B266" i="10"/>
  <c r="E264" i="10"/>
  <c r="D264" i="10"/>
  <c r="AU262" i="10" l="1"/>
  <c r="AV262" i="10" s="1"/>
  <c r="AC264" i="10"/>
  <c r="AA264" i="10"/>
  <c r="AB264" i="10"/>
  <c r="AT264" i="10" s="1"/>
  <c r="AD264" i="10"/>
  <c r="H265" i="10"/>
  <c r="P265" i="10"/>
  <c r="X265" i="10"/>
  <c r="I265" i="10"/>
  <c r="Q265" i="10"/>
  <c r="Y265" i="10"/>
  <c r="AE265" i="10" s="1"/>
  <c r="J265" i="10"/>
  <c r="R265" i="10"/>
  <c r="L265" i="10"/>
  <c r="T265" i="10"/>
  <c r="M265" i="10"/>
  <c r="U265" i="10"/>
  <c r="G265" i="10"/>
  <c r="AJ265" i="10"/>
  <c r="K265" i="10"/>
  <c r="AK265" i="10"/>
  <c r="N265" i="10"/>
  <c r="O265" i="10"/>
  <c r="S265" i="10"/>
  <c r="V265" i="10"/>
  <c r="W265" i="10"/>
  <c r="F265" i="10"/>
  <c r="AU263" i="10"/>
  <c r="AV263" i="10" s="1"/>
  <c r="AP266" i="10"/>
  <c r="AO266" i="10" s="1"/>
  <c r="A266" i="10"/>
  <c r="Z266" i="10" s="1"/>
  <c r="B267" i="10"/>
  <c r="E265" i="10"/>
  <c r="D265" i="10"/>
  <c r="AD265" i="10" l="1"/>
  <c r="AS264" i="10"/>
  <c r="AU264" i="10" s="1"/>
  <c r="AV264" i="10" s="1"/>
  <c r="AB265" i="10"/>
  <c r="AT265" i="10" s="1"/>
  <c r="AA265" i="10"/>
  <c r="AC265" i="10"/>
  <c r="F266" i="10"/>
  <c r="W266" i="10"/>
  <c r="P266" i="10"/>
  <c r="Y266" i="10"/>
  <c r="M266" i="10"/>
  <c r="N266" i="10"/>
  <c r="AK266" i="10"/>
  <c r="X266" i="10"/>
  <c r="J266" i="10"/>
  <c r="U266" i="10"/>
  <c r="V266" i="10"/>
  <c r="R266" i="10"/>
  <c r="AJ266" i="10"/>
  <c r="L266" i="10"/>
  <c r="T266" i="10"/>
  <c r="G266" i="10"/>
  <c r="I266" i="10"/>
  <c r="K266" i="10"/>
  <c r="O266" i="10"/>
  <c r="S266" i="10"/>
  <c r="H266" i="10"/>
  <c r="Q266" i="10"/>
  <c r="AP267" i="10"/>
  <c r="AO267" i="10" s="1"/>
  <c r="B268" i="10"/>
  <c r="A267" i="10"/>
  <c r="Z267" i="10" s="1"/>
  <c r="E266" i="10"/>
  <c r="D266" i="10"/>
  <c r="AS265" i="10" l="1"/>
  <c r="AU265" i="10" s="1"/>
  <c r="AV265" i="10" s="1"/>
  <c r="AE266" i="10"/>
  <c r="AC266" i="10"/>
  <c r="AB266" i="10"/>
  <c r="AS266" i="10" s="1"/>
  <c r="AA266" i="10"/>
  <c r="AD266" i="10"/>
  <c r="G267" i="10"/>
  <c r="I267" i="10"/>
  <c r="M267" i="10"/>
  <c r="F267" i="10"/>
  <c r="O267" i="10"/>
  <c r="Q267" i="10"/>
  <c r="U267" i="10"/>
  <c r="N267" i="10"/>
  <c r="W267" i="10"/>
  <c r="Y267" i="10"/>
  <c r="AE267" i="10" s="1"/>
  <c r="K267" i="10"/>
  <c r="L267" i="10"/>
  <c r="V267" i="10"/>
  <c r="AK267" i="10"/>
  <c r="H267" i="10"/>
  <c r="S267" i="10"/>
  <c r="T267" i="10"/>
  <c r="AJ267" i="10"/>
  <c r="P267" i="10"/>
  <c r="X267" i="10"/>
  <c r="J267" i="10"/>
  <c r="R267" i="10"/>
  <c r="E267" i="10"/>
  <c r="D267" i="10"/>
  <c r="AP268" i="10"/>
  <c r="AO268" i="10" s="1"/>
  <c r="A268" i="10"/>
  <c r="Z268" i="10" s="1"/>
  <c r="B269" i="10"/>
  <c r="AT266" i="10" l="1"/>
  <c r="AC267" i="10"/>
  <c r="AD267" i="10"/>
  <c r="AB267" i="10"/>
  <c r="AS267" i="10" s="1"/>
  <c r="AA267" i="10"/>
  <c r="R268" i="10"/>
  <c r="N268" i="10"/>
  <c r="Y268" i="10"/>
  <c r="AE268" i="10" s="1"/>
  <c r="V268" i="10"/>
  <c r="H268" i="10"/>
  <c r="AJ268" i="10"/>
  <c r="P268" i="10"/>
  <c r="X268" i="10"/>
  <c r="G268" i="10"/>
  <c r="K268" i="10"/>
  <c r="M268" i="10"/>
  <c r="O268" i="10"/>
  <c r="S268" i="10"/>
  <c r="L268" i="10"/>
  <c r="U268" i="10"/>
  <c r="W268" i="10"/>
  <c r="I268" i="10"/>
  <c r="J268" i="10"/>
  <c r="F268" i="10"/>
  <c r="Q268" i="10"/>
  <c r="AK268" i="10"/>
  <c r="T268" i="10"/>
  <c r="AP269" i="10"/>
  <c r="AO269" i="10" s="1"/>
  <c r="A269" i="10"/>
  <c r="Z269" i="10" s="1"/>
  <c r="B270" i="10"/>
  <c r="E268" i="10"/>
  <c r="D268" i="10"/>
  <c r="AU266" i="10" l="1"/>
  <c r="AV266" i="10" s="1"/>
  <c r="AD268" i="10"/>
  <c r="AT267" i="10"/>
  <c r="AB268" i="10"/>
  <c r="AA268" i="10"/>
  <c r="AC268" i="10"/>
  <c r="AT268" i="10"/>
  <c r="I269" i="10"/>
  <c r="K269" i="10"/>
  <c r="M269" i="10"/>
  <c r="Q269" i="10"/>
  <c r="J269" i="10"/>
  <c r="S269" i="10"/>
  <c r="U269" i="10"/>
  <c r="G269" i="10"/>
  <c r="H269" i="10"/>
  <c r="AA269" i="10" s="1"/>
  <c r="Y269" i="10"/>
  <c r="AE269" i="10" s="1"/>
  <c r="R269" i="10"/>
  <c r="O269" i="10"/>
  <c r="P269" i="10"/>
  <c r="L269" i="10"/>
  <c r="W269" i="10"/>
  <c r="X269" i="10"/>
  <c r="T269" i="10"/>
  <c r="F269" i="10"/>
  <c r="AK269" i="10"/>
  <c r="N269" i="10"/>
  <c r="V269" i="10"/>
  <c r="AJ269" i="10"/>
  <c r="AP270" i="10"/>
  <c r="AO270" i="10" s="1"/>
  <c r="B271" i="10"/>
  <c r="A270" i="10"/>
  <c r="Z270" i="10" s="1"/>
  <c r="E269" i="10"/>
  <c r="D269" i="10"/>
  <c r="AU267" i="10" l="1"/>
  <c r="AV267" i="10" s="1"/>
  <c r="AS268" i="10"/>
  <c r="AU268" i="10" s="1"/>
  <c r="AV268" i="10" s="1"/>
  <c r="AC269" i="10"/>
  <c r="AD269" i="10"/>
  <c r="AB269" i="10"/>
  <c r="AS269" i="10" s="1"/>
  <c r="AJ270" i="10"/>
  <c r="L270" i="10"/>
  <c r="T270" i="10"/>
  <c r="G270" i="10"/>
  <c r="I270" i="10"/>
  <c r="K270" i="10"/>
  <c r="O270" i="10"/>
  <c r="H270" i="10"/>
  <c r="Q270" i="10"/>
  <c r="S270" i="10"/>
  <c r="F270" i="10"/>
  <c r="W270" i="10"/>
  <c r="P270" i="10"/>
  <c r="Y270" i="10"/>
  <c r="AE270" i="10" s="1"/>
  <c r="M270" i="10"/>
  <c r="N270" i="10"/>
  <c r="AK270" i="10"/>
  <c r="X270" i="10"/>
  <c r="J270" i="10"/>
  <c r="U270" i="10"/>
  <c r="V270" i="10"/>
  <c r="R270" i="10"/>
  <c r="E270" i="10"/>
  <c r="D270" i="10"/>
  <c r="AP271" i="10"/>
  <c r="AO271" i="10" s="1"/>
  <c r="B272" i="10"/>
  <c r="A271" i="10"/>
  <c r="Z271" i="10" s="1"/>
  <c r="AT269" i="10" l="1"/>
  <c r="AD270" i="10"/>
  <c r="AB270" i="10"/>
  <c r="AA270" i="10"/>
  <c r="AC270" i="10"/>
  <c r="AT270" i="10"/>
  <c r="U271" i="10"/>
  <c r="N271" i="10"/>
  <c r="W271" i="10"/>
  <c r="Y271" i="10"/>
  <c r="AE271" i="10" s="1"/>
  <c r="K271" i="10"/>
  <c r="L271" i="10"/>
  <c r="V271" i="10"/>
  <c r="AK271" i="10"/>
  <c r="H271" i="10"/>
  <c r="S271" i="10"/>
  <c r="T271" i="10"/>
  <c r="AJ271" i="10"/>
  <c r="P271" i="10"/>
  <c r="X271" i="10"/>
  <c r="J271" i="10"/>
  <c r="R271" i="10"/>
  <c r="G271" i="10"/>
  <c r="I271" i="10"/>
  <c r="O271" i="10"/>
  <c r="M271" i="10"/>
  <c r="Q271" i="10"/>
  <c r="F271" i="10"/>
  <c r="E271" i="10"/>
  <c r="D271" i="10"/>
  <c r="AP272" i="10"/>
  <c r="AO272" i="10" s="1"/>
  <c r="A272" i="10"/>
  <c r="Z272" i="10" s="1"/>
  <c r="B273" i="10"/>
  <c r="AU269" i="10" l="1"/>
  <c r="AV269" i="10" s="1"/>
  <c r="AS270" i="10"/>
  <c r="AU270" i="10" s="1"/>
  <c r="AV270" i="10" s="1"/>
  <c r="AB271" i="10"/>
  <c r="AT271" i="10" s="1"/>
  <c r="AD271" i="10"/>
  <c r="AA271" i="10"/>
  <c r="AC271" i="10"/>
  <c r="X272" i="10"/>
  <c r="G272" i="10"/>
  <c r="K272" i="10"/>
  <c r="M272" i="10"/>
  <c r="O272" i="10"/>
  <c r="S272" i="10"/>
  <c r="L272" i="10"/>
  <c r="U272" i="10"/>
  <c r="W272" i="10"/>
  <c r="I272" i="10"/>
  <c r="J272" i="10"/>
  <c r="T272" i="10"/>
  <c r="F272" i="10"/>
  <c r="AK272" i="10"/>
  <c r="Q272" i="10"/>
  <c r="R272" i="10"/>
  <c r="N272" i="10"/>
  <c r="Y272" i="10"/>
  <c r="AE272" i="10" s="1"/>
  <c r="V272" i="10"/>
  <c r="H272" i="10"/>
  <c r="AJ272" i="10"/>
  <c r="P272" i="10"/>
  <c r="AP273" i="10"/>
  <c r="AO273" i="10" s="1"/>
  <c r="B274" i="10"/>
  <c r="A273" i="10"/>
  <c r="Z273" i="10" s="1"/>
  <c r="E272" i="10"/>
  <c r="D272" i="10"/>
  <c r="AC272" i="10" l="1"/>
  <c r="AS271" i="10"/>
  <c r="AU271" i="10" s="1"/>
  <c r="AV271" i="10" s="1"/>
  <c r="AD272" i="10"/>
  <c r="AB272" i="10"/>
  <c r="AT272" i="10" s="1"/>
  <c r="AA272" i="10"/>
  <c r="P273" i="10"/>
  <c r="L273" i="10"/>
  <c r="W273" i="10"/>
  <c r="X273" i="10"/>
  <c r="T273" i="10"/>
  <c r="F273" i="10"/>
  <c r="AK273" i="10"/>
  <c r="N273" i="10"/>
  <c r="V273" i="10"/>
  <c r="AJ273" i="10"/>
  <c r="I273" i="10"/>
  <c r="K273" i="10"/>
  <c r="M273" i="10"/>
  <c r="Q273" i="10"/>
  <c r="J273" i="10"/>
  <c r="S273" i="10"/>
  <c r="U273" i="10"/>
  <c r="G273" i="10"/>
  <c r="O273" i="10"/>
  <c r="R273" i="10"/>
  <c r="H273" i="10"/>
  <c r="Y273" i="10"/>
  <c r="E273" i="10"/>
  <c r="D273" i="10"/>
  <c r="AP274" i="10"/>
  <c r="AO274" i="10" s="1"/>
  <c r="A274" i="10"/>
  <c r="Z274" i="10" s="1"/>
  <c r="B275" i="10"/>
  <c r="AD421" i="10"/>
  <c r="AJ421" i="10"/>
  <c r="AK421" i="10"/>
  <c r="AD422" i="10"/>
  <c r="AJ422" i="10"/>
  <c r="AK422" i="10"/>
  <c r="AD423" i="10"/>
  <c r="AJ423" i="10"/>
  <c r="AK423" i="10"/>
  <c r="AD424" i="10"/>
  <c r="AJ424" i="10"/>
  <c r="AK424" i="10"/>
  <c r="AD425" i="10"/>
  <c r="AJ425" i="10"/>
  <c r="AK425" i="10"/>
  <c r="AD426" i="10"/>
  <c r="AJ426" i="10"/>
  <c r="AK426" i="10"/>
  <c r="AD427" i="10"/>
  <c r="AJ427" i="10"/>
  <c r="AK427" i="10"/>
  <c r="AD428" i="10"/>
  <c r="AJ428" i="10"/>
  <c r="AK428" i="10"/>
  <c r="AD429" i="10"/>
  <c r="AJ429" i="10"/>
  <c r="AK429" i="10"/>
  <c r="AD430" i="10"/>
  <c r="AJ430" i="10"/>
  <c r="AK430" i="10"/>
  <c r="AD431" i="10"/>
  <c r="AJ431" i="10"/>
  <c r="AK431" i="10"/>
  <c r="AD432" i="10"/>
  <c r="AJ432" i="10"/>
  <c r="AK432" i="10"/>
  <c r="AD433" i="10"/>
  <c r="AJ433" i="10"/>
  <c r="AK433" i="10"/>
  <c r="AD434" i="10"/>
  <c r="AJ434" i="10"/>
  <c r="AK434" i="10"/>
  <c r="AD435" i="10"/>
  <c r="AJ435" i="10"/>
  <c r="AK435" i="10"/>
  <c r="AD436" i="10"/>
  <c r="AJ436" i="10"/>
  <c r="AK436" i="10"/>
  <c r="AD437" i="10"/>
  <c r="AJ437" i="10"/>
  <c r="AK437" i="10"/>
  <c r="AD438" i="10"/>
  <c r="AJ438" i="10"/>
  <c r="AK438" i="10"/>
  <c r="AD439" i="10"/>
  <c r="AJ439" i="10"/>
  <c r="AK439" i="10"/>
  <c r="AD440" i="10"/>
  <c r="AJ440" i="10"/>
  <c r="AK440" i="10"/>
  <c r="AD441" i="10"/>
  <c r="AJ441" i="10"/>
  <c r="AK441" i="10"/>
  <c r="AD442" i="10"/>
  <c r="AJ442" i="10"/>
  <c r="AK442" i="10"/>
  <c r="AD443" i="10"/>
  <c r="AJ443" i="10"/>
  <c r="AK443" i="10"/>
  <c r="AD444" i="10"/>
  <c r="AJ444" i="10"/>
  <c r="AK444" i="10"/>
  <c r="AD445" i="10"/>
  <c r="AJ445" i="10"/>
  <c r="AK445" i="10"/>
  <c r="AD446" i="10"/>
  <c r="AJ446" i="10"/>
  <c r="AK446" i="10"/>
  <c r="AD447" i="10"/>
  <c r="AJ447" i="10"/>
  <c r="AK447" i="10"/>
  <c r="AD448" i="10"/>
  <c r="AJ448" i="10"/>
  <c r="AK448" i="10"/>
  <c r="AD449" i="10"/>
  <c r="AJ449" i="10"/>
  <c r="AK449" i="10"/>
  <c r="AD450" i="10"/>
  <c r="AJ450" i="10"/>
  <c r="AK450" i="10"/>
  <c r="AD451" i="10"/>
  <c r="AJ451" i="10"/>
  <c r="AK451" i="10"/>
  <c r="AD452" i="10"/>
  <c r="AJ452" i="10"/>
  <c r="AK452" i="10"/>
  <c r="AD453" i="10"/>
  <c r="AJ453" i="10"/>
  <c r="AK453" i="10"/>
  <c r="AD454" i="10"/>
  <c r="AJ454" i="10"/>
  <c r="AK454" i="10"/>
  <c r="AD455" i="10"/>
  <c r="AJ455" i="10"/>
  <c r="AK455" i="10"/>
  <c r="AD456" i="10"/>
  <c r="AJ456" i="10"/>
  <c r="AK456" i="10"/>
  <c r="AD457" i="10"/>
  <c r="AJ457" i="10"/>
  <c r="AK457" i="10"/>
  <c r="AD458" i="10"/>
  <c r="AJ458" i="10"/>
  <c r="AK458" i="10"/>
  <c r="AD459" i="10"/>
  <c r="AJ459" i="10"/>
  <c r="AK459" i="10"/>
  <c r="AD460" i="10"/>
  <c r="AJ460" i="10"/>
  <c r="AK460" i="10"/>
  <c r="AD461" i="10"/>
  <c r="AJ461" i="10"/>
  <c r="AK461" i="10"/>
  <c r="AD462" i="10"/>
  <c r="AJ462" i="10"/>
  <c r="AK462" i="10"/>
  <c r="AD463" i="10"/>
  <c r="AJ463" i="10"/>
  <c r="AK463" i="10"/>
  <c r="AD464" i="10"/>
  <c r="AJ464" i="10"/>
  <c r="AK464" i="10"/>
  <c r="AD465" i="10"/>
  <c r="AJ465" i="10"/>
  <c r="AK465" i="10"/>
  <c r="AD466" i="10"/>
  <c r="AJ466" i="10"/>
  <c r="AK466" i="10"/>
  <c r="AD467" i="10"/>
  <c r="AJ467" i="10"/>
  <c r="AK467" i="10"/>
  <c r="AD468" i="10"/>
  <c r="AJ468" i="10"/>
  <c r="AK468" i="10"/>
  <c r="AD469" i="10"/>
  <c r="AJ469" i="10"/>
  <c r="AK469" i="10"/>
  <c r="AD470" i="10"/>
  <c r="AJ470" i="10"/>
  <c r="AK470" i="10"/>
  <c r="AD471" i="10"/>
  <c r="AJ471" i="10"/>
  <c r="AK471" i="10"/>
  <c r="AD472" i="10"/>
  <c r="AJ472" i="10"/>
  <c r="AK472" i="10"/>
  <c r="AD473" i="10"/>
  <c r="AJ473" i="10"/>
  <c r="AK473" i="10"/>
  <c r="AD474" i="10"/>
  <c r="AJ474" i="10"/>
  <c r="AK474" i="10"/>
  <c r="AD475" i="10"/>
  <c r="AJ475" i="10"/>
  <c r="AK475" i="10"/>
  <c r="AD476" i="10"/>
  <c r="AJ476" i="10"/>
  <c r="AK476" i="10"/>
  <c r="AD477" i="10"/>
  <c r="AJ477" i="10"/>
  <c r="AK477" i="10"/>
  <c r="AD478" i="10"/>
  <c r="AJ478" i="10"/>
  <c r="AK478" i="10"/>
  <c r="AD479" i="10"/>
  <c r="AJ479" i="10"/>
  <c r="AK479" i="10"/>
  <c r="AD480" i="10"/>
  <c r="AJ480" i="10"/>
  <c r="AK480" i="10"/>
  <c r="AD481" i="10"/>
  <c r="AJ481" i="10"/>
  <c r="AK481" i="10"/>
  <c r="AD482" i="10"/>
  <c r="AJ482" i="10"/>
  <c r="AK482" i="10"/>
  <c r="AD483" i="10"/>
  <c r="AJ483" i="10"/>
  <c r="AK483" i="10"/>
  <c r="AD484" i="10"/>
  <c r="AJ484" i="10"/>
  <c r="AK484" i="10"/>
  <c r="AD485" i="10"/>
  <c r="AJ485" i="10"/>
  <c r="AK485" i="10"/>
  <c r="AD486" i="10"/>
  <c r="AJ486" i="10"/>
  <c r="AK486" i="10"/>
  <c r="AD487" i="10"/>
  <c r="AJ487" i="10"/>
  <c r="AK487" i="10"/>
  <c r="AD488" i="10"/>
  <c r="AJ488" i="10"/>
  <c r="AK488" i="10"/>
  <c r="AD489" i="10"/>
  <c r="AJ489" i="10"/>
  <c r="AK489" i="10"/>
  <c r="AD490" i="10"/>
  <c r="AJ490" i="10"/>
  <c r="AK490" i="10"/>
  <c r="AD491" i="10"/>
  <c r="AJ491" i="10"/>
  <c r="AK491" i="10"/>
  <c r="AD492" i="10"/>
  <c r="AJ492" i="10"/>
  <c r="AK492" i="10"/>
  <c r="AD493" i="10"/>
  <c r="AJ493" i="10"/>
  <c r="AK493" i="10"/>
  <c r="D494" i="10"/>
  <c r="E494" i="10"/>
  <c r="F494" i="10"/>
  <c r="G494" i="10"/>
  <c r="H494" i="10"/>
  <c r="I494" i="10"/>
  <c r="J494" i="10"/>
  <c r="K494" i="10"/>
  <c r="L494" i="10"/>
  <c r="M494" i="10"/>
  <c r="N494" i="10"/>
  <c r="O494" i="10"/>
  <c r="P494" i="10"/>
  <c r="Q494" i="10"/>
  <c r="R494" i="10"/>
  <c r="S494" i="10"/>
  <c r="T494" i="10"/>
  <c r="U494" i="10"/>
  <c r="V494" i="10"/>
  <c r="W494" i="10"/>
  <c r="X494" i="10"/>
  <c r="Y494" i="10"/>
  <c r="AE494" i="10" s="1"/>
  <c r="AA494" i="10"/>
  <c r="AB494" i="10"/>
  <c r="AD494" i="10"/>
  <c r="AJ494" i="10"/>
  <c r="AK494" i="10"/>
  <c r="D495" i="10"/>
  <c r="E495" i="10"/>
  <c r="F495" i="10"/>
  <c r="G495" i="10"/>
  <c r="H495" i="10"/>
  <c r="I495" i="10"/>
  <c r="J495" i="10"/>
  <c r="K495" i="10"/>
  <c r="L495" i="10"/>
  <c r="M495" i="10"/>
  <c r="N495" i="10"/>
  <c r="O495" i="10"/>
  <c r="P495" i="10"/>
  <c r="Q495" i="10"/>
  <c r="R495" i="10"/>
  <c r="S495" i="10"/>
  <c r="T495" i="10"/>
  <c r="U495" i="10"/>
  <c r="V495" i="10"/>
  <c r="W495" i="10"/>
  <c r="X495" i="10"/>
  <c r="Y495" i="10"/>
  <c r="AE495" i="10" s="1"/>
  <c r="AA495" i="10"/>
  <c r="AB495" i="10"/>
  <c r="AD495" i="10"/>
  <c r="AJ495" i="10"/>
  <c r="AK495" i="10"/>
  <c r="D496" i="10"/>
  <c r="E496" i="10"/>
  <c r="F496" i="10"/>
  <c r="G496" i="10"/>
  <c r="H496" i="10"/>
  <c r="I496" i="10"/>
  <c r="J496" i="10"/>
  <c r="K496" i="10"/>
  <c r="L496" i="10"/>
  <c r="M496" i="10"/>
  <c r="N496" i="10"/>
  <c r="O496" i="10"/>
  <c r="P496" i="10"/>
  <c r="Q496" i="10"/>
  <c r="R496" i="10"/>
  <c r="S496" i="10"/>
  <c r="T496" i="10"/>
  <c r="U496" i="10"/>
  <c r="V496" i="10"/>
  <c r="W496" i="10"/>
  <c r="X496" i="10"/>
  <c r="Y496" i="10"/>
  <c r="AE496" i="10" s="1"/>
  <c r="AA496" i="10"/>
  <c r="AB496" i="10"/>
  <c r="AD496" i="10"/>
  <c r="AJ496" i="10"/>
  <c r="AK496" i="10"/>
  <c r="D497" i="10"/>
  <c r="E497" i="10"/>
  <c r="F497" i="10"/>
  <c r="G497" i="10"/>
  <c r="H497" i="10"/>
  <c r="I497" i="10"/>
  <c r="J497" i="10"/>
  <c r="K497" i="10"/>
  <c r="L497" i="10"/>
  <c r="M497" i="10"/>
  <c r="N497" i="10"/>
  <c r="O497" i="10"/>
  <c r="P497" i="10"/>
  <c r="Q497" i="10"/>
  <c r="R497" i="10"/>
  <c r="S497" i="10"/>
  <c r="T497" i="10"/>
  <c r="U497" i="10"/>
  <c r="V497" i="10"/>
  <c r="W497" i="10"/>
  <c r="X497" i="10"/>
  <c r="Y497" i="10"/>
  <c r="AE497" i="10" s="1"/>
  <c r="AA497" i="10"/>
  <c r="AB497" i="10"/>
  <c r="AD497" i="10"/>
  <c r="AJ497" i="10"/>
  <c r="AK497" i="10"/>
  <c r="D498" i="10"/>
  <c r="E498" i="10"/>
  <c r="F498" i="10"/>
  <c r="G498" i="10"/>
  <c r="H498" i="10"/>
  <c r="I498" i="10"/>
  <c r="J498" i="10"/>
  <c r="K498" i="10"/>
  <c r="L498" i="10"/>
  <c r="M498" i="10"/>
  <c r="N498" i="10"/>
  <c r="O498" i="10"/>
  <c r="P498" i="10"/>
  <c r="Q498" i="10"/>
  <c r="R498" i="10"/>
  <c r="S498" i="10"/>
  <c r="T498" i="10"/>
  <c r="U498" i="10"/>
  <c r="V498" i="10"/>
  <c r="W498" i="10"/>
  <c r="X498" i="10"/>
  <c r="Y498" i="10"/>
  <c r="AE498" i="10" s="1"/>
  <c r="AA498" i="10"/>
  <c r="AB498" i="10"/>
  <c r="AD498" i="10"/>
  <c r="AJ498" i="10"/>
  <c r="AK498" i="10"/>
  <c r="D499" i="10"/>
  <c r="E499" i="10"/>
  <c r="F499" i="10"/>
  <c r="G499" i="10"/>
  <c r="H499" i="10"/>
  <c r="I499" i="10"/>
  <c r="J499" i="10"/>
  <c r="K499" i="10"/>
  <c r="L499" i="10"/>
  <c r="M499" i="10"/>
  <c r="N499" i="10"/>
  <c r="O499" i="10"/>
  <c r="P499" i="10"/>
  <c r="Q499" i="10"/>
  <c r="R499" i="10"/>
  <c r="S499" i="10"/>
  <c r="T499" i="10"/>
  <c r="U499" i="10"/>
  <c r="V499" i="10"/>
  <c r="W499" i="10"/>
  <c r="X499" i="10"/>
  <c r="Y499" i="10"/>
  <c r="AE499" i="10" s="1"/>
  <c r="AA499" i="10"/>
  <c r="AB499" i="10"/>
  <c r="AD499" i="10"/>
  <c r="AJ499" i="10"/>
  <c r="AK499" i="10"/>
  <c r="D500" i="10"/>
  <c r="E500" i="10"/>
  <c r="F500" i="10"/>
  <c r="G500" i="10"/>
  <c r="H500" i="10"/>
  <c r="I500" i="10"/>
  <c r="J500" i="10"/>
  <c r="K500" i="10"/>
  <c r="L500" i="10"/>
  <c r="M500" i="10"/>
  <c r="N500" i="10"/>
  <c r="O500" i="10"/>
  <c r="P500" i="10"/>
  <c r="Q500" i="10"/>
  <c r="R500" i="10"/>
  <c r="S500" i="10"/>
  <c r="T500" i="10"/>
  <c r="U500" i="10"/>
  <c r="V500" i="10"/>
  <c r="W500" i="10"/>
  <c r="X500" i="10"/>
  <c r="Y500" i="10"/>
  <c r="AE500" i="10" s="1"/>
  <c r="AA500" i="10"/>
  <c r="AB500" i="10"/>
  <c r="AD500" i="10"/>
  <c r="AJ500" i="10"/>
  <c r="AK500" i="10"/>
  <c r="D501" i="10"/>
  <c r="E501" i="10"/>
  <c r="F501" i="10"/>
  <c r="G501" i="10"/>
  <c r="H501" i="10"/>
  <c r="I501" i="10"/>
  <c r="J501" i="10"/>
  <c r="K501" i="10"/>
  <c r="L501" i="10"/>
  <c r="M501" i="10"/>
  <c r="N501" i="10"/>
  <c r="O501" i="10"/>
  <c r="P501" i="10"/>
  <c r="Q501" i="10"/>
  <c r="R501" i="10"/>
  <c r="S501" i="10"/>
  <c r="T501" i="10"/>
  <c r="U501" i="10"/>
  <c r="V501" i="10"/>
  <c r="W501" i="10"/>
  <c r="X501" i="10"/>
  <c r="Y501" i="10"/>
  <c r="AE501" i="10" s="1"/>
  <c r="AA501" i="10"/>
  <c r="AB501" i="10"/>
  <c r="AD501" i="10"/>
  <c r="AJ501" i="10"/>
  <c r="AK501" i="10"/>
  <c r="D502" i="10"/>
  <c r="E502" i="10"/>
  <c r="F502" i="10"/>
  <c r="G502" i="10"/>
  <c r="H502" i="10"/>
  <c r="I502" i="10"/>
  <c r="J502" i="10"/>
  <c r="K502" i="10"/>
  <c r="L502" i="10"/>
  <c r="M502" i="10"/>
  <c r="N502" i="10"/>
  <c r="O502" i="10"/>
  <c r="P502" i="10"/>
  <c r="Q502" i="10"/>
  <c r="R502" i="10"/>
  <c r="S502" i="10"/>
  <c r="T502" i="10"/>
  <c r="U502" i="10"/>
  <c r="V502" i="10"/>
  <c r="W502" i="10"/>
  <c r="X502" i="10"/>
  <c r="Y502" i="10"/>
  <c r="AE502" i="10" s="1"/>
  <c r="AA502" i="10"/>
  <c r="AB502" i="10"/>
  <c r="AD502" i="10"/>
  <c r="AJ502" i="10"/>
  <c r="AK502" i="10"/>
  <c r="D503" i="10"/>
  <c r="E503" i="10"/>
  <c r="F503" i="10"/>
  <c r="G503" i="10"/>
  <c r="H503" i="10"/>
  <c r="I503" i="10"/>
  <c r="J503" i="10"/>
  <c r="K503" i="10"/>
  <c r="L503" i="10"/>
  <c r="M503" i="10"/>
  <c r="N503" i="10"/>
  <c r="O503" i="10"/>
  <c r="P503" i="10"/>
  <c r="Q503" i="10"/>
  <c r="R503" i="10"/>
  <c r="S503" i="10"/>
  <c r="T503" i="10"/>
  <c r="U503" i="10"/>
  <c r="V503" i="10"/>
  <c r="W503" i="10"/>
  <c r="X503" i="10"/>
  <c r="Y503" i="10"/>
  <c r="AE503" i="10" s="1"/>
  <c r="AA503" i="10"/>
  <c r="AB503" i="10"/>
  <c r="AD503" i="10"/>
  <c r="AJ503" i="10"/>
  <c r="AK503" i="10"/>
  <c r="D504" i="10"/>
  <c r="E504" i="10"/>
  <c r="F504" i="10"/>
  <c r="G504" i="10"/>
  <c r="H504" i="10"/>
  <c r="I504" i="10"/>
  <c r="J504" i="10"/>
  <c r="K504" i="10"/>
  <c r="L504" i="10"/>
  <c r="M504" i="10"/>
  <c r="N504" i="10"/>
  <c r="O504" i="10"/>
  <c r="P504" i="10"/>
  <c r="Q504" i="10"/>
  <c r="R504" i="10"/>
  <c r="S504" i="10"/>
  <c r="T504" i="10"/>
  <c r="U504" i="10"/>
  <c r="V504" i="10"/>
  <c r="W504" i="10"/>
  <c r="X504" i="10"/>
  <c r="Y504" i="10"/>
  <c r="AE504" i="10" s="1"/>
  <c r="AA504" i="10"/>
  <c r="AB504" i="10"/>
  <c r="AD504" i="10"/>
  <c r="AJ504" i="10"/>
  <c r="AK504" i="10"/>
  <c r="D505" i="10"/>
  <c r="E505" i="10"/>
  <c r="F505" i="10"/>
  <c r="G505" i="10"/>
  <c r="H505" i="10"/>
  <c r="I505" i="10"/>
  <c r="J505" i="10"/>
  <c r="K505" i="10"/>
  <c r="L505" i="10"/>
  <c r="M505" i="10"/>
  <c r="N505" i="10"/>
  <c r="O505" i="10"/>
  <c r="P505" i="10"/>
  <c r="Q505" i="10"/>
  <c r="R505" i="10"/>
  <c r="S505" i="10"/>
  <c r="T505" i="10"/>
  <c r="U505" i="10"/>
  <c r="V505" i="10"/>
  <c r="W505" i="10"/>
  <c r="X505" i="10"/>
  <c r="Y505" i="10"/>
  <c r="AE505" i="10" s="1"/>
  <c r="AA505" i="10"/>
  <c r="AB505" i="10"/>
  <c r="AD505" i="10"/>
  <c r="AJ505" i="10"/>
  <c r="AK505" i="10"/>
  <c r="D506" i="10"/>
  <c r="E506" i="10"/>
  <c r="F506" i="10"/>
  <c r="G506" i="10"/>
  <c r="H506" i="10"/>
  <c r="I506" i="10"/>
  <c r="J506" i="10"/>
  <c r="K506" i="10"/>
  <c r="L506" i="10"/>
  <c r="M506" i="10"/>
  <c r="N506" i="10"/>
  <c r="O506" i="10"/>
  <c r="P506" i="10"/>
  <c r="Q506" i="10"/>
  <c r="R506" i="10"/>
  <c r="S506" i="10"/>
  <c r="T506" i="10"/>
  <c r="U506" i="10"/>
  <c r="V506" i="10"/>
  <c r="W506" i="10"/>
  <c r="X506" i="10"/>
  <c r="Y506" i="10"/>
  <c r="AE506" i="10" s="1"/>
  <c r="AA506" i="10"/>
  <c r="AB506" i="10"/>
  <c r="AD506" i="10"/>
  <c r="AJ506" i="10"/>
  <c r="AK506" i="10"/>
  <c r="D507" i="10"/>
  <c r="E507" i="10"/>
  <c r="F507" i="10"/>
  <c r="G507" i="10"/>
  <c r="H507" i="10"/>
  <c r="I507" i="10"/>
  <c r="J507" i="10"/>
  <c r="K507" i="10"/>
  <c r="L507" i="10"/>
  <c r="M507" i="10"/>
  <c r="N507" i="10"/>
  <c r="O507" i="10"/>
  <c r="P507" i="10"/>
  <c r="Q507" i="10"/>
  <c r="R507" i="10"/>
  <c r="S507" i="10"/>
  <c r="T507" i="10"/>
  <c r="U507" i="10"/>
  <c r="V507" i="10"/>
  <c r="W507" i="10"/>
  <c r="X507" i="10"/>
  <c r="Y507" i="10"/>
  <c r="AE507" i="10" s="1"/>
  <c r="AA507" i="10"/>
  <c r="AB507" i="10"/>
  <c r="AD507" i="10"/>
  <c r="AJ507" i="10"/>
  <c r="AK507" i="10"/>
  <c r="D508" i="10"/>
  <c r="E508" i="10"/>
  <c r="F508" i="10"/>
  <c r="G508" i="10"/>
  <c r="H508" i="10"/>
  <c r="I508" i="10"/>
  <c r="J508" i="10"/>
  <c r="K508" i="10"/>
  <c r="L508" i="10"/>
  <c r="M508" i="10"/>
  <c r="N508" i="10"/>
  <c r="O508" i="10"/>
  <c r="P508" i="10"/>
  <c r="Q508" i="10"/>
  <c r="R508" i="10"/>
  <c r="S508" i="10"/>
  <c r="T508" i="10"/>
  <c r="U508" i="10"/>
  <c r="V508" i="10"/>
  <c r="W508" i="10"/>
  <c r="X508" i="10"/>
  <c r="Y508" i="10"/>
  <c r="AE508" i="10" s="1"/>
  <c r="AA508" i="10"/>
  <c r="AB508" i="10"/>
  <c r="AD508" i="10"/>
  <c r="AJ508" i="10"/>
  <c r="AK508" i="10"/>
  <c r="D509" i="10"/>
  <c r="E509" i="10"/>
  <c r="F509" i="10"/>
  <c r="G509" i="10"/>
  <c r="H509" i="10"/>
  <c r="I509" i="10"/>
  <c r="J509" i="10"/>
  <c r="K509" i="10"/>
  <c r="L509" i="10"/>
  <c r="M509" i="10"/>
  <c r="N509" i="10"/>
  <c r="O509" i="10"/>
  <c r="P509" i="10"/>
  <c r="Q509" i="10"/>
  <c r="R509" i="10"/>
  <c r="S509" i="10"/>
  <c r="T509" i="10"/>
  <c r="U509" i="10"/>
  <c r="V509" i="10"/>
  <c r="W509" i="10"/>
  <c r="X509" i="10"/>
  <c r="Y509" i="10"/>
  <c r="AE509" i="10" s="1"/>
  <c r="AA509" i="10"/>
  <c r="AB509" i="10"/>
  <c r="AD509" i="10"/>
  <c r="AJ509" i="10"/>
  <c r="AK509" i="10"/>
  <c r="D510" i="10"/>
  <c r="E510" i="10"/>
  <c r="F510" i="10"/>
  <c r="G510" i="10"/>
  <c r="H510" i="10"/>
  <c r="I510" i="10"/>
  <c r="J510" i="10"/>
  <c r="K510" i="10"/>
  <c r="L510" i="10"/>
  <c r="M510" i="10"/>
  <c r="N510" i="10"/>
  <c r="O510" i="10"/>
  <c r="P510" i="10"/>
  <c r="Q510" i="10"/>
  <c r="R510" i="10"/>
  <c r="S510" i="10"/>
  <c r="T510" i="10"/>
  <c r="U510" i="10"/>
  <c r="V510" i="10"/>
  <c r="W510" i="10"/>
  <c r="X510" i="10"/>
  <c r="Y510" i="10"/>
  <c r="AE510" i="10" s="1"/>
  <c r="AA510" i="10"/>
  <c r="AB510" i="10"/>
  <c r="AD510" i="10"/>
  <c r="AJ510" i="10"/>
  <c r="AK510" i="10"/>
  <c r="D511" i="10"/>
  <c r="E511" i="10"/>
  <c r="F511" i="10"/>
  <c r="G511" i="10"/>
  <c r="H511" i="10"/>
  <c r="I511" i="10"/>
  <c r="J511" i="10"/>
  <c r="K511" i="10"/>
  <c r="L511" i="10"/>
  <c r="M511" i="10"/>
  <c r="N511" i="10"/>
  <c r="O511" i="10"/>
  <c r="P511" i="10"/>
  <c r="Q511" i="10"/>
  <c r="R511" i="10"/>
  <c r="S511" i="10"/>
  <c r="T511" i="10"/>
  <c r="U511" i="10"/>
  <c r="V511" i="10"/>
  <c r="W511" i="10"/>
  <c r="X511" i="10"/>
  <c r="Y511" i="10"/>
  <c r="AE511" i="10" s="1"/>
  <c r="AA511" i="10"/>
  <c r="AB511" i="10"/>
  <c r="AD511" i="10"/>
  <c r="AJ511" i="10"/>
  <c r="AK511" i="10"/>
  <c r="D512" i="10"/>
  <c r="E512" i="10"/>
  <c r="F512" i="10"/>
  <c r="G512" i="10"/>
  <c r="H512" i="10"/>
  <c r="I512" i="10"/>
  <c r="J512" i="10"/>
  <c r="K512" i="10"/>
  <c r="L512" i="10"/>
  <c r="M512" i="10"/>
  <c r="N512" i="10"/>
  <c r="O512" i="10"/>
  <c r="P512" i="10"/>
  <c r="Q512" i="10"/>
  <c r="R512" i="10"/>
  <c r="S512" i="10"/>
  <c r="T512" i="10"/>
  <c r="U512" i="10"/>
  <c r="V512" i="10"/>
  <c r="W512" i="10"/>
  <c r="X512" i="10"/>
  <c r="Y512" i="10"/>
  <c r="AE512" i="10" s="1"/>
  <c r="AA512" i="10"/>
  <c r="AB512" i="10"/>
  <c r="AD512" i="10"/>
  <c r="AJ512" i="10"/>
  <c r="AK512" i="10"/>
  <c r="D513" i="10"/>
  <c r="E513" i="10"/>
  <c r="F513" i="10"/>
  <c r="G513" i="10"/>
  <c r="H513" i="10"/>
  <c r="I513" i="10"/>
  <c r="J513" i="10"/>
  <c r="K513" i="10"/>
  <c r="L513" i="10"/>
  <c r="M513" i="10"/>
  <c r="N513" i="10"/>
  <c r="O513" i="10"/>
  <c r="P513" i="10"/>
  <c r="Q513" i="10"/>
  <c r="R513" i="10"/>
  <c r="S513" i="10"/>
  <c r="T513" i="10"/>
  <c r="U513" i="10"/>
  <c r="V513" i="10"/>
  <c r="W513" i="10"/>
  <c r="X513" i="10"/>
  <c r="Y513" i="10"/>
  <c r="AE513" i="10" s="1"/>
  <c r="AA513" i="10"/>
  <c r="AB513" i="10"/>
  <c r="AD513" i="10"/>
  <c r="AJ513" i="10"/>
  <c r="AK513" i="10"/>
  <c r="D514" i="10"/>
  <c r="E514" i="10"/>
  <c r="F514" i="10"/>
  <c r="G514" i="10"/>
  <c r="H514" i="10"/>
  <c r="I514" i="10"/>
  <c r="J514" i="10"/>
  <c r="K514" i="10"/>
  <c r="L514" i="10"/>
  <c r="M514" i="10"/>
  <c r="N514" i="10"/>
  <c r="O514" i="10"/>
  <c r="P514" i="10"/>
  <c r="Q514" i="10"/>
  <c r="R514" i="10"/>
  <c r="S514" i="10"/>
  <c r="T514" i="10"/>
  <c r="U514" i="10"/>
  <c r="V514" i="10"/>
  <c r="W514" i="10"/>
  <c r="X514" i="10"/>
  <c r="Y514" i="10"/>
  <c r="AE514" i="10" s="1"/>
  <c r="AA514" i="10"/>
  <c r="AB514" i="10"/>
  <c r="AD514" i="10"/>
  <c r="AJ514" i="10"/>
  <c r="AK514" i="10"/>
  <c r="D515" i="10"/>
  <c r="E515" i="10"/>
  <c r="F515" i="10"/>
  <c r="G515" i="10"/>
  <c r="H515" i="10"/>
  <c r="I515" i="10"/>
  <c r="J515" i="10"/>
  <c r="K515" i="10"/>
  <c r="L515" i="10"/>
  <c r="M515" i="10"/>
  <c r="N515" i="10"/>
  <c r="O515" i="10"/>
  <c r="P515" i="10"/>
  <c r="Q515" i="10"/>
  <c r="R515" i="10"/>
  <c r="S515" i="10"/>
  <c r="T515" i="10"/>
  <c r="U515" i="10"/>
  <c r="V515" i="10"/>
  <c r="W515" i="10"/>
  <c r="X515" i="10"/>
  <c r="Y515" i="10"/>
  <c r="AE515" i="10" s="1"/>
  <c r="AA515" i="10"/>
  <c r="AB515" i="10"/>
  <c r="AD515" i="10"/>
  <c r="AJ515" i="10"/>
  <c r="AK515" i="10"/>
  <c r="D516" i="10"/>
  <c r="E516" i="10"/>
  <c r="F516" i="10"/>
  <c r="G516" i="10"/>
  <c r="H516" i="10"/>
  <c r="I516" i="10"/>
  <c r="J516" i="10"/>
  <c r="K516" i="10"/>
  <c r="L516" i="10"/>
  <c r="M516" i="10"/>
  <c r="N516" i="10"/>
  <c r="O516" i="10"/>
  <c r="P516" i="10"/>
  <c r="Q516" i="10"/>
  <c r="R516" i="10"/>
  <c r="S516" i="10"/>
  <c r="T516" i="10"/>
  <c r="U516" i="10"/>
  <c r="V516" i="10"/>
  <c r="W516" i="10"/>
  <c r="X516" i="10"/>
  <c r="Y516" i="10"/>
  <c r="AE516" i="10" s="1"/>
  <c r="AA516" i="10"/>
  <c r="AB516" i="10"/>
  <c r="AD516" i="10"/>
  <c r="AJ516" i="10"/>
  <c r="AK516" i="10"/>
  <c r="D517" i="10"/>
  <c r="E517" i="10"/>
  <c r="F517" i="10"/>
  <c r="G517" i="10"/>
  <c r="H517" i="10"/>
  <c r="I517" i="10"/>
  <c r="J517" i="10"/>
  <c r="K517" i="10"/>
  <c r="L517" i="10"/>
  <c r="M517" i="10"/>
  <c r="N517" i="10"/>
  <c r="O517" i="10"/>
  <c r="P517" i="10"/>
  <c r="Q517" i="10"/>
  <c r="R517" i="10"/>
  <c r="S517" i="10"/>
  <c r="T517" i="10"/>
  <c r="U517" i="10"/>
  <c r="V517" i="10"/>
  <c r="W517" i="10"/>
  <c r="X517" i="10"/>
  <c r="Y517" i="10"/>
  <c r="AE517" i="10" s="1"/>
  <c r="AA517" i="10"/>
  <c r="AB517" i="10"/>
  <c r="AD517" i="10"/>
  <c r="AJ517" i="10"/>
  <c r="AK517" i="10"/>
  <c r="D518" i="10"/>
  <c r="E518" i="10"/>
  <c r="F518" i="10"/>
  <c r="G518" i="10"/>
  <c r="H518" i="10"/>
  <c r="I518" i="10"/>
  <c r="J518" i="10"/>
  <c r="K518" i="10"/>
  <c r="L518" i="10"/>
  <c r="M518" i="10"/>
  <c r="N518" i="10"/>
  <c r="O518" i="10"/>
  <c r="P518" i="10"/>
  <c r="Q518" i="10"/>
  <c r="R518" i="10"/>
  <c r="S518" i="10"/>
  <c r="T518" i="10"/>
  <c r="U518" i="10"/>
  <c r="V518" i="10"/>
  <c r="W518" i="10"/>
  <c r="X518" i="10"/>
  <c r="Y518" i="10"/>
  <c r="AE518" i="10" s="1"/>
  <c r="AA518" i="10"/>
  <c r="AB518" i="10"/>
  <c r="AD518" i="10"/>
  <c r="AJ518" i="10"/>
  <c r="AK518" i="10"/>
  <c r="D519" i="10"/>
  <c r="E519" i="10"/>
  <c r="F519" i="10"/>
  <c r="G519" i="10"/>
  <c r="H519" i="10"/>
  <c r="I519" i="10"/>
  <c r="J519" i="10"/>
  <c r="K519" i="10"/>
  <c r="L519" i="10"/>
  <c r="M519" i="10"/>
  <c r="N519" i="10"/>
  <c r="O519" i="10"/>
  <c r="P519" i="10"/>
  <c r="Q519" i="10"/>
  <c r="R519" i="10"/>
  <c r="S519" i="10"/>
  <c r="T519" i="10"/>
  <c r="U519" i="10"/>
  <c r="V519" i="10"/>
  <c r="W519" i="10"/>
  <c r="X519" i="10"/>
  <c r="Y519" i="10"/>
  <c r="AE519" i="10" s="1"/>
  <c r="AA519" i="10"/>
  <c r="AB519" i="10"/>
  <c r="AD519" i="10"/>
  <c r="AJ519" i="10"/>
  <c r="AK519" i="10"/>
  <c r="D520" i="10"/>
  <c r="E520" i="10"/>
  <c r="F520" i="10"/>
  <c r="G520" i="10"/>
  <c r="H520" i="10"/>
  <c r="I520" i="10"/>
  <c r="J520" i="10"/>
  <c r="K520" i="10"/>
  <c r="L520" i="10"/>
  <c r="M520" i="10"/>
  <c r="N520" i="10"/>
  <c r="O520" i="10"/>
  <c r="P520" i="10"/>
  <c r="Q520" i="10"/>
  <c r="R520" i="10"/>
  <c r="S520" i="10"/>
  <c r="T520" i="10"/>
  <c r="U520" i="10"/>
  <c r="V520" i="10"/>
  <c r="W520" i="10"/>
  <c r="X520" i="10"/>
  <c r="Y520" i="10"/>
  <c r="AE520" i="10" s="1"/>
  <c r="AA520" i="10"/>
  <c r="AB520" i="10"/>
  <c r="AD520" i="10"/>
  <c r="AJ520" i="10"/>
  <c r="AK520" i="10"/>
  <c r="D521" i="10"/>
  <c r="E521" i="10"/>
  <c r="F521" i="10"/>
  <c r="G521" i="10"/>
  <c r="H521" i="10"/>
  <c r="I521" i="10"/>
  <c r="J521" i="10"/>
  <c r="K521" i="10"/>
  <c r="L521" i="10"/>
  <c r="M521" i="10"/>
  <c r="N521" i="10"/>
  <c r="O521" i="10"/>
  <c r="P521" i="10"/>
  <c r="Q521" i="10"/>
  <c r="R521" i="10"/>
  <c r="S521" i="10"/>
  <c r="T521" i="10"/>
  <c r="U521" i="10"/>
  <c r="V521" i="10"/>
  <c r="W521" i="10"/>
  <c r="X521" i="10"/>
  <c r="Y521" i="10"/>
  <c r="AE521" i="10" s="1"/>
  <c r="AA521" i="10"/>
  <c r="AB521" i="10"/>
  <c r="AD521" i="10"/>
  <c r="AJ521" i="10"/>
  <c r="AK521" i="10"/>
  <c r="D522" i="10"/>
  <c r="E522" i="10"/>
  <c r="F522" i="10"/>
  <c r="G522" i="10"/>
  <c r="H522" i="10"/>
  <c r="I522" i="10"/>
  <c r="J522" i="10"/>
  <c r="K522" i="10"/>
  <c r="L522" i="10"/>
  <c r="M522" i="10"/>
  <c r="N522" i="10"/>
  <c r="O522" i="10"/>
  <c r="P522" i="10"/>
  <c r="Q522" i="10"/>
  <c r="R522" i="10"/>
  <c r="S522" i="10"/>
  <c r="T522" i="10"/>
  <c r="U522" i="10"/>
  <c r="V522" i="10"/>
  <c r="W522" i="10"/>
  <c r="X522" i="10"/>
  <c r="Y522" i="10"/>
  <c r="AE522" i="10" s="1"/>
  <c r="AA522" i="10"/>
  <c r="AB522" i="10"/>
  <c r="AD522" i="10"/>
  <c r="AJ522" i="10"/>
  <c r="AK522" i="10"/>
  <c r="D523" i="10"/>
  <c r="E523" i="10"/>
  <c r="F523" i="10"/>
  <c r="G523" i="10"/>
  <c r="H523" i="10"/>
  <c r="I523" i="10"/>
  <c r="J523" i="10"/>
  <c r="K523" i="10"/>
  <c r="L523" i="10"/>
  <c r="M523" i="10"/>
  <c r="N523" i="10"/>
  <c r="O523" i="10"/>
  <c r="P523" i="10"/>
  <c r="Q523" i="10"/>
  <c r="R523" i="10"/>
  <c r="S523" i="10"/>
  <c r="T523" i="10"/>
  <c r="U523" i="10"/>
  <c r="V523" i="10"/>
  <c r="W523" i="10"/>
  <c r="X523" i="10"/>
  <c r="Y523" i="10"/>
  <c r="AE523" i="10" s="1"/>
  <c r="AA523" i="10"/>
  <c r="AB523" i="10"/>
  <c r="AD523" i="10"/>
  <c r="AJ523" i="10"/>
  <c r="AK523" i="10"/>
  <c r="D524" i="10"/>
  <c r="E524" i="10"/>
  <c r="F524" i="10"/>
  <c r="G524" i="10"/>
  <c r="H524" i="10"/>
  <c r="I524" i="10"/>
  <c r="J524" i="10"/>
  <c r="K524" i="10"/>
  <c r="L524" i="10"/>
  <c r="M524" i="10"/>
  <c r="N524" i="10"/>
  <c r="O524" i="10"/>
  <c r="P524" i="10"/>
  <c r="Q524" i="10"/>
  <c r="R524" i="10"/>
  <c r="S524" i="10"/>
  <c r="T524" i="10"/>
  <c r="U524" i="10"/>
  <c r="V524" i="10"/>
  <c r="W524" i="10"/>
  <c r="X524" i="10"/>
  <c r="Y524" i="10"/>
  <c r="AE524" i="10" s="1"/>
  <c r="AA524" i="10"/>
  <c r="AB524" i="10"/>
  <c r="AD524" i="10"/>
  <c r="AJ524" i="10"/>
  <c r="AK524" i="10"/>
  <c r="D525" i="10"/>
  <c r="E525" i="10"/>
  <c r="F525" i="10"/>
  <c r="G525" i="10"/>
  <c r="H525" i="10"/>
  <c r="I525" i="10"/>
  <c r="J525" i="10"/>
  <c r="K525" i="10"/>
  <c r="L525" i="10"/>
  <c r="M525" i="10"/>
  <c r="N525" i="10"/>
  <c r="O525" i="10"/>
  <c r="P525" i="10"/>
  <c r="Q525" i="10"/>
  <c r="R525" i="10"/>
  <c r="S525" i="10"/>
  <c r="T525" i="10"/>
  <c r="U525" i="10"/>
  <c r="V525" i="10"/>
  <c r="W525" i="10"/>
  <c r="X525" i="10"/>
  <c r="Y525" i="10"/>
  <c r="AE525" i="10" s="1"/>
  <c r="AA525" i="10"/>
  <c r="AB525" i="10"/>
  <c r="AD525" i="10"/>
  <c r="AJ525" i="10"/>
  <c r="AK525" i="10"/>
  <c r="D526" i="10"/>
  <c r="E526" i="10"/>
  <c r="F526" i="10"/>
  <c r="G526" i="10"/>
  <c r="H526" i="10"/>
  <c r="I526" i="10"/>
  <c r="J526" i="10"/>
  <c r="K526" i="10"/>
  <c r="L526" i="10"/>
  <c r="M526" i="10"/>
  <c r="N526" i="10"/>
  <c r="O526" i="10"/>
  <c r="P526" i="10"/>
  <c r="Q526" i="10"/>
  <c r="R526" i="10"/>
  <c r="S526" i="10"/>
  <c r="T526" i="10"/>
  <c r="U526" i="10"/>
  <c r="V526" i="10"/>
  <c r="W526" i="10"/>
  <c r="X526" i="10"/>
  <c r="Y526" i="10"/>
  <c r="AE526" i="10" s="1"/>
  <c r="AA526" i="10"/>
  <c r="AB526" i="10"/>
  <c r="AD526" i="10"/>
  <c r="AJ526" i="10"/>
  <c r="AK526" i="10"/>
  <c r="D527" i="10"/>
  <c r="E527" i="10"/>
  <c r="F527" i="10"/>
  <c r="G527" i="10"/>
  <c r="H527" i="10"/>
  <c r="I527" i="10"/>
  <c r="J527" i="10"/>
  <c r="K527" i="10"/>
  <c r="L527" i="10"/>
  <c r="M527" i="10"/>
  <c r="N527" i="10"/>
  <c r="O527" i="10"/>
  <c r="P527" i="10"/>
  <c r="Q527" i="10"/>
  <c r="R527" i="10"/>
  <c r="S527" i="10"/>
  <c r="T527" i="10"/>
  <c r="U527" i="10"/>
  <c r="V527" i="10"/>
  <c r="W527" i="10"/>
  <c r="X527" i="10"/>
  <c r="Y527" i="10"/>
  <c r="AE527" i="10" s="1"/>
  <c r="AA527" i="10"/>
  <c r="AB527" i="10"/>
  <c r="AD527" i="10"/>
  <c r="AJ527" i="10"/>
  <c r="AK527" i="10"/>
  <c r="D528" i="10"/>
  <c r="E528" i="10"/>
  <c r="F528" i="10"/>
  <c r="G528" i="10"/>
  <c r="H528" i="10"/>
  <c r="I528" i="10"/>
  <c r="J528" i="10"/>
  <c r="K528" i="10"/>
  <c r="L528" i="10"/>
  <c r="M528" i="10"/>
  <c r="N528" i="10"/>
  <c r="O528" i="10"/>
  <c r="P528" i="10"/>
  <c r="Q528" i="10"/>
  <c r="R528" i="10"/>
  <c r="S528" i="10"/>
  <c r="T528" i="10"/>
  <c r="U528" i="10"/>
  <c r="V528" i="10"/>
  <c r="W528" i="10"/>
  <c r="X528" i="10"/>
  <c r="Y528" i="10"/>
  <c r="AE528" i="10" s="1"/>
  <c r="AA528" i="10"/>
  <c r="AB528" i="10"/>
  <c r="AD528" i="10"/>
  <c r="AJ528" i="10"/>
  <c r="AK528" i="10"/>
  <c r="D529" i="10"/>
  <c r="E529" i="10"/>
  <c r="F529" i="10"/>
  <c r="G529" i="10"/>
  <c r="H529" i="10"/>
  <c r="I529" i="10"/>
  <c r="J529" i="10"/>
  <c r="K529" i="10"/>
  <c r="L529" i="10"/>
  <c r="M529" i="10"/>
  <c r="N529" i="10"/>
  <c r="O529" i="10"/>
  <c r="P529" i="10"/>
  <c r="Q529" i="10"/>
  <c r="R529" i="10"/>
  <c r="S529" i="10"/>
  <c r="T529" i="10"/>
  <c r="U529" i="10"/>
  <c r="V529" i="10"/>
  <c r="W529" i="10"/>
  <c r="X529" i="10"/>
  <c r="Y529" i="10"/>
  <c r="AE529" i="10" s="1"/>
  <c r="AA529" i="10"/>
  <c r="AB529" i="10"/>
  <c r="AD529" i="10"/>
  <c r="AJ529" i="10"/>
  <c r="AK529" i="10"/>
  <c r="D530" i="10"/>
  <c r="E530" i="10"/>
  <c r="F530" i="10"/>
  <c r="G530" i="10"/>
  <c r="H530" i="10"/>
  <c r="I530" i="10"/>
  <c r="J530" i="10"/>
  <c r="K530" i="10"/>
  <c r="L530" i="10"/>
  <c r="M530" i="10"/>
  <c r="N530" i="10"/>
  <c r="O530" i="10"/>
  <c r="P530" i="10"/>
  <c r="Q530" i="10"/>
  <c r="R530" i="10"/>
  <c r="S530" i="10"/>
  <c r="T530" i="10"/>
  <c r="U530" i="10"/>
  <c r="V530" i="10"/>
  <c r="W530" i="10"/>
  <c r="X530" i="10"/>
  <c r="Y530" i="10"/>
  <c r="AE530" i="10" s="1"/>
  <c r="AA530" i="10"/>
  <c r="AB530" i="10"/>
  <c r="AD530" i="10"/>
  <c r="AJ530" i="10"/>
  <c r="AK530" i="10"/>
  <c r="D531" i="10"/>
  <c r="E531" i="10"/>
  <c r="F531" i="10"/>
  <c r="G531" i="10"/>
  <c r="H531" i="10"/>
  <c r="I531" i="10"/>
  <c r="J531" i="10"/>
  <c r="K531" i="10"/>
  <c r="L531" i="10"/>
  <c r="M531" i="10"/>
  <c r="N531" i="10"/>
  <c r="O531" i="10"/>
  <c r="P531" i="10"/>
  <c r="Q531" i="10"/>
  <c r="R531" i="10"/>
  <c r="S531" i="10"/>
  <c r="T531" i="10"/>
  <c r="U531" i="10"/>
  <c r="V531" i="10"/>
  <c r="W531" i="10"/>
  <c r="X531" i="10"/>
  <c r="Y531" i="10"/>
  <c r="AE531" i="10" s="1"/>
  <c r="AA531" i="10"/>
  <c r="AB531" i="10"/>
  <c r="AD531" i="10"/>
  <c r="AJ531" i="10"/>
  <c r="AK531" i="10"/>
  <c r="D532" i="10"/>
  <c r="E532" i="10"/>
  <c r="F532" i="10"/>
  <c r="G532" i="10"/>
  <c r="H532" i="10"/>
  <c r="I532" i="10"/>
  <c r="J532" i="10"/>
  <c r="K532" i="10"/>
  <c r="L532" i="10"/>
  <c r="M532" i="10"/>
  <c r="N532" i="10"/>
  <c r="O532" i="10"/>
  <c r="P532" i="10"/>
  <c r="Q532" i="10"/>
  <c r="R532" i="10"/>
  <c r="S532" i="10"/>
  <c r="T532" i="10"/>
  <c r="U532" i="10"/>
  <c r="V532" i="10"/>
  <c r="W532" i="10"/>
  <c r="X532" i="10"/>
  <c r="Y532" i="10"/>
  <c r="AE532" i="10" s="1"/>
  <c r="AA532" i="10"/>
  <c r="AB532" i="10"/>
  <c r="AD532" i="10"/>
  <c r="AJ532" i="10"/>
  <c r="AK532" i="10"/>
  <c r="D533" i="10"/>
  <c r="E533" i="10"/>
  <c r="F533" i="10"/>
  <c r="G533" i="10"/>
  <c r="H533" i="10"/>
  <c r="I533" i="10"/>
  <c r="J533" i="10"/>
  <c r="K533" i="10"/>
  <c r="L533" i="10"/>
  <c r="M533" i="10"/>
  <c r="N533" i="10"/>
  <c r="O533" i="10"/>
  <c r="P533" i="10"/>
  <c r="Q533" i="10"/>
  <c r="R533" i="10"/>
  <c r="S533" i="10"/>
  <c r="T533" i="10"/>
  <c r="U533" i="10"/>
  <c r="V533" i="10"/>
  <c r="W533" i="10"/>
  <c r="X533" i="10"/>
  <c r="Y533" i="10"/>
  <c r="AE533" i="10" s="1"/>
  <c r="AA533" i="10"/>
  <c r="AB533" i="10"/>
  <c r="AD533" i="10"/>
  <c r="AJ533" i="10"/>
  <c r="AK533" i="10"/>
  <c r="D534" i="10"/>
  <c r="E534" i="10"/>
  <c r="F534" i="10"/>
  <c r="G534" i="10"/>
  <c r="H534" i="10"/>
  <c r="I534" i="10"/>
  <c r="J534" i="10"/>
  <c r="K534" i="10"/>
  <c r="L534" i="10"/>
  <c r="M534" i="10"/>
  <c r="N534" i="10"/>
  <c r="O534" i="10"/>
  <c r="P534" i="10"/>
  <c r="Q534" i="10"/>
  <c r="R534" i="10"/>
  <c r="S534" i="10"/>
  <c r="T534" i="10"/>
  <c r="U534" i="10"/>
  <c r="V534" i="10"/>
  <c r="W534" i="10"/>
  <c r="X534" i="10"/>
  <c r="Y534" i="10"/>
  <c r="AE534" i="10" s="1"/>
  <c r="AA534" i="10"/>
  <c r="AB534" i="10"/>
  <c r="AD534" i="10"/>
  <c r="AJ534" i="10"/>
  <c r="AK534" i="10"/>
  <c r="D535" i="10"/>
  <c r="E535" i="10"/>
  <c r="F535" i="10"/>
  <c r="G535" i="10"/>
  <c r="H535" i="10"/>
  <c r="I535" i="10"/>
  <c r="J535" i="10"/>
  <c r="K535" i="10"/>
  <c r="L535" i="10"/>
  <c r="M535" i="10"/>
  <c r="N535" i="10"/>
  <c r="O535" i="10"/>
  <c r="P535" i="10"/>
  <c r="Q535" i="10"/>
  <c r="R535" i="10"/>
  <c r="S535" i="10"/>
  <c r="T535" i="10"/>
  <c r="U535" i="10"/>
  <c r="V535" i="10"/>
  <c r="W535" i="10"/>
  <c r="X535" i="10"/>
  <c r="Y535" i="10"/>
  <c r="AE535" i="10" s="1"/>
  <c r="AA535" i="10"/>
  <c r="AB535" i="10"/>
  <c r="AD535" i="10"/>
  <c r="AJ535" i="10"/>
  <c r="AK535" i="10"/>
  <c r="D536" i="10"/>
  <c r="E536" i="10"/>
  <c r="F536" i="10"/>
  <c r="G536" i="10"/>
  <c r="H536" i="10"/>
  <c r="I536" i="10"/>
  <c r="J536" i="10"/>
  <c r="K536" i="10"/>
  <c r="L536" i="10"/>
  <c r="M536" i="10"/>
  <c r="N536" i="10"/>
  <c r="O536" i="10"/>
  <c r="P536" i="10"/>
  <c r="Q536" i="10"/>
  <c r="R536" i="10"/>
  <c r="S536" i="10"/>
  <c r="T536" i="10"/>
  <c r="U536" i="10"/>
  <c r="V536" i="10"/>
  <c r="W536" i="10"/>
  <c r="X536" i="10"/>
  <c r="Y536" i="10"/>
  <c r="AE536" i="10" s="1"/>
  <c r="AA536" i="10"/>
  <c r="AB536" i="10"/>
  <c r="AD536" i="10"/>
  <c r="AJ536" i="10"/>
  <c r="AK536" i="10"/>
  <c r="D537" i="10"/>
  <c r="E537" i="10"/>
  <c r="F537" i="10"/>
  <c r="G537" i="10"/>
  <c r="H537" i="10"/>
  <c r="I537" i="10"/>
  <c r="J537" i="10"/>
  <c r="K537" i="10"/>
  <c r="L537" i="10"/>
  <c r="M537" i="10"/>
  <c r="N537" i="10"/>
  <c r="O537" i="10"/>
  <c r="P537" i="10"/>
  <c r="Q537" i="10"/>
  <c r="R537" i="10"/>
  <c r="S537" i="10"/>
  <c r="T537" i="10"/>
  <c r="U537" i="10"/>
  <c r="V537" i="10"/>
  <c r="W537" i="10"/>
  <c r="X537" i="10"/>
  <c r="Y537" i="10"/>
  <c r="AE537" i="10" s="1"/>
  <c r="AA537" i="10"/>
  <c r="AB537" i="10"/>
  <c r="AD537" i="10"/>
  <c r="AJ537" i="10"/>
  <c r="AK537" i="10"/>
  <c r="D538" i="10"/>
  <c r="E538" i="10"/>
  <c r="F538" i="10"/>
  <c r="G538" i="10"/>
  <c r="H538" i="10"/>
  <c r="I538" i="10"/>
  <c r="J538" i="10"/>
  <c r="K538" i="10"/>
  <c r="L538" i="10"/>
  <c r="M538" i="10"/>
  <c r="N538" i="10"/>
  <c r="O538" i="10"/>
  <c r="P538" i="10"/>
  <c r="Q538" i="10"/>
  <c r="R538" i="10"/>
  <c r="S538" i="10"/>
  <c r="T538" i="10"/>
  <c r="U538" i="10"/>
  <c r="V538" i="10"/>
  <c r="W538" i="10"/>
  <c r="X538" i="10"/>
  <c r="Y538" i="10"/>
  <c r="AE538" i="10" s="1"/>
  <c r="AA538" i="10"/>
  <c r="AB538" i="10"/>
  <c r="AD538" i="10"/>
  <c r="AJ538" i="10"/>
  <c r="AK538" i="10"/>
  <c r="D539" i="10"/>
  <c r="E539" i="10"/>
  <c r="F539" i="10"/>
  <c r="G539" i="10"/>
  <c r="H539" i="10"/>
  <c r="I539" i="10"/>
  <c r="J539" i="10"/>
  <c r="K539" i="10"/>
  <c r="L539" i="10"/>
  <c r="M539" i="10"/>
  <c r="N539" i="10"/>
  <c r="O539" i="10"/>
  <c r="P539" i="10"/>
  <c r="Q539" i="10"/>
  <c r="R539" i="10"/>
  <c r="S539" i="10"/>
  <c r="T539" i="10"/>
  <c r="U539" i="10"/>
  <c r="V539" i="10"/>
  <c r="W539" i="10"/>
  <c r="X539" i="10"/>
  <c r="Y539" i="10"/>
  <c r="AE539" i="10" s="1"/>
  <c r="AA539" i="10"/>
  <c r="AB539" i="10"/>
  <c r="AD539" i="10"/>
  <c r="AJ539" i="10"/>
  <c r="AK539" i="10"/>
  <c r="D540" i="10"/>
  <c r="E540" i="10"/>
  <c r="F540" i="10"/>
  <c r="G540" i="10"/>
  <c r="H540" i="10"/>
  <c r="I540" i="10"/>
  <c r="J540" i="10"/>
  <c r="K540" i="10"/>
  <c r="L540" i="10"/>
  <c r="M540" i="10"/>
  <c r="N540" i="10"/>
  <c r="O540" i="10"/>
  <c r="P540" i="10"/>
  <c r="Q540" i="10"/>
  <c r="R540" i="10"/>
  <c r="S540" i="10"/>
  <c r="T540" i="10"/>
  <c r="U540" i="10"/>
  <c r="V540" i="10"/>
  <c r="W540" i="10"/>
  <c r="X540" i="10"/>
  <c r="Y540" i="10"/>
  <c r="AE540" i="10" s="1"/>
  <c r="AA540" i="10"/>
  <c r="AB540" i="10"/>
  <c r="AD540" i="10"/>
  <c r="AJ540" i="10"/>
  <c r="AK540" i="10"/>
  <c r="D541" i="10"/>
  <c r="E541" i="10"/>
  <c r="F541" i="10"/>
  <c r="G541" i="10"/>
  <c r="H541" i="10"/>
  <c r="I541" i="10"/>
  <c r="J541" i="10"/>
  <c r="K541" i="10"/>
  <c r="L541" i="10"/>
  <c r="M541" i="10"/>
  <c r="N541" i="10"/>
  <c r="O541" i="10"/>
  <c r="P541" i="10"/>
  <c r="Q541" i="10"/>
  <c r="R541" i="10"/>
  <c r="S541" i="10"/>
  <c r="T541" i="10"/>
  <c r="U541" i="10"/>
  <c r="V541" i="10"/>
  <c r="W541" i="10"/>
  <c r="X541" i="10"/>
  <c r="Y541" i="10"/>
  <c r="AE541" i="10" s="1"/>
  <c r="AA541" i="10"/>
  <c r="AB541" i="10"/>
  <c r="AD541" i="10"/>
  <c r="AJ541" i="10"/>
  <c r="AK541" i="10"/>
  <c r="D542" i="10"/>
  <c r="E542" i="10"/>
  <c r="F542" i="10"/>
  <c r="G542" i="10"/>
  <c r="H542" i="10"/>
  <c r="I542" i="10"/>
  <c r="J542" i="10"/>
  <c r="K542" i="10"/>
  <c r="L542" i="10"/>
  <c r="M542" i="10"/>
  <c r="N542" i="10"/>
  <c r="O542" i="10"/>
  <c r="P542" i="10"/>
  <c r="Q542" i="10"/>
  <c r="R542" i="10"/>
  <c r="S542" i="10"/>
  <c r="T542" i="10"/>
  <c r="U542" i="10"/>
  <c r="V542" i="10"/>
  <c r="W542" i="10"/>
  <c r="X542" i="10"/>
  <c r="Y542" i="10"/>
  <c r="AE542" i="10" s="1"/>
  <c r="AA542" i="10"/>
  <c r="AB542" i="10"/>
  <c r="AD542" i="10"/>
  <c r="AJ542" i="10"/>
  <c r="AK542" i="10"/>
  <c r="D543" i="10"/>
  <c r="E543" i="10"/>
  <c r="F543" i="10"/>
  <c r="G543" i="10"/>
  <c r="H543" i="10"/>
  <c r="I543" i="10"/>
  <c r="J543" i="10"/>
  <c r="K543" i="10"/>
  <c r="L543" i="10"/>
  <c r="M543" i="10"/>
  <c r="N543" i="10"/>
  <c r="O543" i="10"/>
  <c r="P543" i="10"/>
  <c r="Q543" i="10"/>
  <c r="R543" i="10"/>
  <c r="S543" i="10"/>
  <c r="T543" i="10"/>
  <c r="U543" i="10"/>
  <c r="V543" i="10"/>
  <c r="W543" i="10"/>
  <c r="X543" i="10"/>
  <c r="Y543" i="10"/>
  <c r="AE543" i="10" s="1"/>
  <c r="AA543" i="10"/>
  <c r="AB543" i="10"/>
  <c r="AD543" i="10"/>
  <c r="AJ543" i="10"/>
  <c r="AK543" i="10"/>
  <c r="D544" i="10"/>
  <c r="E544" i="10"/>
  <c r="F544" i="10"/>
  <c r="G544" i="10"/>
  <c r="H544" i="10"/>
  <c r="I544" i="10"/>
  <c r="J544" i="10"/>
  <c r="K544" i="10"/>
  <c r="L544" i="10"/>
  <c r="M544" i="10"/>
  <c r="N544" i="10"/>
  <c r="O544" i="10"/>
  <c r="P544" i="10"/>
  <c r="Q544" i="10"/>
  <c r="R544" i="10"/>
  <c r="S544" i="10"/>
  <c r="T544" i="10"/>
  <c r="U544" i="10"/>
  <c r="V544" i="10"/>
  <c r="W544" i="10"/>
  <c r="X544" i="10"/>
  <c r="Y544" i="10"/>
  <c r="AE544" i="10" s="1"/>
  <c r="AA544" i="10"/>
  <c r="AB544" i="10"/>
  <c r="AD544" i="10"/>
  <c r="AJ544" i="10"/>
  <c r="AK544" i="10"/>
  <c r="D545" i="10"/>
  <c r="E545" i="10"/>
  <c r="F545" i="10"/>
  <c r="G545" i="10"/>
  <c r="H545" i="10"/>
  <c r="I545" i="10"/>
  <c r="J545" i="10"/>
  <c r="K545" i="10"/>
  <c r="L545" i="10"/>
  <c r="M545" i="10"/>
  <c r="N545" i="10"/>
  <c r="O545" i="10"/>
  <c r="P545" i="10"/>
  <c r="Q545" i="10"/>
  <c r="R545" i="10"/>
  <c r="S545" i="10"/>
  <c r="T545" i="10"/>
  <c r="U545" i="10"/>
  <c r="V545" i="10"/>
  <c r="W545" i="10"/>
  <c r="X545" i="10"/>
  <c r="Y545" i="10"/>
  <c r="AE545" i="10" s="1"/>
  <c r="AA545" i="10"/>
  <c r="AB545" i="10"/>
  <c r="AD545" i="10"/>
  <c r="AJ545" i="10"/>
  <c r="AK545" i="10"/>
  <c r="D546" i="10"/>
  <c r="E546" i="10"/>
  <c r="F546" i="10"/>
  <c r="G546" i="10"/>
  <c r="H546" i="10"/>
  <c r="I546" i="10"/>
  <c r="J546" i="10"/>
  <c r="K546" i="10"/>
  <c r="L546" i="10"/>
  <c r="M546" i="10"/>
  <c r="N546" i="10"/>
  <c r="O546" i="10"/>
  <c r="P546" i="10"/>
  <c r="Q546" i="10"/>
  <c r="R546" i="10"/>
  <c r="S546" i="10"/>
  <c r="T546" i="10"/>
  <c r="U546" i="10"/>
  <c r="V546" i="10"/>
  <c r="W546" i="10"/>
  <c r="X546" i="10"/>
  <c r="Y546" i="10"/>
  <c r="AE546" i="10" s="1"/>
  <c r="AA546" i="10"/>
  <c r="AB546" i="10"/>
  <c r="AD546" i="10"/>
  <c r="AJ546" i="10"/>
  <c r="AK546" i="10"/>
  <c r="D547" i="10"/>
  <c r="E547" i="10"/>
  <c r="F547" i="10"/>
  <c r="G547" i="10"/>
  <c r="H547" i="10"/>
  <c r="I547" i="10"/>
  <c r="J547" i="10"/>
  <c r="K547" i="10"/>
  <c r="L547" i="10"/>
  <c r="M547" i="10"/>
  <c r="N547" i="10"/>
  <c r="O547" i="10"/>
  <c r="P547" i="10"/>
  <c r="Q547" i="10"/>
  <c r="R547" i="10"/>
  <c r="S547" i="10"/>
  <c r="T547" i="10"/>
  <c r="U547" i="10"/>
  <c r="V547" i="10"/>
  <c r="W547" i="10"/>
  <c r="X547" i="10"/>
  <c r="Y547" i="10"/>
  <c r="AE547" i="10" s="1"/>
  <c r="AA547" i="10"/>
  <c r="AB547" i="10"/>
  <c r="AD547" i="10"/>
  <c r="AJ547" i="10"/>
  <c r="AK547" i="10"/>
  <c r="D548" i="10"/>
  <c r="E548" i="10"/>
  <c r="F548" i="10"/>
  <c r="G548" i="10"/>
  <c r="H548" i="10"/>
  <c r="I548" i="10"/>
  <c r="J548" i="10"/>
  <c r="K548" i="10"/>
  <c r="L548" i="10"/>
  <c r="M548" i="10"/>
  <c r="N548" i="10"/>
  <c r="O548" i="10"/>
  <c r="P548" i="10"/>
  <c r="Q548" i="10"/>
  <c r="R548" i="10"/>
  <c r="S548" i="10"/>
  <c r="T548" i="10"/>
  <c r="U548" i="10"/>
  <c r="V548" i="10"/>
  <c r="W548" i="10"/>
  <c r="X548" i="10"/>
  <c r="Y548" i="10"/>
  <c r="AE548" i="10" s="1"/>
  <c r="AA548" i="10"/>
  <c r="AB548" i="10"/>
  <c r="AD548" i="10"/>
  <c r="AJ548" i="10"/>
  <c r="AK548" i="10"/>
  <c r="D549" i="10"/>
  <c r="E549" i="10"/>
  <c r="F549" i="10"/>
  <c r="G549" i="10"/>
  <c r="H549" i="10"/>
  <c r="I549" i="10"/>
  <c r="J549" i="10"/>
  <c r="K549" i="10"/>
  <c r="L549" i="10"/>
  <c r="M549" i="10"/>
  <c r="N549" i="10"/>
  <c r="O549" i="10"/>
  <c r="P549" i="10"/>
  <c r="Q549" i="10"/>
  <c r="R549" i="10"/>
  <c r="S549" i="10"/>
  <c r="T549" i="10"/>
  <c r="U549" i="10"/>
  <c r="V549" i="10"/>
  <c r="W549" i="10"/>
  <c r="X549" i="10"/>
  <c r="Y549" i="10"/>
  <c r="AE549" i="10" s="1"/>
  <c r="AA549" i="10"/>
  <c r="AB549" i="10"/>
  <c r="AD549" i="10"/>
  <c r="AJ549" i="10"/>
  <c r="AK549" i="10"/>
  <c r="D550" i="10"/>
  <c r="E550" i="10"/>
  <c r="F550" i="10"/>
  <c r="G550" i="10"/>
  <c r="H550" i="10"/>
  <c r="I550" i="10"/>
  <c r="J550" i="10"/>
  <c r="K550" i="10"/>
  <c r="L550" i="10"/>
  <c r="M550" i="10"/>
  <c r="N550" i="10"/>
  <c r="O550" i="10"/>
  <c r="P550" i="10"/>
  <c r="Q550" i="10"/>
  <c r="R550" i="10"/>
  <c r="S550" i="10"/>
  <c r="T550" i="10"/>
  <c r="U550" i="10"/>
  <c r="V550" i="10"/>
  <c r="W550" i="10"/>
  <c r="X550" i="10"/>
  <c r="Y550" i="10"/>
  <c r="AE550" i="10" s="1"/>
  <c r="AA550" i="10"/>
  <c r="AB550" i="10"/>
  <c r="AD550" i="10"/>
  <c r="AJ550" i="10"/>
  <c r="AK550" i="10"/>
  <c r="D551" i="10"/>
  <c r="E551" i="10"/>
  <c r="F551" i="10"/>
  <c r="G551" i="10"/>
  <c r="H551" i="10"/>
  <c r="I551" i="10"/>
  <c r="J551" i="10"/>
  <c r="K551" i="10"/>
  <c r="L551" i="10"/>
  <c r="M551" i="10"/>
  <c r="N551" i="10"/>
  <c r="O551" i="10"/>
  <c r="P551" i="10"/>
  <c r="Q551" i="10"/>
  <c r="R551" i="10"/>
  <c r="S551" i="10"/>
  <c r="T551" i="10"/>
  <c r="U551" i="10"/>
  <c r="V551" i="10"/>
  <c r="W551" i="10"/>
  <c r="X551" i="10"/>
  <c r="Y551" i="10"/>
  <c r="AE551" i="10" s="1"/>
  <c r="AA551" i="10"/>
  <c r="AB551" i="10"/>
  <c r="AD551" i="10"/>
  <c r="AJ551" i="10"/>
  <c r="AK551" i="10"/>
  <c r="D552" i="10"/>
  <c r="E552" i="10"/>
  <c r="F552" i="10"/>
  <c r="G552" i="10"/>
  <c r="H552" i="10"/>
  <c r="I552" i="10"/>
  <c r="J552" i="10"/>
  <c r="K552" i="10"/>
  <c r="L552" i="10"/>
  <c r="M552" i="10"/>
  <c r="N552" i="10"/>
  <c r="O552" i="10"/>
  <c r="P552" i="10"/>
  <c r="Q552" i="10"/>
  <c r="R552" i="10"/>
  <c r="S552" i="10"/>
  <c r="T552" i="10"/>
  <c r="U552" i="10"/>
  <c r="V552" i="10"/>
  <c r="W552" i="10"/>
  <c r="X552" i="10"/>
  <c r="Y552" i="10"/>
  <c r="AE552" i="10" s="1"/>
  <c r="AA552" i="10"/>
  <c r="AB552" i="10"/>
  <c r="AD552" i="10"/>
  <c r="AJ552" i="10"/>
  <c r="AK552" i="10"/>
  <c r="D553" i="10"/>
  <c r="E553" i="10"/>
  <c r="F553" i="10"/>
  <c r="G553" i="10"/>
  <c r="H553" i="10"/>
  <c r="I553" i="10"/>
  <c r="J553" i="10"/>
  <c r="K553" i="10"/>
  <c r="L553" i="10"/>
  <c r="M553" i="10"/>
  <c r="N553" i="10"/>
  <c r="O553" i="10"/>
  <c r="P553" i="10"/>
  <c r="Q553" i="10"/>
  <c r="R553" i="10"/>
  <c r="S553" i="10"/>
  <c r="T553" i="10"/>
  <c r="U553" i="10"/>
  <c r="V553" i="10"/>
  <c r="W553" i="10"/>
  <c r="X553" i="10"/>
  <c r="Y553" i="10"/>
  <c r="AE553" i="10" s="1"/>
  <c r="AA553" i="10"/>
  <c r="AB553" i="10"/>
  <c r="AD553" i="10"/>
  <c r="AJ553" i="10"/>
  <c r="AK553" i="10"/>
  <c r="D554" i="10"/>
  <c r="E554" i="10"/>
  <c r="F554" i="10"/>
  <c r="G554" i="10"/>
  <c r="H554" i="10"/>
  <c r="I554" i="10"/>
  <c r="J554" i="10"/>
  <c r="K554" i="10"/>
  <c r="L554" i="10"/>
  <c r="M554" i="10"/>
  <c r="N554" i="10"/>
  <c r="O554" i="10"/>
  <c r="P554" i="10"/>
  <c r="Q554" i="10"/>
  <c r="R554" i="10"/>
  <c r="S554" i="10"/>
  <c r="T554" i="10"/>
  <c r="U554" i="10"/>
  <c r="V554" i="10"/>
  <c r="W554" i="10"/>
  <c r="X554" i="10"/>
  <c r="Y554" i="10"/>
  <c r="AE554" i="10" s="1"/>
  <c r="AA554" i="10"/>
  <c r="AB554" i="10"/>
  <c r="AD554" i="10"/>
  <c r="AJ554" i="10"/>
  <c r="AK554" i="10"/>
  <c r="D555" i="10"/>
  <c r="E555" i="10"/>
  <c r="F555" i="10"/>
  <c r="G555" i="10"/>
  <c r="H555" i="10"/>
  <c r="I555" i="10"/>
  <c r="J555" i="10"/>
  <c r="K555" i="10"/>
  <c r="L555" i="10"/>
  <c r="M555" i="10"/>
  <c r="N555" i="10"/>
  <c r="O555" i="10"/>
  <c r="P555" i="10"/>
  <c r="Q555" i="10"/>
  <c r="R555" i="10"/>
  <c r="S555" i="10"/>
  <c r="T555" i="10"/>
  <c r="U555" i="10"/>
  <c r="V555" i="10"/>
  <c r="W555" i="10"/>
  <c r="X555" i="10"/>
  <c r="Y555" i="10"/>
  <c r="AE555" i="10" s="1"/>
  <c r="AA555" i="10"/>
  <c r="AB555" i="10"/>
  <c r="AD555" i="10"/>
  <c r="AJ555" i="10"/>
  <c r="AK555" i="10"/>
  <c r="D556" i="10"/>
  <c r="E556" i="10"/>
  <c r="F556" i="10"/>
  <c r="G556" i="10"/>
  <c r="H556" i="10"/>
  <c r="I556" i="10"/>
  <c r="J556" i="10"/>
  <c r="K556" i="10"/>
  <c r="L556" i="10"/>
  <c r="M556" i="10"/>
  <c r="N556" i="10"/>
  <c r="O556" i="10"/>
  <c r="P556" i="10"/>
  <c r="Q556" i="10"/>
  <c r="R556" i="10"/>
  <c r="S556" i="10"/>
  <c r="T556" i="10"/>
  <c r="U556" i="10"/>
  <c r="V556" i="10"/>
  <c r="W556" i="10"/>
  <c r="X556" i="10"/>
  <c r="Y556" i="10"/>
  <c r="AE556" i="10" s="1"/>
  <c r="AA556" i="10"/>
  <c r="AB556" i="10"/>
  <c r="AD556" i="10"/>
  <c r="AJ556" i="10"/>
  <c r="AK556" i="10"/>
  <c r="D557" i="10"/>
  <c r="E557" i="10"/>
  <c r="F557" i="10"/>
  <c r="G557" i="10"/>
  <c r="H557" i="10"/>
  <c r="I557" i="10"/>
  <c r="J557" i="10"/>
  <c r="K557" i="10"/>
  <c r="L557" i="10"/>
  <c r="M557" i="10"/>
  <c r="N557" i="10"/>
  <c r="O557" i="10"/>
  <c r="P557" i="10"/>
  <c r="Q557" i="10"/>
  <c r="R557" i="10"/>
  <c r="S557" i="10"/>
  <c r="T557" i="10"/>
  <c r="U557" i="10"/>
  <c r="V557" i="10"/>
  <c r="W557" i="10"/>
  <c r="X557" i="10"/>
  <c r="Y557" i="10"/>
  <c r="AE557" i="10" s="1"/>
  <c r="AA557" i="10"/>
  <c r="AB557" i="10"/>
  <c r="AD557" i="10"/>
  <c r="AJ557" i="10"/>
  <c r="AK557" i="10"/>
  <c r="D558" i="10"/>
  <c r="E558" i="10"/>
  <c r="F558" i="10"/>
  <c r="G558" i="10"/>
  <c r="H558" i="10"/>
  <c r="I558" i="10"/>
  <c r="J558" i="10"/>
  <c r="K558" i="10"/>
  <c r="L558" i="10"/>
  <c r="M558" i="10"/>
  <c r="N558" i="10"/>
  <c r="O558" i="10"/>
  <c r="P558" i="10"/>
  <c r="Q558" i="10"/>
  <c r="R558" i="10"/>
  <c r="S558" i="10"/>
  <c r="T558" i="10"/>
  <c r="U558" i="10"/>
  <c r="V558" i="10"/>
  <c r="W558" i="10"/>
  <c r="X558" i="10"/>
  <c r="Y558" i="10"/>
  <c r="AE558" i="10" s="1"/>
  <c r="AA558" i="10"/>
  <c r="AB558" i="10"/>
  <c r="AD558" i="10"/>
  <c r="AJ558" i="10"/>
  <c r="AK558" i="10"/>
  <c r="D559" i="10"/>
  <c r="E559" i="10"/>
  <c r="F559" i="10"/>
  <c r="G559" i="10"/>
  <c r="H559" i="10"/>
  <c r="I559" i="10"/>
  <c r="J559" i="10"/>
  <c r="K559" i="10"/>
  <c r="L559" i="10"/>
  <c r="M559" i="10"/>
  <c r="N559" i="10"/>
  <c r="O559" i="10"/>
  <c r="P559" i="10"/>
  <c r="Q559" i="10"/>
  <c r="R559" i="10"/>
  <c r="S559" i="10"/>
  <c r="T559" i="10"/>
  <c r="U559" i="10"/>
  <c r="V559" i="10"/>
  <c r="W559" i="10"/>
  <c r="X559" i="10"/>
  <c r="Y559" i="10"/>
  <c r="AE559" i="10" s="1"/>
  <c r="AA559" i="10"/>
  <c r="AB559" i="10"/>
  <c r="AD559" i="10"/>
  <c r="AJ559" i="10"/>
  <c r="AK559" i="10"/>
  <c r="D560" i="10"/>
  <c r="E560" i="10"/>
  <c r="F560" i="10"/>
  <c r="G560" i="10"/>
  <c r="H560" i="10"/>
  <c r="I560" i="10"/>
  <c r="J560" i="10"/>
  <c r="K560" i="10"/>
  <c r="L560" i="10"/>
  <c r="M560" i="10"/>
  <c r="N560" i="10"/>
  <c r="O560" i="10"/>
  <c r="P560" i="10"/>
  <c r="Q560" i="10"/>
  <c r="R560" i="10"/>
  <c r="S560" i="10"/>
  <c r="T560" i="10"/>
  <c r="U560" i="10"/>
  <c r="V560" i="10"/>
  <c r="W560" i="10"/>
  <c r="X560" i="10"/>
  <c r="Y560" i="10"/>
  <c r="AE560" i="10" s="1"/>
  <c r="AA560" i="10"/>
  <c r="AB560" i="10"/>
  <c r="AD560" i="10"/>
  <c r="AJ560" i="10"/>
  <c r="AK560" i="10"/>
  <c r="D561" i="10"/>
  <c r="E561" i="10"/>
  <c r="F561" i="10"/>
  <c r="G561" i="10"/>
  <c r="H561" i="10"/>
  <c r="I561" i="10"/>
  <c r="J561" i="10"/>
  <c r="K561" i="10"/>
  <c r="L561" i="10"/>
  <c r="M561" i="10"/>
  <c r="N561" i="10"/>
  <c r="O561" i="10"/>
  <c r="P561" i="10"/>
  <c r="Q561" i="10"/>
  <c r="R561" i="10"/>
  <c r="S561" i="10"/>
  <c r="T561" i="10"/>
  <c r="U561" i="10"/>
  <c r="V561" i="10"/>
  <c r="W561" i="10"/>
  <c r="X561" i="10"/>
  <c r="Y561" i="10"/>
  <c r="AE561" i="10" s="1"/>
  <c r="AA561" i="10"/>
  <c r="AB561" i="10"/>
  <c r="AD561" i="10"/>
  <c r="AJ561" i="10"/>
  <c r="AK561" i="10"/>
  <c r="D562" i="10"/>
  <c r="E562" i="10"/>
  <c r="F562" i="10"/>
  <c r="G562" i="10"/>
  <c r="H562" i="10"/>
  <c r="I562" i="10"/>
  <c r="J562" i="10"/>
  <c r="K562" i="10"/>
  <c r="L562" i="10"/>
  <c r="M562" i="10"/>
  <c r="N562" i="10"/>
  <c r="O562" i="10"/>
  <c r="P562" i="10"/>
  <c r="Q562" i="10"/>
  <c r="R562" i="10"/>
  <c r="S562" i="10"/>
  <c r="T562" i="10"/>
  <c r="U562" i="10"/>
  <c r="V562" i="10"/>
  <c r="W562" i="10"/>
  <c r="X562" i="10"/>
  <c r="Y562" i="10"/>
  <c r="AE562" i="10" s="1"/>
  <c r="AA562" i="10"/>
  <c r="AB562" i="10"/>
  <c r="AD562" i="10"/>
  <c r="AJ562" i="10"/>
  <c r="AK562" i="10"/>
  <c r="D563" i="10"/>
  <c r="E563" i="10"/>
  <c r="F563" i="10"/>
  <c r="G563" i="10"/>
  <c r="H563" i="10"/>
  <c r="I563" i="10"/>
  <c r="J563" i="10"/>
  <c r="K563" i="10"/>
  <c r="L563" i="10"/>
  <c r="M563" i="10"/>
  <c r="N563" i="10"/>
  <c r="O563" i="10"/>
  <c r="P563" i="10"/>
  <c r="Q563" i="10"/>
  <c r="R563" i="10"/>
  <c r="S563" i="10"/>
  <c r="T563" i="10"/>
  <c r="U563" i="10"/>
  <c r="V563" i="10"/>
  <c r="W563" i="10"/>
  <c r="X563" i="10"/>
  <c r="Y563" i="10"/>
  <c r="AE563" i="10" s="1"/>
  <c r="AA563" i="10"/>
  <c r="AB563" i="10"/>
  <c r="AD563" i="10"/>
  <c r="AJ563" i="10"/>
  <c r="AK563" i="10"/>
  <c r="D564" i="10"/>
  <c r="E564" i="10"/>
  <c r="F564" i="10"/>
  <c r="G564" i="10"/>
  <c r="H564" i="10"/>
  <c r="I564" i="10"/>
  <c r="J564" i="10"/>
  <c r="K564" i="10"/>
  <c r="L564" i="10"/>
  <c r="M564" i="10"/>
  <c r="N564" i="10"/>
  <c r="O564" i="10"/>
  <c r="P564" i="10"/>
  <c r="Q564" i="10"/>
  <c r="R564" i="10"/>
  <c r="S564" i="10"/>
  <c r="T564" i="10"/>
  <c r="U564" i="10"/>
  <c r="V564" i="10"/>
  <c r="W564" i="10"/>
  <c r="X564" i="10"/>
  <c r="Y564" i="10"/>
  <c r="AE564" i="10" s="1"/>
  <c r="AA564" i="10"/>
  <c r="AB564" i="10"/>
  <c r="AD564" i="10"/>
  <c r="AJ564" i="10"/>
  <c r="AK564" i="10"/>
  <c r="D565" i="10"/>
  <c r="E565" i="10"/>
  <c r="F565" i="10"/>
  <c r="G565" i="10"/>
  <c r="H565" i="10"/>
  <c r="I565" i="10"/>
  <c r="J565" i="10"/>
  <c r="K565" i="10"/>
  <c r="L565" i="10"/>
  <c r="M565" i="10"/>
  <c r="N565" i="10"/>
  <c r="O565" i="10"/>
  <c r="P565" i="10"/>
  <c r="Q565" i="10"/>
  <c r="R565" i="10"/>
  <c r="S565" i="10"/>
  <c r="T565" i="10"/>
  <c r="U565" i="10"/>
  <c r="V565" i="10"/>
  <c r="W565" i="10"/>
  <c r="X565" i="10"/>
  <c r="Y565" i="10"/>
  <c r="AE565" i="10" s="1"/>
  <c r="AA565" i="10"/>
  <c r="AB565" i="10"/>
  <c r="AD565" i="10"/>
  <c r="AJ565" i="10"/>
  <c r="AK565" i="10"/>
  <c r="D566" i="10"/>
  <c r="E566" i="10"/>
  <c r="F566" i="10"/>
  <c r="G566" i="10"/>
  <c r="H566" i="10"/>
  <c r="I566" i="10"/>
  <c r="J566" i="10"/>
  <c r="K566" i="10"/>
  <c r="L566" i="10"/>
  <c r="M566" i="10"/>
  <c r="N566" i="10"/>
  <c r="O566" i="10"/>
  <c r="P566" i="10"/>
  <c r="Q566" i="10"/>
  <c r="R566" i="10"/>
  <c r="S566" i="10"/>
  <c r="T566" i="10"/>
  <c r="U566" i="10"/>
  <c r="V566" i="10"/>
  <c r="W566" i="10"/>
  <c r="X566" i="10"/>
  <c r="Y566" i="10"/>
  <c r="AE566" i="10" s="1"/>
  <c r="AA566" i="10"/>
  <c r="AB566" i="10"/>
  <c r="AD566" i="10"/>
  <c r="AJ566" i="10"/>
  <c r="AK566" i="10"/>
  <c r="D567" i="10"/>
  <c r="E567" i="10"/>
  <c r="F567" i="10"/>
  <c r="G567" i="10"/>
  <c r="H567" i="10"/>
  <c r="I567" i="10"/>
  <c r="J567" i="10"/>
  <c r="K567" i="10"/>
  <c r="L567" i="10"/>
  <c r="M567" i="10"/>
  <c r="N567" i="10"/>
  <c r="O567" i="10"/>
  <c r="P567" i="10"/>
  <c r="Q567" i="10"/>
  <c r="R567" i="10"/>
  <c r="S567" i="10"/>
  <c r="T567" i="10"/>
  <c r="U567" i="10"/>
  <c r="V567" i="10"/>
  <c r="W567" i="10"/>
  <c r="X567" i="10"/>
  <c r="Y567" i="10"/>
  <c r="AE567" i="10" s="1"/>
  <c r="AA567" i="10"/>
  <c r="AB567" i="10"/>
  <c r="AD567" i="10"/>
  <c r="AJ567" i="10"/>
  <c r="AK567" i="10"/>
  <c r="D568" i="10"/>
  <c r="E568" i="10"/>
  <c r="F568" i="10"/>
  <c r="G568" i="10"/>
  <c r="H568" i="10"/>
  <c r="I568" i="10"/>
  <c r="J568" i="10"/>
  <c r="K568" i="10"/>
  <c r="L568" i="10"/>
  <c r="M568" i="10"/>
  <c r="N568" i="10"/>
  <c r="O568" i="10"/>
  <c r="P568" i="10"/>
  <c r="Q568" i="10"/>
  <c r="R568" i="10"/>
  <c r="S568" i="10"/>
  <c r="T568" i="10"/>
  <c r="U568" i="10"/>
  <c r="V568" i="10"/>
  <c r="W568" i="10"/>
  <c r="X568" i="10"/>
  <c r="Y568" i="10"/>
  <c r="AE568" i="10" s="1"/>
  <c r="AA568" i="10"/>
  <c r="AB568" i="10"/>
  <c r="AD568" i="10"/>
  <c r="AJ568" i="10"/>
  <c r="AK568" i="10"/>
  <c r="D569" i="10"/>
  <c r="E569" i="10"/>
  <c r="F569" i="10"/>
  <c r="G569" i="10"/>
  <c r="H569" i="10"/>
  <c r="I569" i="10"/>
  <c r="J569" i="10"/>
  <c r="K569" i="10"/>
  <c r="L569" i="10"/>
  <c r="M569" i="10"/>
  <c r="N569" i="10"/>
  <c r="O569" i="10"/>
  <c r="P569" i="10"/>
  <c r="Q569" i="10"/>
  <c r="R569" i="10"/>
  <c r="S569" i="10"/>
  <c r="T569" i="10"/>
  <c r="U569" i="10"/>
  <c r="V569" i="10"/>
  <c r="W569" i="10"/>
  <c r="X569" i="10"/>
  <c r="Y569" i="10"/>
  <c r="AE569" i="10" s="1"/>
  <c r="AA569" i="10"/>
  <c r="AB569" i="10"/>
  <c r="AD569" i="10"/>
  <c r="AJ569" i="10"/>
  <c r="AK569" i="10"/>
  <c r="D570" i="10"/>
  <c r="E570" i="10"/>
  <c r="F570" i="10"/>
  <c r="G570" i="10"/>
  <c r="H570" i="10"/>
  <c r="I570" i="10"/>
  <c r="J570" i="10"/>
  <c r="K570" i="10"/>
  <c r="L570" i="10"/>
  <c r="M570" i="10"/>
  <c r="N570" i="10"/>
  <c r="O570" i="10"/>
  <c r="P570" i="10"/>
  <c r="Q570" i="10"/>
  <c r="R570" i="10"/>
  <c r="S570" i="10"/>
  <c r="T570" i="10"/>
  <c r="U570" i="10"/>
  <c r="V570" i="10"/>
  <c r="W570" i="10"/>
  <c r="X570" i="10"/>
  <c r="Y570" i="10"/>
  <c r="AE570" i="10" s="1"/>
  <c r="AA570" i="10"/>
  <c r="AB570" i="10"/>
  <c r="AD570" i="10"/>
  <c r="AJ570" i="10"/>
  <c r="AK570" i="10"/>
  <c r="D571" i="10"/>
  <c r="E571" i="10"/>
  <c r="F571" i="10"/>
  <c r="G571" i="10"/>
  <c r="H571" i="10"/>
  <c r="I571" i="10"/>
  <c r="J571" i="10"/>
  <c r="K571" i="10"/>
  <c r="L571" i="10"/>
  <c r="M571" i="10"/>
  <c r="N571" i="10"/>
  <c r="O571" i="10"/>
  <c r="P571" i="10"/>
  <c r="Q571" i="10"/>
  <c r="R571" i="10"/>
  <c r="S571" i="10"/>
  <c r="T571" i="10"/>
  <c r="U571" i="10"/>
  <c r="V571" i="10"/>
  <c r="W571" i="10"/>
  <c r="X571" i="10"/>
  <c r="Y571" i="10"/>
  <c r="AE571" i="10" s="1"/>
  <c r="AA571" i="10"/>
  <c r="AB571" i="10"/>
  <c r="AD571" i="10"/>
  <c r="AJ571" i="10"/>
  <c r="AK571" i="10"/>
  <c r="D572" i="10"/>
  <c r="E572" i="10"/>
  <c r="F572" i="10"/>
  <c r="G572" i="10"/>
  <c r="H572" i="10"/>
  <c r="I572" i="10"/>
  <c r="J572" i="10"/>
  <c r="K572" i="10"/>
  <c r="L572" i="10"/>
  <c r="M572" i="10"/>
  <c r="N572" i="10"/>
  <c r="O572" i="10"/>
  <c r="P572" i="10"/>
  <c r="Q572" i="10"/>
  <c r="R572" i="10"/>
  <c r="S572" i="10"/>
  <c r="T572" i="10"/>
  <c r="U572" i="10"/>
  <c r="V572" i="10"/>
  <c r="W572" i="10"/>
  <c r="X572" i="10"/>
  <c r="Y572" i="10"/>
  <c r="AE572" i="10" s="1"/>
  <c r="AA572" i="10"/>
  <c r="AB572" i="10"/>
  <c r="AD572" i="10"/>
  <c r="AJ572" i="10"/>
  <c r="AK572" i="10"/>
  <c r="D573" i="10"/>
  <c r="E573" i="10"/>
  <c r="F573" i="10"/>
  <c r="G573" i="10"/>
  <c r="H573" i="10"/>
  <c r="I573" i="10"/>
  <c r="J573" i="10"/>
  <c r="K573" i="10"/>
  <c r="L573" i="10"/>
  <c r="M573" i="10"/>
  <c r="N573" i="10"/>
  <c r="O573" i="10"/>
  <c r="P573" i="10"/>
  <c r="Q573" i="10"/>
  <c r="R573" i="10"/>
  <c r="S573" i="10"/>
  <c r="T573" i="10"/>
  <c r="U573" i="10"/>
  <c r="V573" i="10"/>
  <c r="W573" i="10"/>
  <c r="X573" i="10"/>
  <c r="Y573" i="10"/>
  <c r="AE573" i="10" s="1"/>
  <c r="AA573" i="10"/>
  <c r="AB573" i="10"/>
  <c r="AD573" i="10"/>
  <c r="AJ573" i="10"/>
  <c r="AK573" i="10"/>
  <c r="D574" i="10"/>
  <c r="E574" i="10"/>
  <c r="F574" i="10"/>
  <c r="G574" i="10"/>
  <c r="H574" i="10"/>
  <c r="I574" i="10"/>
  <c r="J574" i="10"/>
  <c r="K574" i="10"/>
  <c r="L574" i="10"/>
  <c r="M574" i="10"/>
  <c r="N574" i="10"/>
  <c r="O574" i="10"/>
  <c r="P574" i="10"/>
  <c r="Q574" i="10"/>
  <c r="R574" i="10"/>
  <c r="S574" i="10"/>
  <c r="T574" i="10"/>
  <c r="U574" i="10"/>
  <c r="V574" i="10"/>
  <c r="W574" i="10"/>
  <c r="X574" i="10"/>
  <c r="Y574" i="10"/>
  <c r="AE574" i="10" s="1"/>
  <c r="AA574" i="10"/>
  <c r="AB574" i="10"/>
  <c r="AD574" i="10"/>
  <c r="AJ574" i="10"/>
  <c r="AK574" i="10"/>
  <c r="D575" i="10"/>
  <c r="E575" i="10"/>
  <c r="F575" i="10"/>
  <c r="G575" i="10"/>
  <c r="H575" i="10"/>
  <c r="I575" i="10"/>
  <c r="J575" i="10"/>
  <c r="K575" i="10"/>
  <c r="L575" i="10"/>
  <c r="M575" i="10"/>
  <c r="N575" i="10"/>
  <c r="O575" i="10"/>
  <c r="P575" i="10"/>
  <c r="Q575" i="10"/>
  <c r="R575" i="10"/>
  <c r="S575" i="10"/>
  <c r="T575" i="10"/>
  <c r="U575" i="10"/>
  <c r="V575" i="10"/>
  <c r="W575" i="10"/>
  <c r="X575" i="10"/>
  <c r="Y575" i="10"/>
  <c r="AE575" i="10" s="1"/>
  <c r="AA575" i="10"/>
  <c r="AB575" i="10"/>
  <c r="AD575" i="10"/>
  <c r="AJ575" i="10"/>
  <c r="AK575" i="10"/>
  <c r="D576" i="10"/>
  <c r="E576" i="10"/>
  <c r="F576" i="10"/>
  <c r="G576" i="10"/>
  <c r="H576" i="10"/>
  <c r="I576" i="10"/>
  <c r="J576" i="10"/>
  <c r="K576" i="10"/>
  <c r="L576" i="10"/>
  <c r="M576" i="10"/>
  <c r="N576" i="10"/>
  <c r="O576" i="10"/>
  <c r="P576" i="10"/>
  <c r="Q576" i="10"/>
  <c r="R576" i="10"/>
  <c r="S576" i="10"/>
  <c r="T576" i="10"/>
  <c r="U576" i="10"/>
  <c r="V576" i="10"/>
  <c r="W576" i="10"/>
  <c r="X576" i="10"/>
  <c r="Y576" i="10"/>
  <c r="AE576" i="10" s="1"/>
  <c r="AA576" i="10"/>
  <c r="AB576" i="10"/>
  <c r="AD576" i="10"/>
  <c r="AJ576" i="10"/>
  <c r="AK576" i="10"/>
  <c r="D577" i="10"/>
  <c r="E577" i="10"/>
  <c r="F577" i="10"/>
  <c r="G577" i="10"/>
  <c r="H577" i="10"/>
  <c r="I577" i="10"/>
  <c r="J577" i="10"/>
  <c r="K577" i="10"/>
  <c r="L577" i="10"/>
  <c r="M577" i="10"/>
  <c r="N577" i="10"/>
  <c r="O577" i="10"/>
  <c r="P577" i="10"/>
  <c r="Q577" i="10"/>
  <c r="R577" i="10"/>
  <c r="S577" i="10"/>
  <c r="T577" i="10"/>
  <c r="U577" i="10"/>
  <c r="V577" i="10"/>
  <c r="W577" i="10"/>
  <c r="X577" i="10"/>
  <c r="Y577" i="10"/>
  <c r="AE577" i="10" s="1"/>
  <c r="AA577" i="10"/>
  <c r="AB577" i="10"/>
  <c r="AD577" i="10"/>
  <c r="AJ577" i="10"/>
  <c r="AK577" i="10"/>
  <c r="D578" i="10"/>
  <c r="E578" i="10"/>
  <c r="F578" i="10"/>
  <c r="G578" i="10"/>
  <c r="H578" i="10"/>
  <c r="I578" i="10"/>
  <c r="J578" i="10"/>
  <c r="K578" i="10"/>
  <c r="L578" i="10"/>
  <c r="M578" i="10"/>
  <c r="N578" i="10"/>
  <c r="O578" i="10"/>
  <c r="P578" i="10"/>
  <c r="Q578" i="10"/>
  <c r="R578" i="10"/>
  <c r="S578" i="10"/>
  <c r="T578" i="10"/>
  <c r="U578" i="10"/>
  <c r="V578" i="10"/>
  <c r="W578" i="10"/>
  <c r="X578" i="10"/>
  <c r="Y578" i="10"/>
  <c r="AE578" i="10" s="1"/>
  <c r="AA578" i="10"/>
  <c r="AB578" i="10"/>
  <c r="AD578" i="10"/>
  <c r="AJ578" i="10"/>
  <c r="AK578" i="10"/>
  <c r="D579" i="10"/>
  <c r="E579" i="10"/>
  <c r="F579" i="10"/>
  <c r="G579" i="10"/>
  <c r="H579" i="10"/>
  <c r="I579" i="10"/>
  <c r="J579" i="10"/>
  <c r="K579" i="10"/>
  <c r="L579" i="10"/>
  <c r="M579" i="10"/>
  <c r="N579" i="10"/>
  <c r="O579" i="10"/>
  <c r="P579" i="10"/>
  <c r="Q579" i="10"/>
  <c r="R579" i="10"/>
  <c r="S579" i="10"/>
  <c r="T579" i="10"/>
  <c r="U579" i="10"/>
  <c r="V579" i="10"/>
  <c r="W579" i="10"/>
  <c r="X579" i="10"/>
  <c r="Y579" i="10"/>
  <c r="AE579" i="10" s="1"/>
  <c r="AA579" i="10"/>
  <c r="AB579" i="10"/>
  <c r="AD579" i="10"/>
  <c r="AJ579" i="10"/>
  <c r="AK579" i="10"/>
  <c r="D580" i="10"/>
  <c r="E580" i="10"/>
  <c r="F580" i="10"/>
  <c r="G580" i="10"/>
  <c r="H580" i="10"/>
  <c r="I580" i="10"/>
  <c r="J580" i="10"/>
  <c r="K580" i="10"/>
  <c r="L580" i="10"/>
  <c r="M580" i="10"/>
  <c r="N580" i="10"/>
  <c r="O580" i="10"/>
  <c r="P580" i="10"/>
  <c r="Q580" i="10"/>
  <c r="R580" i="10"/>
  <c r="S580" i="10"/>
  <c r="T580" i="10"/>
  <c r="U580" i="10"/>
  <c r="V580" i="10"/>
  <c r="W580" i="10"/>
  <c r="X580" i="10"/>
  <c r="Y580" i="10"/>
  <c r="AE580" i="10" s="1"/>
  <c r="AA580" i="10"/>
  <c r="AB580" i="10"/>
  <c r="AD580" i="10"/>
  <c r="AJ580" i="10"/>
  <c r="AK580" i="10"/>
  <c r="D581" i="10"/>
  <c r="E581" i="10"/>
  <c r="F581" i="10"/>
  <c r="G581" i="10"/>
  <c r="H581" i="10"/>
  <c r="I581" i="10"/>
  <c r="J581" i="10"/>
  <c r="K581" i="10"/>
  <c r="L581" i="10"/>
  <c r="M581" i="10"/>
  <c r="N581" i="10"/>
  <c r="O581" i="10"/>
  <c r="P581" i="10"/>
  <c r="Q581" i="10"/>
  <c r="R581" i="10"/>
  <c r="S581" i="10"/>
  <c r="T581" i="10"/>
  <c r="U581" i="10"/>
  <c r="V581" i="10"/>
  <c r="W581" i="10"/>
  <c r="X581" i="10"/>
  <c r="Y581" i="10"/>
  <c r="AE581" i="10" s="1"/>
  <c r="AA581" i="10"/>
  <c r="AB581" i="10"/>
  <c r="AD581" i="10"/>
  <c r="AJ581" i="10"/>
  <c r="AK581" i="10"/>
  <c r="D582" i="10"/>
  <c r="E582" i="10"/>
  <c r="F582" i="10"/>
  <c r="G582" i="10"/>
  <c r="H582" i="10"/>
  <c r="I582" i="10"/>
  <c r="J582" i="10"/>
  <c r="K582" i="10"/>
  <c r="L582" i="10"/>
  <c r="M582" i="10"/>
  <c r="N582" i="10"/>
  <c r="O582" i="10"/>
  <c r="P582" i="10"/>
  <c r="Q582" i="10"/>
  <c r="R582" i="10"/>
  <c r="S582" i="10"/>
  <c r="T582" i="10"/>
  <c r="U582" i="10"/>
  <c r="V582" i="10"/>
  <c r="W582" i="10"/>
  <c r="X582" i="10"/>
  <c r="Y582" i="10"/>
  <c r="AE582" i="10" s="1"/>
  <c r="AA582" i="10"/>
  <c r="AB582" i="10"/>
  <c r="AD582" i="10"/>
  <c r="AJ582" i="10"/>
  <c r="AK582" i="10"/>
  <c r="D583" i="10"/>
  <c r="E583" i="10"/>
  <c r="F583" i="10"/>
  <c r="G583" i="10"/>
  <c r="H583" i="10"/>
  <c r="I583" i="10"/>
  <c r="J583" i="10"/>
  <c r="K583" i="10"/>
  <c r="L583" i="10"/>
  <c r="M583" i="10"/>
  <c r="N583" i="10"/>
  <c r="O583" i="10"/>
  <c r="P583" i="10"/>
  <c r="Q583" i="10"/>
  <c r="R583" i="10"/>
  <c r="S583" i="10"/>
  <c r="T583" i="10"/>
  <c r="U583" i="10"/>
  <c r="V583" i="10"/>
  <c r="W583" i="10"/>
  <c r="X583" i="10"/>
  <c r="Y583" i="10"/>
  <c r="AE583" i="10" s="1"/>
  <c r="AA583" i="10"/>
  <c r="AB583" i="10"/>
  <c r="AD583" i="10"/>
  <c r="AJ583" i="10"/>
  <c r="AK583" i="10"/>
  <c r="D584" i="10"/>
  <c r="E584" i="10"/>
  <c r="F584" i="10"/>
  <c r="G584" i="10"/>
  <c r="H584" i="10"/>
  <c r="I584" i="10"/>
  <c r="J584" i="10"/>
  <c r="K584" i="10"/>
  <c r="L584" i="10"/>
  <c r="M584" i="10"/>
  <c r="N584" i="10"/>
  <c r="O584" i="10"/>
  <c r="P584" i="10"/>
  <c r="Q584" i="10"/>
  <c r="R584" i="10"/>
  <c r="S584" i="10"/>
  <c r="T584" i="10"/>
  <c r="U584" i="10"/>
  <c r="V584" i="10"/>
  <c r="W584" i="10"/>
  <c r="X584" i="10"/>
  <c r="Y584" i="10"/>
  <c r="AE584" i="10" s="1"/>
  <c r="AA584" i="10"/>
  <c r="AB584" i="10"/>
  <c r="AD584" i="10"/>
  <c r="AJ584" i="10"/>
  <c r="AK584" i="10"/>
  <c r="D585" i="10"/>
  <c r="E585" i="10"/>
  <c r="F585" i="10"/>
  <c r="G585" i="10"/>
  <c r="H585" i="10"/>
  <c r="I585" i="10"/>
  <c r="J585" i="10"/>
  <c r="K585" i="10"/>
  <c r="L585" i="10"/>
  <c r="M585" i="10"/>
  <c r="N585" i="10"/>
  <c r="O585" i="10"/>
  <c r="P585" i="10"/>
  <c r="Q585" i="10"/>
  <c r="R585" i="10"/>
  <c r="S585" i="10"/>
  <c r="T585" i="10"/>
  <c r="U585" i="10"/>
  <c r="V585" i="10"/>
  <c r="W585" i="10"/>
  <c r="X585" i="10"/>
  <c r="Y585" i="10"/>
  <c r="AE585" i="10" s="1"/>
  <c r="AA585" i="10"/>
  <c r="AB585" i="10"/>
  <c r="AD585" i="10"/>
  <c r="AJ585" i="10"/>
  <c r="AK585" i="10"/>
  <c r="D586" i="10"/>
  <c r="E586" i="10"/>
  <c r="F586" i="10"/>
  <c r="G586" i="10"/>
  <c r="H586" i="10"/>
  <c r="I586" i="10"/>
  <c r="J586" i="10"/>
  <c r="K586" i="10"/>
  <c r="L586" i="10"/>
  <c r="M586" i="10"/>
  <c r="N586" i="10"/>
  <c r="O586" i="10"/>
  <c r="P586" i="10"/>
  <c r="Q586" i="10"/>
  <c r="R586" i="10"/>
  <c r="S586" i="10"/>
  <c r="T586" i="10"/>
  <c r="U586" i="10"/>
  <c r="V586" i="10"/>
  <c r="W586" i="10"/>
  <c r="X586" i="10"/>
  <c r="Y586" i="10"/>
  <c r="AE586" i="10" s="1"/>
  <c r="AA586" i="10"/>
  <c r="AB586" i="10"/>
  <c r="AD586" i="10"/>
  <c r="AJ586" i="10"/>
  <c r="AK586" i="10"/>
  <c r="D587" i="10"/>
  <c r="E587" i="10"/>
  <c r="F587" i="10"/>
  <c r="G587" i="10"/>
  <c r="H587" i="10"/>
  <c r="I587" i="10"/>
  <c r="J587" i="10"/>
  <c r="K587" i="10"/>
  <c r="L587" i="10"/>
  <c r="M587" i="10"/>
  <c r="N587" i="10"/>
  <c r="O587" i="10"/>
  <c r="P587" i="10"/>
  <c r="Q587" i="10"/>
  <c r="R587" i="10"/>
  <c r="S587" i="10"/>
  <c r="T587" i="10"/>
  <c r="U587" i="10"/>
  <c r="V587" i="10"/>
  <c r="W587" i="10"/>
  <c r="X587" i="10"/>
  <c r="Y587" i="10"/>
  <c r="AE587" i="10" s="1"/>
  <c r="AA587" i="10"/>
  <c r="AB587" i="10"/>
  <c r="AD587" i="10"/>
  <c r="AJ587" i="10"/>
  <c r="AK587" i="10"/>
  <c r="D588" i="10"/>
  <c r="E588" i="10"/>
  <c r="F588" i="10"/>
  <c r="G588" i="10"/>
  <c r="H588" i="10"/>
  <c r="I588" i="10"/>
  <c r="J588" i="10"/>
  <c r="K588" i="10"/>
  <c r="L588" i="10"/>
  <c r="M588" i="10"/>
  <c r="N588" i="10"/>
  <c r="O588" i="10"/>
  <c r="P588" i="10"/>
  <c r="Q588" i="10"/>
  <c r="R588" i="10"/>
  <c r="S588" i="10"/>
  <c r="T588" i="10"/>
  <c r="U588" i="10"/>
  <c r="V588" i="10"/>
  <c r="W588" i="10"/>
  <c r="X588" i="10"/>
  <c r="Y588" i="10"/>
  <c r="AE588" i="10" s="1"/>
  <c r="AA588" i="10"/>
  <c r="AB588" i="10"/>
  <c r="AD588" i="10"/>
  <c r="AJ588" i="10"/>
  <c r="AK588" i="10"/>
  <c r="B494" i="10"/>
  <c r="C494" i="10"/>
  <c r="B495" i="10"/>
  <c r="C495" i="10"/>
  <c r="B496" i="10"/>
  <c r="C496" i="10"/>
  <c r="B497" i="10"/>
  <c r="C497" i="10"/>
  <c r="B498" i="10"/>
  <c r="C498" i="10"/>
  <c r="B499" i="10"/>
  <c r="C499" i="10"/>
  <c r="B500" i="10"/>
  <c r="C500" i="10"/>
  <c r="B501" i="10"/>
  <c r="C501" i="10"/>
  <c r="B502" i="10"/>
  <c r="C502" i="10"/>
  <c r="B503" i="10"/>
  <c r="C503" i="10"/>
  <c r="B504" i="10"/>
  <c r="C504" i="10"/>
  <c r="B505" i="10"/>
  <c r="C505" i="10"/>
  <c r="B506" i="10"/>
  <c r="C506" i="10"/>
  <c r="B507" i="10"/>
  <c r="C507" i="10"/>
  <c r="B508" i="10"/>
  <c r="C508" i="10"/>
  <c r="B509" i="10"/>
  <c r="C509" i="10"/>
  <c r="B510" i="10"/>
  <c r="C510" i="10"/>
  <c r="B511" i="10"/>
  <c r="C511" i="10"/>
  <c r="B512" i="10"/>
  <c r="C512" i="10"/>
  <c r="B513" i="10"/>
  <c r="C513" i="10"/>
  <c r="B514" i="10"/>
  <c r="C514" i="10"/>
  <c r="B515" i="10"/>
  <c r="C515" i="10"/>
  <c r="B516" i="10"/>
  <c r="C516" i="10"/>
  <c r="B517" i="10"/>
  <c r="C517" i="10"/>
  <c r="B518" i="10"/>
  <c r="C518" i="10"/>
  <c r="B519" i="10"/>
  <c r="C519" i="10"/>
  <c r="B520" i="10"/>
  <c r="C520" i="10"/>
  <c r="B521" i="10"/>
  <c r="C521" i="10"/>
  <c r="B522" i="10"/>
  <c r="C522" i="10"/>
  <c r="B523" i="10"/>
  <c r="C523" i="10"/>
  <c r="B524" i="10"/>
  <c r="C524" i="10"/>
  <c r="B525" i="10"/>
  <c r="C525" i="10"/>
  <c r="B526" i="10"/>
  <c r="C526" i="10"/>
  <c r="B527" i="10"/>
  <c r="C527" i="10"/>
  <c r="B528" i="10"/>
  <c r="C528" i="10"/>
  <c r="B529" i="10"/>
  <c r="C529" i="10"/>
  <c r="B530" i="10"/>
  <c r="C530" i="10"/>
  <c r="B531" i="10"/>
  <c r="C531" i="10"/>
  <c r="B532" i="10"/>
  <c r="C532" i="10"/>
  <c r="B533" i="10"/>
  <c r="C533" i="10"/>
  <c r="B534" i="10"/>
  <c r="C534" i="10"/>
  <c r="B535" i="10"/>
  <c r="C535" i="10"/>
  <c r="B536" i="10"/>
  <c r="C536" i="10"/>
  <c r="B537" i="10"/>
  <c r="C537" i="10"/>
  <c r="B538" i="10"/>
  <c r="C538" i="10"/>
  <c r="B539" i="10"/>
  <c r="C539" i="10"/>
  <c r="B540" i="10"/>
  <c r="C540" i="10"/>
  <c r="B541" i="10"/>
  <c r="C541" i="10"/>
  <c r="B542" i="10"/>
  <c r="C542" i="10"/>
  <c r="B543" i="10"/>
  <c r="C543" i="10"/>
  <c r="B544" i="10"/>
  <c r="C544" i="10"/>
  <c r="B545" i="10"/>
  <c r="C545" i="10"/>
  <c r="B546" i="10"/>
  <c r="C546" i="10"/>
  <c r="B547" i="10"/>
  <c r="C547" i="10"/>
  <c r="B548" i="10"/>
  <c r="C548" i="10"/>
  <c r="B549" i="10"/>
  <c r="C549" i="10"/>
  <c r="B550" i="10"/>
  <c r="C550" i="10"/>
  <c r="B551" i="10"/>
  <c r="C551" i="10"/>
  <c r="B552" i="10"/>
  <c r="C552" i="10"/>
  <c r="B553" i="10"/>
  <c r="C553" i="10"/>
  <c r="B554" i="10"/>
  <c r="C554" i="10"/>
  <c r="B555" i="10"/>
  <c r="C555" i="10"/>
  <c r="B556" i="10"/>
  <c r="C556" i="10"/>
  <c r="B557" i="10"/>
  <c r="C557" i="10"/>
  <c r="B558" i="10"/>
  <c r="C558" i="10"/>
  <c r="B559" i="10"/>
  <c r="C559" i="10"/>
  <c r="B560" i="10"/>
  <c r="C560" i="10"/>
  <c r="B561" i="10"/>
  <c r="C561" i="10"/>
  <c r="B562" i="10"/>
  <c r="C562" i="10"/>
  <c r="B563" i="10"/>
  <c r="C563" i="10"/>
  <c r="B564" i="10"/>
  <c r="C564" i="10"/>
  <c r="B565" i="10"/>
  <c r="C565" i="10"/>
  <c r="B566" i="10"/>
  <c r="C566" i="10"/>
  <c r="B567" i="10"/>
  <c r="C567" i="10"/>
  <c r="B568" i="10"/>
  <c r="C568" i="10"/>
  <c r="B569" i="10"/>
  <c r="C569" i="10"/>
  <c r="B570" i="10"/>
  <c r="C570" i="10"/>
  <c r="B571" i="10"/>
  <c r="C571" i="10"/>
  <c r="B572" i="10"/>
  <c r="C572" i="10"/>
  <c r="B573" i="10"/>
  <c r="C573" i="10"/>
  <c r="B574" i="10"/>
  <c r="C574" i="10"/>
  <c r="B575" i="10"/>
  <c r="C575" i="10"/>
  <c r="B576" i="10"/>
  <c r="C576" i="10"/>
  <c r="B577" i="10"/>
  <c r="C577" i="10"/>
  <c r="B578" i="10"/>
  <c r="C578" i="10"/>
  <c r="B579" i="10"/>
  <c r="C579" i="10"/>
  <c r="B580" i="10"/>
  <c r="C580" i="10"/>
  <c r="B581" i="10"/>
  <c r="C581" i="10"/>
  <c r="B582" i="10"/>
  <c r="C582" i="10"/>
  <c r="B583" i="10"/>
  <c r="C583" i="10"/>
  <c r="B584" i="10"/>
  <c r="C584" i="10"/>
  <c r="B585" i="10"/>
  <c r="C585" i="10"/>
  <c r="B586" i="10"/>
  <c r="C586" i="10"/>
  <c r="B587" i="10"/>
  <c r="C587" i="10"/>
  <c r="B588" i="10"/>
  <c r="C588" i="10"/>
  <c r="B589" i="10"/>
  <c r="C589" i="10"/>
  <c r="B590" i="10"/>
  <c r="C590" i="10"/>
  <c r="B591" i="10"/>
  <c r="C591" i="10"/>
  <c r="B592" i="10"/>
  <c r="C592" i="10"/>
  <c r="B593" i="10"/>
  <c r="C593" i="10"/>
  <c r="B594" i="10"/>
  <c r="C594" i="10"/>
  <c r="B595" i="10"/>
  <c r="C595" i="10"/>
  <c r="B596" i="10"/>
  <c r="C596" i="10"/>
  <c r="B597" i="10"/>
  <c r="C597" i="10"/>
  <c r="B598" i="10"/>
  <c r="C598" i="10"/>
  <c r="B599" i="10"/>
  <c r="C599" i="10"/>
  <c r="B600" i="10"/>
  <c r="C600" i="10"/>
  <c r="B601" i="10"/>
  <c r="C601" i="10"/>
  <c r="B602" i="10"/>
  <c r="C602" i="10"/>
  <c r="B603" i="10"/>
  <c r="C603" i="10"/>
  <c r="B604" i="10"/>
  <c r="C604" i="10"/>
  <c r="B605" i="10"/>
  <c r="C605" i="10"/>
  <c r="B606" i="10"/>
  <c r="C606" i="10"/>
  <c r="B607" i="10"/>
  <c r="C607" i="10"/>
  <c r="B608" i="10"/>
  <c r="C608" i="10"/>
  <c r="B609" i="10"/>
  <c r="C609" i="10"/>
  <c r="B3" i="10"/>
  <c r="B2" i="10"/>
  <c r="D1" i="10"/>
  <c r="E1" i="10" s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AE273" i="10" l="1"/>
  <c r="AS272" i="10"/>
  <c r="AC273" i="10"/>
  <c r="AA273" i="10"/>
  <c r="AB273" i="10"/>
  <c r="AS273" i="10" s="1"/>
  <c r="AD273" i="10"/>
  <c r="G274" i="10"/>
  <c r="I274" i="10"/>
  <c r="K274" i="10"/>
  <c r="O274" i="10"/>
  <c r="H274" i="10"/>
  <c r="Q274" i="10"/>
  <c r="S274" i="10"/>
  <c r="F274" i="10"/>
  <c r="W274" i="10"/>
  <c r="P274" i="10"/>
  <c r="Y274" i="10"/>
  <c r="AE274" i="10" s="1"/>
  <c r="M274" i="10"/>
  <c r="N274" i="10"/>
  <c r="AK274" i="10"/>
  <c r="X274" i="10"/>
  <c r="J274" i="10"/>
  <c r="U274" i="10"/>
  <c r="V274" i="10"/>
  <c r="R274" i="10"/>
  <c r="AJ274" i="10"/>
  <c r="L274" i="10"/>
  <c r="T274" i="10"/>
  <c r="AU272" i="10"/>
  <c r="AV272" i="10" s="1"/>
  <c r="AP275" i="10"/>
  <c r="AO275" i="10" s="1"/>
  <c r="B276" i="10"/>
  <c r="A275" i="10"/>
  <c r="Z275" i="10" s="1"/>
  <c r="E274" i="10"/>
  <c r="D274" i="10"/>
  <c r="AO213" i="10"/>
  <c r="A213" i="10"/>
  <c r="Z213" i="10" s="1"/>
  <c r="A189" i="10"/>
  <c r="Z189" i="10" s="1"/>
  <c r="AO189" i="10"/>
  <c r="AO165" i="10"/>
  <c r="A165" i="10"/>
  <c r="Z165" i="10" s="1"/>
  <c r="AO141" i="10"/>
  <c r="A141" i="10"/>
  <c r="Z141" i="10" s="1"/>
  <c r="AO117" i="10"/>
  <c r="A117" i="10"/>
  <c r="Z117" i="10" s="1"/>
  <c r="A93" i="10"/>
  <c r="Z93" i="10" s="1"/>
  <c r="AO93" i="10"/>
  <c r="AO77" i="10"/>
  <c r="A77" i="10"/>
  <c r="Z77" i="10" s="1"/>
  <c r="AO41" i="10"/>
  <c r="A41" i="10"/>
  <c r="Z41" i="10" s="1"/>
  <c r="AO17" i="10"/>
  <c r="A17" i="10"/>
  <c r="Z17" i="10" s="1"/>
  <c r="AO224" i="10"/>
  <c r="A224" i="10"/>
  <c r="Z224" i="10" s="1"/>
  <c r="AO220" i="10"/>
  <c r="A220" i="10"/>
  <c r="Z220" i="10" s="1"/>
  <c r="AO216" i="10"/>
  <c r="A216" i="10"/>
  <c r="Z216" i="10" s="1"/>
  <c r="AO212" i="10"/>
  <c r="A212" i="10"/>
  <c r="Z212" i="10" s="1"/>
  <c r="AO208" i="10"/>
  <c r="A208" i="10"/>
  <c r="Z208" i="10" s="1"/>
  <c r="AO204" i="10"/>
  <c r="A204" i="10"/>
  <c r="Z204" i="10" s="1"/>
  <c r="AO200" i="10"/>
  <c r="A200" i="10"/>
  <c r="Z200" i="10" s="1"/>
  <c r="AO196" i="10"/>
  <c r="A196" i="10"/>
  <c r="Z196" i="10" s="1"/>
  <c r="AO192" i="10"/>
  <c r="A192" i="10"/>
  <c r="Z192" i="10" s="1"/>
  <c r="AO188" i="10"/>
  <c r="A188" i="10"/>
  <c r="Z188" i="10" s="1"/>
  <c r="A184" i="10"/>
  <c r="Z184" i="10" s="1"/>
  <c r="AO184" i="10"/>
  <c r="AO180" i="10"/>
  <c r="A180" i="10"/>
  <c r="Z180" i="10" s="1"/>
  <c r="AO176" i="10"/>
  <c r="A176" i="10"/>
  <c r="Z176" i="10" s="1"/>
  <c r="AO172" i="10"/>
  <c r="A172" i="10"/>
  <c r="Z172" i="10" s="1"/>
  <c r="AO168" i="10"/>
  <c r="A168" i="10"/>
  <c r="Z168" i="10" s="1"/>
  <c r="AO164" i="10"/>
  <c r="A164" i="10"/>
  <c r="Z164" i="10" s="1"/>
  <c r="AO160" i="10"/>
  <c r="A160" i="10"/>
  <c r="Z160" i="10" s="1"/>
  <c r="AO156" i="10"/>
  <c r="A156" i="10"/>
  <c r="Z156" i="10" s="1"/>
  <c r="AO152" i="10"/>
  <c r="A152" i="10"/>
  <c r="Z152" i="10" s="1"/>
  <c r="AO148" i="10"/>
  <c r="A148" i="10"/>
  <c r="Z148" i="10" s="1"/>
  <c r="AO144" i="10"/>
  <c r="A144" i="10"/>
  <c r="Z144" i="10" s="1"/>
  <c r="AO140" i="10"/>
  <c r="A140" i="10"/>
  <c r="Z140" i="10" s="1"/>
  <c r="AO136" i="10"/>
  <c r="A136" i="10"/>
  <c r="Z136" i="10" s="1"/>
  <c r="AO132" i="10"/>
  <c r="A132" i="10"/>
  <c r="Z132" i="10" s="1"/>
  <c r="AO128" i="10"/>
  <c r="A128" i="10"/>
  <c r="Z128" i="10" s="1"/>
  <c r="AO124" i="10"/>
  <c r="A124" i="10"/>
  <c r="Z124" i="10" s="1"/>
  <c r="AO120" i="10"/>
  <c r="A120" i="10"/>
  <c r="Z120" i="10" s="1"/>
  <c r="AO116" i="10"/>
  <c r="A116" i="10"/>
  <c r="Z116" i="10" s="1"/>
  <c r="AO112" i="10"/>
  <c r="A112" i="10"/>
  <c r="Z112" i="10" s="1"/>
  <c r="AO108" i="10"/>
  <c r="A108" i="10"/>
  <c r="Z108" i="10" s="1"/>
  <c r="AO104" i="10"/>
  <c r="A104" i="10"/>
  <c r="Z104" i="10" s="1"/>
  <c r="AO100" i="10"/>
  <c r="A100" i="10"/>
  <c r="Z100" i="10" s="1"/>
  <c r="AO96" i="10"/>
  <c r="A96" i="10"/>
  <c r="Z96" i="10" s="1"/>
  <c r="AO92" i="10"/>
  <c r="A92" i="10"/>
  <c r="Z92" i="10" s="1"/>
  <c r="AO88" i="10"/>
  <c r="A88" i="10"/>
  <c r="Z88" i="10" s="1"/>
  <c r="AO84" i="10"/>
  <c r="A84" i="10"/>
  <c r="Z84" i="10" s="1"/>
  <c r="AO80" i="10"/>
  <c r="A80" i="10"/>
  <c r="Z80" i="10" s="1"/>
  <c r="AO76" i="10"/>
  <c r="A76" i="10"/>
  <c r="Z76" i="10" s="1"/>
  <c r="AO72" i="10"/>
  <c r="A72" i="10"/>
  <c r="Z72" i="10" s="1"/>
  <c r="AO68" i="10"/>
  <c r="A68" i="10"/>
  <c r="Z68" i="10" s="1"/>
  <c r="AO64" i="10"/>
  <c r="A64" i="10"/>
  <c r="Z64" i="10" s="1"/>
  <c r="AO60" i="10"/>
  <c r="A60" i="10"/>
  <c r="Z60" i="10" s="1"/>
  <c r="AO56" i="10"/>
  <c r="A56" i="10"/>
  <c r="Z56" i="10" s="1"/>
  <c r="AO52" i="10"/>
  <c r="A52" i="10"/>
  <c r="Z52" i="10" s="1"/>
  <c r="AO48" i="10"/>
  <c r="A48" i="10"/>
  <c r="Z48" i="10" s="1"/>
  <c r="AO44" i="10"/>
  <c r="A44" i="10"/>
  <c r="Z44" i="10" s="1"/>
  <c r="AO40" i="10"/>
  <c r="A40" i="10"/>
  <c r="Z40" i="10" s="1"/>
  <c r="AO36" i="10"/>
  <c r="A36" i="10"/>
  <c r="Z36" i="10" s="1"/>
  <c r="AO32" i="10"/>
  <c r="A32" i="10"/>
  <c r="Z32" i="10" s="1"/>
  <c r="AO28" i="10"/>
  <c r="A28" i="10"/>
  <c r="Z28" i="10" s="1"/>
  <c r="AO24" i="10"/>
  <c r="A24" i="10"/>
  <c r="Z24" i="10" s="1"/>
  <c r="AO20" i="10"/>
  <c r="A20" i="10"/>
  <c r="Z20" i="10" s="1"/>
  <c r="AO16" i="10"/>
  <c r="A16" i="10"/>
  <c r="Z16" i="10" s="1"/>
  <c r="AO12" i="10"/>
  <c r="A12" i="10"/>
  <c r="Z12" i="10" s="1"/>
  <c r="AO8" i="10"/>
  <c r="A8" i="10"/>
  <c r="Z8" i="10" s="1"/>
  <c r="A221" i="10"/>
  <c r="Z221" i="10" s="1"/>
  <c r="AO221" i="10"/>
  <c r="AO197" i="10"/>
  <c r="A197" i="10"/>
  <c r="Z197" i="10" s="1"/>
  <c r="A173" i="10"/>
  <c r="Z173" i="10" s="1"/>
  <c r="AO173" i="10"/>
  <c r="AO149" i="10"/>
  <c r="A149" i="10"/>
  <c r="Z149" i="10" s="1"/>
  <c r="A125" i="10"/>
  <c r="Z125" i="10" s="1"/>
  <c r="AO125" i="10"/>
  <c r="AO97" i="10"/>
  <c r="A97" i="10"/>
  <c r="Z97" i="10" s="1"/>
  <c r="AO65" i="10"/>
  <c r="A65" i="10"/>
  <c r="Z65" i="10" s="1"/>
  <c r="AO57" i="10"/>
  <c r="A57" i="10"/>
  <c r="Z57" i="10" s="1"/>
  <c r="AO33" i="10"/>
  <c r="A33" i="10"/>
  <c r="Z33" i="10" s="1"/>
  <c r="AO5" i="10"/>
  <c r="A5" i="10"/>
  <c r="Z5" i="10" s="1"/>
  <c r="AO209" i="10"/>
  <c r="A209" i="10"/>
  <c r="Z209" i="10" s="1"/>
  <c r="AO185" i="10"/>
  <c r="A185" i="10"/>
  <c r="Z185" i="10" s="1"/>
  <c r="AO169" i="10"/>
  <c r="A169" i="10"/>
  <c r="Z169" i="10" s="1"/>
  <c r="AO145" i="10"/>
  <c r="A145" i="10"/>
  <c r="Z145" i="10" s="1"/>
  <c r="AO121" i="10"/>
  <c r="A121" i="10"/>
  <c r="Z121" i="10" s="1"/>
  <c r="AO105" i="10"/>
  <c r="A105" i="10"/>
  <c r="Z105" i="10" s="1"/>
  <c r="AO81" i="10"/>
  <c r="A81" i="10"/>
  <c r="Z81" i="10" s="1"/>
  <c r="AO37" i="10"/>
  <c r="A37" i="10"/>
  <c r="Z37" i="10" s="1"/>
  <c r="AO13" i="10"/>
  <c r="A13" i="10"/>
  <c r="Z13" i="10" s="1"/>
  <c r="A4" i="10"/>
  <c r="AO4" i="10"/>
  <c r="A227" i="10"/>
  <c r="Z227" i="10" s="1"/>
  <c r="AO227" i="10"/>
  <c r="AO223" i="10"/>
  <c r="A223" i="10"/>
  <c r="Z223" i="10" s="1"/>
  <c r="AO219" i="10"/>
  <c r="A219" i="10"/>
  <c r="Z219" i="10" s="1"/>
  <c r="AO215" i="10"/>
  <c r="A215" i="10"/>
  <c r="Z215" i="10" s="1"/>
  <c r="A211" i="10"/>
  <c r="Z211" i="10" s="1"/>
  <c r="AO211" i="10"/>
  <c r="AO207" i="10"/>
  <c r="A207" i="10"/>
  <c r="Z207" i="10" s="1"/>
  <c r="AO203" i="10"/>
  <c r="A203" i="10"/>
  <c r="Z203" i="10" s="1"/>
  <c r="AO199" i="10"/>
  <c r="A199" i="10"/>
  <c r="Z199" i="10" s="1"/>
  <c r="A195" i="10"/>
  <c r="Z195" i="10" s="1"/>
  <c r="AO195" i="10"/>
  <c r="AO191" i="10"/>
  <c r="A191" i="10"/>
  <c r="Z191" i="10" s="1"/>
  <c r="AO187" i="10"/>
  <c r="A187" i="10"/>
  <c r="Z187" i="10" s="1"/>
  <c r="AO183" i="10"/>
  <c r="A183" i="10"/>
  <c r="Z183" i="10" s="1"/>
  <c r="A179" i="10"/>
  <c r="Z179" i="10" s="1"/>
  <c r="AO179" i="10"/>
  <c r="AO175" i="10"/>
  <c r="A175" i="10"/>
  <c r="Z175" i="10" s="1"/>
  <c r="AO171" i="10"/>
  <c r="A171" i="10"/>
  <c r="Z171" i="10" s="1"/>
  <c r="AO167" i="10"/>
  <c r="A167" i="10"/>
  <c r="Z167" i="10" s="1"/>
  <c r="A163" i="10"/>
  <c r="Z163" i="10" s="1"/>
  <c r="AO163" i="10"/>
  <c r="AO159" i="10"/>
  <c r="A159" i="10"/>
  <c r="Z159" i="10" s="1"/>
  <c r="AO155" i="10"/>
  <c r="A155" i="10"/>
  <c r="Z155" i="10" s="1"/>
  <c r="AO151" i="10"/>
  <c r="A151" i="10"/>
  <c r="Z151" i="10" s="1"/>
  <c r="A147" i="10"/>
  <c r="Z147" i="10" s="1"/>
  <c r="AO147" i="10"/>
  <c r="AO143" i="10"/>
  <c r="A143" i="10"/>
  <c r="Z143" i="10" s="1"/>
  <c r="AO139" i="10"/>
  <c r="A139" i="10"/>
  <c r="Z139" i="10" s="1"/>
  <c r="AO135" i="10"/>
  <c r="A135" i="10"/>
  <c r="Z135" i="10" s="1"/>
  <c r="A131" i="10"/>
  <c r="Z131" i="10" s="1"/>
  <c r="AO131" i="10"/>
  <c r="AO127" i="10"/>
  <c r="A127" i="10"/>
  <c r="Z127" i="10" s="1"/>
  <c r="AO123" i="10"/>
  <c r="A123" i="10"/>
  <c r="Z123" i="10" s="1"/>
  <c r="AO119" i="10"/>
  <c r="A119" i="10"/>
  <c r="Z119" i="10" s="1"/>
  <c r="A115" i="10"/>
  <c r="Z115" i="10" s="1"/>
  <c r="AO115" i="10"/>
  <c r="AO111" i="10"/>
  <c r="A111" i="10"/>
  <c r="Z111" i="10" s="1"/>
  <c r="AO107" i="10"/>
  <c r="A107" i="10"/>
  <c r="Z107" i="10" s="1"/>
  <c r="AO103" i="10"/>
  <c r="A103" i="10"/>
  <c r="Z103" i="10" s="1"/>
  <c r="A99" i="10"/>
  <c r="Z99" i="10" s="1"/>
  <c r="AO99" i="10"/>
  <c r="AO95" i="10"/>
  <c r="A95" i="10"/>
  <c r="Z95" i="10" s="1"/>
  <c r="AO91" i="10"/>
  <c r="A91" i="10"/>
  <c r="Z91" i="10" s="1"/>
  <c r="AO87" i="10"/>
  <c r="A87" i="10"/>
  <c r="Z87" i="10" s="1"/>
  <c r="AO83" i="10"/>
  <c r="A83" i="10"/>
  <c r="Z83" i="10" s="1"/>
  <c r="AO79" i="10"/>
  <c r="A79" i="10"/>
  <c r="Z79" i="10" s="1"/>
  <c r="AO75" i="10"/>
  <c r="A75" i="10"/>
  <c r="Z75" i="10" s="1"/>
  <c r="A71" i="10"/>
  <c r="Z71" i="10" s="1"/>
  <c r="AO71" i="10"/>
  <c r="AO67" i="10"/>
  <c r="A67" i="10"/>
  <c r="Z67" i="10" s="1"/>
  <c r="AO63" i="10"/>
  <c r="A63" i="10"/>
  <c r="Z63" i="10" s="1"/>
  <c r="AO59" i="10"/>
  <c r="A59" i="10"/>
  <c r="Z59" i="10" s="1"/>
  <c r="AO55" i="10"/>
  <c r="A55" i="10"/>
  <c r="Z55" i="10" s="1"/>
  <c r="AO51" i="10"/>
  <c r="A51" i="10"/>
  <c r="Z51" i="10" s="1"/>
  <c r="AO47" i="10"/>
  <c r="A47" i="10"/>
  <c r="Z47" i="10" s="1"/>
  <c r="AO43" i="10"/>
  <c r="A43" i="10"/>
  <c r="Z43" i="10" s="1"/>
  <c r="AO39" i="10"/>
  <c r="A39" i="10"/>
  <c r="Z39" i="10" s="1"/>
  <c r="AO35" i="10"/>
  <c r="A35" i="10"/>
  <c r="Z35" i="10" s="1"/>
  <c r="AO31" i="10"/>
  <c r="A31" i="10"/>
  <c r="Z31" i="10" s="1"/>
  <c r="A27" i="10"/>
  <c r="Z27" i="10" s="1"/>
  <c r="AO27" i="10"/>
  <c r="AO23" i="10"/>
  <c r="A23" i="10"/>
  <c r="Z23" i="10" s="1"/>
  <c r="AO19" i="10"/>
  <c r="A19" i="10"/>
  <c r="Z19" i="10" s="1"/>
  <c r="A15" i="10"/>
  <c r="Z15" i="10" s="1"/>
  <c r="AO15" i="10"/>
  <c r="AO11" i="10"/>
  <c r="A11" i="10"/>
  <c r="Z11" i="10" s="1"/>
  <c r="AO7" i="10"/>
  <c r="A7" i="10"/>
  <c r="Z7" i="10" s="1"/>
  <c r="AO205" i="10"/>
  <c r="A205" i="10"/>
  <c r="Z205" i="10" s="1"/>
  <c r="AO181" i="10"/>
  <c r="A181" i="10"/>
  <c r="Z181" i="10" s="1"/>
  <c r="A157" i="10"/>
  <c r="Z157" i="10" s="1"/>
  <c r="AO157" i="10"/>
  <c r="AO133" i="10"/>
  <c r="A133" i="10"/>
  <c r="Z133" i="10" s="1"/>
  <c r="A109" i="10"/>
  <c r="Z109" i="10" s="1"/>
  <c r="AO109" i="10"/>
  <c r="AO85" i="10"/>
  <c r="A85" i="10"/>
  <c r="Z85" i="10" s="1"/>
  <c r="AO69" i="10"/>
  <c r="A69" i="10"/>
  <c r="Z69" i="10" s="1"/>
  <c r="AO45" i="10"/>
  <c r="A45" i="10"/>
  <c r="Z45" i="10" s="1"/>
  <c r="AO21" i="10"/>
  <c r="A21" i="10"/>
  <c r="Z21" i="10" s="1"/>
  <c r="AO225" i="10"/>
  <c r="A225" i="10"/>
  <c r="Z225" i="10" s="1"/>
  <c r="AO201" i="10"/>
  <c r="A201" i="10"/>
  <c r="Z201" i="10" s="1"/>
  <c r="AO177" i="10"/>
  <c r="A177" i="10"/>
  <c r="Z177" i="10" s="1"/>
  <c r="AO153" i="10"/>
  <c r="A153" i="10"/>
  <c r="Z153" i="10" s="1"/>
  <c r="AO129" i="10"/>
  <c r="A129" i="10"/>
  <c r="Z129" i="10" s="1"/>
  <c r="AO101" i="10"/>
  <c r="A101" i="10"/>
  <c r="Z101" i="10" s="1"/>
  <c r="AO61" i="10"/>
  <c r="A61" i="10"/>
  <c r="Z61" i="10" s="1"/>
  <c r="AO53" i="10"/>
  <c r="A53" i="10"/>
  <c r="Z53" i="10" s="1"/>
  <c r="AO29" i="10"/>
  <c r="A29" i="10"/>
  <c r="Z29" i="10" s="1"/>
  <c r="AO9" i="10"/>
  <c r="A9" i="10"/>
  <c r="Z9" i="10" s="1"/>
  <c r="A226" i="10"/>
  <c r="Z226" i="10" s="1"/>
  <c r="AO226" i="10"/>
  <c r="AO222" i="10"/>
  <c r="A222" i="10"/>
  <c r="Z222" i="10" s="1"/>
  <c r="AO218" i="10"/>
  <c r="A218" i="10"/>
  <c r="Z218" i="10" s="1"/>
  <c r="AO214" i="10"/>
  <c r="A214" i="10"/>
  <c r="Z214" i="10" s="1"/>
  <c r="A210" i="10"/>
  <c r="Z210" i="10" s="1"/>
  <c r="AO210" i="10"/>
  <c r="AO206" i="10"/>
  <c r="A206" i="10"/>
  <c r="Z206" i="10" s="1"/>
  <c r="AO202" i="10"/>
  <c r="A202" i="10"/>
  <c r="Z202" i="10" s="1"/>
  <c r="AO198" i="10"/>
  <c r="A198" i="10"/>
  <c r="Z198" i="10" s="1"/>
  <c r="AO194" i="10"/>
  <c r="A194" i="10"/>
  <c r="Z194" i="10" s="1"/>
  <c r="AO190" i="10"/>
  <c r="A190" i="10"/>
  <c r="Z190" i="10" s="1"/>
  <c r="AO186" i="10"/>
  <c r="A186" i="10"/>
  <c r="Z186" i="10" s="1"/>
  <c r="A182" i="10"/>
  <c r="Z182" i="10" s="1"/>
  <c r="AO182" i="10"/>
  <c r="AO178" i="10"/>
  <c r="A178" i="10"/>
  <c r="Z178" i="10" s="1"/>
  <c r="AO174" i="10"/>
  <c r="A174" i="10"/>
  <c r="Z174" i="10" s="1"/>
  <c r="AO170" i="10"/>
  <c r="A170" i="10"/>
  <c r="Z170" i="10" s="1"/>
  <c r="AO166" i="10"/>
  <c r="A166" i="10"/>
  <c r="Z166" i="10" s="1"/>
  <c r="AO162" i="10"/>
  <c r="A162" i="10"/>
  <c r="Z162" i="10" s="1"/>
  <c r="AO158" i="10"/>
  <c r="A158" i="10"/>
  <c r="Z158" i="10" s="1"/>
  <c r="AO154" i="10"/>
  <c r="A154" i="10"/>
  <c r="Z154" i="10" s="1"/>
  <c r="A150" i="10"/>
  <c r="Z150" i="10" s="1"/>
  <c r="AO150" i="10"/>
  <c r="AO146" i="10"/>
  <c r="A146" i="10"/>
  <c r="Z146" i="10" s="1"/>
  <c r="AO142" i="10"/>
  <c r="A142" i="10"/>
  <c r="Z142" i="10" s="1"/>
  <c r="AO138" i="10"/>
  <c r="A138" i="10"/>
  <c r="Z138" i="10" s="1"/>
  <c r="AO134" i="10"/>
  <c r="A134" i="10"/>
  <c r="Z134" i="10" s="1"/>
  <c r="A130" i="10"/>
  <c r="Z130" i="10" s="1"/>
  <c r="AO130" i="10"/>
  <c r="AO126" i="10"/>
  <c r="A126" i="10"/>
  <c r="Z126" i="10" s="1"/>
  <c r="AO122" i="10"/>
  <c r="A122" i="10"/>
  <c r="Z122" i="10" s="1"/>
  <c r="A118" i="10"/>
  <c r="Z118" i="10" s="1"/>
  <c r="AO118" i="10"/>
  <c r="A114" i="10"/>
  <c r="Z114" i="10" s="1"/>
  <c r="AO114" i="10"/>
  <c r="AO110" i="10"/>
  <c r="A110" i="10"/>
  <c r="Z110" i="10" s="1"/>
  <c r="AO106" i="10"/>
  <c r="A106" i="10"/>
  <c r="Z106" i="10" s="1"/>
  <c r="AO102" i="10"/>
  <c r="A102" i="10"/>
  <c r="Z102" i="10" s="1"/>
  <c r="AO98" i="10"/>
  <c r="A98" i="10"/>
  <c r="Z98" i="10" s="1"/>
  <c r="AO94" i="10"/>
  <c r="A94" i="10"/>
  <c r="Z94" i="10" s="1"/>
  <c r="AO90" i="10"/>
  <c r="A90" i="10"/>
  <c r="Z90" i="10" s="1"/>
  <c r="AO86" i="10"/>
  <c r="A86" i="10"/>
  <c r="Z86" i="10" s="1"/>
  <c r="AO82" i="10"/>
  <c r="A82" i="10"/>
  <c r="Z82" i="10" s="1"/>
  <c r="AO78" i="10"/>
  <c r="A78" i="10"/>
  <c r="Z78" i="10" s="1"/>
  <c r="AO74" i="10"/>
  <c r="A74" i="10"/>
  <c r="Z74" i="10" s="1"/>
  <c r="AO70" i="10"/>
  <c r="A70" i="10"/>
  <c r="Z70" i="10" s="1"/>
  <c r="AO66" i="10"/>
  <c r="A66" i="10"/>
  <c r="Z66" i="10" s="1"/>
  <c r="AO62" i="10"/>
  <c r="A62" i="10"/>
  <c r="Z62" i="10" s="1"/>
  <c r="AO58" i="10"/>
  <c r="A58" i="10"/>
  <c r="Z58" i="10" s="1"/>
  <c r="AO54" i="10"/>
  <c r="A54" i="10"/>
  <c r="Z54" i="10" s="1"/>
  <c r="AO50" i="10"/>
  <c r="A50" i="10"/>
  <c r="Z50" i="10" s="1"/>
  <c r="AO46" i="10"/>
  <c r="A46" i="10"/>
  <c r="Z46" i="10" s="1"/>
  <c r="AO42" i="10"/>
  <c r="A42" i="10"/>
  <c r="Z42" i="10" s="1"/>
  <c r="AO38" i="10"/>
  <c r="A38" i="10"/>
  <c r="Z38" i="10" s="1"/>
  <c r="AO34" i="10"/>
  <c r="A34" i="10"/>
  <c r="Z34" i="10" s="1"/>
  <c r="AO30" i="10"/>
  <c r="A30" i="10"/>
  <c r="Z30" i="10" s="1"/>
  <c r="AO26" i="10"/>
  <c r="A26" i="10"/>
  <c r="Z26" i="10" s="1"/>
  <c r="AO22" i="10"/>
  <c r="A22" i="10"/>
  <c r="Z22" i="10" s="1"/>
  <c r="AO18" i="10"/>
  <c r="A18" i="10"/>
  <c r="Z18" i="10" s="1"/>
  <c r="AO14" i="10"/>
  <c r="A14" i="10"/>
  <c r="Z14" i="10" s="1"/>
  <c r="AO10" i="10"/>
  <c r="A10" i="10"/>
  <c r="Z10" i="10" s="1"/>
  <c r="A6" i="10"/>
  <c r="Z6" i="10" s="1"/>
  <c r="AO6" i="10"/>
  <c r="AO217" i="10"/>
  <c r="A217" i="10"/>
  <c r="Z217" i="10" s="1"/>
  <c r="AO193" i="10"/>
  <c r="A193" i="10"/>
  <c r="Z193" i="10" s="1"/>
  <c r="AO161" i="10"/>
  <c r="A161" i="10"/>
  <c r="Z161" i="10" s="1"/>
  <c r="AO137" i="10"/>
  <c r="A137" i="10"/>
  <c r="Z137" i="10" s="1"/>
  <c r="AO113" i="10"/>
  <c r="A113" i="10"/>
  <c r="Z113" i="10" s="1"/>
  <c r="AO89" i="10"/>
  <c r="A89" i="10"/>
  <c r="Z89" i="10" s="1"/>
  <c r="AO73" i="10"/>
  <c r="A73" i="10"/>
  <c r="Z73" i="10" s="1"/>
  <c r="AO49" i="10"/>
  <c r="A49" i="10"/>
  <c r="Z49" i="10" s="1"/>
  <c r="AO25" i="10"/>
  <c r="A25" i="10"/>
  <c r="Z25" i="10" s="1"/>
  <c r="AT273" i="10" l="1"/>
  <c r="Z4" i="10"/>
  <c r="AC274" i="10"/>
  <c r="AA274" i="10"/>
  <c r="AD274" i="10"/>
  <c r="AB274" i="10"/>
  <c r="AT274" i="10" s="1"/>
  <c r="G18" i="10"/>
  <c r="O18" i="10"/>
  <c r="W18" i="10"/>
  <c r="AK18" i="10"/>
  <c r="H18" i="10"/>
  <c r="P18" i="10"/>
  <c r="X18" i="10"/>
  <c r="J18" i="10"/>
  <c r="R18" i="10"/>
  <c r="K18" i="10"/>
  <c r="S18" i="10"/>
  <c r="L18" i="10"/>
  <c r="T18" i="10"/>
  <c r="M18" i="10"/>
  <c r="U18" i="10"/>
  <c r="F18" i="10"/>
  <c r="N18" i="10"/>
  <c r="V18" i="10"/>
  <c r="AJ18" i="10"/>
  <c r="Q18" i="10"/>
  <c r="Y18" i="10"/>
  <c r="I18" i="10"/>
  <c r="U23" i="10"/>
  <c r="Q23" i="10"/>
  <c r="M23" i="10"/>
  <c r="L23" i="10"/>
  <c r="N23" i="10"/>
  <c r="I23" i="10"/>
  <c r="F23" i="10"/>
  <c r="AJ23" i="10"/>
  <c r="W23" i="10"/>
  <c r="V23" i="10"/>
  <c r="R23" i="10"/>
  <c r="O23" i="10"/>
  <c r="S23" i="10"/>
  <c r="Y23" i="10"/>
  <c r="AE23" i="10" s="1"/>
  <c r="AK23" i="10"/>
  <c r="K23" i="10"/>
  <c r="G23" i="10"/>
  <c r="P23" i="10"/>
  <c r="X23" i="10"/>
  <c r="J23" i="10"/>
  <c r="H23" i="10"/>
  <c r="T23" i="10"/>
  <c r="Y119" i="10"/>
  <c r="AE119" i="10" s="1"/>
  <c r="X119" i="10"/>
  <c r="G119" i="10"/>
  <c r="S119" i="10"/>
  <c r="L119" i="10"/>
  <c r="F119" i="10"/>
  <c r="O119" i="10"/>
  <c r="T119" i="10"/>
  <c r="N119" i="10"/>
  <c r="W119" i="10"/>
  <c r="J119" i="10"/>
  <c r="M119" i="10"/>
  <c r="V119" i="10"/>
  <c r="AK119" i="10"/>
  <c r="R119" i="10"/>
  <c r="P119" i="10"/>
  <c r="U119" i="10"/>
  <c r="AJ119" i="10"/>
  <c r="H119" i="10"/>
  <c r="I119" i="10"/>
  <c r="Q119" i="10"/>
  <c r="K119" i="10"/>
  <c r="H24" i="10"/>
  <c r="P24" i="10"/>
  <c r="X24" i="10"/>
  <c r="K24" i="10"/>
  <c r="S24" i="10"/>
  <c r="L24" i="10"/>
  <c r="T24" i="10"/>
  <c r="M24" i="10"/>
  <c r="U24" i="10"/>
  <c r="F24" i="10"/>
  <c r="N24" i="10"/>
  <c r="V24" i="10"/>
  <c r="AJ24" i="10"/>
  <c r="G24" i="10"/>
  <c r="I24" i="10"/>
  <c r="AK24" i="10"/>
  <c r="J24" i="10"/>
  <c r="O24" i="10"/>
  <c r="Q24" i="10"/>
  <c r="R24" i="10"/>
  <c r="W24" i="10"/>
  <c r="Y24" i="10"/>
  <c r="AE24" i="10" s="1"/>
  <c r="F104" i="10"/>
  <c r="N104" i="10"/>
  <c r="V104" i="10"/>
  <c r="AJ104" i="10"/>
  <c r="G104" i="10"/>
  <c r="O104" i="10"/>
  <c r="W104" i="10"/>
  <c r="AK104" i="10"/>
  <c r="H104" i="10"/>
  <c r="P104" i="10"/>
  <c r="X104" i="10"/>
  <c r="J104" i="10"/>
  <c r="R104" i="10"/>
  <c r="K104" i="10"/>
  <c r="S104" i="10"/>
  <c r="U104" i="10"/>
  <c r="Y104" i="10"/>
  <c r="AE104" i="10" s="1"/>
  <c r="I104" i="10"/>
  <c r="L104" i="10"/>
  <c r="Q104" i="10"/>
  <c r="T104" i="10"/>
  <c r="M104" i="10"/>
  <c r="L168" i="10"/>
  <c r="T168" i="10"/>
  <c r="M168" i="10"/>
  <c r="U168" i="10"/>
  <c r="F168" i="10"/>
  <c r="N168" i="10"/>
  <c r="V168" i="10"/>
  <c r="AJ168" i="10"/>
  <c r="H168" i="10"/>
  <c r="P168" i="10"/>
  <c r="X168" i="10"/>
  <c r="I168" i="10"/>
  <c r="Q168" i="10"/>
  <c r="Y168" i="10"/>
  <c r="AE168" i="10" s="1"/>
  <c r="J168" i="10"/>
  <c r="AK168" i="10"/>
  <c r="K168" i="10"/>
  <c r="O168" i="10"/>
  <c r="R168" i="10"/>
  <c r="S168" i="10"/>
  <c r="W168" i="10"/>
  <c r="G168" i="10"/>
  <c r="L216" i="10"/>
  <c r="T216" i="10"/>
  <c r="M216" i="10"/>
  <c r="U216" i="10"/>
  <c r="F216" i="10"/>
  <c r="N216" i="10"/>
  <c r="V216" i="10"/>
  <c r="AJ216" i="10"/>
  <c r="H216" i="10"/>
  <c r="P216" i="10"/>
  <c r="X216" i="10"/>
  <c r="I216" i="10"/>
  <c r="Q216" i="10"/>
  <c r="Y216" i="10"/>
  <c r="AE216" i="10" s="1"/>
  <c r="G216" i="10"/>
  <c r="J216" i="10"/>
  <c r="AK216" i="10"/>
  <c r="K216" i="10"/>
  <c r="O216" i="10"/>
  <c r="R216" i="10"/>
  <c r="S216" i="10"/>
  <c r="W216" i="10"/>
  <c r="K130" i="10"/>
  <c r="S130" i="10"/>
  <c r="L130" i="10"/>
  <c r="T130" i="10"/>
  <c r="M130" i="10"/>
  <c r="U130" i="10"/>
  <c r="F130" i="10"/>
  <c r="N130" i="10"/>
  <c r="V130" i="10"/>
  <c r="AJ130" i="10"/>
  <c r="G130" i="10"/>
  <c r="O130" i="10"/>
  <c r="W130" i="10"/>
  <c r="AK130" i="10"/>
  <c r="X130" i="10"/>
  <c r="Y130" i="10"/>
  <c r="AE130" i="10" s="1"/>
  <c r="H130" i="10"/>
  <c r="J130" i="10"/>
  <c r="P130" i="10"/>
  <c r="I130" i="10"/>
  <c r="Q130" i="10"/>
  <c r="R130" i="10"/>
  <c r="K210" i="10"/>
  <c r="S210" i="10"/>
  <c r="L210" i="10"/>
  <c r="T210" i="10"/>
  <c r="M210" i="10"/>
  <c r="U210" i="10"/>
  <c r="F210" i="10"/>
  <c r="N210" i="10"/>
  <c r="V210" i="10"/>
  <c r="AJ210" i="10"/>
  <c r="G210" i="10"/>
  <c r="O210" i="10"/>
  <c r="W210" i="10"/>
  <c r="AK210" i="10"/>
  <c r="H210" i="10"/>
  <c r="P210" i="10"/>
  <c r="X210" i="10"/>
  <c r="I210" i="10"/>
  <c r="Q210" i="10"/>
  <c r="Y210" i="10"/>
  <c r="AE210" i="10" s="1"/>
  <c r="R210" i="10"/>
  <c r="J210" i="10"/>
  <c r="G214" i="10"/>
  <c r="H214" i="10"/>
  <c r="P214" i="10"/>
  <c r="X214" i="10"/>
  <c r="I214" i="10"/>
  <c r="Q214" i="10"/>
  <c r="Y214" i="10"/>
  <c r="AE214" i="10" s="1"/>
  <c r="J214" i="10"/>
  <c r="R214" i="10"/>
  <c r="L214" i="10"/>
  <c r="T214" i="10"/>
  <c r="M214" i="10"/>
  <c r="U214" i="10"/>
  <c r="O214" i="10"/>
  <c r="S214" i="10"/>
  <c r="V214" i="10"/>
  <c r="W214" i="10"/>
  <c r="N214" i="10"/>
  <c r="F214" i="10"/>
  <c r="AJ214" i="10"/>
  <c r="K214" i="10"/>
  <c r="AK214" i="10"/>
  <c r="I137" i="10"/>
  <c r="Q137" i="10"/>
  <c r="Y137" i="10"/>
  <c r="AE137" i="10" s="1"/>
  <c r="J137" i="10"/>
  <c r="R137" i="10"/>
  <c r="K137" i="10"/>
  <c r="S137" i="10"/>
  <c r="L137" i="10"/>
  <c r="T137" i="10"/>
  <c r="M137" i="10"/>
  <c r="U137" i="10"/>
  <c r="V137" i="10"/>
  <c r="W137" i="10"/>
  <c r="F137" i="10"/>
  <c r="X137" i="10"/>
  <c r="H137" i="10"/>
  <c r="AK137" i="10"/>
  <c r="N137" i="10"/>
  <c r="G137" i="10"/>
  <c r="O137" i="10"/>
  <c r="P137" i="10"/>
  <c r="AJ137" i="10"/>
  <c r="U86" i="10"/>
  <c r="F86" i="10"/>
  <c r="L86" i="10"/>
  <c r="N86" i="10"/>
  <c r="G86" i="10"/>
  <c r="H86" i="10"/>
  <c r="I86" i="10"/>
  <c r="T86" i="10"/>
  <c r="V86" i="10"/>
  <c r="O86" i="10"/>
  <c r="P86" i="10"/>
  <c r="Q86" i="10"/>
  <c r="AJ86" i="10"/>
  <c r="W86" i="10"/>
  <c r="X86" i="10"/>
  <c r="Y86" i="10"/>
  <c r="AE86" i="10" s="1"/>
  <c r="J86" i="10"/>
  <c r="K86" i="10"/>
  <c r="AK86" i="10"/>
  <c r="S86" i="10"/>
  <c r="M86" i="10"/>
  <c r="R86" i="10"/>
  <c r="J101" i="10"/>
  <c r="R101" i="10"/>
  <c r="K101" i="10"/>
  <c r="S101" i="10"/>
  <c r="L101" i="10"/>
  <c r="T101" i="10"/>
  <c r="F101" i="10"/>
  <c r="N101" i="10"/>
  <c r="V101" i="10"/>
  <c r="AJ101" i="10"/>
  <c r="G101" i="10"/>
  <c r="O101" i="10"/>
  <c r="W101" i="10"/>
  <c r="AK101" i="10"/>
  <c r="I101" i="10"/>
  <c r="M101" i="10"/>
  <c r="P101" i="10"/>
  <c r="Q101" i="10"/>
  <c r="U101" i="10"/>
  <c r="H101" i="10"/>
  <c r="X101" i="10"/>
  <c r="Y101" i="10"/>
  <c r="AE101" i="10" s="1"/>
  <c r="J91" i="10"/>
  <c r="R91" i="10"/>
  <c r="H91" i="10"/>
  <c r="Q91" i="10"/>
  <c r="I91" i="10"/>
  <c r="L91" i="10"/>
  <c r="V91" i="10"/>
  <c r="G91" i="10"/>
  <c r="S91" i="10"/>
  <c r="K91" i="10"/>
  <c r="U91" i="10"/>
  <c r="AK91" i="10"/>
  <c r="F91" i="10"/>
  <c r="P91" i="10"/>
  <c r="T91" i="10"/>
  <c r="AJ91" i="10"/>
  <c r="O91" i="10"/>
  <c r="Y91" i="10"/>
  <c r="X91" i="10"/>
  <c r="N91" i="10"/>
  <c r="W91" i="10"/>
  <c r="M91" i="10"/>
  <c r="F171" i="10"/>
  <c r="N171" i="10"/>
  <c r="V171" i="10"/>
  <c r="AJ171" i="10"/>
  <c r="G171" i="10"/>
  <c r="O171" i="10"/>
  <c r="W171" i="10"/>
  <c r="AK171" i="10"/>
  <c r="H171" i="10"/>
  <c r="P171" i="10"/>
  <c r="X171" i="10"/>
  <c r="J171" i="10"/>
  <c r="R171" i="10"/>
  <c r="K171" i="10"/>
  <c r="S171" i="10"/>
  <c r="Q171" i="10"/>
  <c r="T171" i="10"/>
  <c r="U171" i="10"/>
  <c r="Y171" i="10"/>
  <c r="AE171" i="10" s="1"/>
  <c r="I171" i="10"/>
  <c r="L171" i="10"/>
  <c r="M171" i="10"/>
  <c r="I121" i="10"/>
  <c r="Q121" i="10"/>
  <c r="Y121" i="10"/>
  <c r="AE121" i="10" s="1"/>
  <c r="J121" i="10"/>
  <c r="R121" i="10"/>
  <c r="K121" i="10"/>
  <c r="S121" i="10"/>
  <c r="L121" i="10"/>
  <c r="T121" i="10"/>
  <c r="M121" i="10"/>
  <c r="U121" i="10"/>
  <c r="N121" i="10"/>
  <c r="O121" i="10"/>
  <c r="P121" i="10"/>
  <c r="W121" i="10"/>
  <c r="F121" i="10"/>
  <c r="X121" i="10"/>
  <c r="H121" i="10"/>
  <c r="V121" i="10"/>
  <c r="AJ121" i="10"/>
  <c r="AK121" i="10"/>
  <c r="G121" i="10"/>
  <c r="H12" i="10"/>
  <c r="AJ12" i="10"/>
  <c r="X12" i="10"/>
  <c r="T12" i="10"/>
  <c r="AK12" i="10"/>
  <c r="P12" i="10"/>
  <c r="M12" i="10"/>
  <c r="O12" i="10"/>
  <c r="W12" i="10"/>
  <c r="I12" i="10"/>
  <c r="F12" i="10"/>
  <c r="Y12" i="10"/>
  <c r="AE12" i="10" s="1"/>
  <c r="R12" i="10"/>
  <c r="V12" i="10"/>
  <c r="L12" i="10"/>
  <c r="S12" i="10"/>
  <c r="J12" i="10"/>
  <c r="N12" i="10"/>
  <c r="Q12" i="10"/>
  <c r="K12" i="10"/>
  <c r="G12" i="10"/>
  <c r="U12" i="10"/>
  <c r="J92" i="10"/>
  <c r="R92" i="10"/>
  <c r="H92" i="10"/>
  <c r="O92" i="10"/>
  <c r="W92" i="10"/>
  <c r="N92" i="10"/>
  <c r="AK92" i="10"/>
  <c r="K92" i="10"/>
  <c r="M92" i="10"/>
  <c r="V92" i="10"/>
  <c r="I92" i="10"/>
  <c r="S92" i="10"/>
  <c r="L92" i="10"/>
  <c r="U92" i="10"/>
  <c r="AJ92" i="10"/>
  <c r="G92" i="10"/>
  <c r="Q92" i="10"/>
  <c r="T92" i="10"/>
  <c r="P92" i="10"/>
  <c r="Y92" i="10"/>
  <c r="AE92" i="10" s="1"/>
  <c r="X92" i="10"/>
  <c r="F92" i="10"/>
  <c r="L172" i="10"/>
  <c r="T172" i="10"/>
  <c r="M172" i="10"/>
  <c r="U172" i="10"/>
  <c r="F172" i="10"/>
  <c r="N172" i="10"/>
  <c r="V172" i="10"/>
  <c r="H172" i="10"/>
  <c r="P172" i="10"/>
  <c r="X172" i="10"/>
  <c r="I172" i="10"/>
  <c r="Q172" i="10"/>
  <c r="Y172" i="10"/>
  <c r="AE172" i="10" s="1"/>
  <c r="K172" i="10"/>
  <c r="AK172" i="10"/>
  <c r="O172" i="10"/>
  <c r="R172" i="10"/>
  <c r="S172" i="10"/>
  <c r="W172" i="10"/>
  <c r="G172" i="10"/>
  <c r="AJ172" i="10"/>
  <c r="J172" i="10"/>
  <c r="AK165" i="10"/>
  <c r="R165" i="10"/>
  <c r="L165" i="10"/>
  <c r="M165" i="10"/>
  <c r="V165" i="10"/>
  <c r="K165" i="10"/>
  <c r="T165" i="10"/>
  <c r="U165" i="10"/>
  <c r="H165" i="10"/>
  <c r="I165" i="10"/>
  <c r="S165" i="10"/>
  <c r="P165" i="10"/>
  <c r="Q165" i="10"/>
  <c r="X165" i="10"/>
  <c r="Y165" i="10"/>
  <c r="AE165" i="10" s="1"/>
  <c r="G165" i="10"/>
  <c r="O165" i="10"/>
  <c r="J165" i="10"/>
  <c r="W165" i="10"/>
  <c r="N165" i="10"/>
  <c r="AJ165" i="10"/>
  <c r="F165" i="10"/>
  <c r="H157" i="10"/>
  <c r="P157" i="10"/>
  <c r="X157" i="10"/>
  <c r="I157" i="10"/>
  <c r="Q157" i="10"/>
  <c r="Y157" i="10"/>
  <c r="AE157" i="10" s="1"/>
  <c r="J157" i="10"/>
  <c r="R157" i="10"/>
  <c r="L157" i="10"/>
  <c r="T157" i="10"/>
  <c r="M157" i="10"/>
  <c r="U157" i="10"/>
  <c r="O157" i="10"/>
  <c r="S157" i="10"/>
  <c r="V157" i="10"/>
  <c r="W157" i="10"/>
  <c r="F157" i="10"/>
  <c r="G157" i="10"/>
  <c r="AJ157" i="10"/>
  <c r="K157" i="10"/>
  <c r="AK157" i="10"/>
  <c r="N157" i="10"/>
  <c r="F27" i="10"/>
  <c r="N27" i="10"/>
  <c r="V27" i="10"/>
  <c r="AJ27" i="10"/>
  <c r="I27" i="10"/>
  <c r="Q27" i="10"/>
  <c r="Y27" i="10"/>
  <c r="AE27" i="10" s="1"/>
  <c r="J27" i="10"/>
  <c r="R27" i="10"/>
  <c r="K27" i="10"/>
  <c r="S27" i="10"/>
  <c r="L27" i="10"/>
  <c r="T27" i="10"/>
  <c r="W27" i="10"/>
  <c r="X27" i="10"/>
  <c r="G27" i="10"/>
  <c r="H27" i="10"/>
  <c r="AK27" i="10"/>
  <c r="M27" i="10"/>
  <c r="O27" i="10"/>
  <c r="P27" i="10"/>
  <c r="U27" i="10"/>
  <c r="F113" i="10"/>
  <c r="N113" i="10"/>
  <c r="V113" i="10"/>
  <c r="AJ113" i="10"/>
  <c r="G113" i="10"/>
  <c r="O113" i="10"/>
  <c r="W113" i="10"/>
  <c r="AK113" i="10"/>
  <c r="H113" i="10"/>
  <c r="P113" i="10"/>
  <c r="X113" i="10"/>
  <c r="J113" i="10"/>
  <c r="R113" i="10"/>
  <c r="K113" i="10"/>
  <c r="S113" i="10"/>
  <c r="Y113" i="10"/>
  <c r="AE113" i="10" s="1"/>
  <c r="I113" i="10"/>
  <c r="L113" i="10"/>
  <c r="M113" i="10"/>
  <c r="U113" i="10"/>
  <c r="Q113" i="10"/>
  <c r="T113" i="10"/>
  <c r="J82" i="10"/>
  <c r="K82" i="10"/>
  <c r="AK82" i="10"/>
  <c r="R82" i="10"/>
  <c r="S82" i="10"/>
  <c r="M82" i="10"/>
  <c r="U82" i="10"/>
  <c r="F82" i="10"/>
  <c r="L82" i="10"/>
  <c r="N82" i="10"/>
  <c r="G82" i="10"/>
  <c r="H82" i="10"/>
  <c r="I82" i="10"/>
  <c r="T82" i="10"/>
  <c r="V82" i="10"/>
  <c r="P82" i="10"/>
  <c r="AJ82" i="10"/>
  <c r="X82" i="10"/>
  <c r="Q82" i="10"/>
  <c r="Y82" i="10"/>
  <c r="AE82" i="10" s="1"/>
  <c r="O82" i="10"/>
  <c r="W82" i="10"/>
  <c r="F178" i="10"/>
  <c r="N178" i="10"/>
  <c r="V178" i="10"/>
  <c r="AJ178" i="10"/>
  <c r="G178" i="10"/>
  <c r="O178" i="10"/>
  <c r="W178" i="10"/>
  <c r="AK178" i="10"/>
  <c r="J178" i="10"/>
  <c r="R178" i="10"/>
  <c r="K178" i="10"/>
  <c r="S178" i="10"/>
  <c r="Q178" i="10"/>
  <c r="T178" i="10"/>
  <c r="U178" i="10"/>
  <c r="H178" i="10"/>
  <c r="X178" i="10"/>
  <c r="I178" i="10"/>
  <c r="Y178" i="10"/>
  <c r="AE178" i="10" s="1"/>
  <c r="L178" i="10"/>
  <c r="M178" i="10"/>
  <c r="P178" i="10"/>
  <c r="H177" i="10"/>
  <c r="P177" i="10"/>
  <c r="X177" i="10"/>
  <c r="I177" i="10"/>
  <c r="Q177" i="10"/>
  <c r="Y177" i="10"/>
  <c r="AE177" i="10" s="1"/>
  <c r="L177" i="10"/>
  <c r="T177" i="10"/>
  <c r="M177" i="10"/>
  <c r="U177" i="10"/>
  <c r="K177" i="10"/>
  <c r="N177" i="10"/>
  <c r="AJ177" i="10"/>
  <c r="O177" i="10"/>
  <c r="AK177" i="10"/>
  <c r="R177" i="10"/>
  <c r="S177" i="10"/>
  <c r="F177" i="10"/>
  <c r="V177" i="10"/>
  <c r="G177" i="10"/>
  <c r="W177" i="10"/>
  <c r="J177" i="10"/>
  <c r="H87" i="10"/>
  <c r="I87" i="10"/>
  <c r="AJ87" i="10"/>
  <c r="AK87" i="10"/>
  <c r="P87" i="10"/>
  <c r="Q87" i="10"/>
  <c r="X87" i="10"/>
  <c r="Y87" i="10"/>
  <c r="AE87" i="10" s="1"/>
  <c r="K87" i="10"/>
  <c r="S87" i="10"/>
  <c r="J87" i="10"/>
  <c r="L87" i="10"/>
  <c r="F87" i="10"/>
  <c r="G87" i="10"/>
  <c r="M87" i="10"/>
  <c r="U87" i="10"/>
  <c r="R87" i="10"/>
  <c r="T87" i="10"/>
  <c r="N87" i="10"/>
  <c r="V87" i="10"/>
  <c r="O87" i="10"/>
  <c r="W87" i="10"/>
  <c r="AJ199" i="10"/>
  <c r="P199" i="10"/>
  <c r="X199" i="10"/>
  <c r="G199" i="10"/>
  <c r="L199" i="10"/>
  <c r="M199" i="10"/>
  <c r="O199" i="10"/>
  <c r="T199" i="10"/>
  <c r="U199" i="10"/>
  <c r="W199" i="10"/>
  <c r="N199" i="10"/>
  <c r="V199" i="10"/>
  <c r="H199" i="10"/>
  <c r="I199" i="10"/>
  <c r="F199" i="10"/>
  <c r="J199" i="10"/>
  <c r="R199" i="10"/>
  <c r="AK199" i="10"/>
  <c r="Q199" i="10"/>
  <c r="Y199" i="10"/>
  <c r="AE199" i="10" s="1"/>
  <c r="K199" i="10"/>
  <c r="S199" i="10"/>
  <c r="F57" i="10"/>
  <c r="N57" i="10"/>
  <c r="V57" i="10"/>
  <c r="AJ57" i="10"/>
  <c r="G57" i="10"/>
  <c r="O57" i="10"/>
  <c r="W57" i="10"/>
  <c r="AK57" i="10"/>
  <c r="H57" i="10"/>
  <c r="P57" i="10"/>
  <c r="X57" i="10"/>
  <c r="J57" i="10"/>
  <c r="R57" i="10"/>
  <c r="K57" i="10"/>
  <c r="S57" i="10"/>
  <c r="Q57" i="10"/>
  <c r="T57" i="10"/>
  <c r="U57" i="10"/>
  <c r="Y57" i="10"/>
  <c r="AE57" i="10" s="1"/>
  <c r="I57" i="10"/>
  <c r="L57" i="10"/>
  <c r="M57" i="10"/>
  <c r="N72" i="10"/>
  <c r="O72" i="10"/>
  <c r="V72" i="10"/>
  <c r="W72" i="10"/>
  <c r="I72" i="10"/>
  <c r="AJ72" i="10"/>
  <c r="AK72" i="10"/>
  <c r="Q72" i="10"/>
  <c r="Y72" i="10"/>
  <c r="AE72" i="10" s="1"/>
  <c r="H72" i="10"/>
  <c r="J72" i="10"/>
  <c r="P72" i="10"/>
  <c r="R72" i="10"/>
  <c r="K72" i="10"/>
  <c r="L72" i="10"/>
  <c r="M72" i="10"/>
  <c r="X72" i="10"/>
  <c r="T72" i="10"/>
  <c r="U72" i="10"/>
  <c r="F72" i="10"/>
  <c r="S72" i="10"/>
  <c r="G72" i="10"/>
  <c r="I152" i="10"/>
  <c r="Q152" i="10"/>
  <c r="Y152" i="10"/>
  <c r="AE152" i="10" s="1"/>
  <c r="L152" i="10"/>
  <c r="F152" i="10"/>
  <c r="G152" i="10"/>
  <c r="P152" i="10"/>
  <c r="T152" i="10"/>
  <c r="N152" i="10"/>
  <c r="O152" i="10"/>
  <c r="J152" i="10"/>
  <c r="K152" i="10"/>
  <c r="M152" i="10"/>
  <c r="V152" i="10"/>
  <c r="W152" i="10"/>
  <c r="U152" i="10"/>
  <c r="X152" i="10"/>
  <c r="R152" i="10"/>
  <c r="AJ152" i="10"/>
  <c r="S152" i="10"/>
  <c r="AK152" i="10"/>
  <c r="H152" i="10"/>
  <c r="K141" i="10"/>
  <c r="S141" i="10"/>
  <c r="M141" i="10"/>
  <c r="U141" i="10"/>
  <c r="F141" i="10"/>
  <c r="N141" i="10"/>
  <c r="V141" i="10"/>
  <c r="AJ141" i="10"/>
  <c r="G141" i="10"/>
  <c r="O141" i="10"/>
  <c r="W141" i="10"/>
  <c r="AK141" i="10"/>
  <c r="J141" i="10"/>
  <c r="L141" i="10"/>
  <c r="P141" i="10"/>
  <c r="R141" i="10"/>
  <c r="T141" i="10"/>
  <c r="H141" i="10"/>
  <c r="I141" i="10"/>
  <c r="Q141" i="10"/>
  <c r="X141" i="10"/>
  <c r="Y141" i="10"/>
  <c r="AE141" i="10" s="1"/>
  <c r="L226" i="10"/>
  <c r="T226" i="10"/>
  <c r="M226" i="10"/>
  <c r="U226" i="10"/>
  <c r="F226" i="10"/>
  <c r="N226" i="10"/>
  <c r="V226" i="10"/>
  <c r="AJ226" i="10"/>
  <c r="H226" i="10"/>
  <c r="P226" i="10"/>
  <c r="X226" i="10"/>
  <c r="I226" i="10"/>
  <c r="Q226" i="10"/>
  <c r="Y226" i="10"/>
  <c r="AE226" i="10" s="1"/>
  <c r="J226" i="10"/>
  <c r="AK226" i="10"/>
  <c r="K226" i="10"/>
  <c r="O226" i="10"/>
  <c r="G226" i="10"/>
  <c r="R226" i="10"/>
  <c r="S226" i="10"/>
  <c r="W226" i="10"/>
  <c r="J71" i="10"/>
  <c r="L71" i="10"/>
  <c r="F71" i="10"/>
  <c r="G71" i="10"/>
  <c r="R71" i="10"/>
  <c r="T71" i="10"/>
  <c r="M71" i="10"/>
  <c r="N71" i="10"/>
  <c r="O71" i="10"/>
  <c r="U71" i="10"/>
  <c r="V71" i="10"/>
  <c r="W71" i="10"/>
  <c r="H71" i="10"/>
  <c r="I71" i="10"/>
  <c r="AJ71" i="10"/>
  <c r="AK71" i="10"/>
  <c r="P71" i="10"/>
  <c r="Q71" i="10"/>
  <c r="X71" i="10"/>
  <c r="Y71" i="10"/>
  <c r="AE71" i="10" s="1"/>
  <c r="K71" i="10"/>
  <c r="S71" i="10"/>
  <c r="J184" i="10"/>
  <c r="R184" i="10"/>
  <c r="K184" i="10"/>
  <c r="S184" i="10"/>
  <c r="F184" i="10"/>
  <c r="N184" i="10"/>
  <c r="V184" i="10"/>
  <c r="AJ184" i="10"/>
  <c r="G184" i="10"/>
  <c r="O184" i="10"/>
  <c r="W184" i="10"/>
  <c r="AK184" i="10"/>
  <c r="M184" i="10"/>
  <c r="P184" i="10"/>
  <c r="Q184" i="10"/>
  <c r="T184" i="10"/>
  <c r="U184" i="10"/>
  <c r="H184" i="10"/>
  <c r="X184" i="10"/>
  <c r="I184" i="10"/>
  <c r="Y184" i="10"/>
  <c r="AE184" i="10" s="1"/>
  <c r="L184" i="10"/>
  <c r="J22" i="10"/>
  <c r="R22" i="10"/>
  <c r="M22" i="10"/>
  <c r="U22" i="10"/>
  <c r="F22" i="10"/>
  <c r="N22" i="10"/>
  <c r="V22" i="10"/>
  <c r="AJ22" i="10"/>
  <c r="G22" i="10"/>
  <c r="O22" i="10"/>
  <c r="W22" i="10"/>
  <c r="AK22" i="10"/>
  <c r="H22" i="10"/>
  <c r="P22" i="10"/>
  <c r="X22" i="10"/>
  <c r="K22" i="10"/>
  <c r="L22" i="10"/>
  <c r="Q22" i="10"/>
  <c r="S22" i="10"/>
  <c r="T22" i="10"/>
  <c r="Y22" i="10"/>
  <c r="AE22" i="10" s="1"/>
  <c r="I22" i="10"/>
  <c r="F102" i="10"/>
  <c r="V102" i="10"/>
  <c r="AJ102" i="10"/>
  <c r="AK102" i="10"/>
  <c r="N102" i="10"/>
  <c r="K102" i="10"/>
  <c r="S102" i="10"/>
  <c r="I102" i="10"/>
  <c r="J102" i="10"/>
  <c r="G102" i="10"/>
  <c r="H102" i="10"/>
  <c r="Q102" i="10"/>
  <c r="R102" i="10"/>
  <c r="M102" i="10"/>
  <c r="O102" i="10"/>
  <c r="P102" i="10"/>
  <c r="Y102" i="10"/>
  <c r="L102" i="10"/>
  <c r="U102" i="10"/>
  <c r="W102" i="10"/>
  <c r="X102" i="10"/>
  <c r="T102" i="10"/>
  <c r="M198" i="10"/>
  <c r="U198" i="10"/>
  <c r="F198" i="10"/>
  <c r="N198" i="10"/>
  <c r="V198" i="10"/>
  <c r="AJ198" i="10"/>
  <c r="G198" i="10"/>
  <c r="O198" i="10"/>
  <c r="W198" i="10"/>
  <c r="AK198" i="10"/>
  <c r="H198" i="10"/>
  <c r="P198" i="10"/>
  <c r="X198" i="10"/>
  <c r="I198" i="10"/>
  <c r="Q198" i="10"/>
  <c r="Y198" i="10"/>
  <c r="AE198" i="10" s="1"/>
  <c r="J198" i="10"/>
  <c r="R198" i="10"/>
  <c r="K198" i="10"/>
  <c r="S198" i="10"/>
  <c r="T198" i="10"/>
  <c r="L198" i="10"/>
  <c r="X59" i="10"/>
  <c r="Q59" i="10"/>
  <c r="R59" i="10"/>
  <c r="T59" i="10"/>
  <c r="H59" i="10"/>
  <c r="F59" i="10"/>
  <c r="AJ59" i="10"/>
  <c r="J59" i="10"/>
  <c r="I59" i="10"/>
  <c r="V59" i="10"/>
  <c r="Y59" i="10"/>
  <c r="AE59" i="10" s="1"/>
  <c r="O59" i="10"/>
  <c r="N59" i="10"/>
  <c r="AK59" i="10"/>
  <c r="L59" i="10"/>
  <c r="P59" i="10"/>
  <c r="M59" i="10"/>
  <c r="S59" i="10"/>
  <c r="W59" i="10"/>
  <c r="G59" i="10"/>
  <c r="K59" i="10"/>
  <c r="U59" i="10"/>
  <c r="M123" i="10"/>
  <c r="U123" i="10"/>
  <c r="F123" i="10"/>
  <c r="N123" i="10"/>
  <c r="V123" i="10"/>
  <c r="AJ123" i="10"/>
  <c r="G123" i="10"/>
  <c r="O123" i="10"/>
  <c r="W123" i="10"/>
  <c r="AK123" i="10"/>
  <c r="H123" i="10"/>
  <c r="P123" i="10"/>
  <c r="X123" i="10"/>
  <c r="I123" i="10"/>
  <c r="Q123" i="10"/>
  <c r="Y123" i="10"/>
  <c r="AE123" i="10" s="1"/>
  <c r="J123" i="10"/>
  <c r="L123" i="10"/>
  <c r="R123" i="10"/>
  <c r="S123" i="10"/>
  <c r="T123" i="10"/>
  <c r="K123" i="10"/>
  <c r="G203" i="10"/>
  <c r="L203" i="10"/>
  <c r="M203" i="10"/>
  <c r="O203" i="10"/>
  <c r="T203" i="10"/>
  <c r="U203" i="10"/>
  <c r="W203" i="10"/>
  <c r="F203" i="10"/>
  <c r="AK203" i="10"/>
  <c r="V203" i="10"/>
  <c r="AJ203" i="10"/>
  <c r="X203" i="10"/>
  <c r="P203" i="10"/>
  <c r="R203" i="10"/>
  <c r="N203" i="10"/>
  <c r="K203" i="10"/>
  <c r="I203" i="10"/>
  <c r="S203" i="10"/>
  <c r="Q203" i="10"/>
  <c r="J203" i="10"/>
  <c r="H203" i="10"/>
  <c r="Y203" i="10"/>
  <c r="AE203" i="10" s="1"/>
  <c r="F65" i="10"/>
  <c r="N65" i="10"/>
  <c r="V65" i="10"/>
  <c r="AJ65" i="10"/>
  <c r="G65" i="10"/>
  <c r="O65" i="10"/>
  <c r="W65" i="10"/>
  <c r="AK65" i="10"/>
  <c r="H65" i="10"/>
  <c r="P65" i="10"/>
  <c r="X65" i="10"/>
  <c r="J65" i="10"/>
  <c r="R65" i="10"/>
  <c r="K65" i="10"/>
  <c r="S65" i="10"/>
  <c r="T65" i="10"/>
  <c r="U65" i="10"/>
  <c r="Y65" i="10"/>
  <c r="AE65" i="10" s="1"/>
  <c r="I65" i="10"/>
  <c r="L65" i="10"/>
  <c r="M65" i="10"/>
  <c r="Q65" i="10"/>
  <c r="L60" i="10"/>
  <c r="T60" i="10"/>
  <c r="M60" i="10"/>
  <c r="U60" i="10"/>
  <c r="F60" i="10"/>
  <c r="N60" i="10"/>
  <c r="V60" i="10"/>
  <c r="AJ60" i="10"/>
  <c r="H60" i="10"/>
  <c r="P60" i="10"/>
  <c r="X60" i="10"/>
  <c r="I60" i="10"/>
  <c r="Q60" i="10"/>
  <c r="Y60" i="10"/>
  <c r="K60" i="10"/>
  <c r="O60" i="10"/>
  <c r="R60" i="10"/>
  <c r="S60" i="10"/>
  <c r="W60" i="10"/>
  <c r="AK60" i="10"/>
  <c r="G60" i="10"/>
  <c r="J60" i="10"/>
  <c r="M140" i="10"/>
  <c r="U140" i="10"/>
  <c r="G140" i="10"/>
  <c r="O140" i="10"/>
  <c r="W140" i="10"/>
  <c r="AK140" i="10"/>
  <c r="H140" i="10"/>
  <c r="P140" i="10"/>
  <c r="X140" i="10"/>
  <c r="I140" i="10"/>
  <c r="Q140" i="10"/>
  <c r="Y140" i="10"/>
  <c r="AE140" i="10" s="1"/>
  <c r="T140" i="10"/>
  <c r="F140" i="10"/>
  <c r="V140" i="10"/>
  <c r="J140" i="10"/>
  <c r="L140" i="10"/>
  <c r="N140" i="10"/>
  <c r="AJ140" i="10"/>
  <c r="K140" i="10"/>
  <c r="R140" i="10"/>
  <c r="S140" i="10"/>
  <c r="L77" i="10"/>
  <c r="M77" i="10"/>
  <c r="T77" i="10"/>
  <c r="U77" i="10"/>
  <c r="G77" i="10"/>
  <c r="O77" i="10"/>
  <c r="W77" i="10"/>
  <c r="F77" i="10"/>
  <c r="AK77" i="10"/>
  <c r="H77" i="10"/>
  <c r="N77" i="10"/>
  <c r="P77" i="10"/>
  <c r="I77" i="10"/>
  <c r="J77" i="10"/>
  <c r="K77" i="10"/>
  <c r="Q77" i="10"/>
  <c r="Y77" i="10"/>
  <c r="AE77" i="10" s="1"/>
  <c r="V77" i="10"/>
  <c r="X77" i="10"/>
  <c r="R77" i="10"/>
  <c r="AJ77" i="10"/>
  <c r="S77" i="10"/>
  <c r="M6" i="10"/>
  <c r="U6" i="10"/>
  <c r="F6" i="10"/>
  <c r="N6" i="10"/>
  <c r="V6" i="10"/>
  <c r="AJ6" i="10"/>
  <c r="H6" i="10"/>
  <c r="P6" i="10"/>
  <c r="X6" i="10"/>
  <c r="I6" i="10"/>
  <c r="Q6" i="10"/>
  <c r="Y6" i="10"/>
  <c r="AE6" i="10" s="1"/>
  <c r="J6" i="10"/>
  <c r="R6" i="10"/>
  <c r="K6" i="10"/>
  <c r="S6" i="10"/>
  <c r="L6" i="10"/>
  <c r="T6" i="10"/>
  <c r="G6" i="10"/>
  <c r="O6" i="10"/>
  <c r="W6" i="10"/>
  <c r="AK6" i="10"/>
  <c r="V118" i="10"/>
  <c r="G118" i="10"/>
  <c r="P118" i="10"/>
  <c r="Y118" i="10"/>
  <c r="AE118" i="10" s="1"/>
  <c r="L118" i="10"/>
  <c r="U118" i="10"/>
  <c r="AJ118" i="10"/>
  <c r="O118" i="10"/>
  <c r="X118" i="10"/>
  <c r="T118" i="10"/>
  <c r="W118" i="10"/>
  <c r="AK118" i="10"/>
  <c r="K118" i="10"/>
  <c r="R118" i="10"/>
  <c r="S118" i="10"/>
  <c r="F118" i="10"/>
  <c r="I118" i="10"/>
  <c r="Q118" i="10"/>
  <c r="J118" i="10"/>
  <c r="N118" i="10"/>
  <c r="M118" i="10"/>
  <c r="H118" i="10"/>
  <c r="H150" i="10"/>
  <c r="P150" i="10"/>
  <c r="X150" i="10"/>
  <c r="I150" i="10"/>
  <c r="Q150" i="10"/>
  <c r="Y150" i="10"/>
  <c r="AE150" i="10" s="1"/>
  <c r="J150" i="10"/>
  <c r="R150" i="10"/>
  <c r="L150" i="10"/>
  <c r="T150" i="10"/>
  <c r="M150" i="10"/>
  <c r="U150" i="10"/>
  <c r="N150" i="10"/>
  <c r="O150" i="10"/>
  <c r="S150" i="10"/>
  <c r="V150" i="10"/>
  <c r="W150" i="10"/>
  <c r="F150" i="10"/>
  <c r="G150" i="10"/>
  <c r="AJ150" i="10"/>
  <c r="K150" i="10"/>
  <c r="AK150" i="10"/>
  <c r="F182" i="10"/>
  <c r="G182" i="10"/>
  <c r="X182" i="10"/>
  <c r="I182" i="10"/>
  <c r="R182" i="10"/>
  <c r="S182" i="10"/>
  <c r="N182" i="10"/>
  <c r="O182" i="10"/>
  <c r="Q182" i="10"/>
  <c r="V182" i="10"/>
  <c r="W182" i="10"/>
  <c r="Y182" i="10"/>
  <c r="AE182" i="10" s="1"/>
  <c r="AJ182" i="10"/>
  <c r="AK182" i="10"/>
  <c r="M182" i="10"/>
  <c r="U182" i="10"/>
  <c r="H182" i="10"/>
  <c r="J182" i="10"/>
  <c r="P182" i="10"/>
  <c r="K182" i="10"/>
  <c r="L182" i="10"/>
  <c r="T182" i="10"/>
  <c r="S173" i="10"/>
  <c r="AJ173" i="10"/>
  <c r="H173" i="10"/>
  <c r="I173" i="10"/>
  <c r="P173" i="10"/>
  <c r="Q173" i="10"/>
  <c r="X173" i="10"/>
  <c r="Y173" i="10"/>
  <c r="AE173" i="10" s="1"/>
  <c r="G173" i="10"/>
  <c r="O173" i="10"/>
  <c r="J173" i="10"/>
  <c r="W173" i="10"/>
  <c r="R173" i="10"/>
  <c r="L173" i="10"/>
  <c r="M173" i="10"/>
  <c r="AK173" i="10"/>
  <c r="F173" i="10"/>
  <c r="K173" i="10"/>
  <c r="N173" i="10"/>
  <c r="U173" i="10"/>
  <c r="V173" i="10"/>
  <c r="T173" i="10"/>
  <c r="N73" i="10"/>
  <c r="P73" i="10"/>
  <c r="I73" i="10"/>
  <c r="J73" i="10"/>
  <c r="K73" i="10"/>
  <c r="V73" i="10"/>
  <c r="X73" i="10"/>
  <c r="Q73" i="10"/>
  <c r="R73" i="10"/>
  <c r="S73" i="10"/>
  <c r="AJ73" i="10"/>
  <c r="Y73" i="10"/>
  <c r="AE73" i="10" s="1"/>
  <c r="L73" i="10"/>
  <c r="M73" i="10"/>
  <c r="T73" i="10"/>
  <c r="U73" i="10"/>
  <c r="G73" i="10"/>
  <c r="O73" i="10"/>
  <c r="F73" i="10"/>
  <c r="H73" i="10"/>
  <c r="W73" i="10"/>
  <c r="AK73" i="10"/>
  <c r="F161" i="10"/>
  <c r="N161" i="10"/>
  <c r="V161" i="10"/>
  <c r="AJ161" i="10"/>
  <c r="G161" i="10"/>
  <c r="O161" i="10"/>
  <c r="W161" i="10"/>
  <c r="AK161" i="10"/>
  <c r="H161" i="10"/>
  <c r="P161" i="10"/>
  <c r="X161" i="10"/>
  <c r="J161" i="10"/>
  <c r="R161" i="10"/>
  <c r="K161" i="10"/>
  <c r="S161" i="10"/>
  <c r="L161" i="10"/>
  <c r="M161" i="10"/>
  <c r="Q161" i="10"/>
  <c r="T161" i="10"/>
  <c r="U161" i="10"/>
  <c r="Y161" i="10"/>
  <c r="AE161" i="10" s="1"/>
  <c r="I161" i="10"/>
  <c r="H10" i="10"/>
  <c r="L10" i="10"/>
  <c r="S10" i="10"/>
  <c r="X10" i="10"/>
  <c r="AK10" i="10"/>
  <c r="Q10" i="10"/>
  <c r="U10" i="10"/>
  <c r="F10" i="10"/>
  <c r="P10" i="10"/>
  <c r="M10" i="10"/>
  <c r="J10" i="10"/>
  <c r="V10" i="10"/>
  <c r="G10" i="10"/>
  <c r="T10" i="10"/>
  <c r="R10" i="10"/>
  <c r="Y10" i="10"/>
  <c r="AE10" i="10" s="1"/>
  <c r="W10" i="10"/>
  <c r="I10" i="10"/>
  <c r="K10" i="10"/>
  <c r="O10" i="10"/>
  <c r="AJ10" i="10"/>
  <c r="N10" i="10"/>
  <c r="I26" i="10"/>
  <c r="AJ26" i="10"/>
  <c r="R26" i="10"/>
  <c r="S26" i="10"/>
  <c r="O26" i="10"/>
  <c r="AK26" i="10"/>
  <c r="K26" i="10"/>
  <c r="G26" i="10"/>
  <c r="V26" i="10"/>
  <c r="J26" i="10"/>
  <c r="X26" i="10"/>
  <c r="F26" i="10"/>
  <c r="N26" i="10"/>
  <c r="T26" i="10"/>
  <c r="P26" i="10"/>
  <c r="L26" i="10"/>
  <c r="H26" i="10"/>
  <c r="M26" i="10"/>
  <c r="W26" i="10"/>
  <c r="Y26" i="10"/>
  <c r="AE26" i="10" s="1"/>
  <c r="Q26" i="10"/>
  <c r="U26" i="10"/>
  <c r="L42" i="10"/>
  <c r="T42" i="10"/>
  <c r="G42" i="10"/>
  <c r="O42" i="10"/>
  <c r="W42" i="10"/>
  <c r="AK42" i="10"/>
  <c r="H42" i="10"/>
  <c r="P42" i="10"/>
  <c r="X42" i="10"/>
  <c r="I42" i="10"/>
  <c r="Q42" i="10"/>
  <c r="Y42" i="10"/>
  <c r="AE42" i="10" s="1"/>
  <c r="J42" i="10"/>
  <c r="R42" i="10"/>
  <c r="V42" i="10"/>
  <c r="F42" i="10"/>
  <c r="K42" i="10"/>
  <c r="AJ42" i="10"/>
  <c r="M42" i="10"/>
  <c r="N42" i="10"/>
  <c r="S42" i="10"/>
  <c r="U42" i="10"/>
  <c r="P58" i="10"/>
  <c r="H58" i="10"/>
  <c r="W58" i="10"/>
  <c r="L58" i="10"/>
  <c r="O58" i="10"/>
  <c r="I58" i="10"/>
  <c r="Y58" i="10"/>
  <c r="AE58" i="10" s="1"/>
  <c r="S58" i="10"/>
  <c r="V58" i="10"/>
  <c r="J58" i="10"/>
  <c r="Q58" i="10"/>
  <c r="U58" i="10"/>
  <c r="T58" i="10"/>
  <c r="N58" i="10"/>
  <c r="X58" i="10"/>
  <c r="F58" i="10"/>
  <c r="AJ58" i="10"/>
  <c r="R58" i="10"/>
  <c r="G58" i="10"/>
  <c r="AK58" i="10"/>
  <c r="M58" i="10"/>
  <c r="K58" i="10"/>
  <c r="M74" i="10"/>
  <c r="U74" i="10"/>
  <c r="F74" i="10"/>
  <c r="L74" i="10"/>
  <c r="N74" i="10"/>
  <c r="G74" i="10"/>
  <c r="H74" i="10"/>
  <c r="I74" i="10"/>
  <c r="T74" i="10"/>
  <c r="V74" i="10"/>
  <c r="O74" i="10"/>
  <c r="P74" i="10"/>
  <c r="Q74" i="10"/>
  <c r="AJ74" i="10"/>
  <c r="W74" i="10"/>
  <c r="X74" i="10"/>
  <c r="Y74" i="10"/>
  <c r="AE74" i="10" s="1"/>
  <c r="J74" i="10"/>
  <c r="R74" i="10"/>
  <c r="K74" i="10"/>
  <c r="AK74" i="10"/>
  <c r="S74" i="10"/>
  <c r="T90" i="10"/>
  <c r="V90" i="10"/>
  <c r="O90" i="10"/>
  <c r="AJ90" i="10"/>
  <c r="W90" i="10"/>
  <c r="J90" i="10"/>
  <c r="X90" i="10"/>
  <c r="S90" i="10"/>
  <c r="G90" i="10"/>
  <c r="R90" i="10"/>
  <c r="AK90" i="10"/>
  <c r="Q90" i="10"/>
  <c r="F90" i="10"/>
  <c r="K90" i="10"/>
  <c r="P90" i="10"/>
  <c r="I90" i="10"/>
  <c r="L90" i="10"/>
  <c r="H90" i="10"/>
  <c r="U90" i="10"/>
  <c r="N90" i="10"/>
  <c r="M90" i="10"/>
  <c r="Y90" i="10"/>
  <c r="AE90" i="10" s="1"/>
  <c r="V106" i="10"/>
  <c r="H106" i="10"/>
  <c r="Q106" i="10"/>
  <c r="M106" i="10"/>
  <c r="R106" i="10"/>
  <c r="G106" i="10"/>
  <c r="P106" i="10"/>
  <c r="Y106" i="10"/>
  <c r="AE106" i="10" s="1"/>
  <c r="L106" i="10"/>
  <c r="U106" i="10"/>
  <c r="O106" i="10"/>
  <c r="X106" i="10"/>
  <c r="T106" i="10"/>
  <c r="F106" i="10"/>
  <c r="W106" i="10"/>
  <c r="N106" i="10"/>
  <c r="AK106" i="10"/>
  <c r="AJ106" i="10"/>
  <c r="K106" i="10"/>
  <c r="S106" i="10"/>
  <c r="J106" i="10"/>
  <c r="I106" i="10"/>
  <c r="G122" i="10"/>
  <c r="O122" i="10"/>
  <c r="W122" i="10"/>
  <c r="AK122" i="10"/>
  <c r="H122" i="10"/>
  <c r="P122" i="10"/>
  <c r="X122" i="10"/>
  <c r="I122" i="10"/>
  <c r="Q122" i="10"/>
  <c r="Y122" i="10"/>
  <c r="AE122" i="10" s="1"/>
  <c r="J122" i="10"/>
  <c r="R122" i="10"/>
  <c r="K122" i="10"/>
  <c r="S122" i="10"/>
  <c r="F122" i="10"/>
  <c r="L122" i="10"/>
  <c r="AJ122" i="10"/>
  <c r="M122" i="10"/>
  <c r="T122" i="10"/>
  <c r="U122" i="10"/>
  <c r="N122" i="10"/>
  <c r="V122" i="10"/>
  <c r="N138" i="10"/>
  <c r="P138" i="10"/>
  <c r="Y138" i="10"/>
  <c r="V138" i="10"/>
  <c r="G138" i="10"/>
  <c r="X138" i="10"/>
  <c r="L138" i="10"/>
  <c r="J138" i="10"/>
  <c r="AJ138" i="10"/>
  <c r="O138" i="10"/>
  <c r="K138" i="10"/>
  <c r="T138" i="10"/>
  <c r="AK138" i="10"/>
  <c r="W138" i="10"/>
  <c r="S138" i="10"/>
  <c r="U138" i="10"/>
  <c r="I138" i="10"/>
  <c r="H138" i="10"/>
  <c r="M138" i="10"/>
  <c r="Q138" i="10"/>
  <c r="F138" i="10"/>
  <c r="R138" i="10"/>
  <c r="M154" i="10"/>
  <c r="U154" i="10"/>
  <c r="H154" i="10"/>
  <c r="P154" i="10"/>
  <c r="J154" i="10"/>
  <c r="F154" i="10"/>
  <c r="G154" i="10"/>
  <c r="X154" i="10"/>
  <c r="I154" i="10"/>
  <c r="R154" i="10"/>
  <c r="S154" i="10"/>
  <c r="N154" i="10"/>
  <c r="O154" i="10"/>
  <c r="Q154" i="10"/>
  <c r="V154" i="10"/>
  <c r="W154" i="10"/>
  <c r="Y154" i="10"/>
  <c r="AJ154" i="10"/>
  <c r="AK154" i="10"/>
  <c r="L154" i="10"/>
  <c r="K154" i="10"/>
  <c r="T154" i="10"/>
  <c r="H170" i="10"/>
  <c r="P170" i="10"/>
  <c r="X170" i="10"/>
  <c r="I170" i="10"/>
  <c r="Q170" i="10"/>
  <c r="Y170" i="10"/>
  <c r="AE170" i="10" s="1"/>
  <c r="J170" i="10"/>
  <c r="R170" i="10"/>
  <c r="L170" i="10"/>
  <c r="T170" i="10"/>
  <c r="M170" i="10"/>
  <c r="U170" i="10"/>
  <c r="V170" i="10"/>
  <c r="W170" i="10"/>
  <c r="F170" i="10"/>
  <c r="G170" i="10"/>
  <c r="AJ170" i="10"/>
  <c r="K170" i="10"/>
  <c r="AK170" i="10"/>
  <c r="N170" i="10"/>
  <c r="O170" i="10"/>
  <c r="S170" i="10"/>
  <c r="H186" i="10"/>
  <c r="I186" i="10"/>
  <c r="Q186" i="10"/>
  <c r="Y186" i="10"/>
  <c r="AE186" i="10" s="1"/>
  <c r="M186" i="10"/>
  <c r="U186" i="10"/>
  <c r="P186" i="10"/>
  <c r="F186" i="10"/>
  <c r="R186" i="10"/>
  <c r="G186" i="10"/>
  <c r="S186" i="10"/>
  <c r="J186" i="10"/>
  <c r="T186" i="10"/>
  <c r="AJ186" i="10"/>
  <c r="K186" i="10"/>
  <c r="V186" i="10"/>
  <c r="AK186" i="10"/>
  <c r="L186" i="10"/>
  <c r="W186" i="10"/>
  <c r="N186" i="10"/>
  <c r="X186" i="10"/>
  <c r="O186" i="10"/>
  <c r="V202" i="10"/>
  <c r="W202" i="10"/>
  <c r="Y202" i="10"/>
  <c r="AE202" i="10" s="1"/>
  <c r="AJ202" i="10"/>
  <c r="AK202" i="10"/>
  <c r="H202" i="10"/>
  <c r="P202" i="10"/>
  <c r="J202" i="10"/>
  <c r="K202" i="10"/>
  <c r="X202" i="10"/>
  <c r="R202" i="10"/>
  <c r="S202" i="10"/>
  <c r="F202" i="10"/>
  <c r="G202" i="10"/>
  <c r="I202" i="10"/>
  <c r="N202" i="10"/>
  <c r="O202" i="10"/>
  <c r="Q202" i="10"/>
  <c r="M202" i="10"/>
  <c r="U202" i="10"/>
  <c r="L202" i="10"/>
  <c r="T202" i="10"/>
  <c r="N218" i="10"/>
  <c r="O218" i="10"/>
  <c r="V218" i="10"/>
  <c r="W218" i="10"/>
  <c r="I218" i="10"/>
  <c r="AJ218" i="10"/>
  <c r="AK218" i="10"/>
  <c r="Q218" i="10"/>
  <c r="Y218" i="10"/>
  <c r="AE218" i="10" s="1"/>
  <c r="J218" i="10"/>
  <c r="H218" i="10"/>
  <c r="R218" i="10"/>
  <c r="X218" i="10"/>
  <c r="F218" i="10"/>
  <c r="G218" i="10"/>
  <c r="T218" i="10"/>
  <c r="K218" i="10"/>
  <c r="S218" i="10"/>
  <c r="P218" i="10"/>
  <c r="M218" i="10"/>
  <c r="U218" i="10"/>
  <c r="L218" i="10"/>
  <c r="J29" i="10"/>
  <c r="R29" i="10"/>
  <c r="M29" i="10"/>
  <c r="U29" i="10"/>
  <c r="F29" i="10"/>
  <c r="N29" i="10"/>
  <c r="V29" i="10"/>
  <c r="AJ29" i="10"/>
  <c r="G29" i="10"/>
  <c r="O29" i="10"/>
  <c r="W29" i="10"/>
  <c r="AK29" i="10"/>
  <c r="H29" i="10"/>
  <c r="P29" i="10"/>
  <c r="X29" i="10"/>
  <c r="L29" i="10"/>
  <c r="Q29" i="10"/>
  <c r="S29" i="10"/>
  <c r="T29" i="10"/>
  <c r="Y29" i="10"/>
  <c r="AE29" i="10" s="1"/>
  <c r="I29" i="10"/>
  <c r="K29" i="10"/>
  <c r="H129" i="10"/>
  <c r="K129" i="10"/>
  <c r="L129" i="10"/>
  <c r="O129" i="10"/>
  <c r="P129" i="10"/>
  <c r="J129" i="10"/>
  <c r="S129" i="10"/>
  <c r="X129" i="10"/>
  <c r="I129" i="10"/>
  <c r="R129" i="10"/>
  <c r="F129" i="10"/>
  <c r="Q129" i="10"/>
  <c r="N129" i="10"/>
  <c r="AK129" i="10"/>
  <c r="Y129" i="10"/>
  <c r="AE129" i="10" s="1"/>
  <c r="M129" i="10"/>
  <c r="V129" i="10"/>
  <c r="U129" i="10"/>
  <c r="AJ129" i="10"/>
  <c r="G129" i="10"/>
  <c r="T129" i="10"/>
  <c r="W129" i="10"/>
  <c r="L225" i="10"/>
  <c r="J225" i="10"/>
  <c r="T225" i="10"/>
  <c r="R225" i="10"/>
  <c r="H225" i="10"/>
  <c r="I225" i="10"/>
  <c r="X225" i="10"/>
  <c r="Y225" i="10"/>
  <c r="AE225" i="10" s="1"/>
  <c r="K225" i="10"/>
  <c r="S225" i="10"/>
  <c r="P225" i="10"/>
  <c r="G225" i="10"/>
  <c r="O225" i="10"/>
  <c r="Q225" i="10"/>
  <c r="W225" i="10"/>
  <c r="F225" i="10"/>
  <c r="AK225" i="10"/>
  <c r="N225" i="10"/>
  <c r="M225" i="10"/>
  <c r="V225" i="10"/>
  <c r="U225" i="10"/>
  <c r="AJ225" i="10"/>
  <c r="V85" i="10"/>
  <c r="X85" i="10"/>
  <c r="Q85" i="10"/>
  <c r="R85" i="10"/>
  <c r="S85" i="10"/>
  <c r="AJ85" i="10"/>
  <c r="Y85" i="10"/>
  <c r="AE85" i="10" s="1"/>
  <c r="L85" i="10"/>
  <c r="M85" i="10"/>
  <c r="T85" i="10"/>
  <c r="U85" i="10"/>
  <c r="G85" i="10"/>
  <c r="O85" i="10"/>
  <c r="W85" i="10"/>
  <c r="AK85" i="10"/>
  <c r="F85" i="10"/>
  <c r="H85" i="10"/>
  <c r="N85" i="10"/>
  <c r="P85" i="10"/>
  <c r="J85" i="10"/>
  <c r="K85" i="10"/>
  <c r="I85" i="10"/>
  <c r="L181" i="10"/>
  <c r="T181" i="10"/>
  <c r="M181" i="10"/>
  <c r="U181" i="10"/>
  <c r="H181" i="10"/>
  <c r="P181" i="10"/>
  <c r="X181" i="10"/>
  <c r="I181" i="10"/>
  <c r="Q181" i="10"/>
  <c r="Y181" i="10"/>
  <c r="AE181" i="10" s="1"/>
  <c r="G181" i="10"/>
  <c r="W181" i="10"/>
  <c r="J181" i="10"/>
  <c r="K181" i="10"/>
  <c r="N181" i="10"/>
  <c r="AJ181" i="10"/>
  <c r="O181" i="10"/>
  <c r="AK181" i="10"/>
  <c r="R181" i="10"/>
  <c r="S181" i="10"/>
  <c r="F181" i="10"/>
  <c r="V181" i="10"/>
  <c r="P31" i="10"/>
  <c r="I31" i="10"/>
  <c r="AK31" i="10"/>
  <c r="K31" i="10"/>
  <c r="V31" i="10"/>
  <c r="Y31" i="10"/>
  <c r="U31" i="10"/>
  <c r="X31" i="10"/>
  <c r="R31" i="10"/>
  <c r="N31" i="10"/>
  <c r="AJ31" i="10"/>
  <c r="M31" i="10"/>
  <c r="J31" i="10"/>
  <c r="G31" i="10"/>
  <c r="F31" i="10"/>
  <c r="W31" i="10"/>
  <c r="Q31" i="10"/>
  <c r="S31" i="10"/>
  <c r="T31" i="10"/>
  <c r="H31" i="10"/>
  <c r="O31" i="10"/>
  <c r="L31" i="10"/>
  <c r="H47" i="10"/>
  <c r="P47" i="10"/>
  <c r="X47" i="10"/>
  <c r="K47" i="10"/>
  <c r="S47" i="10"/>
  <c r="L47" i="10"/>
  <c r="T47" i="10"/>
  <c r="M47" i="10"/>
  <c r="U47" i="10"/>
  <c r="F47" i="10"/>
  <c r="N47" i="10"/>
  <c r="V47" i="10"/>
  <c r="AJ47" i="10"/>
  <c r="O47" i="10"/>
  <c r="Q47" i="10"/>
  <c r="R47" i="10"/>
  <c r="W47" i="10"/>
  <c r="Y47" i="10"/>
  <c r="AE47" i="10" s="1"/>
  <c r="G47" i="10"/>
  <c r="J47" i="10"/>
  <c r="AK47" i="10"/>
  <c r="I47" i="10"/>
  <c r="H63" i="10"/>
  <c r="P63" i="10"/>
  <c r="X63" i="10"/>
  <c r="I63" i="10"/>
  <c r="Q63" i="10"/>
  <c r="Y63" i="10"/>
  <c r="AE63" i="10" s="1"/>
  <c r="J63" i="10"/>
  <c r="R63" i="10"/>
  <c r="L63" i="10"/>
  <c r="T63" i="10"/>
  <c r="M63" i="10"/>
  <c r="U63" i="10"/>
  <c r="W63" i="10"/>
  <c r="F63" i="10"/>
  <c r="G63" i="10"/>
  <c r="AJ63" i="10"/>
  <c r="K63" i="10"/>
  <c r="AK63" i="10"/>
  <c r="N63" i="10"/>
  <c r="O63" i="10"/>
  <c r="S63" i="10"/>
  <c r="V63" i="10"/>
  <c r="X79" i="10"/>
  <c r="Y79" i="10"/>
  <c r="AE79" i="10" s="1"/>
  <c r="K79" i="10"/>
  <c r="S79" i="10"/>
  <c r="J79" i="10"/>
  <c r="L79" i="10"/>
  <c r="F79" i="10"/>
  <c r="G79" i="10"/>
  <c r="R79" i="10"/>
  <c r="T79" i="10"/>
  <c r="M79" i="10"/>
  <c r="N79" i="10"/>
  <c r="O79" i="10"/>
  <c r="U79" i="10"/>
  <c r="V79" i="10"/>
  <c r="W79" i="10"/>
  <c r="H79" i="10"/>
  <c r="AK79" i="10"/>
  <c r="P79" i="10"/>
  <c r="I79" i="10"/>
  <c r="Q79" i="10"/>
  <c r="AJ79" i="10"/>
  <c r="L95" i="10"/>
  <c r="T95" i="10"/>
  <c r="M95" i="10"/>
  <c r="U95" i="10"/>
  <c r="F95" i="10"/>
  <c r="N95" i="10"/>
  <c r="V95" i="10"/>
  <c r="AJ95" i="10"/>
  <c r="H95" i="10"/>
  <c r="P95" i="10"/>
  <c r="X95" i="10"/>
  <c r="I95" i="10"/>
  <c r="Q95" i="10"/>
  <c r="Y95" i="10"/>
  <c r="AE95" i="10" s="1"/>
  <c r="O95" i="10"/>
  <c r="R95" i="10"/>
  <c r="S95" i="10"/>
  <c r="W95" i="10"/>
  <c r="J95" i="10"/>
  <c r="K95" i="10"/>
  <c r="AK95" i="10"/>
  <c r="G95" i="10"/>
  <c r="J111" i="10"/>
  <c r="R111" i="10"/>
  <c r="K111" i="10"/>
  <c r="S111" i="10"/>
  <c r="L111" i="10"/>
  <c r="T111" i="10"/>
  <c r="F111" i="10"/>
  <c r="N111" i="10"/>
  <c r="V111" i="10"/>
  <c r="AJ111" i="10"/>
  <c r="G111" i="10"/>
  <c r="O111" i="10"/>
  <c r="W111" i="10"/>
  <c r="AK111" i="10"/>
  <c r="M111" i="10"/>
  <c r="P111" i="10"/>
  <c r="Q111" i="10"/>
  <c r="U111" i="10"/>
  <c r="X111" i="10"/>
  <c r="Y111" i="10"/>
  <c r="AE111" i="10" s="1"/>
  <c r="H111" i="10"/>
  <c r="I111" i="10"/>
  <c r="G127" i="10"/>
  <c r="O127" i="10"/>
  <c r="W127" i="10"/>
  <c r="AK127" i="10"/>
  <c r="H127" i="10"/>
  <c r="P127" i="10"/>
  <c r="X127" i="10"/>
  <c r="I127" i="10"/>
  <c r="Q127" i="10"/>
  <c r="Y127" i="10"/>
  <c r="AE127" i="10" s="1"/>
  <c r="J127" i="10"/>
  <c r="R127" i="10"/>
  <c r="K127" i="10"/>
  <c r="S127" i="10"/>
  <c r="L127" i="10"/>
  <c r="AJ127" i="10"/>
  <c r="M127" i="10"/>
  <c r="N127" i="10"/>
  <c r="U127" i="10"/>
  <c r="V127" i="10"/>
  <c r="F127" i="10"/>
  <c r="T127" i="10"/>
  <c r="I143" i="10"/>
  <c r="Q143" i="10"/>
  <c r="Y143" i="10"/>
  <c r="AE143" i="10" s="1"/>
  <c r="M143" i="10"/>
  <c r="U143" i="10"/>
  <c r="N143" i="10"/>
  <c r="X143" i="10"/>
  <c r="O143" i="10"/>
  <c r="F143" i="10"/>
  <c r="P143" i="10"/>
  <c r="H143" i="10"/>
  <c r="S143" i="10"/>
  <c r="AJ143" i="10"/>
  <c r="J143" i="10"/>
  <c r="T143" i="10"/>
  <c r="AK143" i="10"/>
  <c r="R143" i="10"/>
  <c r="V143" i="10"/>
  <c r="W143" i="10"/>
  <c r="G143" i="10"/>
  <c r="K143" i="10"/>
  <c r="L143" i="10"/>
  <c r="S159" i="10"/>
  <c r="F159" i="10"/>
  <c r="J159" i="10"/>
  <c r="N159" i="10"/>
  <c r="H159" i="10"/>
  <c r="I159" i="10"/>
  <c r="V159" i="10"/>
  <c r="G159" i="10"/>
  <c r="P159" i="10"/>
  <c r="Q159" i="10"/>
  <c r="AJ159" i="10"/>
  <c r="O159" i="10"/>
  <c r="X159" i="10"/>
  <c r="L159" i="10"/>
  <c r="M159" i="10"/>
  <c r="W159" i="10"/>
  <c r="T159" i="10"/>
  <c r="U159" i="10"/>
  <c r="AK159" i="10"/>
  <c r="K159" i="10"/>
  <c r="Y159" i="10"/>
  <c r="AE159" i="10" s="1"/>
  <c r="R159" i="10"/>
  <c r="K175" i="10"/>
  <c r="F175" i="10"/>
  <c r="S175" i="10"/>
  <c r="N175" i="10"/>
  <c r="H175" i="10"/>
  <c r="V175" i="10"/>
  <c r="G175" i="10"/>
  <c r="P175" i="10"/>
  <c r="AJ175" i="10"/>
  <c r="O175" i="10"/>
  <c r="L175" i="10"/>
  <c r="M175" i="10"/>
  <c r="W175" i="10"/>
  <c r="T175" i="10"/>
  <c r="U175" i="10"/>
  <c r="AK175" i="10"/>
  <c r="Q175" i="10"/>
  <c r="R175" i="10"/>
  <c r="X175" i="10"/>
  <c r="Y175" i="10"/>
  <c r="AE175" i="10" s="1"/>
  <c r="I175" i="10"/>
  <c r="J175" i="10"/>
  <c r="M191" i="10"/>
  <c r="U191" i="10"/>
  <c r="F191" i="10"/>
  <c r="N191" i="10"/>
  <c r="V191" i="10"/>
  <c r="AJ191" i="10"/>
  <c r="G191" i="10"/>
  <c r="O191" i="10"/>
  <c r="W191" i="10"/>
  <c r="AK191" i="10"/>
  <c r="H191" i="10"/>
  <c r="P191" i="10"/>
  <c r="X191" i="10"/>
  <c r="I191" i="10"/>
  <c r="Q191" i="10"/>
  <c r="Y191" i="10"/>
  <c r="AE191" i="10" s="1"/>
  <c r="J191" i="10"/>
  <c r="R191" i="10"/>
  <c r="K191" i="10"/>
  <c r="S191" i="10"/>
  <c r="L191" i="10"/>
  <c r="T191" i="10"/>
  <c r="V207" i="10"/>
  <c r="P207" i="10"/>
  <c r="AJ207" i="10"/>
  <c r="X207" i="10"/>
  <c r="L207" i="10"/>
  <c r="M207" i="10"/>
  <c r="G207" i="10"/>
  <c r="T207" i="10"/>
  <c r="U207" i="10"/>
  <c r="O207" i="10"/>
  <c r="F207" i="10"/>
  <c r="AK207" i="10"/>
  <c r="N207" i="10"/>
  <c r="H207" i="10"/>
  <c r="J207" i="10"/>
  <c r="R207" i="10"/>
  <c r="W207" i="10"/>
  <c r="I207" i="10"/>
  <c r="Q207" i="10"/>
  <c r="K207" i="10"/>
  <c r="Y207" i="10"/>
  <c r="AE207" i="10" s="1"/>
  <c r="S207" i="10"/>
  <c r="H223" i="10"/>
  <c r="P223" i="10"/>
  <c r="X223" i="10"/>
  <c r="I223" i="10"/>
  <c r="Q223" i="10"/>
  <c r="Y223" i="10"/>
  <c r="AE223" i="10" s="1"/>
  <c r="J223" i="10"/>
  <c r="R223" i="10"/>
  <c r="L223" i="10"/>
  <c r="T223" i="10"/>
  <c r="M223" i="10"/>
  <c r="U223" i="10"/>
  <c r="S223" i="10"/>
  <c r="V223" i="10"/>
  <c r="W223" i="10"/>
  <c r="O223" i="10"/>
  <c r="F223" i="10"/>
  <c r="G223" i="10"/>
  <c r="AJ223" i="10"/>
  <c r="K223" i="10"/>
  <c r="AK223" i="10"/>
  <c r="N223" i="10"/>
  <c r="H37" i="10"/>
  <c r="P37" i="10"/>
  <c r="X37" i="10"/>
  <c r="K37" i="10"/>
  <c r="S37" i="10"/>
  <c r="L37" i="10"/>
  <c r="T37" i="10"/>
  <c r="M37" i="10"/>
  <c r="U37" i="10"/>
  <c r="F37" i="10"/>
  <c r="N37" i="10"/>
  <c r="V37" i="10"/>
  <c r="AJ37" i="10"/>
  <c r="J37" i="10"/>
  <c r="O37" i="10"/>
  <c r="Q37" i="10"/>
  <c r="R37" i="10"/>
  <c r="W37" i="10"/>
  <c r="Y37" i="10"/>
  <c r="AE37" i="10" s="1"/>
  <c r="AK37" i="10"/>
  <c r="G37" i="10"/>
  <c r="I37" i="10"/>
  <c r="R145" i="10"/>
  <c r="K145" i="10"/>
  <c r="L145" i="10"/>
  <c r="AJ145" i="10"/>
  <c r="G145" i="10"/>
  <c r="H145" i="10"/>
  <c r="J145" i="10"/>
  <c r="T145" i="10"/>
  <c r="U145" i="10"/>
  <c r="P145" i="10"/>
  <c r="Q145" i="10"/>
  <c r="S145" i="10"/>
  <c r="X145" i="10"/>
  <c r="Y145" i="10"/>
  <c r="AE145" i="10" s="1"/>
  <c r="M145" i="10"/>
  <c r="F145" i="10"/>
  <c r="O145" i="10"/>
  <c r="W145" i="10"/>
  <c r="I145" i="10"/>
  <c r="V145" i="10"/>
  <c r="N145" i="10"/>
  <c r="AK145" i="10"/>
  <c r="I5" i="10"/>
  <c r="N5" i="10"/>
  <c r="K5" i="10"/>
  <c r="J5" i="10"/>
  <c r="AJ5" i="10"/>
  <c r="R5" i="10"/>
  <c r="F5" i="10"/>
  <c r="G5" i="10"/>
  <c r="W5" i="10"/>
  <c r="P5" i="10"/>
  <c r="T5" i="10"/>
  <c r="S5" i="10"/>
  <c r="V5" i="10"/>
  <c r="H5" i="10"/>
  <c r="L5" i="10"/>
  <c r="X5" i="10"/>
  <c r="O5" i="10"/>
  <c r="AK5" i="10"/>
  <c r="Y5" i="10"/>
  <c r="U5" i="10"/>
  <c r="Q5" i="10"/>
  <c r="M5" i="10"/>
  <c r="H97" i="10"/>
  <c r="I97" i="10"/>
  <c r="J97" i="10"/>
  <c r="S97" i="10"/>
  <c r="T97" i="10"/>
  <c r="G97" i="10"/>
  <c r="Q97" i="10"/>
  <c r="R97" i="10"/>
  <c r="F97" i="10"/>
  <c r="O97" i="10"/>
  <c r="Y97" i="10"/>
  <c r="AE97" i="10" s="1"/>
  <c r="N97" i="10"/>
  <c r="W97" i="10"/>
  <c r="V97" i="10"/>
  <c r="AK97" i="10"/>
  <c r="P97" i="10"/>
  <c r="AJ97" i="10"/>
  <c r="X97" i="10"/>
  <c r="M97" i="10"/>
  <c r="U97" i="10"/>
  <c r="K97" i="10"/>
  <c r="L97" i="10"/>
  <c r="G197" i="10"/>
  <c r="O197" i="10"/>
  <c r="W197" i="10"/>
  <c r="AK197" i="10"/>
  <c r="H197" i="10"/>
  <c r="P197" i="10"/>
  <c r="X197" i="10"/>
  <c r="I197" i="10"/>
  <c r="Q197" i="10"/>
  <c r="Y197" i="10"/>
  <c r="AE197" i="10" s="1"/>
  <c r="J197" i="10"/>
  <c r="R197" i="10"/>
  <c r="K197" i="10"/>
  <c r="S197" i="10"/>
  <c r="L197" i="10"/>
  <c r="T197" i="10"/>
  <c r="M197" i="10"/>
  <c r="U197" i="10"/>
  <c r="F197" i="10"/>
  <c r="N197" i="10"/>
  <c r="V197" i="10"/>
  <c r="AJ197" i="10"/>
  <c r="R16" i="10"/>
  <c r="N16" i="10"/>
  <c r="G16" i="10"/>
  <c r="AK16" i="10"/>
  <c r="T16" i="10"/>
  <c r="O16" i="10"/>
  <c r="P16" i="10"/>
  <c r="L16" i="10"/>
  <c r="Q16" i="10"/>
  <c r="S16" i="10"/>
  <c r="I16" i="10"/>
  <c r="U16" i="10"/>
  <c r="Y16" i="10"/>
  <c r="AE16" i="10" s="1"/>
  <c r="J16" i="10"/>
  <c r="F16" i="10"/>
  <c r="X16" i="10"/>
  <c r="AJ16" i="10"/>
  <c r="H16" i="10"/>
  <c r="M16" i="10"/>
  <c r="V16" i="10"/>
  <c r="W16" i="10"/>
  <c r="K16" i="10"/>
  <c r="F32" i="10"/>
  <c r="N32" i="10"/>
  <c r="V32" i="10"/>
  <c r="AJ32" i="10"/>
  <c r="I32" i="10"/>
  <c r="Q32" i="10"/>
  <c r="Y32" i="10"/>
  <c r="J32" i="10"/>
  <c r="R32" i="10"/>
  <c r="K32" i="10"/>
  <c r="S32" i="10"/>
  <c r="L32" i="10"/>
  <c r="T32" i="10"/>
  <c r="X32" i="10"/>
  <c r="G32" i="10"/>
  <c r="H32" i="10"/>
  <c r="AK32" i="10"/>
  <c r="M32" i="10"/>
  <c r="O32" i="10"/>
  <c r="P32" i="10"/>
  <c r="W32" i="10"/>
  <c r="U32" i="10"/>
  <c r="F48" i="10"/>
  <c r="N48" i="10"/>
  <c r="V48" i="10"/>
  <c r="AJ48" i="10"/>
  <c r="I48" i="10"/>
  <c r="Q48" i="10"/>
  <c r="Y48" i="10"/>
  <c r="AE48" i="10" s="1"/>
  <c r="J48" i="10"/>
  <c r="R48" i="10"/>
  <c r="K48" i="10"/>
  <c r="S48" i="10"/>
  <c r="L48" i="10"/>
  <c r="T48" i="10"/>
  <c r="H48" i="10"/>
  <c r="AK48" i="10"/>
  <c r="M48" i="10"/>
  <c r="O48" i="10"/>
  <c r="P48" i="10"/>
  <c r="U48" i="10"/>
  <c r="W48" i="10"/>
  <c r="G48" i="10"/>
  <c r="X48" i="10"/>
  <c r="Y64" i="10"/>
  <c r="AE64" i="10" s="1"/>
  <c r="N64" i="10"/>
  <c r="O64" i="10"/>
  <c r="K64" i="10"/>
  <c r="AK64" i="10"/>
  <c r="T64" i="10"/>
  <c r="F64" i="10"/>
  <c r="G64" i="10"/>
  <c r="AJ64" i="10"/>
  <c r="R64" i="10"/>
  <c r="V64" i="10"/>
  <c r="L64" i="10"/>
  <c r="Q64" i="10"/>
  <c r="W64" i="10"/>
  <c r="J64" i="10"/>
  <c r="U64" i="10"/>
  <c r="I64" i="10"/>
  <c r="H64" i="10"/>
  <c r="X64" i="10"/>
  <c r="S64" i="10"/>
  <c r="P64" i="10"/>
  <c r="M64" i="10"/>
  <c r="X80" i="10"/>
  <c r="S80" i="10"/>
  <c r="T80" i="10"/>
  <c r="U80" i="10"/>
  <c r="F80" i="10"/>
  <c r="G80" i="10"/>
  <c r="N80" i="10"/>
  <c r="O80" i="10"/>
  <c r="V80" i="10"/>
  <c r="W80" i="10"/>
  <c r="I80" i="10"/>
  <c r="AJ80" i="10"/>
  <c r="AK80" i="10"/>
  <c r="Q80" i="10"/>
  <c r="Y80" i="10"/>
  <c r="AE80" i="10" s="1"/>
  <c r="M80" i="10"/>
  <c r="K80" i="10"/>
  <c r="H80" i="10"/>
  <c r="J80" i="10"/>
  <c r="P80" i="10"/>
  <c r="L80" i="10"/>
  <c r="R80" i="10"/>
  <c r="J96" i="10"/>
  <c r="R96" i="10"/>
  <c r="X96" i="10"/>
  <c r="G96" i="10"/>
  <c r="O96" i="10"/>
  <c r="F96" i="10"/>
  <c r="W96" i="10"/>
  <c r="M96" i="10"/>
  <c r="N96" i="10"/>
  <c r="AK96" i="10"/>
  <c r="K96" i="10"/>
  <c r="L96" i="10"/>
  <c r="U96" i="10"/>
  <c r="V96" i="10"/>
  <c r="I96" i="10"/>
  <c r="S96" i="10"/>
  <c r="T96" i="10"/>
  <c r="AJ96" i="10"/>
  <c r="H96" i="10"/>
  <c r="Q96" i="10"/>
  <c r="P96" i="10"/>
  <c r="Y96" i="10"/>
  <c r="AE96" i="10" s="1"/>
  <c r="H112" i="10"/>
  <c r="P112" i="10"/>
  <c r="X112" i="10"/>
  <c r="I112" i="10"/>
  <c r="Q112" i="10"/>
  <c r="Y112" i="10"/>
  <c r="AE112" i="10" s="1"/>
  <c r="J112" i="10"/>
  <c r="R112" i="10"/>
  <c r="L112" i="10"/>
  <c r="T112" i="10"/>
  <c r="M112" i="10"/>
  <c r="U112" i="10"/>
  <c r="G112" i="10"/>
  <c r="AJ112" i="10"/>
  <c r="K112" i="10"/>
  <c r="AK112" i="10"/>
  <c r="N112" i="10"/>
  <c r="O112" i="10"/>
  <c r="S112" i="10"/>
  <c r="F112" i="10"/>
  <c r="W112" i="10"/>
  <c r="V112" i="10"/>
  <c r="M128" i="10"/>
  <c r="U128" i="10"/>
  <c r="F128" i="10"/>
  <c r="N128" i="10"/>
  <c r="V128" i="10"/>
  <c r="AJ128" i="10"/>
  <c r="G128" i="10"/>
  <c r="O128" i="10"/>
  <c r="W128" i="10"/>
  <c r="AK128" i="10"/>
  <c r="H128" i="10"/>
  <c r="P128" i="10"/>
  <c r="X128" i="10"/>
  <c r="I128" i="10"/>
  <c r="Q128" i="10"/>
  <c r="Y128" i="10"/>
  <c r="AE128" i="10" s="1"/>
  <c r="J128" i="10"/>
  <c r="K128" i="10"/>
  <c r="R128" i="10"/>
  <c r="S128" i="10"/>
  <c r="L128" i="10"/>
  <c r="T128" i="10"/>
  <c r="G144" i="10"/>
  <c r="X144" i="10"/>
  <c r="Y144" i="10"/>
  <c r="AE144" i="10" s="1"/>
  <c r="O144" i="10"/>
  <c r="W144" i="10"/>
  <c r="M144" i="10"/>
  <c r="AK144" i="10"/>
  <c r="V144" i="10"/>
  <c r="H144" i="10"/>
  <c r="U144" i="10"/>
  <c r="Q144" i="10"/>
  <c r="J144" i="10"/>
  <c r="K144" i="10"/>
  <c r="F144" i="10"/>
  <c r="I144" i="10"/>
  <c r="S144" i="10"/>
  <c r="T144" i="10"/>
  <c r="P144" i="10"/>
  <c r="L144" i="10"/>
  <c r="AJ144" i="10"/>
  <c r="R144" i="10"/>
  <c r="N144" i="10"/>
  <c r="R160" i="10"/>
  <c r="S160" i="10"/>
  <c r="I160" i="10"/>
  <c r="Q160" i="10"/>
  <c r="Y160" i="10"/>
  <c r="AE160" i="10" s="1"/>
  <c r="L160" i="10"/>
  <c r="F160" i="10"/>
  <c r="G160" i="10"/>
  <c r="P160" i="10"/>
  <c r="T160" i="10"/>
  <c r="N160" i="10"/>
  <c r="O160" i="10"/>
  <c r="M160" i="10"/>
  <c r="V160" i="10"/>
  <c r="W160" i="10"/>
  <c r="U160" i="10"/>
  <c r="AK160" i="10"/>
  <c r="J160" i="10"/>
  <c r="H160" i="10"/>
  <c r="AJ160" i="10"/>
  <c r="X160" i="10"/>
  <c r="K160" i="10"/>
  <c r="R176" i="10"/>
  <c r="S176" i="10"/>
  <c r="I176" i="10"/>
  <c r="Q176" i="10"/>
  <c r="L176" i="10"/>
  <c r="F176" i="10"/>
  <c r="G176" i="10"/>
  <c r="H176" i="10"/>
  <c r="Y176" i="10"/>
  <c r="AE176" i="10" s="1"/>
  <c r="T176" i="10"/>
  <c r="N176" i="10"/>
  <c r="O176" i="10"/>
  <c r="M176" i="10"/>
  <c r="V176" i="10"/>
  <c r="W176" i="10"/>
  <c r="AJ176" i="10"/>
  <c r="AK176" i="10"/>
  <c r="P176" i="10"/>
  <c r="X176" i="10"/>
  <c r="U176" i="10"/>
  <c r="K176" i="10"/>
  <c r="J176" i="10"/>
  <c r="I192" i="10"/>
  <c r="Q192" i="10"/>
  <c r="Y192" i="10"/>
  <c r="AE192" i="10" s="1"/>
  <c r="F192" i="10"/>
  <c r="G192" i="10"/>
  <c r="K192" i="10"/>
  <c r="N192" i="10"/>
  <c r="S192" i="10"/>
  <c r="V192" i="10"/>
  <c r="O192" i="10"/>
  <c r="R192" i="10"/>
  <c r="T192" i="10"/>
  <c r="W192" i="10"/>
  <c r="AK192" i="10"/>
  <c r="J192" i="10"/>
  <c r="L192" i="10"/>
  <c r="P192" i="10"/>
  <c r="AJ192" i="10"/>
  <c r="U192" i="10"/>
  <c r="H192" i="10"/>
  <c r="M192" i="10"/>
  <c r="X192" i="10"/>
  <c r="M208" i="10"/>
  <c r="U208" i="10"/>
  <c r="F208" i="10"/>
  <c r="N208" i="10"/>
  <c r="V208" i="10"/>
  <c r="AJ208" i="10"/>
  <c r="G208" i="10"/>
  <c r="O208" i="10"/>
  <c r="W208" i="10"/>
  <c r="AK208" i="10"/>
  <c r="H208" i="10"/>
  <c r="P208" i="10"/>
  <c r="X208" i="10"/>
  <c r="I208" i="10"/>
  <c r="Q208" i="10"/>
  <c r="Y208" i="10"/>
  <c r="AE208" i="10" s="1"/>
  <c r="J208" i="10"/>
  <c r="R208" i="10"/>
  <c r="K208" i="10"/>
  <c r="S208" i="10"/>
  <c r="L208" i="10"/>
  <c r="T208" i="10"/>
  <c r="F224" i="10"/>
  <c r="N224" i="10"/>
  <c r="V224" i="10"/>
  <c r="AJ224" i="10"/>
  <c r="G224" i="10"/>
  <c r="O224" i="10"/>
  <c r="W224" i="10"/>
  <c r="AK224" i="10"/>
  <c r="H224" i="10"/>
  <c r="P224" i="10"/>
  <c r="X224" i="10"/>
  <c r="J224" i="10"/>
  <c r="R224" i="10"/>
  <c r="K224" i="10"/>
  <c r="S224" i="10"/>
  <c r="M224" i="10"/>
  <c r="Q224" i="10"/>
  <c r="T224" i="10"/>
  <c r="U224" i="10"/>
  <c r="Y224" i="10"/>
  <c r="AE224" i="10" s="1"/>
  <c r="I224" i="10"/>
  <c r="L224" i="10"/>
  <c r="P66" i="10"/>
  <c r="U66" i="10"/>
  <c r="F66" i="10"/>
  <c r="G66" i="10"/>
  <c r="H66" i="10"/>
  <c r="AJ66" i="10"/>
  <c r="V66" i="10"/>
  <c r="W66" i="10"/>
  <c r="X66" i="10"/>
  <c r="AK66" i="10"/>
  <c r="N66" i="10"/>
  <c r="O66" i="10"/>
  <c r="S66" i="10"/>
  <c r="R66" i="10"/>
  <c r="I66" i="10"/>
  <c r="M66" i="10"/>
  <c r="Q66" i="10"/>
  <c r="Y66" i="10"/>
  <c r="L66" i="10"/>
  <c r="J66" i="10"/>
  <c r="K66" i="10"/>
  <c r="T66" i="10"/>
  <c r="M146" i="10"/>
  <c r="U146" i="10"/>
  <c r="H146" i="10"/>
  <c r="P146" i="10"/>
  <c r="J146" i="10"/>
  <c r="F146" i="10"/>
  <c r="G146" i="10"/>
  <c r="X146" i="10"/>
  <c r="I146" i="10"/>
  <c r="R146" i="10"/>
  <c r="S146" i="10"/>
  <c r="N146" i="10"/>
  <c r="O146" i="10"/>
  <c r="Q146" i="10"/>
  <c r="V146" i="10"/>
  <c r="W146" i="10"/>
  <c r="Y146" i="10"/>
  <c r="AE146" i="10" s="1"/>
  <c r="AJ146" i="10"/>
  <c r="T146" i="10"/>
  <c r="AK146" i="10"/>
  <c r="K146" i="10"/>
  <c r="L146" i="10"/>
  <c r="W61" i="10"/>
  <c r="J61" i="10"/>
  <c r="AK61" i="10"/>
  <c r="S61" i="10"/>
  <c r="U61" i="10"/>
  <c r="Q61" i="10"/>
  <c r="AJ61" i="10"/>
  <c r="F61" i="10"/>
  <c r="G61" i="10"/>
  <c r="Y61" i="10"/>
  <c r="AE61" i="10" s="1"/>
  <c r="N61" i="10"/>
  <c r="I61" i="10"/>
  <c r="R61" i="10"/>
  <c r="P61" i="10"/>
  <c r="X61" i="10"/>
  <c r="O61" i="10"/>
  <c r="T61" i="10"/>
  <c r="V61" i="10"/>
  <c r="H61" i="10"/>
  <c r="K61" i="10"/>
  <c r="L61" i="10"/>
  <c r="M61" i="10"/>
  <c r="F39" i="10"/>
  <c r="N39" i="10"/>
  <c r="V39" i="10"/>
  <c r="AJ39" i="10"/>
  <c r="I39" i="10"/>
  <c r="Q39" i="10"/>
  <c r="Y39" i="10"/>
  <c r="AE39" i="10" s="1"/>
  <c r="J39" i="10"/>
  <c r="R39" i="10"/>
  <c r="K39" i="10"/>
  <c r="S39" i="10"/>
  <c r="L39" i="10"/>
  <c r="T39" i="10"/>
  <c r="G39" i="10"/>
  <c r="H39" i="10"/>
  <c r="AK39" i="10"/>
  <c r="M39" i="10"/>
  <c r="O39" i="10"/>
  <c r="P39" i="10"/>
  <c r="U39" i="10"/>
  <c r="W39" i="10"/>
  <c r="X39" i="10"/>
  <c r="F151" i="10"/>
  <c r="N151" i="10"/>
  <c r="V151" i="10"/>
  <c r="AJ151" i="10"/>
  <c r="G151" i="10"/>
  <c r="O151" i="10"/>
  <c r="W151" i="10"/>
  <c r="AK151" i="10"/>
  <c r="H151" i="10"/>
  <c r="P151" i="10"/>
  <c r="X151" i="10"/>
  <c r="J151" i="10"/>
  <c r="R151" i="10"/>
  <c r="K151" i="10"/>
  <c r="S151" i="10"/>
  <c r="I151" i="10"/>
  <c r="L151" i="10"/>
  <c r="M151" i="10"/>
  <c r="Q151" i="10"/>
  <c r="T151" i="10"/>
  <c r="U151" i="10"/>
  <c r="Y151" i="10"/>
  <c r="AE151" i="10" s="1"/>
  <c r="L105" i="10"/>
  <c r="T105" i="10"/>
  <c r="M105" i="10"/>
  <c r="U105" i="10"/>
  <c r="F105" i="10"/>
  <c r="N105" i="10"/>
  <c r="V105" i="10"/>
  <c r="AJ105" i="10"/>
  <c r="H105" i="10"/>
  <c r="P105" i="10"/>
  <c r="X105" i="10"/>
  <c r="I105" i="10"/>
  <c r="Q105" i="10"/>
  <c r="Y105" i="10"/>
  <c r="AE105" i="10" s="1"/>
  <c r="R105" i="10"/>
  <c r="S105" i="10"/>
  <c r="W105" i="10"/>
  <c r="G105" i="10"/>
  <c r="J105" i="10"/>
  <c r="O105" i="10"/>
  <c r="AK105" i="10"/>
  <c r="K105" i="10"/>
  <c r="H88" i="10"/>
  <c r="J88" i="10"/>
  <c r="P88" i="10"/>
  <c r="R88" i="10"/>
  <c r="K88" i="10"/>
  <c r="L88" i="10"/>
  <c r="AJ88" i="10"/>
  <c r="X88" i="10"/>
  <c r="S88" i="10"/>
  <c r="F88" i="10"/>
  <c r="G88" i="10"/>
  <c r="O88" i="10"/>
  <c r="W88" i="10"/>
  <c r="I88" i="10"/>
  <c r="V88" i="10"/>
  <c r="AK88" i="10"/>
  <c r="Q88" i="10"/>
  <c r="U88" i="10"/>
  <c r="Y88" i="10"/>
  <c r="AE88" i="10" s="1"/>
  <c r="M88" i="10"/>
  <c r="T88" i="10"/>
  <c r="N88" i="10"/>
  <c r="K49" i="10"/>
  <c r="M49" i="10"/>
  <c r="AJ49" i="10"/>
  <c r="X49" i="10"/>
  <c r="Q49" i="10"/>
  <c r="F49" i="10"/>
  <c r="W49" i="10"/>
  <c r="P49" i="10"/>
  <c r="S49" i="10"/>
  <c r="L49" i="10"/>
  <c r="U49" i="10"/>
  <c r="Y49" i="10"/>
  <c r="AE49" i="10" s="1"/>
  <c r="AK49" i="10"/>
  <c r="T49" i="10"/>
  <c r="R49" i="10"/>
  <c r="V49" i="10"/>
  <c r="O49" i="10"/>
  <c r="N49" i="10"/>
  <c r="I49" i="10"/>
  <c r="G49" i="10"/>
  <c r="J49" i="10"/>
  <c r="H49" i="10"/>
  <c r="AJ70" i="10"/>
  <c r="W70" i="10"/>
  <c r="X70" i="10"/>
  <c r="Y70" i="10"/>
  <c r="J70" i="10"/>
  <c r="K70" i="10"/>
  <c r="AK70" i="10"/>
  <c r="R70" i="10"/>
  <c r="S70" i="10"/>
  <c r="M70" i="10"/>
  <c r="U70" i="10"/>
  <c r="F70" i="10"/>
  <c r="I70" i="10"/>
  <c r="Q70" i="10"/>
  <c r="G70" i="10"/>
  <c r="O70" i="10"/>
  <c r="L70" i="10"/>
  <c r="N70" i="10"/>
  <c r="H70" i="10"/>
  <c r="T70" i="10"/>
  <c r="P70" i="10"/>
  <c r="V70" i="10"/>
  <c r="AJ166" i="10"/>
  <c r="AK166" i="10"/>
  <c r="M166" i="10"/>
  <c r="U166" i="10"/>
  <c r="H166" i="10"/>
  <c r="P166" i="10"/>
  <c r="X166" i="10"/>
  <c r="I166" i="10"/>
  <c r="R166" i="10"/>
  <c r="S166" i="10"/>
  <c r="F166" i="10"/>
  <c r="G166" i="10"/>
  <c r="Q166" i="10"/>
  <c r="N166" i="10"/>
  <c r="O166" i="10"/>
  <c r="Y166" i="10"/>
  <c r="AE166" i="10" s="1"/>
  <c r="L166" i="10"/>
  <c r="T166" i="10"/>
  <c r="K166" i="10"/>
  <c r="V166" i="10"/>
  <c r="W166" i="10"/>
  <c r="J166" i="10"/>
  <c r="I201" i="10"/>
  <c r="Q201" i="10"/>
  <c r="Y201" i="10"/>
  <c r="AE201" i="10" s="1"/>
  <c r="J201" i="10"/>
  <c r="R201" i="10"/>
  <c r="K201" i="10"/>
  <c r="S201" i="10"/>
  <c r="L201" i="10"/>
  <c r="T201" i="10"/>
  <c r="M201" i="10"/>
  <c r="U201" i="10"/>
  <c r="F201" i="10"/>
  <c r="N201" i="10"/>
  <c r="V201" i="10"/>
  <c r="AJ201" i="10"/>
  <c r="G201" i="10"/>
  <c r="O201" i="10"/>
  <c r="W201" i="10"/>
  <c r="AK201" i="10"/>
  <c r="H201" i="10"/>
  <c r="P201" i="10"/>
  <c r="X201" i="10"/>
  <c r="O43" i="10"/>
  <c r="S43" i="10"/>
  <c r="N43" i="10"/>
  <c r="AK43" i="10"/>
  <c r="K43" i="10"/>
  <c r="T43" i="10"/>
  <c r="H43" i="10"/>
  <c r="R43" i="10"/>
  <c r="U43" i="10"/>
  <c r="W43" i="10"/>
  <c r="X43" i="10"/>
  <c r="Y43" i="10"/>
  <c r="AE43" i="10" s="1"/>
  <c r="G43" i="10"/>
  <c r="Q43" i="10"/>
  <c r="M43" i="10"/>
  <c r="V43" i="10"/>
  <c r="P43" i="10"/>
  <c r="I43" i="10"/>
  <c r="L43" i="10"/>
  <c r="F43" i="10"/>
  <c r="AJ43" i="10"/>
  <c r="J43" i="10"/>
  <c r="L155" i="10"/>
  <c r="T155" i="10"/>
  <c r="M155" i="10"/>
  <c r="U155" i="10"/>
  <c r="F155" i="10"/>
  <c r="N155" i="10"/>
  <c r="V155" i="10"/>
  <c r="AJ155" i="10"/>
  <c r="H155" i="10"/>
  <c r="P155" i="10"/>
  <c r="X155" i="10"/>
  <c r="I155" i="10"/>
  <c r="Q155" i="10"/>
  <c r="Y155" i="10"/>
  <c r="AE155" i="10" s="1"/>
  <c r="G155" i="10"/>
  <c r="J155" i="10"/>
  <c r="AK155" i="10"/>
  <c r="K155" i="10"/>
  <c r="O155" i="10"/>
  <c r="R155" i="10"/>
  <c r="S155" i="10"/>
  <c r="W155" i="10"/>
  <c r="M13" i="10"/>
  <c r="U13" i="10"/>
  <c r="F13" i="10"/>
  <c r="N13" i="10"/>
  <c r="V13" i="10"/>
  <c r="AJ13" i="10"/>
  <c r="H13" i="10"/>
  <c r="P13" i="10"/>
  <c r="X13" i="10"/>
  <c r="I13" i="10"/>
  <c r="Q13" i="10"/>
  <c r="Y13" i="10"/>
  <c r="AE13" i="10" s="1"/>
  <c r="J13" i="10"/>
  <c r="R13" i="10"/>
  <c r="K13" i="10"/>
  <c r="S13" i="10"/>
  <c r="L13" i="10"/>
  <c r="T13" i="10"/>
  <c r="AK13" i="10"/>
  <c r="G13" i="10"/>
  <c r="O13" i="10"/>
  <c r="W13" i="10"/>
  <c r="L28" i="10"/>
  <c r="T28" i="10"/>
  <c r="G28" i="10"/>
  <c r="O28" i="10"/>
  <c r="W28" i="10"/>
  <c r="AK28" i="10"/>
  <c r="H28" i="10"/>
  <c r="P28" i="10"/>
  <c r="X28" i="10"/>
  <c r="I28" i="10"/>
  <c r="Q28" i="10"/>
  <c r="Y28" i="10"/>
  <c r="AE28" i="10" s="1"/>
  <c r="J28" i="10"/>
  <c r="R28" i="10"/>
  <c r="S28" i="10"/>
  <c r="U28" i="10"/>
  <c r="V28" i="10"/>
  <c r="F28" i="10"/>
  <c r="K28" i="10"/>
  <c r="AJ28" i="10"/>
  <c r="N28" i="10"/>
  <c r="M28" i="10"/>
  <c r="K124" i="10"/>
  <c r="S124" i="10"/>
  <c r="L124" i="10"/>
  <c r="T124" i="10"/>
  <c r="M124" i="10"/>
  <c r="U124" i="10"/>
  <c r="F124" i="10"/>
  <c r="N124" i="10"/>
  <c r="V124" i="10"/>
  <c r="AJ124" i="10"/>
  <c r="G124" i="10"/>
  <c r="O124" i="10"/>
  <c r="W124" i="10"/>
  <c r="AK124" i="10"/>
  <c r="R124" i="10"/>
  <c r="X124" i="10"/>
  <c r="Y124" i="10"/>
  <c r="AE124" i="10" s="1"/>
  <c r="I124" i="10"/>
  <c r="J124" i="10"/>
  <c r="H124" i="10"/>
  <c r="P124" i="10"/>
  <c r="Q124" i="10"/>
  <c r="X275" i="10"/>
  <c r="J275" i="10"/>
  <c r="R275" i="10"/>
  <c r="G275" i="10"/>
  <c r="I275" i="10"/>
  <c r="M275" i="10"/>
  <c r="F275" i="10"/>
  <c r="O275" i="10"/>
  <c r="Q275" i="10"/>
  <c r="U275" i="10"/>
  <c r="N275" i="10"/>
  <c r="W275" i="10"/>
  <c r="Y275" i="10"/>
  <c r="AE275" i="10" s="1"/>
  <c r="K275" i="10"/>
  <c r="L275" i="10"/>
  <c r="V275" i="10"/>
  <c r="AK275" i="10"/>
  <c r="H275" i="10"/>
  <c r="S275" i="10"/>
  <c r="AJ275" i="10"/>
  <c r="T275" i="10"/>
  <c r="P275" i="10"/>
  <c r="I15" i="10"/>
  <c r="Q15" i="10"/>
  <c r="Y15" i="10"/>
  <c r="AE15" i="10" s="1"/>
  <c r="J15" i="10"/>
  <c r="R15" i="10"/>
  <c r="L15" i="10"/>
  <c r="T15" i="10"/>
  <c r="M15" i="10"/>
  <c r="U15" i="10"/>
  <c r="F15" i="10"/>
  <c r="N15" i="10"/>
  <c r="V15" i="10"/>
  <c r="AJ15" i="10"/>
  <c r="G15" i="10"/>
  <c r="O15" i="10"/>
  <c r="W15" i="10"/>
  <c r="AK15" i="10"/>
  <c r="H15" i="10"/>
  <c r="P15" i="10"/>
  <c r="X15" i="10"/>
  <c r="K15" i="10"/>
  <c r="S15" i="10"/>
  <c r="H93" i="10"/>
  <c r="P93" i="10"/>
  <c r="X93" i="10"/>
  <c r="Y93" i="10"/>
  <c r="AE93" i="10" s="1"/>
  <c r="R93" i="10"/>
  <c r="N93" i="10"/>
  <c r="W93" i="10"/>
  <c r="V93" i="10"/>
  <c r="AK93" i="10"/>
  <c r="AJ93" i="10"/>
  <c r="M93" i="10"/>
  <c r="U93" i="10"/>
  <c r="L93" i="10"/>
  <c r="I93" i="10"/>
  <c r="K93" i="10"/>
  <c r="T93" i="10"/>
  <c r="G93" i="10"/>
  <c r="J93" i="10"/>
  <c r="S93" i="10"/>
  <c r="F93" i="10"/>
  <c r="Q93" i="10"/>
  <c r="O93" i="10"/>
  <c r="AK189" i="10"/>
  <c r="J189" i="10"/>
  <c r="R189" i="10"/>
  <c r="L189" i="10"/>
  <c r="H189" i="10"/>
  <c r="I189" i="10"/>
  <c r="K189" i="10"/>
  <c r="T189" i="10"/>
  <c r="P189" i="10"/>
  <c r="Q189" i="10"/>
  <c r="S189" i="10"/>
  <c r="X189" i="10"/>
  <c r="Y189" i="10"/>
  <c r="AE189" i="10" s="1"/>
  <c r="G189" i="10"/>
  <c r="O189" i="10"/>
  <c r="N189" i="10"/>
  <c r="V189" i="10"/>
  <c r="AJ189" i="10"/>
  <c r="U189" i="10"/>
  <c r="F189" i="10"/>
  <c r="M189" i="10"/>
  <c r="W189" i="10"/>
  <c r="V34" i="10"/>
  <c r="R34" i="10"/>
  <c r="G34" i="10"/>
  <c r="T34" i="10"/>
  <c r="J34" i="10"/>
  <c r="Q34" i="10"/>
  <c r="W34" i="10"/>
  <c r="Y34" i="10"/>
  <c r="O34" i="10"/>
  <c r="N34" i="10"/>
  <c r="AJ34" i="10"/>
  <c r="S34" i="10"/>
  <c r="H34" i="10"/>
  <c r="X34" i="10"/>
  <c r="L34" i="10"/>
  <c r="AK34" i="10"/>
  <c r="M34" i="10"/>
  <c r="K34" i="10"/>
  <c r="P34" i="10"/>
  <c r="F34" i="10"/>
  <c r="I34" i="10"/>
  <c r="U34" i="10"/>
  <c r="L162" i="10"/>
  <c r="T162" i="10"/>
  <c r="M162" i="10"/>
  <c r="U162" i="10"/>
  <c r="F162" i="10"/>
  <c r="N162" i="10"/>
  <c r="V162" i="10"/>
  <c r="AJ162" i="10"/>
  <c r="H162" i="10"/>
  <c r="P162" i="10"/>
  <c r="X162" i="10"/>
  <c r="I162" i="10"/>
  <c r="Q162" i="10"/>
  <c r="Y162" i="10"/>
  <c r="AE162" i="10" s="1"/>
  <c r="G162" i="10"/>
  <c r="J162" i="10"/>
  <c r="AK162" i="10"/>
  <c r="K162" i="10"/>
  <c r="O162" i="10"/>
  <c r="R162" i="10"/>
  <c r="S162" i="10"/>
  <c r="W162" i="10"/>
  <c r="J45" i="10"/>
  <c r="R45" i="10"/>
  <c r="M45" i="10"/>
  <c r="U45" i="10"/>
  <c r="F45" i="10"/>
  <c r="N45" i="10"/>
  <c r="V45" i="10"/>
  <c r="AJ45" i="10"/>
  <c r="G45" i="10"/>
  <c r="O45" i="10"/>
  <c r="W45" i="10"/>
  <c r="AK45" i="10"/>
  <c r="H45" i="10"/>
  <c r="P45" i="10"/>
  <c r="X45" i="10"/>
  <c r="S45" i="10"/>
  <c r="T45" i="10"/>
  <c r="Y45" i="10"/>
  <c r="AE45" i="10" s="1"/>
  <c r="I45" i="10"/>
  <c r="K45" i="10"/>
  <c r="L45" i="10"/>
  <c r="Q45" i="10"/>
  <c r="S183" i="10"/>
  <c r="F183" i="10"/>
  <c r="N183" i="10"/>
  <c r="H183" i="10"/>
  <c r="V183" i="10"/>
  <c r="G183" i="10"/>
  <c r="L183" i="10"/>
  <c r="M183" i="10"/>
  <c r="AJ183" i="10"/>
  <c r="O183" i="10"/>
  <c r="X183" i="10"/>
  <c r="Y183" i="10"/>
  <c r="AE183" i="10" s="1"/>
  <c r="T183" i="10"/>
  <c r="U183" i="10"/>
  <c r="W183" i="10"/>
  <c r="AK183" i="10"/>
  <c r="I183" i="10"/>
  <c r="Q183" i="10"/>
  <c r="J183" i="10"/>
  <c r="R183" i="10"/>
  <c r="P183" i="10"/>
  <c r="K183" i="10"/>
  <c r="L185" i="10"/>
  <c r="U185" i="10"/>
  <c r="P185" i="10"/>
  <c r="X185" i="10"/>
  <c r="Q185" i="10"/>
  <c r="S185" i="10"/>
  <c r="AJ185" i="10"/>
  <c r="T185" i="10"/>
  <c r="K185" i="10"/>
  <c r="M185" i="10"/>
  <c r="W185" i="10"/>
  <c r="Y185" i="10"/>
  <c r="AE185" i="10" s="1"/>
  <c r="G185" i="10"/>
  <c r="I185" i="10"/>
  <c r="AK185" i="10"/>
  <c r="J185" i="10"/>
  <c r="F185" i="10"/>
  <c r="O185" i="10"/>
  <c r="H185" i="10"/>
  <c r="R185" i="10"/>
  <c r="N185" i="10"/>
  <c r="V185" i="10"/>
  <c r="T56" i="10"/>
  <c r="P56" i="10"/>
  <c r="L56" i="10"/>
  <c r="H56" i="10"/>
  <c r="Y56" i="10"/>
  <c r="AE56" i="10" s="1"/>
  <c r="G56" i="10"/>
  <c r="J56" i="10"/>
  <c r="U56" i="10"/>
  <c r="Q56" i="10"/>
  <c r="R56" i="10"/>
  <c r="F56" i="10"/>
  <c r="AJ56" i="10"/>
  <c r="X56" i="10"/>
  <c r="S56" i="10"/>
  <c r="AK56" i="10"/>
  <c r="M56" i="10"/>
  <c r="I56" i="10"/>
  <c r="V56" i="10"/>
  <c r="W56" i="10"/>
  <c r="O56" i="10"/>
  <c r="K56" i="10"/>
  <c r="N56" i="10"/>
  <c r="K136" i="10"/>
  <c r="S136" i="10"/>
  <c r="L136" i="10"/>
  <c r="T136" i="10"/>
  <c r="M136" i="10"/>
  <c r="U136" i="10"/>
  <c r="F136" i="10"/>
  <c r="N136" i="10"/>
  <c r="V136" i="10"/>
  <c r="AJ136" i="10"/>
  <c r="G136" i="10"/>
  <c r="O136" i="10"/>
  <c r="W136" i="10"/>
  <c r="AK136" i="10"/>
  <c r="Y136" i="10"/>
  <c r="AE136" i="10" s="1"/>
  <c r="H136" i="10"/>
  <c r="I136" i="10"/>
  <c r="P136" i="10"/>
  <c r="Q136" i="10"/>
  <c r="J136" i="10"/>
  <c r="R136" i="10"/>
  <c r="X136" i="10"/>
  <c r="K200" i="10"/>
  <c r="S200" i="10"/>
  <c r="L200" i="10"/>
  <c r="T200" i="10"/>
  <c r="M200" i="10"/>
  <c r="U200" i="10"/>
  <c r="F200" i="10"/>
  <c r="N200" i="10"/>
  <c r="V200" i="10"/>
  <c r="AJ200" i="10"/>
  <c r="G200" i="10"/>
  <c r="O200" i="10"/>
  <c r="W200" i="10"/>
  <c r="AK200" i="10"/>
  <c r="H200" i="10"/>
  <c r="P200" i="10"/>
  <c r="X200" i="10"/>
  <c r="I200" i="10"/>
  <c r="Q200" i="10"/>
  <c r="Y200" i="10"/>
  <c r="AE200" i="10" s="1"/>
  <c r="J200" i="10"/>
  <c r="R200" i="10"/>
  <c r="X38" i="10"/>
  <c r="N38" i="10"/>
  <c r="J38" i="10"/>
  <c r="H38" i="10"/>
  <c r="AJ38" i="10"/>
  <c r="O38" i="10"/>
  <c r="F38" i="10"/>
  <c r="U38" i="10"/>
  <c r="G38" i="10"/>
  <c r="AK38" i="10"/>
  <c r="Q38" i="10"/>
  <c r="K38" i="10"/>
  <c r="W38" i="10"/>
  <c r="L38" i="10"/>
  <c r="V38" i="10"/>
  <c r="R38" i="10"/>
  <c r="P38" i="10"/>
  <c r="M38" i="10"/>
  <c r="S38" i="10"/>
  <c r="T38" i="10"/>
  <c r="I38" i="10"/>
  <c r="Y38" i="10"/>
  <c r="AE38" i="10" s="1"/>
  <c r="O69" i="10"/>
  <c r="W69" i="10"/>
  <c r="F69" i="10"/>
  <c r="AK69" i="10"/>
  <c r="H69" i="10"/>
  <c r="N69" i="10"/>
  <c r="P69" i="10"/>
  <c r="I69" i="10"/>
  <c r="J69" i="10"/>
  <c r="K69" i="10"/>
  <c r="V69" i="10"/>
  <c r="X69" i="10"/>
  <c r="Q69" i="10"/>
  <c r="R69" i="10"/>
  <c r="S69" i="10"/>
  <c r="AJ69" i="10"/>
  <c r="Y69" i="10"/>
  <c r="AE69" i="10" s="1"/>
  <c r="L69" i="10"/>
  <c r="T69" i="10"/>
  <c r="M69" i="10"/>
  <c r="U69" i="10"/>
  <c r="G69" i="10"/>
  <c r="U75" i="10"/>
  <c r="V75" i="10"/>
  <c r="W75" i="10"/>
  <c r="H75" i="10"/>
  <c r="I75" i="10"/>
  <c r="AJ75" i="10"/>
  <c r="AK75" i="10"/>
  <c r="P75" i="10"/>
  <c r="Q75" i="10"/>
  <c r="X75" i="10"/>
  <c r="Y75" i="10"/>
  <c r="AE75" i="10" s="1"/>
  <c r="K75" i="10"/>
  <c r="S75" i="10"/>
  <c r="J75" i="10"/>
  <c r="L75" i="10"/>
  <c r="F75" i="10"/>
  <c r="R75" i="10"/>
  <c r="T75" i="10"/>
  <c r="N75" i="10"/>
  <c r="G75" i="10"/>
  <c r="O75" i="10"/>
  <c r="M75" i="10"/>
  <c r="G139" i="10"/>
  <c r="O139" i="10"/>
  <c r="W139" i="10"/>
  <c r="AK139" i="10"/>
  <c r="H139" i="10"/>
  <c r="I139" i="10"/>
  <c r="Q139" i="10"/>
  <c r="Y139" i="10"/>
  <c r="AE139" i="10" s="1"/>
  <c r="J139" i="10"/>
  <c r="R139" i="10"/>
  <c r="K139" i="10"/>
  <c r="S139" i="10"/>
  <c r="N139" i="10"/>
  <c r="AJ139" i="10"/>
  <c r="P139" i="10"/>
  <c r="T139" i="10"/>
  <c r="V139" i="10"/>
  <c r="F139" i="10"/>
  <c r="X139" i="10"/>
  <c r="M139" i="10"/>
  <c r="U139" i="10"/>
  <c r="L139" i="10"/>
  <c r="N219" i="10"/>
  <c r="X219" i="10"/>
  <c r="V219" i="10"/>
  <c r="AJ219" i="10"/>
  <c r="L219" i="10"/>
  <c r="M219" i="10"/>
  <c r="T219" i="10"/>
  <c r="U219" i="10"/>
  <c r="G219" i="10"/>
  <c r="W219" i="10"/>
  <c r="F219" i="10"/>
  <c r="AK219" i="10"/>
  <c r="P219" i="10"/>
  <c r="S219" i="10"/>
  <c r="J219" i="10"/>
  <c r="R219" i="10"/>
  <c r="I219" i="10"/>
  <c r="Q219" i="10"/>
  <c r="H219" i="10"/>
  <c r="Y219" i="10"/>
  <c r="AE219" i="10" s="1"/>
  <c r="O219" i="10"/>
  <c r="K219" i="10"/>
  <c r="Y76" i="10"/>
  <c r="AE76" i="10" s="1"/>
  <c r="H76" i="10"/>
  <c r="J76" i="10"/>
  <c r="P76" i="10"/>
  <c r="R76" i="10"/>
  <c r="K76" i="10"/>
  <c r="L76" i="10"/>
  <c r="M76" i="10"/>
  <c r="X76" i="10"/>
  <c r="S76" i="10"/>
  <c r="T76" i="10"/>
  <c r="U76" i="10"/>
  <c r="F76" i="10"/>
  <c r="G76" i="10"/>
  <c r="N76" i="10"/>
  <c r="O76" i="10"/>
  <c r="W76" i="10"/>
  <c r="I76" i="10"/>
  <c r="AK76" i="10"/>
  <c r="Q76" i="10"/>
  <c r="V76" i="10"/>
  <c r="AJ76" i="10"/>
  <c r="J156" i="10"/>
  <c r="R156" i="10"/>
  <c r="K156" i="10"/>
  <c r="S156" i="10"/>
  <c r="L156" i="10"/>
  <c r="T156" i="10"/>
  <c r="F156" i="10"/>
  <c r="N156" i="10"/>
  <c r="V156" i="10"/>
  <c r="AJ156" i="10"/>
  <c r="G156" i="10"/>
  <c r="O156" i="10"/>
  <c r="W156" i="10"/>
  <c r="AK156" i="10"/>
  <c r="U156" i="10"/>
  <c r="X156" i="10"/>
  <c r="Y156" i="10"/>
  <c r="AE156" i="10" s="1"/>
  <c r="H156" i="10"/>
  <c r="I156" i="10"/>
  <c r="M156" i="10"/>
  <c r="P156" i="10"/>
  <c r="Q156" i="10"/>
  <c r="M220" i="10"/>
  <c r="U220" i="10"/>
  <c r="F220" i="10"/>
  <c r="N220" i="10"/>
  <c r="L220" i="10"/>
  <c r="V220" i="10"/>
  <c r="T220" i="10"/>
  <c r="AJ220" i="10"/>
  <c r="J220" i="10"/>
  <c r="K220" i="10"/>
  <c r="R220" i="10"/>
  <c r="S220" i="10"/>
  <c r="O220" i="10"/>
  <c r="W220" i="10"/>
  <c r="AK220" i="10"/>
  <c r="I220" i="10"/>
  <c r="Q220" i="10"/>
  <c r="Y220" i="10"/>
  <c r="AE220" i="10" s="1"/>
  <c r="H220" i="10"/>
  <c r="P220" i="10"/>
  <c r="G220" i="10"/>
  <c r="X220" i="10"/>
  <c r="K193" i="10"/>
  <c r="S193" i="10"/>
  <c r="L193" i="10"/>
  <c r="T193" i="10"/>
  <c r="M193" i="10"/>
  <c r="U193" i="10"/>
  <c r="F193" i="10"/>
  <c r="N193" i="10"/>
  <c r="V193" i="10"/>
  <c r="AJ193" i="10"/>
  <c r="G193" i="10"/>
  <c r="O193" i="10"/>
  <c r="W193" i="10"/>
  <c r="AK193" i="10"/>
  <c r="H193" i="10"/>
  <c r="P193" i="10"/>
  <c r="X193" i="10"/>
  <c r="I193" i="10"/>
  <c r="Q193" i="10"/>
  <c r="Y193" i="10"/>
  <c r="AE193" i="10" s="1"/>
  <c r="J193" i="10"/>
  <c r="R193" i="10"/>
  <c r="K46" i="10"/>
  <c r="T46" i="10"/>
  <c r="I46" i="10"/>
  <c r="Y46" i="10"/>
  <c r="AE46" i="10" s="1"/>
  <c r="X46" i="10"/>
  <c r="N46" i="10"/>
  <c r="H46" i="10"/>
  <c r="AJ46" i="10"/>
  <c r="R46" i="10"/>
  <c r="O46" i="10"/>
  <c r="F46" i="10"/>
  <c r="U46" i="10"/>
  <c r="G46" i="10"/>
  <c r="AK46" i="10"/>
  <c r="Q46" i="10"/>
  <c r="M46" i="10"/>
  <c r="W46" i="10"/>
  <c r="P46" i="10"/>
  <c r="S46" i="10"/>
  <c r="L46" i="10"/>
  <c r="V46" i="10"/>
  <c r="J46" i="10"/>
  <c r="L78" i="10"/>
  <c r="N78" i="10"/>
  <c r="G78" i="10"/>
  <c r="H78" i="10"/>
  <c r="I78" i="10"/>
  <c r="T78" i="10"/>
  <c r="V78" i="10"/>
  <c r="O78" i="10"/>
  <c r="P78" i="10"/>
  <c r="Q78" i="10"/>
  <c r="AJ78" i="10"/>
  <c r="W78" i="10"/>
  <c r="X78" i="10"/>
  <c r="Y78" i="10"/>
  <c r="AE78" i="10" s="1"/>
  <c r="J78" i="10"/>
  <c r="K78" i="10"/>
  <c r="AK78" i="10"/>
  <c r="R78" i="10"/>
  <c r="S78" i="10"/>
  <c r="M78" i="10"/>
  <c r="U78" i="10"/>
  <c r="F78" i="10"/>
  <c r="W110" i="10"/>
  <c r="AK110" i="10"/>
  <c r="K110" i="10"/>
  <c r="R110" i="10"/>
  <c r="S110" i="10"/>
  <c r="F110" i="10"/>
  <c r="I110" i="10"/>
  <c r="N110" i="10"/>
  <c r="H110" i="10"/>
  <c r="Q110" i="10"/>
  <c r="M110" i="10"/>
  <c r="V110" i="10"/>
  <c r="G110" i="10"/>
  <c r="P110" i="10"/>
  <c r="Y110" i="10"/>
  <c r="AE110" i="10" s="1"/>
  <c r="L110" i="10"/>
  <c r="U110" i="10"/>
  <c r="T110" i="10"/>
  <c r="AJ110" i="10"/>
  <c r="O110" i="10"/>
  <c r="J110" i="10"/>
  <c r="X110" i="10"/>
  <c r="F158" i="10"/>
  <c r="G158" i="10"/>
  <c r="Q158" i="10"/>
  <c r="N158" i="10"/>
  <c r="O158" i="10"/>
  <c r="Y158" i="10"/>
  <c r="AE158" i="10" s="1"/>
  <c r="V158" i="10"/>
  <c r="W158" i="10"/>
  <c r="AJ158" i="10"/>
  <c r="AK158" i="10"/>
  <c r="M158" i="10"/>
  <c r="U158" i="10"/>
  <c r="H158" i="10"/>
  <c r="P158" i="10"/>
  <c r="J158" i="10"/>
  <c r="K158" i="10"/>
  <c r="S158" i="10"/>
  <c r="I158" i="10"/>
  <c r="R158" i="10"/>
  <c r="L158" i="10"/>
  <c r="X158" i="10"/>
  <c r="T158" i="10"/>
  <c r="G190" i="10"/>
  <c r="O190" i="10"/>
  <c r="W190" i="10"/>
  <c r="AK190" i="10"/>
  <c r="H190" i="10"/>
  <c r="P190" i="10"/>
  <c r="X190" i="10"/>
  <c r="I190" i="10"/>
  <c r="Q190" i="10"/>
  <c r="Y190" i="10"/>
  <c r="AE190" i="10" s="1"/>
  <c r="J190" i="10"/>
  <c r="R190" i="10"/>
  <c r="K190" i="10"/>
  <c r="S190" i="10"/>
  <c r="L190" i="10"/>
  <c r="T190" i="10"/>
  <c r="M190" i="10"/>
  <c r="U190" i="10"/>
  <c r="V190" i="10"/>
  <c r="AJ190" i="10"/>
  <c r="N190" i="10"/>
  <c r="F190" i="10"/>
  <c r="J53" i="10"/>
  <c r="R53" i="10"/>
  <c r="K53" i="10"/>
  <c r="S53" i="10"/>
  <c r="L53" i="10"/>
  <c r="T53" i="10"/>
  <c r="M53" i="10"/>
  <c r="U53" i="10"/>
  <c r="F53" i="10"/>
  <c r="N53" i="10"/>
  <c r="V53" i="10"/>
  <c r="AJ53" i="10"/>
  <c r="G53" i="10"/>
  <c r="O53" i="10"/>
  <c r="W53" i="10"/>
  <c r="AK53" i="10"/>
  <c r="Q53" i="10"/>
  <c r="X53" i="10"/>
  <c r="Y53" i="10"/>
  <c r="AE53" i="10" s="1"/>
  <c r="I53" i="10"/>
  <c r="P53" i="10"/>
  <c r="H53" i="10"/>
  <c r="K21" i="10"/>
  <c r="L21" i="10"/>
  <c r="T21" i="10"/>
  <c r="G21" i="10"/>
  <c r="O21" i="10"/>
  <c r="W21" i="10"/>
  <c r="AK21" i="10"/>
  <c r="H21" i="10"/>
  <c r="P21" i="10"/>
  <c r="X21" i="10"/>
  <c r="I21" i="10"/>
  <c r="Q21" i="10"/>
  <c r="Y21" i="10"/>
  <c r="AE21" i="10" s="1"/>
  <c r="J21" i="10"/>
  <c r="R21" i="10"/>
  <c r="N21" i="10"/>
  <c r="S21" i="10"/>
  <c r="U21" i="10"/>
  <c r="V21" i="10"/>
  <c r="F21" i="10"/>
  <c r="M21" i="10"/>
  <c r="AJ21" i="10"/>
  <c r="M19" i="10"/>
  <c r="U19" i="10"/>
  <c r="F19" i="10"/>
  <c r="N19" i="10"/>
  <c r="V19" i="10"/>
  <c r="AJ19" i="10"/>
  <c r="H19" i="10"/>
  <c r="P19" i="10"/>
  <c r="X19" i="10"/>
  <c r="I19" i="10"/>
  <c r="Q19" i="10"/>
  <c r="Y19" i="10"/>
  <c r="AE19" i="10" s="1"/>
  <c r="J19" i="10"/>
  <c r="R19" i="10"/>
  <c r="K19" i="10"/>
  <c r="S19" i="10"/>
  <c r="L19" i="10"/>
  <c r="T19" i="10"/>
  <c r="G19" i="10"/>
  <c r="O19" i="10"/>
  <c r="W19" i="10"/>
  <c r="AK19" i="10"/>
  <c r="R51" i="10"/>
  <c r="F51" i="10"/>
  <c r="AK51" i="10"/>
  <c r="AJ51" i="10"/>
  <c r="M51" i="10"/>
  <c r="N51" i="10"/>
  <c r="W51" i="10"/>
  <c r="K51" i="10"/>
  <c r="J51" i="10"/>
  <c r="O51" i="10"/>
  <c r="X51" i="10"/>
  <c r="P51" i="10"/>
  <c r="G51" i="10"/>
  <c r="T51" i="10"/>
  <c r="H51" i="10"/>
  <c r="I51" i="10"/>
  <c r="Y51" i="10"/>
  <c r="AE51" i="10" s="1"/>
  <c r="U51" i="10"/>
  <c r="L51" i="10"/>
  <c r="S51" i="10"/>
  <c r="V51" i="10"/>
  <c r="Q51" i="10"/>
  <c r="J83" i="10"/>
  <c r="L83" i="10"/>
  <c r="F83" i="10"/>
  <c r="G83" i="10"/>
  <c r="R83" i="10"/>
  <c r="T83" i="10"/>
  <c r="M83" i="10"/>
  <c r="N83" i="10"/>
  <c r="O83" i="10"/>
  <c r="U83" i="10"/>
  <c r="V83" i="10"/>
  <c r="W83" i="10"/>
  <c r="H83" i="10"/>
  <c r="I83" i="10"/>
  <c r="AJ83" i="10"/>
  <c r="AK83" i="10"/>
  <c r="P83" i="10"/>
  <c r="Q83" i="10"/>
  <c r="X83" i="10"/>
  <c r="Y83" i="10"/>
  <c r="AE83" i="10" s="1"/>
  <c r="K83" i="10"/>
  <c r="S83" i="10"/>
  <c r="L33" i="10"/>
  <c r="T33" i="10"/>
  <c r="G33" i="10"/>
  <c r="O33" i="10"/>
  <c r="W33" i="10"/>
  <c r="AK33" i="10"/>
  <c r="H33" i="10"/>
  <c r="P33" i="10"/>
  <c r="X33" i="10"/>
  <c r="I33" i="10"/>
  <c r="Q33" i="10"/>
  <c r="Y33" i="10"/>
  <c r="AE33" i="10" s="1"/>
  <c r="J33" i="10"/>
  <c r="R33" i="10"/>
  <c r="U33" i="10"/>
  <c r="V33" i="10"/>
  <c r="F33" i="10"/>
  <c r="K33" i="10"/>
  <c r="AJ33" i="10"/>
  <c r="M33" i="10"/>
  <c r="N33" i="10"/>
  <c r="S33" i="10"/>
  <c r="F52" i="10"/>
  <c r="L52" i="10"/>
  <c r="T52" i="10"/>
  <c r="M52" i="10"/>
  <c r="U52" i="10"/>
  <c r="N52" i="10"/>
  <c r="V52" i="10"/>
  <c r="AJ52" i="10"/>
  <c r="G52" i="10"/>
  <c r="O52" i="10"/>
  <c r="W52" i="10"/>
  <c r="AK52" i="10"/>
  <c r="H52" i="10"/>
  <c r="P52" i="10"/>
  <c r="X52" i="10"/>
  <c r="I52" i="10"/>
  <c r="Q52" i="10"/>
  <c r="Y52" i="10"/>
  <c r="AE52" i="10" s="1"/>
  <c r="K52" i="10"/>
  <c r="R52" i="10"/>
  <c r="S52" i="10"/>
  <c r="J52" i="10"/>
  <c r="V84" i="10"/>
  <c r="W84" i="10"/>
  <c r="I84" i="10"/>
  <c r="AJ84" i="10"/>
  <c r="AK84" i="10"/>
  <c r="Q84" i="10"/>
  <c r="Y84" i="10"/>
  <c r="AE84" i="10" s="1"/>
  <c r="H84" i="10"/>
  <c r="J84" i="10"/>
  <c r="P84" i="10"/>
  <c r="R84" i="10"/>
  <c r="K84" i="10"/>
  <c r="L84" i="10"/>
  <c r="M84" i="10"/>
  <c r="X84" i="10"/>
  <c r="S84" i="10"/>
  <c r="T84" i="10"/>
  <c r="U84" i="10"/>
  <c r="F84" i="10"/>
  <c r="N84" i="10"/>
  <c r="G84" i="10"/>
  <c r="O84" i="10"/>
  <c r="J116" i="10"/>
  <c r="R116" i="10"/>
  <c r="K116" i="10"/>
  <c r="S116" i="10"/>
  <c r="L116" i="10"/>
  <c r="T116" i="10"/>
  <c r="F116" i="10"/>
  <c r="N116" i="10"/>
  <c r="V116" i="10"/>
  <c r="AJ116" i="10"/>
  <c r="G116" i="10"/>
  <c r="O116" i="10"/>
  <c r="W116" i="10"/>
  <c r="AK116" i="10"/>
  <c r="P116" i="10"/>
  <c r="Q116" i="10"/>
  <c r="U116" i="10"/>
  <c r="X116" i="10"/>
  <c r="Y116" i="10"/>
  <c r="AE116" i="10" s="1"/>
  <c r="H116" i="10"/>
  <c r="I116" i="10"/>
  <c r="M116" i="10"/>
  <c r="G148" i="10"/>
  <c r="K148" i="10"/>
  <c r="I148" i="10"/>
  <c r="R148" i="10"/>
  <c r="J148" i="10"/>
  <c r="S148" i="10"/>
  <c r="L148" i="10"/>
  <c r="T148" i="10"/>
  <c r="N148" i="10"/>
  <c r="V148" i="10"/>
  <c r="AJ148" i="10"/>
  <c r="O148" i="10"/>
  <c r="W148" i="10"/>
  <c r="AK148" i="10"/>
  <c r="Q148" i="10"/>
  <c r="U148" i="10"/>
  <c r="X148" i="10"/>
  <c r="Y148" i="10"/>
  <c r="AE148" i="10" s="1"/>
  <c r="F148" i="10"/>
  <c r="H148" i="10"/>
  <c r="M148" i="10"/>
  <c r="P148" i="10"/>
  <c r="H164" i="10"/>
  <c r="P164" i="10"/>
  <c r="X164" i="10"/>
  <c r="I164" i="10"/>
  <c r="Q164" i="10"/>
  <c r="Y164" i="10"/>
  <c r="AE164" i="10" s="1"/>
  <c r="J164" i="10"/>
  <c r="R164" i="10"/>
  <c r="L164" i="10"/>
  <c r="T164" i="10"/>
  <c r="M164" i="10"/>
  <c r="U164" i="10"/>
  <c r="S164" i="10"/>
  <c r="V164" i="10"/>
  <c r="W164" i="10"/>
  <c r="F164" i="10"/>
  <c r="G164" i="10"/>
  <c r="AJ164" i="10"/>
  <c r="K164" i="10"/>
  <c r="AK164" i="10"/>
  <c r="N164" i="10"/>
  <c r="O164" i="10"/>
  <c r="I180" i="10"/>
  <c r="Q180" i="10"/>
  <c r="Y180" i="10"/>
  <c r="AE180" i="10" s="1"/>
  <c r="L180" i="10"/>
  <c r="T180" i="10"/>
  <c r="N180" i="10"/>
  <c r="O180" i="10"/>
  <c r="X180" i="10"/>
  <c r="J180" i="10"/>
  <c r="K180" i="10"/>
  <c r="M180" i="10"/>
  <c r="V180" i="10"/>
  <c r="R180" i="10"/>
  <c r="S180" i="10"/>
  <c r="U180" i="10"/>
  <c r="AJ180" i="10"/>
  <c r="F180" i="10"/>
  <c r="G180" i="10"/>
  <c r="W180" i="10"/>
  <c r="H180" i="10"/>
  <c r="AK180" i="10"/>
  <c r="P180" i="10"/>
  <c r="J196" i="10"/>
  <c r="K196" i="10"/>
  <c r="U196" i="10"/>
  <c r="R196" i="10"/>
  <c r="S196" i="10"/>
  <c r="L196" i="10"/>
  <c r="T196" i="10"/>
  <c r="F196" i="10"/>
  <c r="G196" i="10"/>
  <c r="N196" i="10"/>
  <c r="O196" i="10"/>
  <c r="M196" i="10"/>
  <c r="X196" i="10"/>
  <c r="W196" i="10"/>
  <c r="AK196" i="10"/>
  <c r="I196" i="10"/>
  <c r="Q196" i="10"/>
  <c r="V196" i="10"/>
  <c r="Y196" i="10"/>
  <c r="AJ196" i="10"/>
  <c r="H196" i="10"/>
  <c r="P196" i="10"/>
  <c r="Q17" i="10"/>
  <c r="R17" i="10"/>
  <c r="V17" i="10"/>
  <c r="AK17" i="10"/>
  <c r="I17" i="10"/>
  <c r="N17" i="10"/>
  <c r="K17" i="10"/>
  <c r="J17" i="10"/>
  <c r="G17" i="10"/>
  <c r="U17" i="10"/>
  <c r="Y17" i="10"/>
  <c r="AE17" i="10" s="1"/>
  <c r="F17" i="10"/>
  <c r="AJ17" i="10"/>
  <c r="W17" i="10"/>
  <c r="P17" i="10"/>
  <c r="L17" i="10"/>
  <c r="S17" i="10"/>
  <c r="H17" i="10"/>
  <c r="M17" i="10"/>
  <c r="X17" i="10"/>
  <c r="T17" i="10"/>
  <c r="O17" i="10"/>
  <c r="M117" i="10"/>
  <c r="U117" i="10"/>
  <c r="H117" i="10"/>
  <c r="K117" i="10"/>
  <c r="G117" i="10"/>
  <c r="T117" i="10"/>
  <c r="P117" i="10"/>
  <c r="J117" i="10"/>
  <c r="S117" i="10"/>
  <c r="F117" i="10"/>
  <c r="O117" i="10"/>
  <c r="X117" i="10"/>
  <c r="I117" i="10"/>
  <c r="R117" i="10"/>
  <c r="N117" i="10"/>
  <c r="W117" i="10"/>
  <c r="Q117" i="10"/>
  <c r="V117" i="10"/>
  <c r="AK117" i="10"/>
  <c r="AJ117" i="10"/>
  <c r="Y117" i="10"/>
  <c r="L117" i="10"/>
  <c r="L213" i="10"/>
  <c r="J213" i="10"/>
  <c r="T213" i="10"/>
  <c r="R213" i="10"/>
  <c r="H213" i="10"/>
  <c r="I213" i="10"/>
  <c r="X213" i="10"/>
  <c r="Y213" i="10"/>
  <c r="AE213" i="10" s="1"/>
  <c r="K213" i="10"/>
  <c r="S213" i="10"/>
  <c r="G213" i="10"/>
  <c r="Q213" i="10"/>
  <c r="O213" i="10"/>
  <c r="W213" i="10"/>
  <c r="F213" i="10"/>
  <c r="AK213" i="10"/>
  <c r="N213" i="10"/>
  <c r="V213" i="10"/>
  <c r="M213" i="10"/>
  <c r="AJ213" i="10"/>
  <c r="U213" i="10"/>
  <c r="P213" i="10"/>
  <c r="O25" i="10"/>
  <c r="Q25" i="10"/>
  <c r="S25" i="10"/>
  <c r="P25" i="10"/>
  <c r="M25" i="10"/>
  <c r="I25" i="10"/>
  <c r="AJ25" i="10"/>
  <c r="F25" i="10"/>
  <c r="T25" i="10"/>
  <c r="Y25" i="10"/>
  <c r="AE25" i="10" s="1"/>
  <c r="R25" i="10"/>
  <c r="V25" i="10"/>
  <c r="U25" i="10"/>
  <c r="N25" i="10"/>
  <c r="K25" i="10"/>
  <c r="G25" i="10"/>
  <c r="AK25" i="10"/>
  <c r="H25" i="10"/>
  <c r="W25" i="10"/>
  <c r="X25" i="10"/>
  <c r="L25" i="10"/>
  <c r="J25" i="10"/>
  <c r="K7" i="10"/>
  <c r="S7" i="10"/>
  <c r="L7" i="10"/>
  <c r="T7" i="10"/>
  <c r="F7" i="10"/>
  <c r="N7" i="10"/>
  <c r="V7" i="10"/>
  <c r="AJ7" i="10"/>
  <c r="G7" i="10"/>
  <c r="O7" i="10"/>
  <c r="W7" i="10"/>
  <c r="AK7" i="10"/>
  <c r="H7" i="10"/>
  <c r="P7" i="10"/>
  <c r="X7" i="10"/>
  <c r="I7" i="10"/>
  <c r="Q7" i="10"/>
  <c r="Y7" i="10"/>
  <c r="AE7" i="10" s="1"/>
  <c r="J7" i="10"/>
  <c r="R7" i="10"/>
  <c r="M7" i="10"/>
  <c r="U7" i="10"/>
  <c r="H103" i="10"/>
  <c r="P103" i="10"/>
  <c r="X103" i="10"/>
  <c r="I103" i="10"/>
  <c r="Q103" i="10"/>
  <c r="Y103" i="10"/>
  <c r="AE103" i="10" s="1"/>
  <c r="J103" i="10"/>
  <c r="R103" i="10"/>
  <c r="L103" i="10"/>
  <c r="T103" i="10"/>
  <c r="M103" i="10"/>
  <c r="U103" i="10"/>
  <c r="F103" i="10"/>
  <c r="G103" i="10"/>
  <c r="AJ103" i="10"/>
  <c r="K103" i="10"/>
  <c r="AK103" i="10"/>
  <c r="N103" i="10"/>
  <c r="O103" i="10"/>
  <c r="S103" i="10"/>
  <c r="V103" i="10"/>
  <c r="W103" i="10"/>
  <c r="F215" i="10"/>
  <c r="N215" i="10"/>
  <c r="V215" i="10"/>
  <c r="AJ215" i="10"/>
  <c r="G215" i="10"/>
  <c r="O215" i="10"/>
  <c r="W215" i="10"/>
  <c r="AK215" i="10"/>
  <c r="H215" i="10"/>
  <c r="P215" i="10"/>
  <c r="X215" i="10"/>
  <c r="J215" i="10"/>
  <c r="R215" i="10"/>
  <c r="K215" i="10"/>
  <c r="S215" i="10"/>
  <c r="L215" i="10"/>
  <c r="M215" i="10"/>
  <c r="Q215" i="10"/>
  <c r="T215" i="10"/>
  <c r="U215" i="10"/>
  <c r="Y215" i="10"/>
  <c r="AE215" i="10" s="1"/>
  <c r="I215" i="10"/>
  <c r="I8" i="10"/>
  <c r="Q8" i="10"/>
  <c r="Y8" i="10"/>
  <c r="AE8" i="10" s="1"/>
  <c r="J8" i="10"/>
  <c r="R8" i="10"/>
  <c r="L8" i="10"/>
  <c r="T8" i="10"/>
  <c r="M8" i="10"/>
  <c r="U8" i="10"/>
  <c r="F8" i="10"/>
  <c r="N8" i="10"/>
  <c r="V8" i="10"/>
  <c r="AJ8" i="10"/>
  <c r="G8" i="10"/>
  <c r="O8" i="10"/>
  <c r="W8" i="10"/>
  <c r="AK8" i="10"/>
  <c r="H8" i="10"/>
  <c r="P8" i="10"/>
  <c r="X8" i="10"/>
  <c r="S8" i="10"/>
  <c r="K8" i="10"/>
  <c r="H120" i="10"/>
  <c r="P120" i="10"/>
  <c r="X120" i="10"/>
  <c r="I120" i="10"/>
  <c r="Q120" i="10"/>
  <c r="J120" i="10"/>
  <c r="R120" i="10"/>
  <c r="L120" i="10"/>
  <c r="T120" i="10"/>
  <c r="M120" i="10"/>
  <c r="U120" i="10"/>
  <c r="K120" i="10"/>
  <c r="N120" i="10"/>
  <c r="O120" i="10"/>
  <c r="S120" i="10"/>
  <c r="AJ120" i="10"/>
  <c r="V120" i="10"/>
  <c r="AK120" i="10"/>
  <c r="F120" i="10"/>
  <c r="G120" i="10"/>
  <c r="W120" i="10"/>
  <c r="Y120" i="10"/>
  <c r="AE120" i="10" s="1"/>
  <c r="W41" i="10"/>
  <c r="H41" i="10"/>
  <c r="S41" i="10"/>
  <c r="X41" i="10"/>
  <c r="F41" i="10"/>
  <c r="T41" i="10"/>
  <c r="Y41" i="10"/>
  <c r="AE41" i="10" s="1"/>
  <c r="P41" i="10"/>
  <c r="L41" i="10"/>
  <c r="AK41" i="10"/>
  <c r="Q41" i="10"/>
  <c r="O41" i="10"/>
  <c r="U41" i="10"/>
  <c r="I41" i="10"/>
  <c r="V41" i="10"/>
  <c r="G41" i="10"/>
  <c r="R41" i="10"/>
  <c r="M41" i="10"/>
  <c r="N41" i="10"/>
  <c r="K41" i="10"/>
  <c r="J41" i="10"/>
  <c r="AJ41" i="10"/>
  <c r="L114" i="10"/>
  <c r="T114" i="10"/>
  <c r="M114" i="10"/>
  <c r="U114" i="10"/>
  <c r="F114" i="10"/>
  <c r="N114" i="10"/>
  <c r="V114" i="10"/>
  <c r="AJ114" i="10"/>
  <c r="H114" i="10"/>
  <c r="P114" i="10"/>
  <c r="X114" i="10"/>
  <c r="I114" i="10"/>
  <c r="Q114" i="10"/>
  <c r="Y114" i="10"/>
  <c r="AE114" i="10" s="1"/>
  <c r="S114" i="10"/>
  <c r="W114" i="10"/>
  <c r="G114" i="10"/>
  <c r="J114" i="10"/>
  <c r="AK114" i="10"/>
  <c r="K114" i="10"/>
  <c r="O114" i="10"/>
  <c r="R114" i="10"/>
  <c r="I4" i="10"/>
  <c r="Q4" i="10"/>
  <c r="Y4" i="10"/>
  <c r="AE4" i="10" s="1"/>
  <c r="J4" i="10"/>
  <c r="R4" i="10"/>
  <c r="M4" i="10"/>
  <c r="U4" i="10"/>
  <c r="N4" i="10"/>
  <c r="V4" i="10"/>
  <c r="P4" i="10"/>
  <c r="AK4" i="10"/>
  <c r="S4" i="10"/>
  <c r="F4" i="10"/>
  <c r="T4" i="10"/>
  <c r="G4" i="10"/>
  <c r="O4" i="10"/>
  <c r="W4" i="10"/>
  <c r="H4" i="10"/>
  <c r="X4" i="10"/>
  <c r="K4" i="10"/>
  <c r="L4" i="10"/>
  <c r="AJ4" i="10"/>
  <c r="H54" i="10"/>
  <c r="P54" i="10"/>
  <c r="X54" i="10"/>
  <c r="I54" i="10"/>
  <c r="Q54" i="10"/>
  <c r="Y54" i="10"/>
  <c r="AE54" i="10" s="1"/>
  <c r="J54" i="10"/>
  <c r="R54" i="10"/>
  <c r="K54" i="10"/>
  <c r="L54" i="10"/>
  <c r="T54" i="10"/>
  <c r="M54" i="10"/>
  <c r="U54" i="10"/>
  <c r="V54" i="10"/>
  <c r="W54" i="10"/>
  <c r="F54" i="10"/>
  <c r="AJ54" i="10"/>
  <c r="G54" i="10"/>
  <c r="AK54" i="10"/>
  <c r="S54" i="10"/>
  <c r="O54" i="10"/>
  <c r="N54" i="10"/>
  <c r="AK134" i="10"/>
  <c r="S134" i="10"/>
  <c r="R134" i="10"/>
  <c r="U134" i="10"/>
  <c r="J134" i="10"/>
  <c r="F134" i="10"/>
  <c r="I134" i="10"/>
  <c r="N134" i="10"/>
  <c r="H134" i="10"/>
  <c r="Q134" i="10"/>
  <c r="V134" i="10"/>
  <c r="G134" i="10"/>
  <c r="P134" i="10"/>
  <c r="Y134" i="10"/>
  <c r="AE134" i="10" s="1"/>
  <c r="AJ134" i="10"/>
  <c r="O134" i="10"/>
  <c r="X134" i="10"/>
  <c r="L134" i="10"/>
  <c r="K134" i="10"/>
  <c r="T134" i="10"/>
  <c r="M134" i="10"/>
  <c r="W134" i="10"/>
  <c r="G9" i="10"/>
  <c r="O9" i="10"/>
  <c r="W9" i="10"/>
  <c r="AK9" i="10"/>
  <c r="H9" i="10"/>
  <c r="P9" i="10"/>
  <c r="X9" i="10"/>
  <c r="J9" i="10"/>
  <c r="R9" i="10"/>
  <c r="K9" i="10"/>
  <c r="S9" i="10"/>
  <c r="L9" i="10"/>
  <c r="T9" i="10"/>
  <c r="M9" i="10"/>
  <c r="U9" i="10"/>
  <c r="F9" i="10"/>
  <c r="N9" i="10"/>
  <c r="V9" i="10"/>
  <c r="AJ9" i="10"/>
  <c r="I9" i="10"/>
  <c r="Q9" i="10"/>
  <c r="Y9" i="10"/>
  <c r="AE9" i="10" s="1"/>
  <c r="F11" i="10"/>
  <c r="AJ11" i="10"/>
  <c r="H11" i="10"/>
  <c r="Y11" i="10"/>
  <c r="AE11" i="10" s="1"/>
  <c r="U11" i="10"/>
  <c r="W11" i="10"/>
  <c r="V11" i="10"/>
  <c r="N11" i="10"/>
  <c r="R11" i="10"/>
  <c r="O11" i="10"/>
  <c r="S11" i="10"/>
  <c r="G11" i="10"/>
  <c r="AK11" i="10"/>
  <c r="K11" i="10"/>
  <c r="J11" i="10"/>
  <c r="T11" i="10"/>
  <c r="X11" i="10"/>
  <c r="L11" i="10"/>
  <c r="P11" i="10"/>
  <c r="Q11" i="10"/>
  <c r="M11" i="10"/>
  <c r="I11" i="10"/>
  <c r="L107" i="10"/>
  <c r="I107" i="10"/>
  <c r="X107" i="10"/>
  <c r="Q107" i="10"/>
  <c r="G107" i="10"/>
  <c r="Y107" i="10"/>
  <c r="AE107" i="10" s="1"/>
  <c r="F107" i="10"/>
  <c r="O107" i="10"/>
  <c r="K107" i="10"/>
  <c r="N107" i="10"/>
  <c r="W107" i="10"/>
  <c r="J107" i="10"/>
  <c r="S107" i="10"/>
  <c r="M107" i="10"/>
  <c r="V107" i="10"/>
  <c r="AK107" i="10"/>
  <c r="R107" i="10"/>
  <c r="H107" i="10"/>
  <c r="T107" i="10"/>
  <c r="U107" i="10"/>
  <c r="AJ107" i="10"/>
  <c r="P107" i="10"/>
  <c r="I187" i="10"/>
  <c r="Q187" i="10"/>
  <c r="Y187" i="10"/>
  <c r="AE187" i="10" s="1"/>
  <c r="J187" i="10"/>
  <c r="R187" i="10"/>
  <c r="K187" i="10"/>
  <c r="S187" i="10"/>
  <c r="L187" i="10"/>
  <c r="T187" i="10"/>
  <c r="M187" i="10"/>
  <c r="U187" i="10"/>
  <c r="F187" i="10"/>
  <c r="N187" i="10"/>
  <c r="V187" i="10"/>
  <c r="AJ187" i="10"/>
  <c r="G187" i="10"/>
  <c r="O187" i="10"/>
  <c r="W187" i="10"/>
  <c r="AK187" i="10"/>
  <c r="H187" i="10"/>
  <c r="P187" i="10"/>
  <c r="X187" i="10"/>
  <c r="X209" i="10"/>
  <c r="Y209" i="10"/>
  <c r="AE209" i="10" s="1"/>
  <c r="S209" i="10"/>
  <c r="J209" i="10"/>
  <c r="L209" i="10"/>
  <c r="R209" i="10"/>
  <c r="T209" i="10"/>
  <c r="H209" i="10"/>
  <c r="I209" i="10"/>
  <c r="P209" i="10"/>
  <c r="Q209" i="10"/>
  <c r="K209" i="10"/>
  <c r="M209" i="10"/>
  <c r="U209" i="10"/>
  <c r="G209" i="10"/>
  <c r="O209" i="10"/>
  <c r="W209" i="10"/>
  <c r="F209" i="10"/>
  <c r="AK209" i="10"/>
  <c r="N209" i="10"/>
  <c r="V209" i="10"/>
  <c r="AJ209" i="10"/>
  <c r="P44" i="10"/>
  <c r="M44" i="10"/>
  <c r="Q44" i="10"/>
  <c r="W44" i="10"/>
  <c r="I44" i="10"/>
  <c r="U44" i="10"/>
  <c r="N44" i="10"/>
  <c r="S44" i="10"/>
  <c r="H44" i="10"/>
  <c r="R44" i="10"/>
  <c r="F44" i="10"/>
  <c r="AJ44" i="10"/>
  <c r="V44" i="10"/>
  <c r="T44" i="10"/>
  <c r="J44" i="10"/>
  <c r="K44" i="10"/>
  <c r="O44" i="10"/>
  <c r="Y44" i="10"/>
  <c r="AE44" i="10" s="1"/>
  <c r="G44" i="10"/>
  <c r="AK44" i="10"/>
  <c r="L44" i="10"/>
  <c r="X44" i="10"/>
  <c r="J108" i="10"/>
  <c r="K108" i="10"/>
  <c r="T108" i="10"/>
  <c r="P108" i="10"/>
  <c r="Y108" i="10"/>
  <c r="AE108" i="10" s="1"/>
  <c r="S108" i="10"/>
  <c r="X108" i="10"/>
  <c r="F108" i="10"/>
  <c r="AJ108" i="10"/>
  <c r="G108" i="10"/>
  <c r="O108" i="10"/>
  <c r="W108" i="10"/>
  <c r="V108" i="10"/>
  <c r="M108" i="10"/>
  <c r="AK108" i="10"/>
  <c r="I108" i="10"/>
  <c r="N108" i="10"/>
  <c r="R108" i="10"/>
  <c r="Q108" i="10"/>
  <c r="L108" i="10"/>
  <c r="U108" i="10"/>
  <c r="H108" i="10"/>
  <c r="R188" i="10"/>
  <c r="S188" i="10"/>
  <c r="U188" i="10"/>
  <c r="AJ188" i="10"/>
  <c r="AK188" i="10"/>
  <c r="I188" i="10"/>
  <c r="Q188" i="10"/>
  <c r="Y188" i="10"/>
  <c r="AE188" i="10" s="1"/>
  <c r="L188" i="10"/>
  <c r="F188" i="10"/>
  <c r="T188" i="10"/>
  <c r="N188" i="10"/>
  <c r="K188" i="10"/>
  <c r="G188" i="10"/>
  <c r="O188" i="10"/>
  <c r="V188" i="10"/>
  <c r="W188" i="10"/>
  <c r="H188" i="10"/>
  <c r="M188" i="10"/>
  <c r="X188" i="10"/>
  <c r="J188" i="10"/>
  <c r="P188" i="10"/>
  <c r="L204" i="10"/>
  <c r="F204" i="10"/>
  <c r="T204" i="10"/>
  <c r="N204" i="10"/>
  <c r="V204" i="10"/>
  <c r="AJ204" i="10"/>
  <c r="AK204" i="10"/>
  <c r="R204" i="10"/>
  <c r="S204" i="10"/>
  <c r="U204" i="10"/>
  <c r="G204" i="10"/>
  <c r="Q204" i="10"/>
  <c r="O204" i="10"/>
  <c r="Y204" i="10"/>
  <c r="AE204" i="10" s="1"/>
  <c r="W204" i="10"/>
  <c r="H204" i="10"/>
  <c r="P204" i="10"/>
  <c r="M204" i="10"/>
  <c r="X204" i="10"/>
  <c r="J204" i="10"/>
  <c r="K204" i="10"/>
  <c r="I204" i="10"/>
  <c r="U89" i="10"/>
  <c r="G89" i="10"/>
  <c r="W89" i="10"/>
  <c r="F89" i="10"/>
  <c r="H89" i="10"/>
  <c r="N89" i="10"/>
  <c r="P89" i="10"/>
  <c r="I89" i="10"/>
  <c r="V89" i="10"/>
  <c r="X89" i="10"/>
  <c r="Q89" i="10"/>
  <c r="R89" i="10"/>
  <c r="Y89" i="10"/>
  <c r="AE89" i="10" s="1"/>
  <c r="AK89" i="10"/>
  <c r="M89" i="10"/>
  <c r="O89" i="10"/>
  <c r="J89" i="10"/>
  <c r="L89" i="10"/>
  <c r="K89" i="10"/>
  <c r="T89" i="10"/>
  <c r="AJ89" i="10"/>
  <c r="S89" i="10"/>
  <c r="K14" i="10"/>
  <c r="S14" i="10"/>
  <c r="L14" i="10"/>
  <c r="T14" i="10"/>
  <c r="F14" i="10"/>
  <c r="N14" i="10"/>
  <c r="V14" i="10"/>
  <c r="AJ14" i="10"/>
  <c r="G14" i="10"/>
  <c r="O14" i="10"/>
  <c r="W14" i="10"/>
  <c r="AK14" i="10"/>
  <c r="H14" i="10"/>
  <c r="P14" i="10"/>
  <c r="X14" i="10"/>
  <c r="I14" i="10"/>
  <c r="Q14" i="10"/>
  <c r="Y14" i="10"/>
  <c r="AE14" i="10" s="1"/>
  <c r="J14" i="10"/>
  <c r="R14" i="10"/>
  <c r="M14" i="10"/>
  <c r="U14" i="10"/>
  <c r="H30" i="10"/>
  <c r="P30" i="10"/>
  <c r="X30" i="10"/>
  <c r="K30" i="10"/>
  <c r="S30" i="10"/>
  <c r="L30" i="10"/>
  <c r="T30" i="10"/>
  <c r="M30" i="10"/>
  <c r="U30" i="10"/>
  <c r="F30" i="10"/>
  <c r="N30" i="10"/>
  <c r="V30" i="10"/>
  <c r="AJ30" i="10"/>
  <c r="I30" i="10"/>
  <c r="AK30" i="10"/>
  <c r="J30" i="10"/>
  <c r="O30" i="10"/>
  <c r="Q30" i="10"/>
  <c r="R30" i="10"/>
  <c r="W30" i="10"/>
  <c r="G30" i="10"/>
  <c r="Y30" i="10"/>
  <c r="AE30" i="10" s="1"/>
  <c r="J62" i="10"/>
  <c r="R62" i="10"/>
  <c r="K62" i="10"/>
  <c r="S62" i="10"/>
  <c r="L62" i="10"/>
  <c r="T62" i="10"/>
  <c r="F62" i="10"/>
  <c r="N62" i="10"/>
  <c r="V62" i="10"/>
  <c r="AJ62" i="10"/>
  <c r="G62" i="10"/>
  <c r="O62" i="10"/>
  <c r="W62" i="10"/>
  <c r="AK62" i="10"/>
  <c r="H62" i="10"/>
  <c r="I62" i="10"/>
  <c r="M62" i="10"/>
  <c r="P62" i="10"/>
  <c r="Q62" i="10"/>
  <c r="U62" i="10"/>
  <c r="Y62" i="10"/>
  <c r="AE62" i="10" s="1"/>
  <c r="X62" i="10"/>
  <c r="V94" i="10"/>
  <c r="AJ94" i="10"/>
  <c r="J94" i="10"/>
  <c r="G94" i="10"/>
  <c r="I94" i="10"/>
  <c r="R94" i="10"/>
  <c r="F94" i="10"/>
  <c r="O94" i="10"/>
  <c r="H94" i="10"/>
  <c r="Q94" i="10"/>
  <c r="M94" i="10"/>
  <c r="N94" i="10"/>
  <c r="W94" i="10"/>
  <c r="P94" i="10"/>
  <c r="Y94" i="10"/>
  <c r="AE94" i="10" s="1"/>
  <c r="L94" i="10"/>
  <c r="U94" i="10"/>
  <c r="AK94" i="10"/>
  <c r="X94" i="10"/>
  <c r="T94" i="10"/>
  <c r="K94" i="10"/>
  <c r="S94" i="10"/>
  <c r="I126" i="10"/>
  <c r="Q126" i="10"/>
  <c r="Y126" i="10"/>
  <c r="AE126" i="10" s="1"/>
  <c r="J126" i="10"/>
  <c r="R126" i="10"/>
  <c r="K126" i="10"/>
  <c r="S126" i="10"/>
  <c r="L126" i="10"/>
  <c r="T126" i="10"/>
  <c r="M126" i="10"/>
  <c r="U126" i="10"/>
  <c r="O126" i="10"/>
  <c r="P126" i="10"/>
  <c r="V126" i="10"/>
  <c r="F126" i="10"/>
  <c r="X126" i="10"/>
  <c r="G126" i="10"/>
  <c r="AJ126" i="10"/>
  <c r="W126" i="10"/>
  <c r="AK126" i="10"/>
  <c r="H126" i="10"/>
  <c r="N126" i="10"/>
  <c r="N142" i="10"/>
  <c r="M142" i="10"/>
  <c r="I142" i="10"/>
  <c r="W142" i="10"/>
  <c r="F142" i="10"/>
  <c r="H142" i="10"/>
  <c r="Q142" i="10"/>
  <c r="J142" i="10"/>
  <c r="L142" i="10"/>
  <c r="G142" i="10"/>
  <c r="T142" i="10"/>
  <c r="P142" i="10"/>
  <c r="R142" i="10"/>
  <c r="AJ142" i="10"/>
  <c r="K142" i="10"/>
  <c r="O142" i="10"/>
  <c r="Y142" i="10"/>
  <c r="S142" i="10"/>
  <c r="X142" i="10"/>
  <c r="U142" i="10"/>
  <c r="V142" i="10"/>
  <c r="AK142" i="10"/>
  <c r="J174" i="10"/>
  <c r="R174" i="10"/>
  <c r="K174" i="10"/>
  <c r="S174" i="10"/>
  <c r="F174" i="10"/>
  <c r="N174" i="10"/>
  <c r="V174" i="10"/>
  <c r="AJ174" i="10"/>
  <c r="G174" i="10"/>
  <c r="O174" i="10"/>
  <c r="W174" i="10"/>
  <c r="AK174" i="10"/>
  <c r="U174" i="10"/>
  <c r="H174" i="10"/>
  <c r="X174" i="10"/>
  <c r="I174" i="10"/>
  <c r="Y174" i="10"/>
  <c r="AE174" i="10" s="1"/>
  <c r="L174" i="10"/>
  <c r="M174" i="10"/>
  <c r="P174" i="10"/>
  <c r="Q174" i="10"/>
  <c r="T174" i="10"/>
  <c r="G206" i="10"/>
  <c r="O206" i="10"/>
  <c r="W206" i="10"/>
  <c r="AK206" i="10"/>
  <c r="H206" i="10"/>
  <c r="P206" i="10"/>
  <c r="X206" i="10"/>
  <c r="I206" i="10"/>
  <c r="Q206" i="10"/>
  <c r="Y206" i="10"/>
  <c r="AE206" i="10" s="1"/>
  <c r="J206" i="10"/>
  <c r="R206" i="10"/>
  <c r="K206" i="10"/>
  <c r="S206" i="10"/>
  <c r="L206" i="10"/>
  <c r="T206" i="10"/>
  <c r="M206" i="10"/>
  <c r="U206" i="10"/>
  <c r="F206" i="10"/>
  <c r="N206" i="10"/>
  <c r="V206" i="10"/>
  <c r="AJ206" i="10"/>
  <c r="T222" i="10"/>
  <c r="H222" i="10"/>
  <c r="Q222" i="10"/>
  <c r="R222" i="10"/>
  <c r="K222" i="10"/>
  <c r="S222" i="10"/>
  <c r="V222" i="10"/>
  <c r="AK222" i="10"/>
  <c r="M222" i="10"/>
  <c r="P222" i="10"/>
  <c r="Y222" i="10"/>
  <c r="AE222" i="10" s="1"/>
  <c r="AJ222" i="10"/>
  <c r="U222" i="10"/>
  <c r="G222" i="10"/>
  <c r="X222" i="10"/>
  <c r="F222" i="10"/>
  <c r="O222" i="10"/>
  <c r="L222" i="10"/>
  <c r="I222" i="10"/>
  <c r="N222" i="10"/>
  <c r="W222" i="10"/>
  <c r="J222" i="10"/>
  <c r="AK153" i="10"/>
  <c r="R153" i="10"/>
  <c r="L153" i="10"/>
  <c r="M153" i="10"/>
  <c r="V153" i="10"/>
  <c r="H153" i="10"/>
  <c r="I153" i="10"/>
  <c r="K153" i="10"/>
  <c r="T153" i="10"/>
  <c r="U153" i="10"/>
  <c r="P153" i="10"/>
  <c r="Q153" i="10"/>
  <c r="S153" i="10"/>
  <c r="X153" i="10"/>
  <c r="Y153" i="10"/>
  <c r="AE153" i="10" s="1"/>
  <c r="G153" i="10"/>
  <c r="O153" i="10"/>
  <c r="F153" i="10"/>
  <c r="N153" i="10"/>
  <c r="AJ153" i="10"/>
  <c r="J153" i="10"/>
  <c r="W153" i="10"/>
  <c r="H205" i="10"/>
  <c r="I205" i="10"/>
  <c r="K205" i="10"/>
  <c r="P205" i="10"/>
  <c r="Q205" i="10"/>
  <c r="S205" i="10"/>
  <c r="X205" i="10"/>
  <c r="Y205" i="10"/>
  <c r="AE205" i="10" s="1"/>
  <c r="J205" i="10"/>
  <c r="R205" i="10"/>
  <c r="L205" i="10"/>
  <c r="M205" i="10"/>
  <c r="AJ205" i="10"/>
  <c r="T205" i="10"/>
  <c r="G205" i="10"/>
  <c r="U205" i="10"/>
  <c r="O205" i="10"/>
  <c r="W205" i="10"/>
  <c r="F205" i="10"/>
  <c r="AK205" i="10"/>
  <c r="N205" i="10"/>
  <c r="V205" i="10"/>
  <c r="J35" i="10"/>
  <c r="R35" i="10"/>
  <c r="M35" i="10"/>
  <c r="U35" i="10"/>
  <c r="F35" i="10"/>
  <c r="N35" i="10"/>
  <c r="V35" i="10"/>
  <c r="AJ35" i="10"/>
  <c r="G35" i="10"/>
  <c r="O35" i="10"/>
  <c r="W35" i="10"/>
  <c r="AK35" i="10"/>
  <c r="H35" i="10"/>
  <c r="P35" i="10"/>
  <c r="X35" i="10"/>
  <c r="Q35" i="10"/>
  <c r="S35" i="10"/>
  <c r="T35" i="10"/>
  <c r="Y35" i="10"/>
  <c r="AE35" i="10" s="1"/>
  <c r="I35" i="10"/>
  <c r="K35" i="10"/>
  <c r="L35" i="10"/>
  <c r="P67" i="10"/>
  <c r="Q67" i="10"/>
  <c r="X67" i="10"/>
  <c r="Y67" i="10"/>
  <c r="AE67" i="10" s="1"/>
  <c r="K67" i="10"/>
  <c r="S67" i="10"/>
  <c r="J67" i="10"/>
  <c r="L67" i="10"/>
  <c r="F67" i="10"/>
  <c r="G67" i="10"/>
  <c r="R67" i="10"/>
  <c r="T67" i="10"/>
  <c r="M67" i="10"/>
  <c r="N67" i="10"/>
  <c r="O67" i="10"/>
  <c r="U67" i="10"/>
  <c r="I67" i="10"/>
  <c r="V67" i="10"/>
  <c r="AJ67" i="10"/>
  <c r="W67" i="10"/>
  <c r="H67" i="10"/>
  <c r="AK67" i="10"/>
  <c r="W81" i="10"/>
  <c r="F81" i="10"/>
  <c r="AK81" i="10"/>
  <c r="H81" i="10"/>
  <c r="N81" i="10"/>
  <c r="P81" i="10"/>
  <c r="I81" i="10"/>
  <c r="J81" i="10"/>
  <c r="K81" i="10"/>
  <c r="V81" i="10"/>
  <c r="X81" i="10"/>
  <c r="Q81" i="10"/>
  <c r="R81" i="10"/>
  <c r="S81" i="10"/>
  <c r="AJ81" i="10"/>
  <c r="Y81" i="10"/>
  <c r="L81" i="10"/>
  <c r="M81" i="10"/>
  <c r="T81" i="10"/>
  <c r="U81" i="10"/>
  <c r="G81" i="10"/>
  <c r="O81" i="10"/>
  <c r="J169" i="10"/>
  <c r="R169" i="10"/>
  <c r="K169" i="10"/>
  <c r="S169" i="10"/>
  <c r="L169" i="10"/>
  <c r="T169" i="10"/>
  <c r="F169" i="10"/>
  <c r="N169" i="10"/>
  <c r="V169" i="10"/>
  <c r="AJ169" i="10"/>
  <c r="G169" i="10"/>
  <c r="O169" i="10"/>
  <c r="W169" i="10"/>
  <c r="AK169" i="10"/>
  <c r="Y169" i="10"/>
  <c r="AE169" i="10" s="1"/>
  <c r="H169" i="10"/>
  <c r="I169" i="10"/>
  <c r="M169" i="10"/>
  <c r="P169" i="10"/>
  <c r="Q169" i="10"/>
  <c r="U169" i="10"/>
  <c r="X169" i="10"/>
  <c r="W20" i="10"/>
  <c r="S20" i="10"/>
  <c r="R20" i="10"/>
  <c r="M20" i="10"/>
  <c r="V20" i="10"/>
  <c r="O20" i="10"/>
  <c r="F20" i="10"/>
  <c r="L20" i="10"/>
  <c r="H20" i="10"/>
  <c r="X20" i="10"/>
  <c r="G20" i="10"/>
  <c r="Y20" i="10"/>
  <c r="AE20" i="10" s="1"/>
  <c r="U20" i="10"/>
  <c r="Q20" i="10"/>
  <c r="J20" i="10"/>
  <c r="T20" i="10"/>
  <c r="I20" i="10"/>
  <c r="AJ20" i="10"/>
  <c r="N20" i="10"/>
  <c r="K20" i="10"/>
  <c r="P20" i="10"/>
  <c r="AK20" i="10"/>
  <c r="H36" i="10"/>
  <c r="R36" i="10"/>
  <c r="N36" i="10"/>
  <c r="J36" i="10"/>
  <c r="F36" i="10"/>
  <c r="G36" i="10"/>
  <c r="AJ36" i="10"/>
  <c r="K36" i="10"/>
  <c r="W36" i="10"/>
  <c r="Y36" i="10"/>
  <c r="AE36" i="10" s="1"/>
  <c r="I36" i="10"/>
  <c r="L36" i="10"/>
  <c r="O36" i="10"/>
  <c r="V36" i="10"/>
  <c r="S36" i="10"/>
  <c r="X36" i="10"/>
  <c r="U36" i="10"/>
  <c r="T36" i="10"/>
  <c r="P36" i="10"/>
  <c r="M36" i="10"/>
  <c r="Q36" i="10"/>
  <c r="AK36" i="10"/>
  <c r="P68" i="10"/>
  <c r="R68" i="10"/>
  <c r="K68" i="10"/>
  <c r="L68" i="10"/>
  <c r="M68" i="10"/>
  <c r="X68" i="10"/>
  <c r="S68" i="10"/>
  <c r="T68" i="10"/>
  <c r="U68" i="10"/>
  <c r="F68" i="10"/>
  <c r="G68" i="10"/>
  <c r="N68" i="10"/>
  <c r="O68" i="10"/>
  <c r="V68" i="10"/>
  <c r="W68" i="10"/>
  <c r="I68" i="10"/>
  <c r="AJ68" i="10"/>
  <c r="AK68" i="10"/>
  <c r="Q68" i="10"/>
  <c r="Y68" i="10"/>
  <c r="AE68" i="10" s="1"/>
  <c r="H68" i="10"/>
  <c r="J68" i="10"/>
  <c r="R100" i="10"/>
  <c r="J100" i="10"/>
  <c r="F100" i="10"/>
  <c r="W100" i="10"/>
  <c r="M100" i="10"/>
  <c r="N100" i="10"/>
  <c r="AK100" i="10"/>
  <c r="K100" i="10"/>
  <c r="L100" i="10"/>
  <c r="U100" i="10"/>
  <c r="V100" i="10"/>
  <c r="I100" i="10"/>
  <c r="S100" i="10"/>
  <c r="T100" i="10"/>
  <c r="AJ100" i="10"/>
  <c r="H100" i="10"/>
  <c r="Q100" i="10"/>
  <c r="P100" i="10"/>
  <c r="Y100" i="10"/>
  <c r="AE100" i="10" s="1"/>
  <c r="X100" i="10"/>
  <c r="G100" i="10"/>
  <c r="O100" i="10"/>
  <c r="G132" i="10"/>
  <c r="O132" i="10"/>
  <c r="W132" i="10"/>
  <c r="AK132" i="10"/>
  <c r="H132" i="10"/>
  <c r="P132" i="10"/>
  <c r="X132" i="10"/>
  <c r="I132" i="10"/>
  <c r="Q132" i="10"/>
  <c r="Y132" i="10"/>
  <c r="AE132" i="10" s="1"/>
  <c r="J132" i="10"/>
  <c r="R132" i="10"/>
  <c r="K132" i="10"/>
  <c r="S132" i="10"/>
  <c r="M132" i="10"/>
  <c r="N132" i="10"/>
  <c r="T132" i="10"/>
  <c r="V132" i="10"/>
  <c r="F132" i="10"/>
  <c r="L132" i="10"/>
  <c r="U132" i="10"/>
  <c r="AJ132" i="10"/>
  <c r="I212" i="10"/>
  <c r="Q212" i="10"/>
  <c r="Y212" i="10"/>
  <c r="AE212" i="10" s="1"/>
  <c r="J212" i="10"/>
  <c r="R212" i="10"/>
  <c r="K212" i="10"/>
  <c r="S212" i="10"/>
  <c r="L212" i="10"/>
  <c r="T212" i="10"/>
  <c r="M212" i="10"/>
  <c r="U212" i="10"/>
  <c r="F212" i="10"/>
  <c r="N212" i="10"/>
  <c r="V212" i="10"/>
  <c r="AJ212" i="10"/>
  <c r="G212" i="10"/>
  <c r="O212" i="10"/>
  <c r="W212" i="10"/>
  <c r="AK212" i="10"/>
  <c r="H212" i="10"/>
  <c r="P212" i="10"/>
  <c r="X212" i="10"/>
  <c r="U109" i="10"/>
  <c r="H109" i="10"/>
  <c r="K109" i="10"/>
  <c r="G109" i="10"/>
  <c r="P109" i="10"/>
  <c r="J109" i="10"/>
  <c r="S109" i="10"/>
  <c r="F109" i="10"/>
  <c r="O109" i="10"/>
  <c r="X109" i="10"/>
  <c r="I109" i="10"/>
  <c r="R109" i="10"/>
  <c r="N109" i="10"/>
  <c r="W109" i="10"/>
  <c r="Q109" i="10"/>
  <c r="V109" i="10"/>
  <c r="AK109" i="10"/>
  <c r="L109" i="10"/>
  <c r="Y109" i="10"/>
  <c r="AE109" i="10" s="1"/>
  <c r="AJ109" i="10"/>
  <c r="T109" i="10"/>
  <c r="M109" i="10"/>
  <c r="L99" i="10"/>
  <c r="T99" i="10"/>
  <c r="U99" i="10"/>
  <c r="V99" i="10"/>
  <c r="AK99" i="10"/>
  <c r="J99" i="10"/>
  <c r="S99" i="10"/>
  <c r="AJ99" i="10"/>
  <c r="R99" i="10"/>
  <c r="I99" i="10"/>
  <c r="Q99" i="10"/>
  <c r="G99" i="10"/>
  <c r="H99" i="10"/>
  <c r="Y99" i="10"/>
  <c r="AE99" i="10" s="1"/>
  <c r="F99" i="10"/>
  <c r="O99" i="10"/>
  <c r="P99" i="10"/>
  <c r="M99" i="10"/>
  <c r="N99" i="10"/>
  <c r="W99" i="10"/>
  <c r="X99" i="10"/>
  <c r="K99" i="10"/>
  <c r="L115" i="10"/>
  <c r="F115" i="10"/>
  <c r="O115" i="10"/>
  <c r="K115" i="10"/>
  <c r="T115" i="10"/>
  <c r="N115" i="10"/>
  <c r="W115" i="10"/>
  <c r="J115" i="10"/>
  <c r="S115" i="10"/>
  <c r="M115" i="10"/>
  <c r="V115" i="10"/>
  <c r="AK115" i="10"/>
  <c r="R115" i="10"/>
  <c r="P115" i="10"/>
  <c r="U115" i="10"/>
  <c r="AJ115" i="10"/>
  <c r="I115" i="10"/>
  <c r="X115" i="10"/>
  <c r="Q115" i="10"/>
  <c r="H115" i="10"/>
  <c r="Y115" i="10"/>
  <c r="AE115" i="10" s="1"/>
  <c r="G115" i="10"/>
  <c r="I131" i="10"/>
  <c r="Q131" i="10"/>
  <c r="Y131" i="10"/>
  <c r="J131" i="10"/>
  <c r="R131" i="10"/>
  <c r="K131" i="10"/>
  <c r="S131" i="10"/>
  <c r="L131" i="10"/>
  <c r="T131" i="10"/>
  <c r="M131" i="10"/>
  <c r="U131" i="10"/>
  <c r="P131" i="10"/>
  <c r="V131" i="10"/>
  <c r="W131" i="10"/>
  <c r="G131" i="10"/>
  <c r="AJ131" i="10"/>
  <c r="H131" i="10"/>
  <c r="AK131" i="10"/>
  <c r="F131" i="10"/>
  <c r="N131" i="10"/>
  <c r="O131" i="10"/>
  <c r="X131" i="10"/>
  <c r="L147" i="10"/>
  <c r="M147" i="10"/>
  <c r="AJ147" i="10"/>
  <c r="O147" i="10"/>
  <c r="X147" i="10"/>
  <c r="Y147" i="10"/>
  <c r="AE147" i="10" s="1"/>
  <c r="T147" i="10"/>
  <c r="U147" i="10"/>
  <c r="W147" i="10"/>
  <c r="AK147" i="10"/>
  <c r="K147" i="10"/>
  <c r="S147" i="10"/>
  <c r="J147" i="10"/>
  <c r="F147" i="10"/>
  <c r="N147" i="10"/>
  <c r="H147" i="10"/>
  <c r="I147" i="10"/>
  <c r="P147" i="10"/>
  <c r="R147" i="10"/>
  <c r="Q147" i="10"/>
  <c r="G147" i="10"/>
  <c r="V147" i="10"/>
  <c r="J163" i="10"/>
  <c r="R163" i="10"/>
  <c r="K163" i="10"/>
  <c r="S163" i="10"/>
  <c r="L163" i="10"/>
  <c r="T163" i="10"/>
  <c r="F163" i="10"/>
  <c r="N163" i="10"/>
  <c r="V163" i="10"/>
  <c r="AJ163" i="10"/>
  <c r="G163" i="10"/>
  <c r="O163" i="10"/>
  <c r="W163" i="10"/>
  <c r="AK163" i="10"/>
  <c r="X163" i="10"/>
  <c r="Y163" i="10"/>
  <c r="AE163" i="10" s="1"/>
  <c r="H163" i="10"/>
  <c r="I163" i="10"/>
  <c r="M163" i="10"/>
  <c r="P163" i="10"/>
  <c r="Q163" i="10"/>
  <c r="U163" i="10"/>
  <c r="N179" i="10"/>
  <c r="H179" i="10"/>
  <c r="I179" i="10"/>
  <c r="R179" i="10"/>
  <c r="V179" i="10"/>
  <c r="G179" i="10"/>
  <c r="P179" i="10"/>
  <c r="L179" i="10"/>
  <c r="M179" i="10"/>
  <c r="AJ179" i="10"/>
  <c r="O179" i="10"/>
  <c r="X179" i="10"/>
  <c r="T179" i="10"/>
  <c r="U179" i="10"/>
  <c r="W179" i="10"/>
  <c r="AK179" i="10"/>
  <c r="K179" i="10"/>
  <c r="Q179" i="10"/>
  <c r="F179" i="10"/>
  <c r="Y179" i="10"/>
  <c r="J179" i="10"/>
  <c r="S179" i="10"/>
  <c r="H195" i="10"/>
  <c r="P195" i="10"/>
  <c r="X195" i="10"/>
  <c r="K195" i="10"/>
  <c r="S195" i="10"/>
  <c r="U195" i="10"/>
  <c r="AJ195" i="10"/>
  <c r="M195" i="10"/>
  <c r="N195" i="10"/>
  <c r="W195" i="10"/>
  <c r="Y195" i="10"/>
  <c r="AE195" i="10" s="1"/>
  <c r="L195" i="10"/>
  <c r="R195" i="10"/>
  <c r="T195" i="10"/>
  <c r="AK195" i="10"/>
  <c r="J195" i="10"/>
  <c r="F195" i="10"/>
  <c r="Q195" i="10"/>
  <c r="V195" i="10"/>
  <c r="G195" i="10"/>
  <c r="O195" i="10"/>
  <c r="I195" i="10"/>
  <c r="AJ211" i="10"/>
  <c r="L211" i="10"/>
  <c r="M211" i="10"/>
  <c r="T211" i="10"/>
  <c r="U211" i="10"/>
  <c r="G211" i="10"/>
  <c r="O211" i="10"/>
  <c r="W211" i="10"/>
  <c r="N211" i="10"/>
  <c r="V211" i="10"/>
  <c r="X211" i="10"/>
  <c r="J211" i="10"/>
  <c r="R211" i="10"/>
  <c r="F211" i="10"/>
  <c r="H211" i="10"/>
  <c r="I211" i="10"/>
  <c r="P211" i="10"/>
  <c r="Q211" i="10"/>
  <c r="Y211" i="10"/>
  <c r="AE211" i="10" s="1"/>
  <c r="K211" i="10"/>
  <c r="AK211" i="10"/>
  <c r="S211" i="10"/>
  <c r="T227" i="10"/>
  <c r="U227" i="10"/>
  <c r="G227" i="10"/>
  <c r="O227" i="10"/>
  <c r="W227" i="10"/>
  <c r="H227" i="10"/>
  <c r="F227" i="10"/>
  <c r="AK227" i="10"/>
  <c r="P227" i="10"/>
  <c r="V227" i="10"/>
  <c r="L227" i="10"/>
  <c r="M227" i="10"/>
  <c r="AJ227" i="10"/>
  <c r="J227" i="10"/>
  <c r="X227" i="10"/>
  <c r="I227" i="10"/>
  <c r="R227" i="10"/>
  <c r="Q227" i="10"/>
  <c r="Y227" i="10"/>
  <c r="AE227" i="10" s="1"/>
  <c r="K227" i="10"/>
  <c r="N227" i="10"/>
  <c r="S227" i="10"/>
  <c r="Q125" i="10"/>
  <c r="V125" i="10"/>
  <c r="Y125" i="10"/>
  <c r="AE125" i="10" s="1"/>
  <c r="M125" i="10"/>
  <c r="AJ125" i="10"/>
  <c r="W125" i="10"/>
  <c r="U125" i="10"/>
  <c r="T125" i="10"/>
  <c r="L125" i="10"/>
  <c r="H125" i="10"/>
  <c r="K125" i="10"/>
  <c r="O125" i="10"/>
  <c r="P125" i="10"/>
  <c r="J125" i="10"/>
  <c r="S125" i="10"/>
  <c r="F125" i="10"/>
  <c r="G125" i="10"/>
  <c r="N125" i="10"/>
  <c r="X125" i="10"/>
  <c r="R125" i="10"/>
  <c r="AK125" i="10"/>
  <c r="I125" i="10"/>
  <c r="H221" i="10"/>
  <c r="I221" i="10"/>
  <c r="P221" i="10"/>
  <c r="Q221" i="10"/>
  <c r="X221" i="10"/>
  <c r="Y221" i="10"/>
  <c r="AE221" i="10" s="1"/>
  <c r="K221" i="10"/>
  <c r="S221" i="10"/>
  <c r="J221" i="10"/>
  <c r="R221" i="10"/>
  <c r="T221" i="10"/>
  <c r="F221" i="10"/>
  <c r="AK221" i="10"/>
  <c r="N221" i="10"/>
  <c r="V221" i="10"/>
  <c r="M221" i="10"/>
  <c r="AJ221" i="10"/>
  <c r="U221" i="10"/>
  <c r="G221" i="10"/>
  <c r="O221" i="10"/>
  <c r="W221" i="10"/>
  <c r="L221" i="10"/>
  <c r="J217" i="10"/>
  <c r="R217" i="10"/>
  <c r="K217" i="10"/>
  <c r="S217" i="10"/>
  <c r="L217" i="10"/>
  <c r="T217" i="10"/>
  <c r="F217" i="10"/>
  <c r="N217" i="10"/>
  <c r="V217" i="10"/>
  <c r="AJ217" i="10"/>
  <c r="G217" i="10"/>
  <c r="O217" i="10"/>
  <c r="W217" i="10"/>
  <c r="AK217" i="10"/>
  <c r="X217" i="10"/>
  <c r="Y217" i="10"/>
  <c r="AE217" i="10" s="1"/>
  <c r="H217" i="10"/>
  <c r="I217" i="10"/>
  <c r="M217" i="10"/>
  <c r="P217" i="10"/>
  <c r="Q217" i="10"/>
  <c r="U217" i="10"/>
  <c r="F98" i="10"/>
  <c r="N98" i="10"/>
  <c r="V98" i="10"/>
  <c r="K98" i="10"/>
  <c r="S98" i="10"/>
  <c r="I98" i="10"/>
  <c r="J98" i="10"/>
  <c r="G98" i="10"/>
  <c r="H98" i="10"/>
  <c r="Q98" i="10"/>
  <c r="R98" i="10"/>
  <c r="O98" i="10"/>
  <c r="P98" i="10"/>
  <c r="Y98" i="10"/>
  <c r="AE98" i="10" s="1"/>
  <c r="M98" i="10"/>
  <c r="W98" i="10"/>
  <c r="X98" i="10"/>
  <c r="L98" i="10"/>
  <c r="U98" i="10"/>
  <c r="AJ98" i="10"/>
  <c r="AK98" i="10"/>
  <c r="T98" i="10"/>
  <c r="V55" i="10"/>
  <c r="R55" i="10"/>
  <c r="O55" i="10"/>
  <c r="Y55" i="10"/>
  <c r="AE55" i="10" s="1"/>
  <c r="J55" i="10"/>
  <c r="I55" i="10"/>
  <c r="N55" i="10"/>
  <c r="AK55" i="10"/>
  <c r="L55" i="10"/>
  <c r="G55" i="10"/>
  <c r="P55" i="10"/>
  <c r="X55" i="10"/>
  <c r="AJ55" i="10"/>
  <c r="T55" i="10"/>
  <c r="H55" i="10"/>
  <c r="K55" i="10"/>
  <c r="W55" i="10"/>
  <c r="F55" i="10"/>
  <c r="U55" i="10"/>
  <c r="S55" i="10"/>
  <c r="Q55" i="10"/>
  <c r="M55" i="10"/>
  <c r="F167" i="10"/>
  <c r="N167" i="10"/>
  <c r="V167" i="10"/>
  <c r="AJ167" i="10"/>
  <c r="G167" i="10"/>
  <c r="O167" i="10"/>
  <c r="W167" i="10"/>
  <c r="AK167" i="10"/>
  <c r="H167" i="10"/>
  <c r="P167" i="10"/>
  <c r="X167" i="10"/>
  <c r="J167" i="10"/>
  <c r="R167" i="10"/>
  <c r="K167" i="10"/>
  <c r="S167" i="10"/>
  <c r="M167" i="10"/>
  <c r="Q167" i="10"/>
  <c r="T167" i="10"/>
  <c r="U167" i="10"/>
  <c r="Y167" i="10"/>
  <c r="AE167" i="10" s="1"/>
  <c r="I167" i="10"/>
  <c r="L167" i="10"/>
  <c r="W149" i="10"/>
  <c r="N149" i="10"/>
  <c r="AK149" i="10"/>
  <c r="J149" i="10"/>
  <c r="L149" i="10"/>
  <c r="M149" i="10"/>
  <c r="R149" i="10"/>
  <c r="T149" i="10"/>
  <c r="U149" i="10"/>
  <c r="H149" i="10"/>
  <c r="I149" i="10"/>
  <c r="K149" i="10"/>
  <c r="P149" i="10"/>
  <c r="Q149" i="10"/>
  <c r="S149" i="10"/>
  <c r="X149" i="10"/>
  <c r="Y149" i="10"/>
  <c r="AE149" i="10" s="1"/>
  <c r="G149" i="10"/>
  <c r="F149" i="10"/>
  <c r="O149" i="10"/>
  <c r="AJ149" i="10"/>
  <c r="V149" i="10"/>
  <c r="L50" i="10"/>
  <c r="T50" i="10"/>
  <c r="G50" i="10"/>
  <c r="O50" i="10"/>
  <c r="W50" i="10"/>
  <c r="AK50" i="10"/>
  <c r="H50" i="10"/>
  <c r="P50" i="10"/>
  <c r="X50" i="10"/>
  <c r="I50" i="10"/>
  <c r="Q50" i="10"/>
  <c r="Y50" i="10"/>
  <c r="AE50" i="10" s="1"/>
  <c r="J50" i="10"/>
  <c r="R50" i="10"/>
  <c r="F50" i="10"/>
  <c r="K50" i="10"/>
  <c r="AJ50" i="10"/>
  <c r="M50" i="10"/>
  <c r="N50" i="10"/>
  <c r="S50" i="10"/>
  <c r="U50" i="10"/>
  <c r="V50" i="10"/>
  <c r="I194" i="10"/>
  <c r="Q194" i="10"/>
  <c r="Y194" i="10"/>
  <c r="AE194" i="10" s="1"/>
  <c r="J194" i="10"/>
  <c r="R194" i="10"/>
  <c r="K194" i="10"/>
  <c r="S194" i="10"/>
  <c r="L194" i="10"/>
  <c r="T194" i="10"/>
  <c r="M194" i="10"/>
  <c r="U194" i="10"/>
  <c r="F194" i="10"/>
  <c r="N194" i="10"/>
  <c r="V194" i="10"/>
  <c r="AJ194" i="10"/>
  <c r="G194" i="10"/>
  <c r="O194" i="10"/>
  <c r="W194" i="10"/>
  <c r="AK194" i="10"/>
  <c r="H194" i="10"/>
  <c r="P194" i="10"/>
  <c r="X194" i="10"/>
  <c r="I133" i="10"/>
  <c r="L133" i="10"/>
  <c r="H133" i="10"/>
  <c r="Q133" i="10"/>
  <c r="J133" i="10"/>
  <c r="T133" i="10"/>
  <c r="P133" i="10"/>
  <c r="Y133" i="10"/>
  <c r="AE133" i="10" s="1"/>
  <c r="R133" i="10"/>
  <c r="K133" i="10"/>
  <c r="AK133" i="10"/>
  <c r="AJ133" i="10"/>
  <c r="M133" i="10"/>
  <c r="G133" i="10"/>
  <c r="X133" i="10"/>
  <c r="S133" i="10"/>
  <c r="U133" i="10"/>
  <c r="F133" i="10"/>
  <c r="O133" i="10"/>
  <c r="N133" i="10"/>
  <c r="W133" i="10"/>
  <c r="V133" i="10"/>
  <c r="M135" i="10"/>
  <c r="U135" i="10"/>
  <c r="F135" i="10"/>
  <c r="N135" i="10"/>
  <c r="V135" i="10"/>
  <c r="AJ135" i="10"/>
  <c r="G135" i="10"/>
  <c r="O135" i="10"/>
  <c r="W135" i="10"/>
  <c r="AK135" i="10"/>
  <c r="H135" i="10"/>
  <c r="P135" i="10"/>
  <c r="X135" i="10"/>
  <c r="I135" i="10"/>
  <c r="Q135" i="10"/>
  <c r="Y135" i="10"/>
  <c r="AE135" i="10" s="1"/>
  <c r="J135" i="10"/>
  <c r="K135" i="10"/>
  <c r="L135" i="10"/>
  <c r="S135" i="10"/>
  <c r="T135" i="10"/>
  <c r="R135" i="10"/>
  <c r="U40" i="10"/>
  <c r="AJ40" i="10"/>
  <c r="Y40" i="10"/>
  <c r="AE40" i="10" s="1"/>
  <c r="H40" i="10"/>
  <c r="I40" i="10"/>
  <c r="X40" i="10"/>
  <c r="V40" i="10"/>
  <c r="M40" i="10"/>
  <c r="R40" i="10"/>
  <c r="N40" i="10"/>
  <c r="O40" i="10"/>
  <c r="AK40" i="10"/>
  <c r="S40" i="10"/>
  <c r="G40" i="10"/>
  <c r="J40" i="10"/>
  <c r="F40" i="10"/>
  <c r="Q40" i="10"/>
  <c r="W40" i="10"/>
  <c r="T40" i="10"/>
  <c r="P40" i="10"/>
  <c r="L40" i="10"/>
  <c r="K40" i="10"/>
  <c r="AU273" i="10"/>
  <c r="AV273" i="10" s="1"/>
  <c r="E50" i="10"/>
  <c r="D50" i="10"/>
  <c r="E146" i="10"/>
  <c r="D146" i="10"/>
  <c r="E61" i="10"/>
  <c r="D61" i="10"/>
  <c r="E49" i="10"/>
  <c r="D49" i="10"/>
  <c r="E38" i="10"/>
  <c r="D38" i="10"/>
  <c r="E102" i="10"/>
  <c r="D102" i="10"/>
  <c r="E15" i="10"/>
  <c r="D15" i="10"/>
  <c r="E93" i="10"/>
  <c r="D93" i="10"/>
  <c r="E189" i="10"/>
  <c r="D189" i="10"/>
  <c r="E89" i="10"/>
  <c r="D89" i="10"/>
  <c r="E193" i="10"/>
  <c r="D193" i="10"/>
  <c r="E14" i="10"/>
  <c r="D14" i="10"/>
  <c r="E30" i="10"/>
  <c r="D30" i="10"/>
  <c r="E46" i="10"/>
  <c r="D46" i="10"/>
  <c r="E62" i="10"/>
  <c r="D62" i="10"/>
  <c r="E78" i="10"/>
  <c r="D78" i="10"/>
  <c r="E94" i="10"/>
  <c r="D94" i="10"/>
  <c r="E110" i="10"/>
  <c r="D110" i="10"/>
  <c r="E126" i="10"/>
  <c r="D126" i="10"/>
  <c r="E142" i="10"/>
  <c r="D142" i="10"/>
  <c r="E158" i="10"/>
  <c r="D158" i="10"/>
  <c r="E174" i="10"/>
  <c r="D174" i="10"/>
  <c r="E190" i="10"/>
  <c r="D190" i="10"/>
  <c r="E206" i="10"/>
  <c r="D206" i="10"/>
  <c r="E222" i="10"/>
  <c r="D222" i="10"/>
  <c r="E53" i="10"/>
  <c r="D53" i="10"/>
  <c r="E153" i="10"/>
  <c r="D153" i="10"/>
  <c r="E21" i="10"/>
  <c r="D21" i="10"/>
  <c r="E205" i="10"/>
  <c r="D205" i="10"/>
  <c r="E19" i="10"/>
  <c r="D19" i="10"/>
  <c r="E35" i="10"/>
  <c r="D35" i="10"/>
  <c r="E51" i="10"/>
  <c r="D51" i="10"/>
  <c r="E67" i="10"/>
  <c r="D67" i="10"/>
  <c r="E83" i="10"/>
  <c r="D83" i="10"/>
  <c r="E81" i="10"/>
  <c r="D81" i="10"/>
  <c r="E169" i="10"/>
  <c r="D169" i="10"/>
  <c r="E33" i="10"/>
  <c r="D33" i="10"/>
  <c r="E20" i="10"/>
  <c r="D20" i="10"/>
  <c r="E36" i="10"/>
  <c r="D36" i="10"/>
  <c r="E52" i="10"/>
  <c r="D52" i="10"/>
  <c r="E68" i="10"/>
  <c r="D68" i="10"/>
  <c r="E84" i="10"/>
  <c r="D84" i="10"/>
  <c r="E100" i="10"/>
  <c r="D100" i="10"/>
  <c r="E116" i="10"/>
  <c r="D116" i="10"/>
  <c r="E132" i="10"/>
  <c r="D132" i="10"/>
  <c r="E148" i="10"/>
  <c r="D148" i="10"/>
  <c r="E164" i="10"/>
  <c r="D164" i="10"/>
  <c r="E180" i="10"/>
  <c r="D180" i="10"/>
  <c r="E196" i="10"/>
  <c r="D196" i="10"/>
  <c r="E212" i="10"/>
  <c r="D212" i="10"/>
  <c r="E17" i="10"/>
  <c r="D17" i="10"/>
  <c r="E117" i="10"/>
  <c r="D117" i="10"/>
  <c r="E213" i="10"/>
  <c r="D213" i="10"/>
  <c r="E109" i="10"/>
  <c r="D109" i="10"/>
  <c r="E99" i="10"/>
  <c r="D99" i="10"/>
  <c r="E115" i="10"/>
  <c r="D115" i="10"/>
  <c r="E131" i="10"/>
  <c r="D131" i="10"/>
  <c r="E147" i="10"/>
  <c r="D147" i="10"/>
  <c r="E163" i="10"/>
  <c r="D163" i="10"/>
  <c r="E179" i="10"/>
  <c r="D179" i="10"/>
  <c r="E195" i="10"/>
  <c r="D195" i="10"/>
  <c r="E211" i="10"/>
  <c r="D211" i="10"/>
  <c r="E227" i="10"/>
  <c r="D227" i="10"/>
  <c r="E125" i="10"/>
  <c r="D125" i="10"/>
  <c r="E221" i="10"/>
  <c r="D221" i="10"/>
  <c r="E34" i="10"/>
  <c r="D34" i="10"/>
  <c r="E178" i="10"/>
  <c r="D178" i="10"/>
  <c r="E133" i="10"/>
  <c r="D133" i="10"/>
  <c r="E55" i="10"/>
  <c r="D55" i="10"/>
  <c r="E151" i="10"/>
  <c r="D151" i="10"/>
  <c r="E183" i="10"/>
  <c r="D183" i="10"/>
  <c r="E215" i="10"/>
  <c r="D215" i="10"/>
  <c r="E105" i="10"/>
  <c r="D105" i="10"/>
  <c r="E57" i="10"/>
  <c r="D57" i="10"/>
  <c r="E149" i="10"/>
  <c r="D149" i="10"/>
  <c r="E8" i="10"/>
  <c r="D8" i="10"/>
  <c r="E24" i="10"/>
  <c r="D24" i="10"/>
  <c r="E40" i="10"/>
  <c r="D40" i="10"/>
  <c r="E56" i="10"/>
  <c r="D56" i="10"/>
  <c r="E88" i="10"/>
  <c r="D88" i="10"/>
  <c r="E104" i="10"/>
  <c r="D104" i="10"/>
  <c r="E120" i="10"/>
  <c r="D120" i="10"/>
  <c r="E136" i="10"/>
  <c r="D136" i="10"/>
  <c r="E152" i="10"/>
  <c r="D152" i="10"/>
  <c r="E168" i="10"/>
  <c r="D168" i="10"/>
  <c r="E200" i="10"/>
  <c r="D200" i="10"/>
  <c r="E216" i="10"/>
  <c r="D216" i="10"/>
  <c r="E41" i="10"/>
  <c r="D41" i="10"/>
  <c r="E141" i="10"/>
  <c r="D141" i="10"/>
  <c r="E113" i="10"/>
  <c r="D113" i="10"/>
  <c r="E82" i="10"/>
  <c r="D82" i="10"/>
  <c r="E194" i="10"/>
  <c r="D194" i="10"/>
  <c r="E7" i="10"/>
  <c r="D7" i="10"/>
  <c r="E23" i="10"/>
  <c r="D23" i="10"/>
  <c r="E135" i="10"/>
  <c r="D135" i="10"/>
  <c r="E167" i="10"/>
  <c r="D167" i="10"/>
  <c r="E199" i="10"/>
  <c r="D199" i="10"/>
  <c r="E185" i="10"/>
  <c r="D185" i="10"/>
  <c r="E72" i="10"/>
  <c r="D72" i="10"/>
  <c r="E114" i="10"/>
  <c r="D114" i="10"/>
  <c r="E130" i="10"/>
  <c r="D130" i="10"/>
  <c r="E210" i="10"/>
  <c r="D210" i="10"/>
  <c r="E226" i="10"/>
  <c r="D226" i="10"/>
  <c r="E71" i="10"/>
  <c r="D71" i="10"/>
  <c r="E4" i="10"/>
  <c r="E184" i="10"/>
  <c r="D184" i="10"/>
  <c r="E66" i="10"/>
  <c r="D66" i="10"/>
  <c r="E162" i="10"/>
  <c r="D162" i="10"/>
  <c r="E45" i="10"/>
  <c r="D45" i="10"/>
  <c r="E39" i="10"/>
  <c r="D39" i="10"/>
  <c r="E9" i="10"/>
  <c r="D9" i="10"/>
  <c r="E69" i="10"/>
  <c r="D69" i="10"/>
  <c r="E43" i="10"/>
  <c r="D43" i="10"/>
  <c r="E59" i="10"/>
  <c r="D59" i="10"/>
  <c r="E75" i="10"/>
  <c r="D75" i="10"/>
  <c r="E91" i="10"/>
  <c r="D91" i="10"/>
  <c r="E107" i="10"/>
  <c r="D107" i="10"/>
  <c r="E123" i="10"/>
  <c r="D123" i="10"/>
  <c r="E139" i="10"/>
  <c r="D139" i="10"/>
  <c r="E155" i="10"/>
  <c r="D155" i="10"/>
  <c r="E171" i="10"/>
  <c r="D171" i="10"/>
  <c r="E187" i="10"/>
  <c r="D187" i="10"/>
  <c r="E203" i="10"/>
  <c r="D203" i="10"/>
  <c r="E219" i="10"/>
  <c r="D219" i="10"/>
  <c r="E13" i="10"/>
  <c r="D13" i="10"/>
  <c r="E121" i="10"/>
  <c r="D121" i="10"/>
  <c r="E209" i="10"/>
  <c r="D209" i="10"/>
  <c r="E65" i="10"/>
  <c r="D65" i="10"/>
  <c r="E12" i="10"/>
  <c r="D12" i="10"/>
  <c r="E28" i="10"/>
  <c r="D28" i="10"/>
  <c r="E44" i="10"/>
  <c r="D44" i="10"/>
  <c r="E60" i="10"/>
  <c r="D60" i="10"/>
  <c r="E76" i="10"/>
  <c r="D76" i="10"/>
  <c r="E92" i="10"/>
  <c r="D92" i="10"/>
  <c r="E108" i="10"/>
  <c r="D108" i="10"/>
  <c r="E124" i="10"/>
  <c r="D124" i="10"/>
  <c r="E140" i="10"/>
  <c r="D140" i="10"/>
  <c r="E156" i="10"/>
  <c r="D156" i="10"/>
  <c r="E172" i="10"/>
  <c r="D172" i="10"/>
  <c r="E188" i="10"/>
  <c r="D188" i="10"/>
  <c r="E204" i="10"/>
  <c r="D204" i="10"/>
  <c r="E220" i="10"/>
  <c r="D220" i="10"/>
  <c r="E77" i="10"/>
  <c r="D77" i="10"/>
  <c r="E165" i="10"/>
  <c r="D165" i="10"/>
  <c r="E217" i="10"/>
  <c r="D217" i="10"/>
  <c r="E103" i="10"/>
  <c r="D103" i="10"/>
  <c r="E137" i="10"/>
  <c r="D137" i="10"/>
  <c r="E54" i="10"/>
  <c r="D54" i="10"/>
  <c r="E198" i="10"/>
  <c r="D198" i="10"/>
  <c r="E201" i="10"/>
  <c r="D201" i="10"/>
  <c r="E18" i="10"/>
  <c r="D18" i="10"/>
  <c r="E177" i="10"/>
  <c r="D177" i="10"/>
  <c r="E87" i="10"/>
  <c r="D87" i="10"/>
  <c r="E22" i="10"/>
  <c r="D22" i="10"/>
  <c r="E70" i="10"/>
  <c r="D70" i="10"/>
  <c r="E134" i="10"/>
  <c r="D134" i="10"/>
  <c r="E214" i="10"/>
  <c r="D214" i="10"/>
  <c r="E101" i="10"/>
  <c r="D101" i="10"/>
  <c r="E11" i="10"/>
  <c r="D11" i="10"/>
  <c r="E6" i="10"/>
  <c r="D6" i="10"/>
  <c r="E118" i="10"/>
  <c r="D118" i="10"/>
  <c r="E150" i="10"/>
  <c r="D150" i="10"/>
  <c r="E182" i="10"/>
  <c r="D182" i="10"/>
  <c r="E157" i="10"/>
  <c r="D157" i="10"/>
  <c r="E27" i="10"/>
  <c r="D27" i="10"/>
  <c r="E173" i="10"/>
  <c r="D173" i="10"/>
  <c r="E73" i="10"/>
  <c r="D73" i="10"/>
  <c r="E161" i="10"/>
  <c r="D161" i="10"/>
  <c r="E10" i="10"/>
  <c r="D10" i="10"/>
  <c r="E26" i="10"/>
  <c r="D26" i="10"/>
  <c r="E42" i="10"/>
  <c r="D42" i="10"/>
  <c r="E58" i="10"/>
  <c r="D58" i="10"/>
  <c r="E74" i="10"/>
  <c r="D74" i="10"/>
  <c r="E90" i="10"/>
  <c r="D90" i="10"/>
  <c r="E106" i="10"/>
  <c r="D106" i="10"/>
  <c r="E122" i="10"/>
  <c r="D122" i="10"/>
  <c r="E138" i="10"/>
  <c r="D138" i="10"/>
  <c r="E154" i="10"/>
  <c r="D154" i="10"/>
  <c r="E170" i="10"/>
  <c r="D170" i="10"/>
  <c r="E186" i="10"/>
  <c r="D186" i="10"/>
  <c r="D202" i="10"/>
  <c r="E202" i="10"/>
  <c r="E218" i="10"/>
  <c r="D218" i="10"/>
  <c r="E29" i="10"/>
  <c r="D29" i="10"/>
  <c r="E129" i="10"/>
  <c r="D129" i="10"/>
  <c r="E225" i="10"/>
  <c r="D225" i="10"/>
  <c r="E85" i="10"/>
  <c r="D85" i="10"/>
  <c r="E181" i="10"/>
  <c r="D181" i="10"/>
  <c r="E31" i="10"/>
  <c r="D31" i="10"/>
  <c r="E47" i="10"/>
  <c r="D47" i="10"/>
  <c r="E63" i="10"/>
  <c r="D63" i="10"/>
  <c r="E79" i="10"/>
  <c r="D79" i="10"/>
  <c r="E95" i="10"/>
  <c r="D95" i="10"/>
  <c r="E111" i="10"/>
  <c r="D111" i="10"/>
  <c r="E127" i="10"/>
  <c r="D127" i="10"/>
  <c r="E143" i="10"/>
  <c r="D143" i="10"/>
  <c r="E159" i="10"/>
  <c r="D159" i="10"/>
  <c r="E175" i="10"/>
  <c r="D175" i="10"/>
  <c r="E191" i="10"/>
  <c r="D191" i="10"/>
  <c r="E207" i="10"/>
  <c r="D207" i="10"/>
  <c r="E223" i="10"/>
  <c r="D223" i="10"/>
  <c r="E37" i="10"/>
  <c r="D37" i="10"/>
  <c r="E145" i="10"/>
  <c r="D145" i="10"/>
  <c r="E5" i="10"/>
  <c r="D5" i="10"/>
  <c r="E97" i="10"/>
  <c r="D97" i="10"/>
  <c r="E197" i="10"/>
  <c r="D197" i="10"/>
  <c r="E16" i="10"/>
  <c r="D16" i="10"/>
  <c r="E32" i="10"/>
  <c r="D32" i="10"/>
  <c r="E48" i="10"/>
  <c r="D48" i="10"/>
  <c r="E64" i="10"/>
  <c r="D64" i="10"/>
  <c r="E80" i="10"/>
  <c r="D80" i="10"/>
  <c r="E96" i="10"/>
  <c r="D96" i="10"/>
  <c r="E112" i="10"/>
  <c r="D112" i="10"/>
  <c r="E128" i="10"/>
  <c r="D128" i="10"/>
  <c r="E144" i="10"/>
  <c r="D144" i="10"/>
  <c r="E160" i="10"/>
  <c r="D160" i="10"/>
  <c r="E176" i="10"/>
  <c r="D176" i="10"/>
  <c r="E192" i="10"/>
  <c r="D192" i="10"/>
  <c r="E208" i="10"/>
  <c r="D208" i="10"/>
  <c r="E224" i="10"/>
  <c r="D224" i="10"/>
  <c r="D275" i="10"/>
  <c r="E275" i="10"/>
  <c r="AP276" i="10"/>
  <c r="AO276" i="10" s="1"/>
  <c r="A276" i="10"/>
  <c r="Z276" i="10" s="1"/>
  <c r="B277" i="10"/>
  <c r="E25" i="10"/>
  <c r="D25" i="10"/>
  <c r="E98" i="10"/>
  <c r="D98" i="10"/>
  <c r="E119" i="10"/>
  <c r="D119" i="10"/>
  <c r="E86" i="10"/>
  <c r="D86" i="10"/>
  <c r="E166" i="10"/>
  <c r="D166" i="10"/>
  <c r="D4" i="10"/>
  <c r="AE70" i="10" l="1"/>
  <c r="AE18" i="10"/>
  <c r="AS274" i="10"/>
  <c r="AE66" i="10"/>
  <c r="AE142" i="10"/>
  <c r="AE32" i="10"/>
  <c r="AE138" i="10"/>
  <c r="AE179" i="10"/>
  <c r="AE81" i="10"/>
  <c r="AE34" i="10"/>
  <c r="AE60" i="10"/>
  <c r="AE196" i="10"/>
  <c r="AE102" i="10"/>
  <c r="AE31" i="10"/>
  <c r="AE91" i="10"/>
  <c r="AE131" i="10"/>
  <c r="AE117" i="10"/>
  <c r="AE5" i="10"/>
  <c r="AE154" i="10"/>
  <c r="AC119" i="10"/>
  <c r="AC18" i="10"/>
  <c r="AD209" i="10"/>
  <c r="AD119" i="10"/>
  <c r="AB125" i="10"/>
  <c r="AS125" i="10" s="1"/>
  <c r="AD67" i="10"/>
  <c r="AC142" i="10"/>
  <c r="AB54" i="10"/>
  <c r="AA148" i="10"/>
  <c r="AD216" i="10"/>
  <c r="AD180" i="10"/>
  <c r="AD112" i="10"/>
  <c r="AA41" i="10"/>
  <c r="AD25" i="10"/>
  <c r="AD19" i="10"/>
  <c r="AC53" i="10"/>
  <c r="AD190" i="10"/>
  <c r="AD193" i="10"/>
  <c r="AD138" i="10"/>
  <c r="AD150" i="10"/>
  <c r="AB195" i="10"/>
  <c r="AS195" i="10" s="1"/>
  <c r="AA212" i="10"/>
  <c r="AD135" i="10"/>
  <c r="AA196" i="10"/>
  <c r="AB33" i="10"/>
  <c r="AT33" i="10" s="1"/>
  <c r="AA45" i="10"/>
  <c r="AB16" i="10"/>
  <c r="AS16" i="10" s="1"/>
  <c r="AC37" i="10"/>
  <c r="AC225" i="10"/>
  <c r="AB218" i="10"/>
  <c r="AC42" i="10"/>
  <c r="AA42" i="10"/>
  <c r="AB22" i="10"/>
  <c r="AT22" i="10" s="1"/>
  <c r="AC199" i="10"/>
  <c r="AB177" i="10"/>
  <c r="AB12" i="10"/>
  <c r="AS12" i="10" s="1"/>
  <c r="AD214" i="10"/>
  <c r="AB216" i="10"/>
  <c r="AD54" i="10"/>
  <c r="AD160" i="10"/>
  <c r="AA80" i="10"/>
  <c r="AA159" i="10"/>
  <c r="AA31" i="10"/>
  <c r="AA108" i="10"/>
  <c r="AD186" i="10"/>
  <c r="AC173" i="10"/>
  <c r="AD59" i="10"/>
  <c r="AC121" i="10"/>
  <c r="AA23" i="10"/>
  <c r="AC24" i="10"/>
  <c r="AA33" i="10"/>
  <c r="AD121" i="10"/>
  <c r="AB171" i="10"/>
  <c r="AS171" i="10" s="1"/>
  <c r="AD226" i="10"/>
  <c r="AC83" i="10"/>
  <c r="AB63" i="10"/>
  <c r="AS63" i="10" s="1"/>
  <c r="AA27" i="10"/>
  <c r="AB227" i="10"/>
  <c r="AB99" i="10"/>
  <c r="AD134" i="10"/>
  <c r="AA120" i="10"/>
  <c r="AC154" i="10"/>
  <c r="AD182" i="10"/>
  <c r="AB203" i="10"/>
  <c r="AA100" i="10"/>
  <c r="AC32" i="10"/>
  <c r="AB172" i="10"/>
  <c r="AA214" i="10"/>
  <c r="AD168" i="10"/>
  <c r="AD133" i="10"/>
  <c r="AD98" i="10"/>
  <c r="AC211" i="10"/>
  <c r="AD195" i="10"/>
  <c r="AC147" i="10"/>
  <c r="AC131" i="10"/>
  <c r="AC99" i="10"/>
  <c r="AB68" i="10"/>
  <c r="AB169" i="10"/>
  <c r="AS169" i="10" s="1"/>
  <c r="AD153" i="10"/>
  <c r="AB142" i="10"/>
  <c r="AA94" i="10"/>
  <c r="AC94" i="10"/>
  <c r="AA209" i="10"/>
  <c r="AB187" i="10"/>
  <c r="AS187" i="10" s="1"/>
  <c r="AB114" i="10"/>
  <c r="AC114" i="10"/>
  <c r="AB7" i="10"/>
  <c r="AS7" i="10" s="1"/>
  <c r="AC116" i="10"/>
  <c r="AB84" i="10"/>
  <c r="AS84" i="10" s="1"/>
  <c r="AA83" i="10"/>
  <c r="AC158" i="10"/>
  <c r="AB46" i="10"/>
  <c r="AC156" i="10"/>
  <c r="AC69" i="10"/>
  <c r="AD61" i="10"/>
  <c r="AC146" i="10"/>
  <c r="AB160" i="10"/>
  <c r="AT160" i="10" s="1"/>
  <c r="AC112" i="10"/>
  <c r="AC48" i="10"/>
  <c r="AC5" i="10"/>
  <c r="AD207" i="10"/>
  <c r="AD95" i="10"/>
  <c r="AA63" i="10"/>
  <c r="AD72" i="10"/>
  <c r="AB126" i="10"/>
  <c r="AS126" i="10" s="1"/>
  <c r="AD14" i="10"/>
  <c r="AB108" i="10"/>
  <c r="AS108" i="10" s="1"/>
  <c r="AC54" i="10"/>
  <c r="AD52" i="10"/>
  <c r="AD136" i="10"/>
  <c r="AD185" i="10"/>
  <c r="AB13" i="10"/>
  <c r="AC155" i="10"/>
  <c r="AA166" i="10"/>
  <c r="AA70" i="10"/>
  <c r="AA157" i="10"/>
  <c r="AB137" i="10"/>
  <c r="AS137" i="10" s="1"/>
  <c r="AA168" i="10"/>
  <c r="AA104" i="10"/>
  <c r="AB81" i="10"/>
  <c r="AS81" i="10" s="1"/>
  <c r="AD205" i="10"/>
  <c r="AD146" i="10"/>
  <c r="AC181" i="10"/>
  <c r="AB29" i="10"/>
  <c r="AC202" i="10"/>
  <c r="AC227" i="10"/>
  <c r="AB145" i="10"/>
  <c r="AS145" i="10" s="1"/>
  <c r="AB143" i="10"/>
  <c r="AB74" i="10"/>
  <c r="AS74" i="10" s="1"/>
  <c r="AB152" i="10"/>
  <c r="AD194" i="10"/>
  <c r="AA125" i="10"/>
  <c r="AD211" i="10"/>
  <c r="AC209" i="10"/>
  <c r="AA134" i="10"/>
  <c r="AA103" i="10"/>
  <c r="AC196" i="10"/>
  <c r="AA164" i="10"/>
  <c r="AA21" i="10"/>
  <c r="AA53" i="10"/>
  <c r="AA158" i="10"/>
  <c r="AD46" i="10"/>
  <c r="AC76" i="10"/>
  <c r="AB139" i="10"/>
  <c r="AA200" i="10"/>
  <c r="AD93" i="10"/>
  <c r="AC43" i="10"/>
  <c r="AB201" i="10"/>
  <c r="AD166" i="10"/>
  <c r="AD105" i="10"/>
  <c r="AA105" i="10"/>
  <c r="AA39" i="10"/>
  <c r="AA176" i="10"/>
  <c r="AA96" i="10"/>
  <c r="AD80" i="10"/>
  <c r="AC197" i="10"/>
  <c r="AD97" i="10"/>
  <c r="AD145" i="10"/>
  <c r="AA223" i="10"/>
  <c r="AD106" i="10"/>
  <c r="AB40" i="10"/>
  <c r="AT40" i="10" s="1"/>
  <c r="AA133" i="10"/>
  <c r="AD167" i="10"/>
  <c r="AB212" i="10"/>
  <c r="AS212" i="10" s="1"/>
  <c r="AB132" i="10"/>
  <c r="AA35" i="10"/>
  <c r="AC126" i="10"/>
  <c r="AD107" i="10"/>
  <c r="AA215" i="10"/>
  <c r="AA213" i="10"/>
  <c r="AA117" i="10"/>
  <c r="AA17" i="10"/>
  <c r="AC38" i="10"/>
  <c r="AA185" i="10"/>
  <c r="AD189" i="10"/>
  <c r="AB275" i="10"/>
  <c r="AD275" i="10"/>
  <c r="AC166" i="10"/>
  <c r="AB105" i="10"/>
  <c r="AS105" i="10" s="1"/>
  <c r="AD208" i="10"/>
  <c r="AC192" i="10"/>
  <c r="AD176" i="10"/>
  <c r="AB128" i="10"/>
  <c r="AB112" i="10"/>
  <c r="AS112" i="10" s="1"/>
  <c r="AD16" i="10"/>
  <c r="AA37" i="10"/>
  <c r="AC111" i="10"/>
  <c r="AD63" i="10"/>
  <c r="AC47" i="10"/>
  <c r="AB47" i="10"/>
  <c r="AS47" i="10" s="1"/>
  <c r="AD118" i="10"/>
  <c r="AC140" i="10"/>
  <c r="AD198" i="10"/>
  <c r="AA57" i="10"/>
  <c r="AD177" i="10"/>
  <c r="AD157" i="10"/>
  <c r="AB211" i="10"/>
  <c r="AD225" i="10"/>
  <c r="AB215" i="10"/>
  <c r="AS215" i="10" s="1"/>
  <c r="AD215" i="10"/>
  <c r="AC103" i="10"/>
  <c r="AA7" i="10"/>
  <c r="AC213" i="10"/>
  <c r="AB117" i="10"/>
  <c r="AB164" i="10"/>
  <c r="AD148" i="10"/>
  <c r="AA116" i="10"/>
  <c r="AB116" i="10"/>
  <c r="AB53" i="10"/>
  <c r="AS53" i="10" s="1"/>
  <c r="AB158" i="10"/>
  <c r="AA110" i="10"/>
  <c r="AD110" i="10"/>
  <c r="AB220" i="10"/>
  <c r="AB156" i="10"/>
  <c r="AS156" i="10" s="1"/>
  <c r="AC139" i="10"/>
  <c r="AD38" i="10"/>
  <c r="AC56" i="10"/>
  <c r="AB183" i="10"/>
  <c r="AD162" i="10"/>
  <c r="AA189" i="10"/>
  <c r="AB93" i="10"/>
  <c r="AS93" i="10" s="1"/>
  <c r="AA15" i="10"/>
  <c r="AB155" i="10"/>
  <c r="AA61" i="10"/>
  <c r="AC149" i="10"/>
  <c r="AC50" i="10"/>
  <c r="AB8" i="10"/>
  <c r="AC84" i="10"/>
  <c r="AD158" i="10"/>
  <c r="AA192" i="10"/>
  <c r="AC138" i="10"/>
  <c r="AD184" i="10"/>
  <c r="AC152" i="10"/>
  <c r="AD27" i="10"/>
  <c r="AD91" i="10"/>
  <c r="AA119" i="10"/>
  <c r="AA194" i="10"/>
  <c r="AD221" i="10"/>
  <c r="AA115" i="10"/>
  <c r="AC68" i="10"/>
  <c r="AD222" i="10"/>
  <c r="AB222" i="10"/>
  <c r="AA89" i="10"/>
  <c r="AA188" i="10"/>
  <c r="AC180" i="10"/>
  <c r="AC170" i="10"/>
  <c r="AD122" i="10"/>
  <c r="AD74" i="10"/>
  <c r="AA74" i="10"/>
  <c r="AB42" i="10"/>
  <c r="AA118" i="10"/>
  <c r="AA65" i="10"/>
  <c r="AA178" i="10"/>
  <c r="AB121" i="10"/>
  <c r="AA101" i="10"/>
  <c r="AB101" i="10"/>
  <c r="AC214" i="10"/>
  <c r="AA210" i="10"/>
  <c r="AB168" i="10"/>
  <c r="AS168" i="10" s="1"/>
  <c r="AA79" i="10"/>
  <c r="AA137" i="10"/>
  <c r="AB214" i="10"/>
  <c r="AS214" i="10" s="1"/>
  <c r="AB135" i="10"/>
  <c r="AB179" i="10"/>
  <c r="AS179" i="10" s="1"/>
  <c r="AD179" i="10"/>
  <c r="AB147" i="10"/>
  <c r="AC109" i="10"/>
  <c r="AD81" i="10"/>
  <c r="AB153" i="10"/>
  <c r="AS153" i="10" s="1"/>
  <c r="AD206" i="10"/>
  <c r="AB94" i="10"/>
  <c r="AD30" i="10"/>
  <c r="AB30" i="10"/>
  <c r="AS30" i="10" s="1"/>
  <c r="AD89" i="10"/>
  <c r="AC188" i="10"/>
  <c r="AA187" i="10"/>
  <c r="AB11" i="10"/>
  <c r="AA8" i="10"/>
  <c r="AC17" i="10"/>
  <c r="AB19" i="10"/>
  <c r="AS19" i="10" s="1"/>
  <c r="AB190" i="10"/>
  <c r="AT190" i="10" s="1"/>
  <c r="AB78" i="10"/>
  <c r="AS78" i="10" s="1"/>
  <c r="AB197" i="10"/>
  <c r="AS197" i="10" s="1"/>
  <c r="AD143" i="10"/>
  <c r="AA143" i="10"/>
  <c r="AD79" i="10"/>
  <c r="AC63" i="10"/>
  <c r="AB225" i="10"/>
  <c r="AC129" i="10"/>
  <c r="AD26" i="10"/>
  <c r="AD10" i="10"/>
  <c r="AA161" i="10"/>
  <c r="AC60" i="10"/>
  <c r="AD65" i="10"/>
  <c r="AA203" i="10"/>
  <c r="AB123" i="10"/>
  <c r="AS123" i="10" s="1"/>
  <c r="AB71" i="10"/>
  <c r="AS71" i="10" s="1"/>
  <c r="AB226" i="10"/>
  <c r="AT226" i="10" s="1"/>
  <c r="AC72" i="10"/>
  <c r="AA82" i="10"/>
  <c r="AB82" i="10"/>
  <c r="AS82" i="10" s="1"/>
  <c r="AB27" i="10"/>
  <c r="AS27" i="10" s="1"/>
  <c r="AC27" i="10"/>
  <c r="AA165" i="10"/>
  <c r="AC172" i="10"/>
  <c r="AA197" i="10"/>
  <c r="AD223" i="10"/>
  <c r="AB207" i="10"/>
  <c r="AS207" i="10" s="1"/>
  <c r="AC184" i="10"/>
  <c r="AD141" i="10"/>
  <c r="AA126" i="10"/>
  <c r="AB69" i="10"/>
  <c r="AS69" i="10" s="1"/>
  <c r="AC28" i="10"/>
  <c r="AA13" i="10"/>
  <c r="AD155" i="10"/>
  <c r="AA128" i="10"/>
  <c r="AB133" i="10"/>
  <c r="AT133" i="10" s="1"/>
  <c r="AA50" i="10"/>
  <c r="AC98" i="10"/>
  <c r="AA221" i="10"/>
  <c r="AA227" i="10"/>
  <c r="AC100" i="10"/>
  <c r="AA36" i="10"/>
  <c r="AD35" i="10"/>
  <c r="AC174" i="10"/>
  <c r="AA142" i="10"/>
  <c r="AD108" i="10"/>
  <c r="AD44" i="10"/>
  <c r="AB209" i="10"/>
  <c r="AT209" i="10" s="1"/>
  <c r="AC19" i="10"/>
  <c r="AD219" i="10"/>
  <c r="AC45" i="10"/>
  <c r="AD13" i="10"/>
  <c r="AB166" i="10"/>
  <c r="AS166" i="10" s="1"/>
  <c r="AD70" i="10"/>
  <c r="AC49" i="10"/>
  <c r="AB49" i="10"/>
  <c r="AT49" i="10" s="1"/>
  <c r="AB61" i="10"/>
  <c r="AS61" i="10" s="1"/>
  <c r="AA224" i="10"/>
  <c r="AD64" i="10"/>
  <c r="AA48" i="10"/>
  <c r="AD197" i="10"/>
  <c r="AB223" i="10"/>
  <c r="AA191" i="10"/>
  <c r="AB175" i="10"/>
  <c r="AS175" i="10" s="1"/>
  <c r="AD218" i="10"/>
  <c r="AA170" i="10"/>
  <c r="AB122" i="10"/>
  <c r="AS122" i="10" s="1"/>
  <c r="AB106" i="10"/>
  <c r="AS106" i="10" s="1"/>
  <c r="AC74" i="10"/>
  <c r="AC58" i="10"/>
  <c r="AA58" i="10"/>
  <c r="AA73" i="10"/>
  <c r="AA173" i="10"/>
  <c r="AC118" i="10"/>
  <c r="AA6" i="10"/>
  <c r="AB77" i="10"/>
  <c r="AS77" i="10" s="1"/>
  <c r="AD140" i="10"/>
  <c r="AC203" i="10"/>
  <c r="AD123" i="10"/>
  <c r="AB102" i="10"/>
  <c r="AS102" i="10" s="1"/>
  <c r="AA22" i="10"/>
  <c r="AD71" i="10"/>
  <c r="AB141" i="10"/>
  <c r="AB57" i="10"/>
  <c r="AD57" i="10"/>
  <c r="AC87" i="10"/>
  <c r="AC177" i="10"/>
  <c r="AC178" i="10"/>
  <c r="AA113" i="10"/>
  <c r="AB157" i="10"/>
  <c r="AB92" i="10"/>
  <c r="AA171" i="10"/>
  <c r="AC137" i="10"/>
  <c r="AA130" i="10"/>
  <c r="AC130" i="10"/>
  <c r="AB130" i="10"/>
  <c r="AS130" i="10" s="1"/>
  <c r="AC168" i="10"/>
  <c r="AB104" i="10"/>
  <c r="AS104" i="10" s="1"/>
  <c r="AD104" i="10"/>
  <c r="AD24" i="10"/>
  <c r="AB18" i="10"/>
  <c r="AT18" i="10" s="1"/>
  <c r="AD18" i="10"/>
  <c r="AD40" i="10"/>
  <c r="AC194" i="10"/>
  <c r="AB194" i="10"/>
  <c r="AT194" i="10" s="1"/>
  <c r="AA217" i="10"/>
  <c r="AC217" i="10"/>
  <c r="AB221" i="10"/>
  <c r="AD227" i="10"/>
  <c r="AC195" i="10"/>
  <c r="AA147" i="10"/>
  <c r="AD147" i="10"/>
  <c r="AD115" i="10"/>
  <c r="AA99" i="10"/>
  <c r="AS99" i="10" s="1"/>
  <c r="AD132" i="10"/>
  <c r="AB36" i="10"/>
  <c r="AA174" i="10"/>
  <c r="AD126" i="10"/>
  <c r="AA30" i="10"/>
  <c r="AB89" i="10"/>
  <c r="AS89" i="10" s="1"/>
  <c r="AC11" i="10"/>
  <c r="AA4" i="10"/>
  <c r="AA114" i="10"/>
  <c r="AD41" i="10"/>
  <c r="AB120" i="10"/>
  <c r="AS120" i="10" s="1"/>
  <c r="AB103" i="10"/>
  <c r="AA25" i="10"/>
  <c r="AB25" i="10"/>
  <c r="AS25" i="10" s="1"/>
  <c r="AB213" i="10"/>
  <c r="AT213" i="10" s="1"/>
  <c r="AD117" i="10"/>
  <c r="AD196" i="10"/>
  <c r="AB180" i="10"/>
  <c r="AS180" i="10" s="1"/>
  <c r="AD84" i="10"/>
  <c r="AC33" i="10"/>
  <c r="AB83" i="10"/>
  <c r="AC51" i="10"/>
  <c r="AC78" i="10"/>
  <c r="AC46" i="10"/>
  <c r="AA220" i="10"/>
  <c r="AD76" i="10"/>
  <c r="AB76" i="10"/>
  <c r="AS76" i="10" s="1"/>
  <c r="AA76" i="10"/>
  <c r="AA69" i="10"/>
  <c r="AA38" i="10"/>
  <c r="AB162" i="10"/>
  <c r="AA34" i="10"/>
  <c r="AC275" i="10"/>
  <c r="AB28" i="10"/>
  <c r="AA28" i="10"/>
  <c r="AC13" i="10"/>
  <c r="AD201" i="10"/>
  <c r="AB70" i="10"/>
  <c r="AT70" i="10" s="1"/>
  <c r="AC88" i="10"/>
  <c r="AC61" i="10"/>
  <c r="AD66" i="10"/>
  <c r="AA160" i="10"/>
  <c r="AD128" i="10"/>
  <c r="AA112" i="10"/>
  <c r="AB96" i="10"/>
  <c r="AA16" i="10"/>
  <c r="AA97" i="10"/>
  <c r="AB159" i="10"/>
  <c r="AA111" i="10"/>
  <c r="AB79" i="10"/>
  <c r="AS79" i="10" s="1"/>
  <c r="AD47" i="10"/>
  <c r="AD31" i="10"/>
  <c r="AD85" i="10"/>
  <c r="AD29" i="10"/>
  <c r="AA218" i="10"/>
  <c r="AC218" i="10"/>
  <c r="AD202" i="10"/>
  <c r="AC186" i="10"/>
  <c r="AA186" i="10"/>
  <c r="AA122" i="10"/>
  <c r="AA90" i="10"/>
  <c r="AB58" i="10"/>
  <c r="AT58" i="10" s="1"/>
  <c r="AA182" i="10"/>
  <c r="AC182" i="10"/>
  <c r="AC150" i="10"/>
  <c r="AA150" i="10"/>
  <c r="AD60" i="10"/>
  <c r="AC65" i="10"/>
  <c r="AB184" i="10"/>
  <c r="AC71" i="10"/>
  <c r="AA226" i="10"/>
  <c r="AD152" i="10"/>
  <c r="AA199" i="10"/>
  <c r="AC165" i="10"/>
  <c r="AD172" i="10"/>
  <c r="AA92" i="10"/>
  <c r="AC91" i="10"/>
  <c r="AB86" i="10"/>
  <c r="AT86" i="10" s="1"/>
  <c r="AC210" i="10"/>
  <c r="AB210" i="10"/>
  <c r="AC216" i="10"/>
  <c r="AB24" i="10"/>
  <c r="AB119" i="10"/>
  <c r="AS119" i="10" s="1"/>
  <c r="AC23" i="10"/>
  <c r="AC133" i="10"/>
  <c r="AB50" i="10"/>
  <c r="AT50" i="10" s="1"/>
  <c r="AD50" i="10"/>
  <c r="AC167" i="10"/>
  <c r="AD55" i="10"/>
  <c r="AA98" i="10"/>
  <c r="AC221" i="10"/>
  <c r="AD125" i="10"/>
  <c r="AA179" i="10"/>
  <c r="AA163" i="10"/>
  <c r="AC163" i="10"/>
  <c r="AD131" i="10"/>
  <c r="AB131" i="10"/>
  <c r="AD99" i="10"/>
  <c r="AD212" i="10"/>
  <c r="AC132" i="10"/>
  <c r="AD68" i="10"/>
  <c r="AC36" i="10"/>
  <c r="AD169" i="10"/>
  <c r="AA81" i="10"/>
  <c r="AC67" i="10"/>
  <c r="AB35" i="10"/>
  <c r="AT35" i="10" s="1"/>
  <c r="AA205" i="10"/>
  <c r="AC222" i="10"/>
  <c r="AC206" i="10"/>
  <c r="AB206" i="10"/>
  <c r="AT206" i="10" s="1"/>
  <c r="AD142" i="10"/>
  <c r="AC62" i="10"/>
  <c r="AC14" i="10"/>
  <c r="AC204" i="10"/>
  <c r="AA44" i="10"/>
  <c r="AC107" i="10"/>
  <c r="AD11" i="10"/>
  <c r="AA9" i="10"/>
  <c r="AD4" i="10"/>
  <c r="AC4" i="10"/>
  <c r="AD114" i="10"/>
  <c r="AD7" i="10"/>
  <c r="AD17" i="10"/>
  <c r="AC52" i="10"/>
  <c r="AB51" i="10"/>
  <c r="AS51" i="10" s="1"/>
  <c r="AC21" i="10"/>
  <c r="AA156" i="10"/>
  <c r="AB75" i="10"/>
  <c r="AS75" i="10" s="1"/>
  <c r="AB38" i="10"/>
  <c r="AS38" i="10" s="1"/>
  <c r="AC136" i="10"/>
  <c r="AB136" i="10"/>
  <c r="AD183" i="10"/>
  <c r="AB34" i="10"/>
  <c r="AB189" i="10"/>
  <c r="AS189" i="10" s="1"/>
  <c r="AD15" i="10"/>
  <c r="AA49" i="10"/>
  <c r="AD49" i="10"/>
  <c r="AB39" i="10"/>
  <c r="AC39" i="10"/>
  <c r="AC66" i="10"/>
  <c r="AB224" i="10"/>
  <c r="AD224" i="10"/>
  <c r="AC208" i="10"/>
  <c r="AD192" i="10"/>
  <c r="AD96" i="10"/>
  <c r="AB64" i="10"/>
  <c r="AD48" i="10"/>
  <c r="AB32" i="10"/>
  <c r="AS32" i="10" s="1"/>
  <c r="AA5" i="10"/>
  <c r="AA145" i="10"/>
  <c r="AB37" i="10"/>
  <c r="AS37" i="10" s="1"/>
  <c r="AD191" i="10"/>
  <c r="AD159" i="10"/>
  <c r="AB127" i="10"/>
  <c r="AD111" i="10"/>
  <c r="AA47" i="10"/>
  <c r="AA225" i="10"/>
  <c r="AS225" i="10" s="1"/>
  <c r="AB170" i="10"/>
  <c r="AT170" i="10" s="1"/>
  <c r="AD170" i="10"/>
  <c r="AC90" i="10"/>
  <c r="AC10" i="10"/>
  <c r="AB150" i="10"/>
  <c r="AB118" i="10"/>
  <c r="AD6" i="10"/>
  <c r="AC6" i="10"/>
  <c r="AB60" i="10"/>
  <c r="AC198" i="10"/>
  <c r="AD102" i="10"/>
  <c r="AD22" i="10"/>
  <c r="AA184" i="10"/>
  <c r="AC141" i="10"/>
  <c r="AA152" i="10"/>
  <c r="AB72" i="10"/>
  <c r="AS72" i="10" s="1"/>
  <c r="AB87" i="10"/>
  <c r="AC82" i="10"/>
  <c r="AB113" i="10"/>
  <c r="AD113" i="10"/>
  <c r="AD165" i="10"/>
  <c r="AC92" i="10"/>
  <c r="AD12" i="10"/>
  <c r="AA12" i="10"/>
  <c r="AD171" i="10"/>
  <c r="AD101" i="10"/>
  <c r="AD23" i="10"/>
  <c r="AC55" i="10"/>
  <c r="AC20" i="10"/>
  <c r="AA206" i="10"/>
  <c r="AB174" i="10"/>
  <c r="AB44" i="10"/>
  <c r="AC187" i="10"/>
  <c r="AC134" i="10"/>
  <c r="AC41" i="10"/>
  <c r="AD120" i="10"/>
  <c r="AC8" i="10"/>
  <c r="AB196" i="10"/>
  <c r="AA180" i="10"/>
  <c r="AC148" i="10"/>
  <c r="AA84" i="10"/>
  <c r="AC200" i="10"/>
  <c r="AB200" i="10"/>
  <c r="AT200" i="10" s="1"/>
  <c r="AA136" i="10"/>
  <c r="AC185" i="10"/>
  <c r="AA93" i="10"/>
  <c r="AD124" i="10"/>
  <c r="AD28" i="10"/>
  <c r="AD43" i="10"/>
  <c r="AB43" i="10"/>
  <c r="AS43" i="10" s="1"/>
  <c r="AC70" i="10"/>
  <c r="AD88" i="10"/>
  <c r="AC151" i="10"/>
  <c r="AB208" i="10"/>
  <c r="AA144" i="10"/>
  <c r="AC96" i="10"/>
  <c r="AB48" i="10"/>
  <c r="AT48" i="10" s="1"/>
  <c r="AC145" i="10"/>
  <c r="AC159" i="10"/>
  <c r="AA127" i="10"/>
  <c r="AB111" i="10"/>
  <c r="AA181" i="10"/>
  <c r="AB85" i="10"/>
  <c r="AS85" i="10" s="1"/>
  <c r="AA106" i="10"/>
  <c r="AC161" i="10"/>
  <c r="AB73" i="10"/>
  <c r="AS73" i="10" s="1"/>
  <c r="AB173" i="10"/>
  <c r="AA60" i="10"/>
  <c r="AB198" i="10"/>
  <c r="AC226" i="10"/>
  <c r="AA177" i="10"/>
  <c r="AD82" i="10"/>
  <c r="AB165" i="10"/>
  <c r="AS165" i="10" s="1"/>
  <c r="AC40" i="10"/>
  <c r="AC135" i="10"/>
  <c r="AA149" i="10"/>
  <c r="AA167" i="10"/>
  <c r="AA55" i="10"/>
  <c r="AA195" i="10"/>
  <c r="AA109" i="10"/>
  <c r="AA68" i="10"/>
  <c r="AS68" i="10" s="1"/>
  <c r="AC81" i="10"/>
  <c r="AC35" i="10"/>
  <c r="AC205" i="10"/>
  <c r="AA153" i="10"/>
  <c r="AD174" i="10"/>
  <c r="AA62" i="10"/>
  <c r="AA14" i="10"/>
  <c r="AD188" i="10"/>
  <c r="AB188" i="10"/>
  <c r="AS188" i="10" s="1"/>
  <c r="AB107" i="10"/>
  <c r="AC9" i="10"/>
  <c r="AB9" i="10"/>
  <c r="AT9" i="10" s="1"/>
  <c r="AD9" i="10"/>
  <c r="AB134" i="10"/>
  <c r="AA54" i="10"/>
  <c r="AC215" i="10"/>
  <c r="AD213" i="10"/>
  <c r="AB52" i="10"/>
  <c r="AS52" i="10" s="1"/>
  <c r="AA52" i="10"/>
  <c r="AD33" i="10"/>
  <c r="AD83" i="10"/>
  <c r="AB21" i="10"/>
  <c r="AD53" i="10"/>
  <c r="AB110" i="10"/>
  <c r="AT110" i="10" s="1"/>
  <c r="AD78" i="10"/>
  <c r="AA78" i="10"/>
  <c r="AC193" i="10"/>
  <c r="AB193" i="10"/>
  <c r="AT193" i="10" s="1"/>
  <c r="AB219" i="10"/>
  <c r="AA139" i="10"/>
  <c r="AA75" i="10"/>
  <c r="AD69" i="10"/>
  <c r="AB56" i="10"/>
  <c r="AT56" i="10" s="1"/>
  <c r="AB185" i="10"/>
  <c r="AC183" i="10"/>
  <c r="AD45" i="10"/>
  <c r="AC189" i="10"/>
  <c r="AC93" i="10"/>
  <c r="AB15" i="10"/>
  <c r="AA124" i="10"/>
  <c r="AA155" i="10"/>
  <c r="AB66" i="10"/>
  <c r="AS66" i="10" s="1"/>
  <c r="AA66" i="10"/>
  <c r="AA208" i="10"/>
  <c r="AB176" i="10"/>
  <c r="AB144" i="10"/>
  <c r="AS144" i="10" s="1"/>
  <c r="AC144" i="10"/>
  <c r="AA64" i="10"/>
  <c r="AC64" i="10"/>
  <c r="AA32" i="10"/>
  <c r="AC97" i="10"/>
  <c r="AB5" i="10"/>
  <c r="AS5" i="10" s="1"/>
  <c r="AD37" i="10"/>
  <c r="AC207" i="10"/>
  <c r="AC127" i="10"/>
  <c r="AB95" i="10"/>
  <c r="AT95" i="10" s="1"/>
  <c r="AA95" i="10"/>
  <c r="AC31" i="10"/>
  <c r="AB181" i="10"/>
  <c r="AS181" i="10" s="1"/>
  <c r="AD181" i="10"/>
  <c r="AB154" i="10"/>
  <c r="AA138" i="10"/>
  <c r="AC106" i="10"/>
  <c r="AB90" i="10"/>
  <c r="AT90" i="10" s="1"/>
  <c r="AD42" i="10"/>
  <c r="AB26" i="10"/>
  <c r="AB10" i="10"/>
  <c r="AC77" i="10"/>
  <c r="AA77" i="10"/>
  <c r="AD203" i="10"/>
  <c r="AC123" i="10"/>
  <c r="AA59" i="10"/>
  <c r="AA198" i="10"/>
  <c r="AA102" i="10"/>
  <c r="AC57" i="10"/>
  <c r="AD199" i="10"/>
  <c r="AA87" i="10"/>
  <c r="AD178" i="10"/>
  <c r="AA172" i="10"/>
  <c r="AS172" i="10" s="1"/>
  <c r="AC12" i="10"/>
  <c r="AC86" i="10"/>
  <c r="AD130" i="10"/>
  <c r="AC104" i="10"/>
  <c r="AD149" i="10"/>
  <c r="AD217" i="10"/>
  <c r="AC115" i="10"/>
  <c r="AB205" i="10"/>
  <c r="AC153" i="10"/>
  <c r="AC30" i="10"/>
  <c r="AA11" i="10"/>
  <c r="AC110" i="10"/>
  <c r="AD75" i="10"/>
  <c r="AA183" i="10"/>
  <c r="AA162" i="10"/>
  <c r="AC34" i="10"/>
  <c r="AC201" i="10"/>
  <c r="AA151" i="10"/>
  <c r="AC128" i="10"/>
  <c r="AC175" i="10"/>
  <c r="AD127" i="10"/>
  <c r="AA129" i="10"/>
  <c r="AC29" i="10"/>
  <c r="AA202" i="10"/>
  <c r="AA154" i="10"/>
  <c r="AB182" i="10"/>
  <c r="AT182" i="10" s="1"/>
  <c r="AB65" i="10"/>
  <c r="AC102" i="10"/>
  <c r="AA91" i="10"/>
  <c r="AD210" i="10"/>
  <c r="AA24" i="10"/>
  <c r="AA135" i="10"/>
  <c r="AB167" i="10"/>
  <c r="AS167" i="10" s="1"/>
  <c r="AB98" i="10"/>
  <c r="AB217" i="10"/>
  <c r="AC125" i="10"/>
  <c r="AA211" i="10"/>
  <c r="AD163" i="10"/>
  <c r="AB109" i="10"/>
  <c r="AC212" i="10"/>
  <c r="AB100" i="10"/>
  <c r="AT100" i="10" s="1"/>
  <c r="AB20" i="10"/>
  <c r="AT20" i="10" s="1"/>
  <c r="AC169" i="10"/>
  <c r="AD62" i="10"/>
  <c r="AA204" i="10"/>
  <c r="AB204" i="10"/>
  <c r="AC44" i="10"/>
  <c r="AC7" i="10"/>
  <c r="AD164" i="10"/>
  <c r="AA19" i="10"/>
  <c r="AA190" i="10"/>
  <c r="AA193" i="10"/>
  <c r="AD220" i="10"/>
  <c r="AC220" i="10"/>
  <c r="AA219" i="10"/>
  <c r="AD139" i="10"/>
  <c r="AC75" i="10"/>
  <c r="AC15" i="10"/>
  <c r="AA43" i="10"/>
  <c r="AC224" i="10"/>
  <c r="AC160" i="10"/>
  <c r="AC80" i="10"/>
  <c r="AB80" i="10"/>
  <c r="AB97" i="10"/>
  <c r="AT97" i="10" s="1"/>
  <c r="AC191" i="10"/>
  <c r="AD175" i="10"/>
  <c r="AA175" i="10"/>
  <c r="AC143" i="10"/>
  <c r="AC95" i="10"/>
  <c r="AC79" i="10"/>
  <c r="AA85" i="10"/>
  <c r="AD58" i="10"/>
  <c r="AA10" i="10"/>
  <c r="AA140" i="10"/>
  <c r="AA123" i="10"/>
  <c r="AC22" i="10"/>
  <c r="AA72" i="10"/>
  <c r="AD87" i="10"/>
  <c r="AC113" i="10"/>
  <c r="AC171" i="10"/>
  <c r="AC101" i="10"/>
  <c r="AB23" i="10"/>
  <c r="AA18" i="10"/>
  <c r="AA40" i="10"/>
  <c r="AB149" i="10"/>
  <c r="AT149" i="10" s="1"/>
  <c r="AB55" i="10"/>
  <c r="AC179" i="10"/>
  <c r="AB163" i="10"/>
  <c r="AS163" i="10" s="1"/>
  <c r="AA131" i="10"/>
  <c r="AB115" i="10"/>
  <c r="AD109" i="10"/>
  <c r="AA132" i="10"/>
  <c r="AD100" i="10"/>
  <c r="AD36" i="10"/>
  <c r="AA20" i="10"/>
  <c r="AD20" i="10"/>
  <c r="AA169" i="10"/>
  <c r="AA67" i="10"/>
  <c r="AB67" i="10"/>
  <c r="AS67" i="10" s="1"/>
  <c r="AA222" i="10"/>
  <c r="AD94" i="10"/>
  <c r="AB62" i="10"/>
  <c r="AB14" i="10"/>
  <c r="AT14" i="10" s="1"/>
  <c r="AC89" i="10"/>
  <c r="AD204" i="10"/>
  <c r="AC108" i="10"/>
  <c r="AD187" i="10"/>
  <c r="AA107" i="10"/>
  <c r="AB4" i="10"/>
  <c r="AT4" i="10" s="1"/>
  <c r="AB41" i="10"/>
  <c r="AC120" i="10"/>
  <c r="AD8" i="10"/>
  <c r="AD103" i="10"/>
  <c r="AC25" i="10"/>
  <c r="AC117" i="10"/>
  <c r="AB17" i="10"/>
  <c r="AS17" i="10" s="1"/>
  <c r="AC164" i="10"/>
  <c r="AB148" i="10"/>
  <c r="AS148" i="10" s="1"/>
  <c r="AD116" i="10"/>
  <c r="AA51" i="10"/>
  <c r="AD51" i="10"/>
  <c r="AD21" i="10"/>
  <c r="AC190" i="10"/>
  <c r="AA46" i="10"/>
  <c r="AD156" i="10"/>
  <c r="AC219" i="10"/>
  <c r="AD200" i="10"/>
  <c r="AD56" i="10"/>
  <c r="AA56" i="10"/>
  <c r="AB45" i="10"/>
  <c r="AT45" i="10" s="1"/>
  <c r="AC162" i="10"/>
  <c r="AD34" i="10"/>
  <c r="AA275" i="10"/>
  <c r="AC124" i="10"/>
  <c r="AB124" i="10"/>
  <c r="AA201" i="10"/>
  <c r="AB88" i="10"/>
  <c r="AT88" i="10" s="1"/>
  <c r="AA88" i="10"/>
  <c r="AC105" i="10"/>
  <c r="AB151" i="10"/>
  <c r="AD151" i="10"/>
  <c r="AD39" i="10"/>
  <c r="AB146" i="10"/>
  <c r="AS146" i="10" s="1"/>
  <c r="AA146" i="10"/>
  <c r="AB192" i="10"/>
  <c r="AS192" i="10" s="1"/>
  <c r="AC176" i="10"/>
  <c r="AD144" i="10"/>
  <c r="AD32" i="10"/>
  <c r="AC16" i="10"/>
  <c r="AD5" i="10"/>
  <c r="AC223" i="10"/>
  <c r="AA207" i="10"/>
  <c r="AB191" i="10"/>
  <c r="AT191" i="10" s="1"/>
  <c r="AB31" i="10"/>
  <c r="AC85" i="10"/>
  <c r="AD129" i="10"/>
  <c r="AB129" i="10"/>
  <c r="AT129" i="10" s="1"/>
  <c r="AA29" i="10"/>
  <c r="AB202" i="10"/>
  <c r="AS202" i="10" s="1"/>
  <c r="AB186" i="10"/>
  <c r="AT186" i="10" s="1"/>
  <c r="AD154" i="10"/>
  <c r="AB138" i="10"/>
  <c r="AC122" i="10"/>
  <c r="AD90" i="10"/>
  <c r="AA26" i="10"/>
  <c r="AC26" i="10"/>
  <c r="AB161" i="10"/>
  <c r="AS161" i="10" s="1"/>
  <c r="AD161" i="10"/>
  <c r="AD73" i="10"/>
  <c r="AC73" i="10"/>
  <c r="AD173" i="10"/>
  <c r="AB6" i="10"/>
  <c r="AT6" i="10" s="1"/>
  <c r="AD77" i="10"/>
  <c r="AB140" i="10"/>
  <c r="AS140" i="10" s="1"/>
  <c r="AB59" i="10"/>
  <c r="AC59" i="10"/>
  <c r="AA71" i="10"/>
  <c r="AA141" i="10"/>
  <c r="AB199" i="10"/>
  <c r="AB178" i="10"/>
  <c r="AT178" i="10" s="1"/>
  <c r="AC157" i="10"/>
  <c r="AD92" i="10"/>
  <c r="AA121" i="10"/>
  <c r="AB91" i="10"/>
  <c r="AD86" i="10"/>
  <c r="AA86" i="10"/>
  <c r="AD137" i="10"/>
  <c r="AA216" i="10"/>
  <c r="AS216" i="10" s="1"/>
  <c r="AS55" i="10"/>
  <c r="AT108" i="10"/>
  <c r="AT54" i="10"/>
  <c r="AT164" i="10"/>
  <c r="AT55" i="10"/>
  <c r="AS227" i="10"/>
  <c r="AT99" i="10"/>
  <c r="AT169" i="10"/>
  <c r="AT174" i="10"/>
  <c r="AT204" i="10"/>
  <c r="AT103" i="10"/>
  <c r="AT135" i="10"/>
  <c r="AT44" i="10"/>
  <c r="AT116" i="10"/>
  <c r="AT19" i="10"/>
  <c r="AT217" i="10"/>
  <c r="AS211" i="10"/>
  <c r="AT195" i="10"/>
  <c r="AT132" i="10"/>
  <c r="AT153" i="10"/>
  <c r="AS222" i="10"/>
  <c r="AT107" i="10"/>
  <c r="AT120" i="10"/>
  <c r="AT21" i="10"/>
  <c r="AT78" i="10"/>
  <c r="AT221" i="10"/>
  <c r="AT227" i="10"/>
  <c r="AT211" i="10"/>
  <c r="AT205" i="10"/>
  <c r="AT89" i="10"/>
  <c r="AT187" i="10"/>
  <c r="AT134" i="10"/>
  <c r="AT114" i="10"/>
  <c r="AT41" i="10"/>
  <c r="AT8" i="10"/>
  <c r="AS164" i="10"/>
  <c r="AT148" i="10"/>
  <c r="AT46" i="10"/>
  <c r="AT156" i="10"/>
  <c r="AT147" i="10"/>
  <c r="AT11" i="10"/>
  <c r="AT215" i="10"/>
  <c r="AS213" i="10"/>
  <c r="AT180" i="10"/>
  <c r="AS158" i="10"/>
  <c r="AT158" i="10"/>
  <c r="AT98" i="10"/>
  <c r="AT125" i="10"/>
  <c r="AT115" i="10"/>
  <c r="AT109" i="10"/>
  <c r="AT68" i="10"/>
  <c r="AT94" i="10"/>
  <c r="AT62" i="10"/>
  <c r="AT188" i="10"/>
  <c r="AT17" i="10"/>
  <c r="AT83" i="10"/>
  <c r="AT51" i="10"/>
  <c r="AT219" i="10"/>
  <c r="AT69" i="10"/>
  <c r="AT183" i="10"/>
  <c r="AT212" i="10"/>
  <c r="AT36" i="10"/>
  <c r="AT222" i="10"/>
  <c r="AT7" i="10"/>
  <c r="AT220" i="10"/>
  <c r="AT38" i="10"/>
  <c r="AT124" i="10"/>
  <c r="AT155" i="10"/>
  <c r="AT151" i="10"/>
  <c r="AT223" i="10"/>
  <c r="AT207" i="10"/>
  <c r="AT225" i="10"/>
  <c r="AT122" i="10"/>
  <c r="AT184" i="10"/>
  <c r="AS226" i="10"/>
  <c r="AS152" i="10"/>
  <c r="AT72" i="10"/>
  <c r="AT172" i="10"/>
  <c r="AT121" i="10"/>
  <c r="AT162" i="10"/>
  <c r="AT93" i="10"/>
  <c r="AT15" i="10"/>
  <c r="AT105" i="10"/>
  <c r="AT80" i="10"/>
  <c r="AT47" i="10"/>
  <c r="AT74" i="10"/>
  <c r="AS157" i="10"/>
  <c r="AS23" i="10"/>
  <c r="AT139" i="10"/>
  <c r="AT146" i="10"/>
  <c r="AT144" i="10"/>
  <c r="AT197" i="10"/>
  <c r="AT145" i="10"/>
  <c r="AT85" i="10"/>
  <c r="AT140" i="10"/>
  <c r="AS65" i="10"/>
  <c r="AT27" i="10"/>
  <c r="AT157" i="10"/>
  <c r="AT101" i="10"/>
  <c r="AT168" i="10"/>
  <c r="AT24" i="10"/>
  <c r="AT76" i="10"/>
  <c r="AT136" i="10"/>
  <c r="AT13" i="10"/>
  <c r="AT166" i="10"/>
  <c r="AT208" i="10"/>
  <c r="AT202" i="10"/>
  <c r="AT65" i="10"/>
  <c r="AT198" i="10"/>
  <c r="AT152" i="10"/>
  <c r="AT199" i="10"/>
  <c r="AT92" i="10"/>
  <c r="AT137" i="10"/>
  <c r="AT216" i="10"/>
  <c r="AT185" i="10"/>
  <c r="AS162" i="10"/>
  <c r="AT96" i="10"/>
  <c r="AT159" i="10"/>
  <c r="AT111" i="10"/>
  <c r="AT79" i="10"/>
  <c r="AT218" i="10"/>
  <c r="AT161" i="10"/>
  <c r="AT173" i="10"/>
  <c r="AS198" i="10"/>
  <c r="AT141" i="10"/>
  <c r="AT214" i="10"/>
  <c r="AS24" i="10"/>
  <c r="AT28" i="10"/>
  <c r="AT176" i="10"/>
  <c r="AT112" i="10"/>
  <c r="AT26" i="10"/>
  <c r="AT150" i="10"/>
  <c r="AT77" i="10"/>
  <c r="AT203" i="10"/>
  <c r="AT123" i="10"/>
  <c r="AT57" i="10"/>
  <c r="AT87" i="10"/>
  <c r="AT119" i="10"/>
  <c r="AT275" i="10"/>
  <c r="AT201" i="10"/>
  <c r="AT128" i="10"/>
  <c r="AT29" i="10"/>
  <c r="AT106" i="10"/>
  <c r="AT42" i="10"/>
  <c r="AT118" i="10"/>
  <c r="AT82" i="10"/>
  <c r="AT23" i="10"/>
  <c r="AT39" i="10"/>
  <c r="AT224" i="10"/>
  <c r="AT64" i="10"/>
  <c r="AT16" i="10"/>
  <c r="AT143" i="10"/>
  <c r="AT127" i="10"/>
  <c r="AT63" i="10"/>
  <c r="AT181" i="10"/>
  <c r="AT10" i="10"/>
  <c r="AT59" i="10"/>
  <c r="AT177" i="10"/>
  <c r="AT113" i="10"/>
  <c r="AS92" i="10"/>
  <c r="AT12" i="10"/>
  <c r="AT171" i="10"/>
  <c r="AT210" i="10"/>
  <c r="AT104" i="10"/>
  <c r="S276" i="10"/>
  <c r="L276" i="10"/>
  <c r="U276" i="10"/>
  <c r="W276" i="10"/>
  <c r="I276" i="10"/>
  <c r="J276" i="10"/>
  <c r="T276" i="10"/>
  <c r="F276" i="10"/>
  <c r="AK276" i="10"/>
  <c r="Q276" i="10"/>
  <c r="R276" i="10"/>
  <c r="N276" i="10"/>
  <c r="Y276" i="10"/>
  <c r="AE276" i="10" s="1"/>
  <c r="V276" i="10"/>
  <c r="H276" i="10"/>
  <c r="AJ276" i="10"/>
  <c r="P276" i="10"/>
  <c r="X276" i="10"/>
  <c r="G276" i="10"/>
  <c r="M276" i="10"/>
  <c r="O276" i="10"/>
  <c r="K276" i="10"/>
  <c r="AU274" i="10"/>
  <c r="AV274" i="10" s="1"/>
  <c r="AP277" i="10"/>
  <c r="AO277" i="10" s="1"/>
  <c r="A277" i="10"/>
  <c r="Z277" i="10" s="1"/>
  <c r="B278" i="10"/>
  <c r="E276" i="10"/>
  <c r="D276" i="10"/>
  <c r="AS193" i="10" l="1"/>
  <c r="AS4" i="10"/>
  <c r="AS46" i="10"/>
  <c r="AS141" i="10"/>
  <c r="AS131" i="10"/>
  <c r="AS10" i="10"/>
  <c r="AS201" i="10"/>
  <c r="AS29" i="10"/>
  <c r="AU29" i="10" s="1"/>
  <c r="AV29" i="10" s="1"/>
  <c r="AT61" i="10"/>
  <c r="AT71" i="10"/>
  <c r="AU71" i="10" s="1"/>
  <c r="AV71" i="10" s="1"/>
  <c r="AT30" i="10"/>
  <c r="AT52" i="10"/>
  <c r="AT67" i="10"/>
  <c r="AT175" i="10"/>
  <c r="AT37" i="10"/>
  <c r="AT73" i="10"/>
  <c r="AT43" i="10"/>
  <c r="AT75" i="10"/>
  <c r="AU75" i="10" s="1"/>
  <c r="AV75" i="10" s="1"/>
  <c r="AT192" i="10"/>
  <c r="AT130" i="10"/>
  <c r="AS170" i="10"/>
  <c r="AT53" i="10"/>
  <c r="AT189" i="10"/>
  <c r="AT165" i="10"/>
  <c r="AS90" i="10"/>
  <c r="AS58" i="10"/>
  <c r="AT84" i="10"/>
  <c r="AT126" i="10"/>
  <c r="AT25" i="10"/>
  <c r="AS9" i="10"/>
  <c r="AT196" i="10"/>
  <c r="AT31" i="10"/>
  <c r="AT32" i="10"/>
  <c r="AT102" i="10"/>
  <c r="AT142" i="10"/>
  <c r="AT66" i="10"/>
  <c r="AT167" i="10"/>
  <c r="AT154" i="10"/>
  <c r="AT60" i="10"/>
  <c r="AT5" i="10"/>
  <c r="AT34" i="10"/>
  <c r="AT117" i="10"/>
  <c r="AT81" i="10"/>
  <c r="AT163" i="10"/>
  <c r="AT131" i="10"/>
  <c r="AT179" i="10"/>
  <c r="AT91" i="10"/>
  <c r="AT138" i="10"/>
  <c r="AS26" i="10"/>
  <c r="AU26" i="10" s="1"/>
  <c r="AV26" i="10" s="1"/>
  <c r="AS88" i="10"/>
  <c r="AS208" i="10"/>
  <c r="AU208" i="10" s="1"/>
  <c r="AV208" i="10" s="1"/>
  <c r="AS18" i="10"/>
  <c r="AU18" i="10" s="1"/>
  <c r="AV18" i="10" s="1"/>
  <c r="AS218" i="10"/>
  <c r="AS121" i="10"/>
  <c r="AU121" i="10" s="1"/>
  <c r="AV121" i="10" s="1"/>
  <c r="AS87" i="10"/>
  <c r="AU87" i="10" s="1"/>
  <c r="AV87" i="10" s="1"/>
  <c r="AS40" i="10"/>
  <c r="AU40" i="10" s="1"/>
  <c r="AV40" i="10" s="1"/>
  <c r="AS86" i="10"/>
  <c r="AS190" i="10"/>
  <c r="AU190" i="10" s="1"/>
  <c r="AV190" i="10" s="1"/>
  <c r="AS160" i="10"/>
  <c r="AU66" i="10"/>
  <c r="AV66" i="10" s="1"/>
  <c r="AS60" i="10"/>
  <c r="AS95" i="10"/>
  <c r="AU95" i="10" s="1"/>
  <c r="AV95" i="10" s="1"/>
  <c r="AS49" i="10"/>
  <c r="AU49" i="10" s="1"/>
  <c r="AV49" i="10" s="1"/>
  <c r="AS117" i="10"/>
  <c r="AS33" i="10"/>
  <c r="AS22" i="10"/>
  <c r="AU22" i="10" s="1"/>
  <c r="AV22" i="10" s="1"/>
  <c r="AS91" i="10"/>
  <c r="AS127" i="10"/>
  <c r="AU127" i="10" s="1"/>
  <c r="AV127" i="10" s="1"/>
  <c r="AS128" i="10"/>
  <c r="AS155" i="10"/>
  <c r="AS219" i="10"/>
  <c r="AU219" i="10" s="1"/>
  <c r="AV219" i="10" s="1"/>
  <c r="AS135" i="10"/>
  <c r="AU135" i="10" s="1"/>
  <c r="AV135" i="10" s="1"/>
  <c r="AS11" i="10"/>
  <c r="AS20" i="10"/>
  <c r="AU20" i="10" s="1"/>
  <c r="AV20" i="10" s="1"/>
  <c r="AS136" i="10"/>
  <c r="AU136" i="10" s="1"/>
  <c r="AV136" i="10" s="1"/>
  <c r="AU16" i="10"/>
  <c r="AV16" i="10" s="1"/>
  <c r="AS132" i="10"/>
  <c r="AU132" i="10" s="1"/>
  <c r="AV132" i="10" s="1"/>
  <c r="AS183" i="10"/>
  <c r="AU183" i="10" s="1"/>
  <c r="AV183" i="10" s="1"/>
  <c r="AS177" i="10"/>
  <c r="AU177" i="10" s="1"/>
  <c r="AV177" i="10" s="1"/>
  <c r="AS36" i="10"/>
  <c r="AU36" i="10" s="1"/>
  <c r="AV36" i="10" s="1"/>
  <c r="AS107" i="10"/>
  <c r="AU107" i="10" s="1"/>
  <c r="AV107" i="10" s="1"/>
  <c r="AU63" i="10"/>
  <c r="AV63" i="10" s="1"/>
  <c r="AS147" i="10"/>
  <c r="AU147" i="10" s="1"/>
  <c r="AV147" i="10" s="1"/>
  <c r="AS191" i="10"/>
  <c r="AU191" i="10" s="1"/>
  <c r="AV191" i="10" s="1"/>
  <c r="AS221" i="10"/>
  <c r="AU221" i="10" s="1"/>
  <c r="AV221" i="10" s="1"/>
  <c r="AU69" i="10"/>
  <c r="AV69" i="10" s="1"/>
  <c r="AS39" i="10"/>
  <c r="AU39" i="10" s="1"/>
  <c r="AV39" i="10" s="1"/>
  <c r="AS103" i="10"/>
  <c r="AU103" i="10" s="1"/>
  <c r="AV103" i="10" s="1"/>
  <c r="AS42" i="10"/>
  <c r="AU42" i="10" s="1"/>
  <c r="AV42" i="10" s="1"/>
  <c r="AS196" i="10"/>
  <c r="AS206" i="10"/>
  <c r="AU206" i="10" s="1"/>
  <c r="AV206" i="10" s="1"/>
  <c r="AS28" i="10"/>
  <c r="AU28" i="10" s="1"/>
  <c r="AV28" i="10" s="1"/>
  <c r="AS154" i="10"/>
  <c r="AU154" i="10" s="1"/>
  <c r="AV154" i="10" s="1"/>
  <c r="AS64" i="10"/>
  <c r="AU64" i="10" s="1"/>
  <c r="AV64" i="10" s="1"/>
  <c r="AS220" i="10"/>
  <c r="AU220" i="10" s="1"/>
  <c r="AV220" i="10" s="1"/>
  <c r="AS114" i="10"/>
  <c r="AU114" i="10" s="1"/>
  <c r="AV114" i="10" s="1"/>
  <c r="AS56" i="10"/>
  <c r="AU56" i="10" s="1"/>
  <c r="AV56" i="10" s="1"/>
  <c r="AS203" i="10"/>
  <c r="AU203" i="10" s="1"/>
  <c r="AV203" i="10" s="1"/>
  <c r="AS101" i="10"/>
  <c r="AU101" i="10" s="1"/>
  <c r="AV101" i="10" s="1"/>
  <c r="AS115" i="10"/>
  <c r="AU115" i="10" s="1"/>
  <c r="AV115" i="10" s="1"/>
  <c r="AS116" i="10"/>
  <c r="AU116" i="10" s="1"/>
  <c r="AV116" i="10" s="1"/>
  <c r="AS223" i="10"/>
  <c r="AU223" i="10" s="1"/>
  <c r="AV223" i="10" s="1"/>
  <c r="AS134" i="10"/>
  <c r="AU134" i="10" s="1"/>
  <c r="AV134" i="10" s="1"/>
  <c r="AS44" i="10"/>
  <c r="AU44" i="10" s="1"/>
  <c r="AV44" i="10" s="1"/>
  <c r="AS205" i="10"/>
  <c r="AU205" i="10" s="1"/>
  <c r="AV205" i="10" s="1"/>
  <c r="AS186" i="10"/>
  <c r="AU186" i="10" s="1"/>
  <c r="AV186" i="10" s="1"/>
  <c r="AS174" i="10"/>
  <c r="AU174" i="10" s="1"/>
  <c r="AV174" i="10" s="1"/>
  <c r="AS142" i="10"/>
  <c r="AS50" i="10"/>
  <c r="AU50" i="10" s="1"/>
  <c r="AV50" i="10" s="1"/>
  <c r="AS8" i="10"/>
  <c r="AU8" i="10" s="1"/>
  <c r="AV8" i="10" s="1"/>
  <c r="AS15" i="10"/>
  <c r="AU15" i="10" s="1"/>
  <c r="AV15" i="10" s="1"/>
  <c r="AS185" i="10"/>
  <c r="AU185" i="10" s="1"/>
  <c r="AV185" i="10" s="1"/>
  <c r="AS35" i="10"/>
  <c r="AU35" i="10" s="1"/>
  <c r="AV35" i="10" s="1"/>
  <c r="AS151" i="10"/>
  <c r="AU151" i="10" s="1"/>
  <c r="AV151" i="10" s="1"/>
  <c r="AS149" i="10"/>
  <c r="AU149" i="10" s="1"/>
  <c r="AV149" i="10" s="1"/>
  <c r="AS184" i="10"/>
  <c r="AU184" i="10" s="1"/>
  <c r="AV184" i="10" s="1"/>
  <c r="AS98" i="10"/>
  <c r="AS150" i="10"/>
  <c r="AU150" i="10" s="1"/>
  <c r="AV150" i="10" s="1"/>
  <c r="AS48" i="10"/>
  <c r="AU48" i="10" s="1"/>
  <c r="AV48" i="10" s="1"/>
  <c r="AS143" i="10"/>
  <c r="AU143" i="10" s="1"/>
  <c r="AV143" i="10" s="1"/>
  <c r="AS178" i="10"/>
  <c r="AU178" i="10" s="1"/>
  <c r="AV178" i="10" s="1"/>
  <c r="AS194" i="10"/>
  <c r="AU194" i="10" s="1"/>
  <c r="AV194" i="10" s="1"/>
  <c r="AS41" i="10"/>
  <c r="AU41" i="10" s="1"/>
  <c r="AV41" i="10" s="1"/>
  <c r="AS59" i="10"/>
  <c r="AU59" i="10" s="1"/>
  <c r="AV59" i="10" s="1"/>
  <c r="AS124" i="10"/>
  <c r="AU124" i="10" s="1"/>
  <c r="AV124" i="10" s="1"/>
  <c r="AS199" i="10"/>
  <c r="AU199" i="10" s="1"/>
  <c r="AV199" i="10" s="1"/>
  <c r="AS111" i="10"/>
  <c r="AU111" i="10" s="1"/>
  <c r="AV111" i="10" s="1"/>
  <c r="AS6" i="10"/>
  <c r="AU6" i="10" s="1"/>
  <c r="AV6" i="10" s="1"/>
  <c r="AS275" i="10"/>
  <c r="AS34" i="10"/>
  <c r="AS217" i="10"/>
  <c r="AU217" i="10" s="1"/>
  <c r="AV217" i="10" s="1"/>
  <c r="AS224" i="10"/>
  <c r="AU224" i="10" s="1"/>
  <c r="AV224" i="10" s="1"/>
  <c r="AS118" i="10"/>
  <c r="AU118" i="10" s="1"/>
  <c r="AV118" i="10" s="1"/>
  <c r="AS110" i="10"/>
  <c r="AU110" i="10" s="1"/>
  <c r="AV110" i="10" s="1"/>
  <c r="AS21" i="10"/>
  <c r="AU21" i="10" s="1"/>
  <c r="AV21" i="10" s="1"/>
  <c r="AS70" i="10"/>
  <c r="AU70" i="10" s="1"/>
  <c r="AV70" i="10" s="1"/>
  <c r="AS209" i="10"/>
  <c r="AU209" i="10" s="1"/>
  <c r="AV209" i="10" s="1"/>
  <c r="AS31" i="10"/>
  <c r="AS138" i="10"/>
  <c r="AS139" i="10"/>
  <c r="AU139" i="10" s="1"/>
  <c r="AV139" i="10" s="1"/>
  <c r="AS54" i="10"/>
  <c r="AU54" i="10" s="1"/>
  <c r="AV54" i="10" s="1"/>
  <c r="AS14" i="10"/>
  <c r="AU14" i="10" s="1"/>
  <c r="AV14" i="10" s="1"/>
  <c r="AS109" i="10"/>
  <c r="AU109" i="10" s="1"/>
  <c r="AV109" i="10" s="1"/>
  <c r="AS182" i="10"/>
  <c r="AU182" i="10" s="1"/>
  <c r="AV182" i="10" s="1"/>
  <c r="AS97" i="10"/>
  <c r="AU97" i="10" s="1"/>
  <c r="AV97" i="10" s="1"/>
  <c r="AS113" i="10"/>
  <c r="AU113" i="10" s="1"/>
  <c r="AV113" i="10" s="1"/>
  <c r="AS173" i="10"/>
  <c r="AU173" i="10" s="1"/>
  <c r="AV173" i="10" s="1"/>
  <c r="AS13" i="10"/>
  <c r="AU13" i="10" s="1"/>
  <c r="AV13" i="10" s="1"/>
  <c r="AS210" i="10"/>
  <c r="AU210" i="10" s="1"/>
  <c r="AV210" i="10" s="1"/>
  <c r="AS57" i="10"/>
  <c r="AU57" i="10" s="1"/>
  <c r="AV57" i="10" s="1"/>
  <c r="AS133" i="10"/>
  <c r="AU133" i="10" s="1"/>
  <c r="AV133" i="10" s="1"/>
  <c r="AS96" i="10"/>
  <c r="AU96" i="10" s="1"/>
  <c r="AV96" i="10" s="1"/>
  <c r="AS83" i="10"/>
  <c r="AU83" i="10" s="1"/>
  <c r="AV83" i="10" s="1"/>
  <c r="AS159" i="10"/>
  <c r="AU159" i="10" s="1"/>
  <c r="AV159" i="10" s="1"/>
  <c r="AS45" i="10"/>
  <c r="AU45" i="10" s="1"/>
  <c r="AV45" i="10" s="1"/>
  <c r="AU125" i="10"/>
  <c r="AV125" i="10" s="1"/>
  <c r="AS204" i="10"/>
  <c r="AU204" i="10" s="1"/>
  <c r="AV204" i="10" s="1"/>
  <c r="AS129" i="10"/>
  <c r="AU129" i="10" s="1"/>
  <c r="AV129" i="10" s="1"/>
  <c r="AS62" i="10"/>
  <c r="AU62" i="10" s="1"/>
  <c r="AV62" i="10" s="1"/>
  <c r="AS176" i="10"/>
  <c r="AU176" i="10" s="1"/>
  <c r="AV176" i="10" s="1"/>
  <c r="AS200" i="10"/>
  <c r="AU200" i="10" s="1"/>
  <c r="AV200" i="10" s="1"/>
  <c r="AS94" i="10"/>
  <c r="AU94" i="10" s="1"/>
  <c r="AV94" i="10" s="1"/>
  <c r="AS100" i="10"/>
  <c r="AU100" i="10" s="1"/>
  <c r="AV100" i="10" s="1"/>
  <c r="AS80" i="10"/>
  <c r="AU80" i="10" s="1"/>
  <c r="AV80" i="10" s="1"/>
  <c r="AU212" i="10"/>
  <c r="AV212" i="10" s="1"/>
  <c r="AU171" i="10"/>
  <c r="AV171" i="10" s="1"/>
  <c r="AU33" i="10"/>
  <c r="AV33" i="10" s="1"/>
  <c r="AU106" i="10"/>
  <c r="AV106" i="10" s="1"/>
  <c r="AU155" i="10"/>
  <c r="AV155" i="10" s="1"/>
  <c r="AU222" i="10"/>
  <c r="AV222" i="10" s="1"/>
  <c r="AU108" i="10"/>
  <c r="AV108" i="10" s="1"/>
  <c r="AU137" i="10"/>
  <c r="AV137" i="10" s="1"/>
  <c r="AU99" i="10"/>
  <c r="AV99" i="10" s="1"/>
  <c r="AU168" i="10"/>
  <c r="AV168" i="10" s="1"/>
  <c r="AU68" i="10"/>
  <c r="AV68" i="10" s="1"/>
  <c r="AU4" i="10"/>
  <c r="AV4" i="10" s="1"/>
  <c r="AA276" i="10"/>
  <c r="AU188" i="10"/>
  <c r="AV188" i="10" s="1"/>
  <c r="AU67" i="10"/>
  <c r="AV67" i="10" s="1"/>
  <c r="AU38" i="10"/>
  <c r="AV38" i="10" s="1"/>
  <c r="AU47" i="10"/>
  <c r="AV47" i="10" s="1"/>
  <c r="AU128" i="10"/>
  <c r="AV128" i="10" s="1"/>
  <c r="AU120" i="10"/>
  <c r="AV120" i="10" s="1"/>
  <c r="AB276" i="10"/>
  <c r="AS276" i="10" s="1"/>
  <c r="AU30" i="10"/>
  <c r="AV30" i="10" s="1"/>
  <c r="AU82" i="10"/>
  <c r="AV82" i="10" s="1"/>
  <c r="AU201" i="10"/>
  <c r="AV201" i="10" s="1"/>
  <c r="AU10" i="10"/>
  <c r="AV10" i="10" s="1"/>
  <c r="AC276" i="10"/>
  <c r="AU85" i="10"/>
  <c r="AV85" i="10" s="1"/>
  <c r="AU193" i="10"/>
  <c r="AV193" i="10" s="1"/>
  <c r="AD276" i="10"/>
  <c r="AU216" i="10"/>
  <c r="AV216" i="10" s="1"/>
  <c r="AU140" i="10"/>
  <c r="AV140" i="10" s="1"/>
  <c r="AU19" i="10"/>
  <c r="AV19" i="10" s="1"/>
  <c r="AU126" i="10"/>
  <c r="AV126" i="10" s="1"/>
  <c r="AU37" i="10"/>
  <c r="AV37" i="10" s="1"/>
  <c r="AU153" i="10"/>
  <c r="AV153" i="10" s="1"/>
  <c r="AU119" i="10"/>
  <c r="AV119" i="10" s="1"/>
  <c r="AU162" i="10"/>
  <c r="AV162" i="10" s="1"/>
  <c r="AU78" i="10"/>
  <c r="AV78" i="10" s="1"/>
  <c r="AU72" i="10"/>
  <c r="AV72" i="10" s="1"/>
  <c r="AU61" i="10"/>
  <c r="AV61" i="10" s="1"/>
  <c r="AU93" i="10"/>
  <c r="AV93" i="10" s="1"/>
  <c r="AU156" i="10"/>
  <c r="AV156" i="10" s="1"/>
  <c r="AU195" i="10"/>
  <c r="AV195" i="10" s="1"/>
  <c r="AU104" i="10"/>
  <c r="AV104" i="10" s="1"/>
  <c r="AU65" i="10"/>
  <c r="AV65" i="10" s="1"/>
  <c r="AU52" i="10"/>
  <c r="AV52" i="10" s="1"/>
  <c r="AU90" i="10"/>
  <c r="AV90" i="10" s="1"/>
  <c r="AU202" i="10"/>
  <c r="AV202" i="10" s="1"/>
  <c r="AU23" i="10"/>
  <c r="AV23" i="10" s="1"/>
  <c r="AU105" i="10"/>
  <c r="AV105" i="10" s="1"/>
  <c r="AU11" i="10"/>
  <c r="AV11" i="10" s="1"/>
  <c r="AU51" i="10"/>
  <c r="AV51" i="10" s="1"/>
  <c r="AU123" i="10"/>
  <c r="AV123" i="10" s="1"/>
  <c r="AU27" i="10"/>
  <c r="AV27" i="10" s="1"/>
  <c r="AU172" i="10"/>
  <c r="AV172" i="10" s="1"/>
  <c r="AU77" i="10"/>
  <c r="AV77" i="10" s="1"/>
  <c r="AU170" i="10"/>
  <c r="AV170" i="10" s="1"/>
  <c r="AU157" i="10"/>
  <c r="AV157" i="10" s="1"/>
  <c r="AU88" i="10"/>
  <c r="AV88" i="10" s="1"/>
  <c r="AU198" i="10"/>
  <c r="AV198" i="10" s="1"/>
  <c r="AU197" i="10"/>
  <c r="AV197" i="10" s="1"/>
  <c r="AU112" i="10"/>
  <c r="AV112" i="10" s="1"/>
  <c r="AU213" i="10"/>
  <c r="AV213" i="10" s="1"/>
  <c r="AU9" i="10"/>
  <c r="AV9" i="10" s="1"/>
  <c r="AU169" i="10"/>
  <c r="AV169" i="10" s="1"/>
  <c r="AU164" i="10"/>
  <c r="AV164" i="10" s="1"/>
  <c r="AU46" i="10"/>
  <c r="AV46" i="10" s="1"/>
  <c r="AU211" i="10"/>
  <c r="AV211" i="10" s="1"/>
  <c r="AU76" i="10"/>
  <c r="AV76" i="10" s="1"/>
  <c r="AU12" i="10"/>
  <c r="AV12" i="10" s="1"/>
  <c r="AU89" i="10"/>
  <c r="AV89" i="10" s="1"/>
  <c r="AU53" i="10"/>
  <c r="AV53" i="10" s="1"/>
  <c r="AU227" i="10"/>
  <c r="AV227" i="10" s="1"/>
  <c r="AU92" i="10"/>
  <c r="AV92" i="10" s="1"/>
  <c r="AU158" i="10"/>
  <c r="AV158" i="10" s="1"/>
  <c r="AU215" i="10"/>
  <c r="AV215" i="10" s="1"/>
  <c r="AU180" i="10"/>
  <c r="AV180" i="10" s="1"/>
  <c r="AU152" i="10"/>
  <c r="AV152" i="10" s="1"/>
  <c r="AU17" i="10"/>
  <c r="AV17" i="10" s="1"/>
  <c r="AU148" i="10"/>
  <c r="AV148" i="10" s="1"/>
  <c r="AU24" i="10"/>
  <c r="AV24" i="10" s="1"/>
  <c r="AU181" i="10"/>
  <c r="AV181" i="10" s="1"/>
  <c r="AU141" i="10"/>
  <c r="AV141" i="10" s="1"/>
  <c r="AU145" i="10"/>
  <c r="AV145" i="10" s="1"/>
  <c r="AU146" i="10"/>
  <c r="AV146" i="10" s="1"/>
  <c r="AU58" i="10"/>
  <c r="AV58" i="10" s="1"/>
  <c r="AU122" i="10"/>
  <c r="AV122" i="10" s="1"/>
  <c r="AU7" i="10"/>
  <c r="AV7" i="10" s="1"/>
  <c r="AU79" i="10"/>
  <c r="AV79" i="10" s="1"/>
  <c r="AU161" i="10"/>
  <c r="AV161" i="10" s="1"/>
  <c r="AU130" i="10"/>
  <c r="AV130" i="10" s="1"/>
  <c r="AU74" i="10"/>
  <c r="AV74" i="10" s="1"/>
  <c r="AU175" i="10"/>
  <c r="AV175" i="10" s="1"/>
  <c r="AU55" i="10"/>
  <c r="AV55" i="10" s="1"/>
  <c r="AU189" i="10"/>
  <c r="AV189" i="10" s="1"/>
  <c r="AU187" i="10"/>
  <c r="AV187" i="10" s="1"/>
  <c r="AU214" i="10"/>
  <c r="AV214" i="10" s="1"/>
  <c r="AT276" i="10"/>
  <c r="V277" i="10"/>
  <c r="AJ277" i="10"/>
  <c r="I277" i="10"/>
  <c r="K277" i="10"/>
  <c r="M277" i="10"/>
  <c r="Q277" i="10"/>
  <c r="J277" i="10"/>
  <c r="S277" i="10"/>
  <c r="U277" i="10"/>
  <c r="G277" i="10"/>
  <c r="H277" i="10"/>
  <c r="Y277" i="10"/>
  <c r="AE277" i="10" s="1"/>
  <c r="R277" i="10"/>
  <c r="O277" i="10"/>
  <c r="P277" i="10"/>
  <c r="L277" i="10"/>
  <c r="W277" i="10"/>
  <c r="X277" i="10"/>
  <c r="T277" i="10"/>
  <c r="F277" i="10"/>
  <c r="AK277" i="10"/>
  <c r="N277" i="10"/>
  <c r="AU166" i="10"/>
  <c r="AV166" i="10" s="1"/>
  <c r="AU218" i="10"/>
  <c r="AV218" i="10" s="1"/>
  <c r="AU144" i="10"/>
  <c r="AV144" i="10" s="1"/>
  <c r="AU225" i="10"/>
  <c r="AV225" i="10" s="1"/>
  <c r="AU25" i="10"/>
  <c r="AV25" i="10" s="1"/>
  <c r="AU98" i="10"/>
  <c r="AV98" i="10" s="1"/>
  <c r="AU207" i="10"/>
  <c r="AV207" i="10" s="1"/>
  <c r="AU160" i="10"/>
  <c r="AV160" i="10" s="1"/>
  <c r="AU86" i="10"/>
  <c r="AV86" i="10" s="1"/>
  <c r="AU226" i="10"/>
  <c r="AV226" i="10" s="1"/>
  <c r="AU275" i="10"/>
  <c r="AV275" i="10" s="1"/>
  <c r="AP278" i="10"/>
  <c r="AO278" i="10" s="1"/>
  <c r="A278" i="10"/>
  <c r="Z278" i="10" s="1"/>
  <c r="B279" i="10"/>
  <c r="E277" i="10"/>
  <c r="D277" i="10"/>
  <c r="D285" i="7"/>
  <c r="D66" i="7"/>
  <c r="D81" i="7"/>
  <c r="D82" i="7"/>
  <c r="D11" i="7"/>
  <c r="D290" i="7"/>
  <c r="D5" i="7"/>
  <c r="D15" i="7"/>
  <c r="D13" i="7"/>
  <c r="D6" i="7"/>
  <c r="D18" i="7"/>
  <c r="D196" i="7"/>
  <c r="D12" i="7"/>
  <c r="D14" i="7"/>
  <c r="D17" i="7"/>
  <c r="D10" i="7"/>
  <c r="D205" i="7"/>
  <c r="D22" i="7"/>
  <c r="D19" i="7"/>
  <c r="D20" i="7"/>
  <c r="D37" i="7"/>
  <c r="D27" i="7"/>
  <c r="D26" i="7"/>
  <c r="D29" i="7"/>
  <c r="D45" i="7"/>
  <c r="D44" i="7"/>
  <c r="D25" i="7"/>
  <c r="D46" i="7"/>
  <c r="D31" i="7"/>
  <c r="D252" i="7"/>
  <c r="D32" i="7"/>
  <c r="D43" i="7"/>
  <c r="D35" i="7"/>
  <c r="D36" i="7"/>
  <c r="D40" i="7"/>
  <c r="D24" i="7"/>
  <c r="D34" i="7"/>
  <c r="D39" i="7"/>
  <c r="D38" i="7"/>
  <c r="D28" i="7"/>
  <c r="D30" i="7"/>
  <c r="D135" i="7"/>
  <c r="D145" i="7"/>
  <c r="D149" i="7"/>
  <c r="D299" i="7"/>
  <c r="D148" i="7"/>
  <c r="D237" i="7"/>
  <c r="D51" i="7"/>
  <c r="D49" i="7"/>
  <c r="D48" i="7"/>
  <c r="D134" i="7"/>
  <c r="D146" i="7"/>
  <c r="D50" i="7"/>
  <c r="D240" i="7"/>
  <c r="D153" i="7"/>
  <c r="D137" i="7"/>
  <c r="D52" i="7"/>
  <c r="D295" i="7"/>
  <c r="D300" i="7"/>
  <c r="D275" i="7"/>
  <c r="D54" i="7"/>
  <c r="D56" i="7"/>
  <c r="D59" i="7"/>
  <c r="D53" i="7"/>
  <c r="D57" i="7"/>
  <c r="D58" i="7"/>
  <c r="D7" i="7"/>
  <c r="D83" i="7"/>
  <c r="D84" i="7"/>
  <c r="D85" i="7"/>
  <c r="D86" i="7"/>
  <c r="D87" i="7"/>
  <c r="D88" i="7"/>
  <c r="D89" i="7"/>
  <c r="D60" i="7"/>
  <c r="D65" i="7"/>
  <c r="D2" i="7"/>
  <c r="D298" i="7"/>
  <c r="D64" i="7"/>
  <c r="D250" i="7"/>
  <c r="D4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90" i="7"/>
  <c r="D67" i="7"/>
  <c r="D62" i="7"/>
  <c r="D94" i="7"/>
  <c r="D93" i="7"/>
  <c r="D92" i="7"/>
  <c r="D95" i="7"/>
  <c r="D91" i="7"/>
  <c r="D96" i="7"/>
  <c r="D100" i="7"/>
  <c r="D289" i="7"/>
  <c r="D105" i="7"/>
  <c r="D102" i="7"/>
  <c r="D98" i="7"/>
  <c r="D103" i="7"/>
  <c r="D104" i="7"/>
  <c r="D107" i="7"/>
  <c r="D101" i="7"/>
  <c r="D112" i="7"/>
  <c r="D108" i="7"/>
  <c r="D3" i="7"/>
  <c r="D106" i="7"/>
  <c r="D261" i="7"/>
  <c r="D110" i="7"/>
  <c r="D109" i="7"/>
  <c r="D113" i="7"/>
  <c r="D111" i="7"/>
  <c r="D119" i="7"/>
  <c r="D115" i="7"/>
  <c r="D118" i="7"/>
  <c r="D152" i="7"/>
  <c r="D114" i="7"/>
  <c r="D283" i="7"/>
  <c r="D121" i="7"/>
  <c r="D123" i="7"/>
  <c r="D126" i="7"/>
  <c r="D120" i="7"/>
  <c r="D42" i="7"/>
  <c r="D122" i="7"/>
  <c r="D124" i="7"/>
  <c r="D125" i="7"/>
  <c r="D127" i="7"/>
  <c r="D128" i="7"/>
  <c r="D130" i="7"/>
  <c r="D129" i="7"/>
  <c r="D141" i="7"/>
  <c r="D142" i="7"/>
  <c r="D133" i="7"/>
  <c r="D143" i="7"/>
  <c r="D147" i="7"/>
  <c r="D254" i="7"/>
  <c r="D150" i="7"/>
  <c r="D221" i="7"/>
  <c r="D154" i="7"/>
  <c r="D132" i="7"/>
  <c r="D138" i="7"/>
  <c r="D55" i="7"/>
  <c r="D159" i="7"/>
  <c r="D255" i="7"/>
  <c r="D162" i="7"/>
  <c r="D251" i="7"/>
  <c r="D160" i="7"/>
  <c r="D157" i="7"/>
  <c r="D163" i="7"/>
  <c r="D164" i="7"/>
  <c r="D158" i="7"/>
  <c r="D161" i="7"/>
  <c r="D172" i="7"/>
  <c r="D222" i="7"/>
  <c r="D182" i="7"/>
  <c r="D166" i="7"/>
  <c r="D173" i="7"/>
  <c r="D61" i="7"/>
  <c r="D170" i="7"/>
  <c r="D185" i="7"/>
  <c r="D180" i="7"/>
  <c r="D165" i="7"/>
  <c r="D201" i="7"/>
  <c r="D174" i="7"/>
  <c r="D175" i="7"/>
  <c r="D181" i="7"/>
  <c r="D171" i="7"/>
  <c r="D176" i="7"/>
  <c r="D169" i="7"/>
  <c r="D167" i="7"/>
  <c r="D179" i="7"/>
  <c r="D168" i="7"/>
  <c r="D184" i="7"/>
  <c r="D186" i="7"/>
  <c r="D189" i="7"/>
  <c r="D198" i="7"/>
  <c r="D203" i="7"/>
  <c r="D199" i="7"/>
  <c r="D192" i="7"/>
  <c r="D197" i="7"/>
  <c r="D204" i="7"/>
  <c r="D188" i="7"/>
  <c r="D187" i="7"/>
  <c r="D200" i="7"/>
  <c r="D191" i="7"/>
  <c r="D206" i="7"/>
  <c r="D210" i="7"/>
  <c r="D214" i="7"/>
  <c r="D99" i="7"/>
  <c r="D212" i="7"/>
  <c r="D215" i="7"/>
  <c r="D208" i="7"/>
  <c r="D218" i="7"/>
  <c r="D257" i="7"/>
  <c r="D216" i="7"/>
  <c r="D33" i="7"/>
  <c r="D219" i="7"/>
  <c r="D209" i="7"/>
  <c r="D213" i="7"/>
  <c r="D211" i="7"/>
  <c r="D139" i="7"/>
  <c r="D117" i="7"/>
  <c r="D233" i="7"/>
  <c r="D234" i="7"/>
  <c r="D235" i="7"/>
  <c r="D296" i="7"/>
  <c r="D193" i="7"/>
  <c r="D194" i="7"/>
  <c r="D195" i="7"/>
  <c r="D21" i="7"/>
  <c r="D156" i="7"/>
  <c r="D155" i="7"/>
  <c r="D223" i="7"/>
  <c r="D225" i="7"/>
  <c r="D226" i="7"/>
  <c r="D224" i="7"/>
  <c r="D232" i="7"/>
  <c r="D227" i="7"/>
  <c r="D241" i="7"/>
  <c r="D258" i="7"/>
  <c r="D236" i="7"/>
  <c r="D244" i="7"/>
  <c r="D253" i="7"/>
  <c r="D247" i="7"/>
  <c r="D264" i="7"/>
  <c r="D246" i="7"/>
  <c r="D242" i="7"/>
  <c r="D230" i="7"/>
  <c r="D238" i="7"/>
  <c r="D248" i="7"/>
  <c r="D263" i="7"/>
  <c r="D259" i="7"/>
  <c r="D231" i="7"/>
  <c r="D249" i="7"/>
  <c r="D63" i="7"/>
  <c r="D245" i="7"/>
  <c r="D16" i="7"/>
  <c r="D265" i="7"/>
  <c r="D279" i="7"/>
  <c r="D274" i="7"/>
  <c r="D97" i="7"/>
  <c r="D270" i="7"/>
  <c r="D268" i="7"/>
  <c r="D266" i="7"/>
  <c r="D271" i="7"/>
  <c r="D269" i="7"/>
  <c r="D278" i="7"/>
  <c r="D277" i="7"/>
  <c r="D272" i="7"/>
  <c r="D207" i="7"/>
  <c r="D276" i="7"/>
  <c r="D273" i="7"/>
  <c r="D280" i="7"/>
  <c r="D267" i="7"/>
  <c r="D291" i="7"/>
  <c r="D282" i="7"/>
  <c r="D281" i="7"/>
  <c r="D144" i="7"/>
  <c r="D284" i="7"/>
  <c r="D286" i="7"/>
  <c r="D116" i="7"/>
  <c r="D256" i="7"/>
  <c r="D202" i="7"/>
  <c r="D288" i="7"/>
  <c r="D41" i="7"/>
  <c r="D8" i="7"/>
  <c r="D292" i="7"/>
  <c r="D287" i="7"/>
  <c r="D294" i="7"/>
  <c r="D229" i="7"/>
  <c r="D9" i="7"/>
  <c r="D136" i="7"/>
  <c r="D47" i="7"/>
  <c r="D151" i="7"/>
  <c r="D178" i="7"/>
  <c r="D183" i="7"/>
  <c r="D23" i="7"/>
  <c r="D297" i="7"/>
  <c r="D217" i="7"/>
  <c r="D239" i="7"/>
  <c r="D190" i="7"/>
  <c r="D262" i="7"/>
  <c r="D220" i="7"/>
  <c r="D177" i="7"/>
  <c r="D131" i="7"/>
  <c r="D260" i="7"/>
  <c r="D228" i="7"/>
  <c r="D243" i="7"/>
  <c r="D140" i="7"/>
  <c r="D293" i="7"/>
  <c r="AU84" i="10" l="1"/>
  <c r="AV84" i="10" s="1"/>
  <c r="AU102" i="10"/>
  <c r="AV102" i="10" s="1"/>
  <c r="AU32" i="10"/>
  <c r="AV32" i="10" s="1"/>
  <c r="AU43" i="10"/>
  <c r="AV43" i="10" s="1"/>
  <c r="AU5" i="10"/>
  <c r="AV5" i="10" s="1"/>
  <c r="AU165" i="10"/>
  <c r="AV165" i="10" s="1"/>
  <c r="AU73" i="10"/>
  <c r="AV73" i="10" s="1"/>
  <c r="AU179" i="10"/>
  <c r="AV179" i="10" s="1"/>
  <c r="AU81" i="10"/>
  <c r="AV81" i="10" s="1"/>
  <c r="AU192" i="10"/>
  <c r="AV192" i="10" s="1"/>
  <c r="AU131" i="10"/>
  <c r="AV131" i="10" s="1"/>
  <c r="AU167" i="10"/>
  <c r="AV167" i="10" s="1"/>
  <c r="AU163" i="10"/>
  <c r="AV163" i="10" s="1"/>
  <c r="AU91" i="10"/>
  <c r="AV91" i="10" s="1"/>
  <c r="AA277" i="10"/>
  <c r="AU142" i="10"/>
  <c r="AV142" i="10" s="1"/>
  <c r="AU138" i="10"/>
  <c r="AV138" i="10" s="1"/>
  <c r="AU31" i="10"/>
  <c r="AV31" i="10" s="1"/>
  <c r="AU60" i="10"/>
  <c r="AV60" i="10" s="1"/>
  <c r="AU117" i="10"/>
  <c r="AV117" i="10" s="1"/>
  <c r="AU34" i="10"/>
  <c r="AV34" i="10" s="1"/>
  <c r="AU196" i="10"/>
  <c r="AV196" i="10" s="1"/>
  <c r="AD277" i="10"/>
  <c r="AC277" i="10"/>
  <c r="AB277" i="10"/>
  <c r="AS277" i="10" s="1"/>
  <c r="AT277" i="10"/>
  <c r="J278" i="10"/>
  <c r="U278" i="10"/>
  <c r="K278" i="10"/>
  <c r="L278" i="10"/>
  <c r="R278" i="10"/>
  <c r="X278" i="10"/>
  <c r="N278" i="10"/>
  <c r="F278" i="10"/>
  <c r="G278" i="10"/>
  <c r="I278" i="10"/>
  <c r="V278" i="10"/>
  <c r="O278" i="10"/>
  <c r="Q278" i="10"/>
  <c r="H278" i="10"/>
  <c r="P278" i="10"/>
  <c r="T278" i="10"/>
  <c r="Y278" i="10"/>
  <c r="AE278" i="10" s="1"/>
  <c r="M278" i="10"/>
  <c r="W278" i="10"/>
  <c r="AJ278" i="10"/>
  <c r="S278" i="10"/>
  <c r="AK278" i="10"/>
  <c r="AU276" i="10"/>
  <c r="AV276" i="10" s="1"/>
  <c r="AP279" i="10"/>
  <c r="AO279" i="10" s="1"/>
  <c r="B280" i="10"/>
  <c r="A279" i="10"/>
  <c r="Z279" i="10" s="1"/>
  <c r="D278" i="10"/>
  <c r="E278" i="10"/>
  <c r="AD278" i="10" l="1"/>
  <c r="AC278" i="10"/>
  <c r="AA278" i="10"/>
  <c r="AB278" i="10"/>
  <c r="AT278" i="10" s="1"/>
  <c r="G279" i="10"/>
  <c r="AJ279" i="10"/>
  <c r="J279" i="10"/>
  <c r="Q279" i="10"/>
  <c r="O279" i="10"/>
  <c r="V279" i="10"/>
  <c r="K279" i="10"/>
  <c r="AK279" i="10"/>
  <c r="L279" i="10"/>
  <c r="M279" i="10"/>
  <c r="H279" i="10"/>
  <c r="S279" i="10"/>
  <c r="W279" i="10"/>
  <c r="Y279" i="10"/>
  <c r="AE279" i="10" s="1"/>
  <c r="P279" i="10"/>
  <c r="X279" i="10"/>
  <c r="N279" i="10"/>
  <c r="I279" i="10"/>
  <c r="R279" i="10"/>
  <c r="F279" i="10"/>
  <c r="U279" i="10"/>
  <c r="T279" i="10"/>
  <c r="AU277" i="10"/>
  <c r="AV277" i="10" s="1"/>
  <c r="E279" i="10"/>
  <c r="D279" i="10"/>
  <c r="AP280" i="10"/>
  <c r="AO280" i="10" s="1"/>
  <c r="B281" i="10"/>
  <c r="A280" i="10"/>
  <c r="Z280" i="10" s="1"/>
  <c r="AS278" i="10" l="1"/>
  <c r="AA279" i="10"/>
  <c r="AC279" i="10"/>
  <c r="AD279" i="10"/>
  <c r="AB279" i="10"/>
  <c r="AT279" i="10" s="1"/>
  <c r="Q280" i="10"/>
  <c r="M280" i="10"/>
  <c r="Y280" i="10"/>
  <c r="AE280" i="10" s="1"/>
  <c r="U280" i="10"/>
  <c r="J280" i="10"/>
  <c r="N280" i="10"/>
  <c r="V280" i="10"/>
  <c r="G280" i="10"/>
  <c r="H280" i="10"/>
  <c r="AJ280" i="10"/>
  <c r="O280" i="10"/>
  <c r="P280" i="10"/>
  <c r="F280" i="10"/>
  <c r="W280" i="10"/>
  <c r="X280" i="10"/>
  <c r="AK280" i="10"/>
  <c r="I280" i="10"/>
  <c r="K280" i="10"/>
  <c r="S280" i="10"/>
  <c r="R280" i="10"/>
  <c r="T280" i="10"/>
  <c r="L280" i="10"/>
  <c r="AU278" i="10"/>
  <c r="AV278" i="10" s="1"/>
  <c r="E280" i="10"/>
  <c r="D280" i="10"/>
  <c r="AP281" i="10"/>
  <c r="AO281" i="10" s="1"/>
  <c r="A281" i="10"/>
  <c r="Z281" i="10" s="1"/>
  <c r="B282" i="10"/>
  <c r="AS279" i="10" l="1"/>
  <c r="AU279" i="10" s="1"/>
  <c r="AV279" i="10" s="1"/>
  <c r="AB280" i="10"/>
  <c r="AS280" i="10" s="1"/>
  <c r="AA280" i="10"/>
  <c r="AC280" i="10"/>
  <c r="AD280" i="10"/>
  <c r="AT280" i="10"/>
  <c r="M281" i="10"/>
  <c r="N281" i="10"/>
  <c r="U281" i="10"/>
  <c r="V281" i="10"/>
  <c r="AJ281" i="10"/>
  <c r="G281" i="10"/>
  <c r="O281" i="10"/>
  <c r="K281" i="10"/>
  <c r="W281" i="10"/>
  <c r="I281" i="10"/>
  <c r="S281" i="10"/>
  <c r="AK281" i="10"/>
  <c r="H281" i="10"/>
  <c r="L281" i="10"/>
  <c r="P281" i="10"/>
  <c r="X281" i="10"/>
  <c r="F281" i="10"/>
  <c r="J281" i="10"/>
  <c r="R281" i="10"/>
  <c r="T281" i="10"/>
  <c r="Q281" i="10"/>
  <c r="Y281" i="10"/>
  <c r="AE281" i="10" s="1"/>
  <c r="AP282" i="10"/>
  <c r="AO282" i="10" s="1"/>
  <c r="B283" i="10"/>
  <c r="A282" i="10"/>
  <c r="Z282" i="10" s="1"/>
  <c r="E281" i="10"/>
  <c r="D281" i="10"/>
  <c r="AD281" i="10" l="1"/>
  <c r="AA281" i="10"/>
  <c r="AB281" i="10"/>
  <c r="AT281" i="10" s="1"/>
  <c r="AC281" i="10"/>
  <c r="Q282" i="10"/>
  <c r="F282" i="10"/>
  <c r="O282" i="10"/>
  <c r="Y282" i="10"/>
  <c r="AE282" i="10" s="1"/>
  <c r="J282" i="10"/>
  <c r="N282" i="10"/>
  <c r="R282" i="10"/>
  <c r="V282" i="10"/>
  <c r="K282" i="10"/>
  <c r="L282" i="10"/>
  <c r="S282" i="10"/>
  <c r="T282" i="10"/>
  <c r="M282" i="10"/>
  <c r="AK282" i="10"/>
  <c r="AJ282" i="10"/>
  <c r="U282" i="10"/>
  <c r="H282" i="10"/>
  <c r="W282" i="10"/>
  <c r="I282" i="10"/>
  <c r="P282" i="10"/>
  <c r="G282" i="10"/>
  <c r="X282" i="10"/>
  <c r="AU280" i="10"/>
  <c r="AV280" i="10" s="1"/>
  <c r="AP283" i="10"/>
  <c r="AO283" i="10" s="1"/>
  <c r="B284" i="10"/>
  <c r="A283" i="10"/>
  <c r="Z283" i="10" s="1"/>
  <c r="E282" i="10"/>
  <c r="D282" i="10"/>
  <c r="AS281" i="10" l="1"/>
  <c r="AU281" i="10" s="1"/>
  <c r="AV281" i="10" s="1"/>
  <c r="AD282" i="10"/>
  <c r="AA282" i="10"/>
  <c r="AC282" i="10"/>
  <c r="AB282" i="10"/>
  <c r="AS282" i="10" s="1"/>
  <c r="AT282" i="10"/>
  <c r="Y283" i="10"/>
  <c r="AE283" i="10" s="1"/>
  <c r="K283" i="10"/>
  <c r="G283" i="10"/>
  <c r="S283" i="10"/>
  <c r="O283" i="10"/>
  <c r="W283" i="10"/>
  <c r="H283" i="10"/>
  <c r="L283" i="10"/>
  <c r="AK283" i="10"/>
  <c r="P283" i="10"/>
  <c r="T283" i="10"/>
  <c r="X283" i="10"/>
  <c r="I283" i="10"/>
  <c r="J283" i="10"/>
  <c r="N283" i="10"/>
  <c r="M283" i="10"/>
  <c r="V283" i="10"/>
  <c r="Q283" i="10"/>
  <c r="R283" i="10"/>
  <c r="U283" i="10"/>
  <c r="AJ283" i="10"/>
  <c r="F283" i="10"/>
  <c r="E283" i="10"/>
  <c r="D283" i="10"/>
  <c r="AP284" i="10"/>
  <c r="AO284" i="10" s="1"/>
  <c r="A284" i="10"/>
  <c r="Z284" i="10" s="1"/>
  <c r="B285" i="10"/>
  <c r="AC283" i="10" l="1"/>
  <c r="AB283" i="10"/>
  <c r="AT283" i="10" s="1"/>
  <c r="AA283" i="10"/>
  <c r="AD283" i="10"/>
  <c r="N284" i="10"/>
  <c r="R284" i="10"/>
  <c r="V284" i="10"/>
  <c r="G284" i="10"/>
  <c r="H284" i="10"/>
  <c r="AJ284" i="10"/>
  <c r="O284" i="10"/>
  <c r="P284" i="10"/>
  <c r="W284" i="10"/>
  <c r="X284" i="10"/>
  <c r="AK284" i="10"/>
  <c r="I284" i="10"/>
  <c r="Q284" i="10"/>
  <c r="M284" i="10"/>
  <c r="Y284" i="10"/>
  <c r="AE284" i="10" s="1"/>
  <c r="J284" i="10"/>
  <c r="L284" i="10"/>
  <c r="K284" i="10"/>
  <c r="T284" i="10"/>
  <c r="F284" i="10"/>
  <c r="S284" i="10"/>
  <c r="U284" i="10"/>
  <c r="AU282" i="10"/>
  <c r="AV282" i="10" s="1"/>
  <c r="AP285" i="10"/>
  <c r="AO285" i="10" s="1"/>
  <c r="A285" i="10"/>
  <c r="Z285" i="10" s="1"/>
  <c r="B286" i="10"/>
  <c r="D284" i="10"/>
  <c r="E284" i="10"/>
  <c r="AS283" i="10" l="1"/>
  <c r="AU283" i="10" s="1"/>
  <c r="AV283" i="10" s="1"/>
  <c r="AB284" i="10"/>
  <c r="AT284" i="10" s="1"/>
  <c r="AD284" i="10"/>
  <c r="AA284" i="10"/>
  <c r="AC284" i="10"/>
  <c r="O285" i="10"/>
  <c r="K285" i="10"/>
  <c r="W285" i="10"/>
  <c r="S285" i="10"/>
  <c r="AK285" i="10"/>
  <c r="H285" i="10"/>
  <c r="L285" i="10"/>
  <c r="T285" i="10"/>
  <c r="F285" i="10"/>
  <c r="X285" i="10"/>
  <c r="M285" i="10"/>
  <c r="N285" i="10"/>
  <c r="U285" i="10"/>
  <c r="V285" i="10"/>
  <c r="Q285" i="10"/>
  <c r="Y285" i="10"/>
  <c r="I285" i="10"/>
  <c r="AJ285" i="10"/>
  <c r="G285" i="10"/>
  <c r="P285" i="10"/>
  <c r="J285" i="10"/>
  <c r="R285" i="10"/>
  <c r="AP286" i="10"/>
  <c r="AO286" i="10" s="1"/>
  <c r="A286" i="10"/>
  <c r="Z286" i="10" s="1"/>
  <c r="B287" i="10"/>
  <c r="D285" i="10"/>
  <c r="E285" i="10"/>
  <c r="AS284" i="10" l="1"/>
  <c r="AE285" i="10"/>
  <c r="AT285" i="10" s="1"/>
  <c r="AC285" i="10"/>
  <c r="AD285" i="10"/>
  <c r="AA285" i="10"/>
  <c r="AB285" i="10"/>
  <c r="K286" i="10"/>
  <c r="L286" i="10"/>
  <c r="AJ286" i="10"/>
  <c r="S286" i="10"/>
  <c r="T286" i="10"/>
  <c r="M286" i="10"/>
  <c r="I286" i="10"/>
  <c r="U286" i="10"/>
  <c r="Q286" i="10"/>
  <c r="F286" i="10"/>
  <c r="Y286" i="10"/>
  <c r="AE286" i="10" s="1"/>
  <c r="J286" i="10"/>
  <c r="N286" i="10"/>
  <c r="H286" i="10"/>
  <c r="G286" i="10"/>
  <c r="P286" i="10"/>
  <c r="O286" i="10"/>
  <c r="X286" i="10"/>
  <c r="V286" i="10"/>
  <c r="W286" i="10"/>
  <c r="AK286" i="10"/>
  <c r="R286" i="10"/>
  <c r="AU284" i="10"/>
  <c r="AV284" i="10" s="1"/>
  <c r="AP287" i="10"/>
  <c r="AO287" i="10" s="1"/>
  <c r="B288" i="10"/>
  <c r="A287" i="10"/>
  <c r="Z287" i="10" s="1"/>
  <c r="E286" i="10"/>
  <c r="D286" i="10"/>
  <c r="AS285" i="10" l="1"/>
  <c r="AU285" i="10" s="1"/>
  <c r="AV285" i="10" s="1"/>
  <c r="AC286" i="10"/>
  <c r="AB286" i="10"/>
  <c r="AT286" i="10" s="1"/>
  <c r="AA286" i="10"/>
  <c r="AD286" i="10"/>
  <c r="O287" i="10"/>
  <c r="W287" i="10"/>
  <c r="H287" i="10"/>
  <c r="L287" i="10"/>
  <c r="AK287" i="10"/>
  <c r="P287" i="10"/>
  <c r="X287" i="10"/>
  <c r="I287" i="10"/>
  <c r="J287" i="10"/>
  <c r="Q287" i="10"/>
  <c r="R287" i="10"/>
  <c r="Y287" i="10"/>
  <c r="AE287" i="10" s="1"/>
  <c r="K287" i="10"/>
  <c r="AJ287" i="10"/>
  <c r="S287" i="10"/>
  <c r="F287" i="10"/>
  <c r="T287" i="10"/>
  <c r="N287" i="10"/>
  <c r="U287" i="10"/>
  <c r="M287" i="10"/>
  <c r="V287" i="10"/>
  <c r="G287" i="10"/>
  <c r="E287" i="10"/>
  <c r="D287" i="10"/>
  <c r="AP288" i="10"/>
  <c r="AO288" i="10" s="1"/>
  <c r="A288" i="10"/>
  <c r="Z288" i="10" s="1"/>
  <c r="B289" i="10"/>
  <c r="AS286" i="10" l="1"/>
  <c r="AD287" i="10"/>
  <c r="AA287" i="10"/>
  <c r="AS287" i="10" s="1"/>
  <c r="AB287" i="10"/>
  <c r="AC287" i="10"/>
  <c r="AT287" i="10"/>
  <c r="W288" i="10"/>
  <c r="X288" i="10"/>
  <c r="AK288" i="10"/>
  <c r="I288" i="10"/>
  <c r="Q288" i="10"/>
  <c r="M288" i="10"/>
  <c r="U288" i="10"/>
  <c r="F288" i="10"/>
  <c r="J288" i="10"/>
  <c r="N288" i="10"/>
  <c r="R288" i="10"/>
  <c r="V288" i="10"/>
  <c r="G288" i="10"/>
  <c r="H288" i="10"/>
  <c r="L288" i="10"/>
  <c r="K288" i="10"/>
  <c r="T288" i="10"/>
  <c r="S288" i="10"/>
  <c r="AJ288" i="10"/>
  <c r="O288" i="10"/>
  <c r="P288" i="10"/>
  <c r="Y288" i="10"/>
  <c r="AU286" i="10"/>
  <c r="AV286" i="10" s="1"/>
  <c r="AP289" i="10"/>
  <c r="AO289" i="10" s="1"/>
  <c r="A289" i="10"/>
  <c r="Z289" i="10" s="1"/>
  <c r="B290" i="10"/>
  <c r="E288" i="10"/>
  <c r="D288" i="10"/>
  <c r="AE288" i="10" l="1"/>
  <c r="AT288" i="10" s="1"/>
  <c r="AC288" i="10"/>
  <c r="AA288" i="10"/>
  <c r="AB288" i="10"/>
  <c r="AD288" i="10"/>
  <c r="AU287" i="10"/>
  <c r="AV287" i="10" s="1"/>
  <c r="L289" i="10"/>
  <c r="P289" i="10"/>
  <c r="T289" i="10"/>
  <c r="F289" i="10"/>
  <c r="X289" i="10"/>
  <c r="M289" i="10"/>
  <c r="N289" i="10"/>
  <c r="U289" i="10"/>
  <c r="V289" i="10"/>
  <c r="AJ289" i="10"/>
  <c r="G289" i="10"/>
  <c r="O289" i="10"/>
  <c r="K289" i="10"/>
  <c r="W289" i="10"/>
  <c r="S289" i="10"/>
  <c r="H289" i="10"/>
  <c r="J289" i="10"/>
  <c r="I289" i="10"/>
  <c r="R289" i="10"/>
  <c r="Q289" i="10"/>
  <c r="AK289" i="10"/>
  <c r="Y289" i="10"/>
  <c r="AE289" i="10" s="1"/>
  <c r="E289" i="10"/>
  <c r="AP290" i="10"/>
  <c r="AO290" i="10" s="1"/>
  <c r="A290" i="10"/>
  <c r="Z290" i="10" s="1"/>
  <c r="B291" i="10"/>
  <c r="D289" i="10"/>
  <c r="AS288" i="10" l="1"/>
  <c r="AU288" i="10" s="1"/>
  <c r="AV288" i="10" s="1"/>
  <c r="AB289" i="10"/>
  <c r="AA289" i="10"/>
  <c r="AC289" i="10"/>
  <c r="AD289" i="10"/>
  <c r="AT289" i="10"/>
  <c r="M290" i="10"/>
  <c r="I290" i="10"/>
  <c r="U290" i="10"/>
  <c r="Q290" i="10"/>
  <c r="Y290" i="10"/>
  <c r="AE290" i="10" s="1"/>
  <c r="J290" i="10"/>
  <c r="R290" i="10"/>
  <c r="V290" i="10"/>
  <c r="K290" i="10"/>
  <c r="L290" i="10"/>
  <c r="AJ290" i="10"/>
  <c r="S290" i="10"/>
  <c r="T290" i="10"/>
  <c r="O290" i="10"/>
  <c r="X290" i="10"/>
  <c r="F290" i="10"/>
  <c r="W290" i="10"/>
  <c r="P290" i="10"/>
  <c r="N290" i="10"/>
  <c r="AK290" i="10"/>
  <c r="H290" i="10"/>
  <c r="G290" i="10"/>
  <c r="E290" i="10"/>
  <c r="D290" i="10"/>
  <c r="AP291" i="10"/>
  <c r="AO291" i="10" s="1"/>
  <c r="B292" i="10"/>
  <c r="A291" i="10"/>
  <c r="Z291" i="10" s="1"/>
  <c r="AS289" i="10" l="1"/>
  <c r="AD290" i="10"/>
  <c r="AA290" i="10"/>
  <c r="AC290" i="10"/>
  <c r="AB290" i="10"/>
  <c r="AS290" i="10" s="1"/>
  <c r="AT290" i="10"/>
  <c r="F291" i="10"/>
  <c r="N291" i="10"/>
  <c r="V291" i="10"/>
  <c r="AJ291" i="10"/>
  <c r="G291" i="10"/>
  <c r="O291" i="10"/>
  <c r="W291" i="10"/>
  <c r="AK291" i="10"/>
  <c r="H291" i="10"/>
  <c r="P291" i="10"/>
  <c r="X291" i="10"/>
  <c r="J291" i="10"/>
  <c r="R291" i="10"/>
  <c r="K291" i="10"/>
  <c r="S291" i="10"/>
  <c r="Y291" i="10"/>
  <c r="AE291" i="10" s="1"/>
  <c r="I291" i="10"/>
  <c r="L291" i="10"/>
  <c r="M291" i="10"/>
  <c r="Q291" i="10"/>
  <c r="U291" i="10"/>
  <c r="T291" i="10"/>
  <c r="AU289" i="10"/>
  <c r="AV289" i="10" s="1"/>
  <c r="AP292" i="10"/>
  <c r="AO292" i="10" s="1"/>
  <c r="A292" i="10"/>
  <c r="Z292" i="10" s="1"/>
  <c r="B293" i="10"/>
  <c r="AC291" i="10" l="1"/>
  <c r="AA291" i="10"/>
  <c r="AB291" i="10"/>
  <c r="AT291" i="10" s="1"/>
  <c r="AD291" i="10"/>
  <c r="L292" i="10"/>
  <c r="T292" i="10"/>
  <c r="M292" i="10"/>
  <c r="U292" i="10"/>
  <c r="F292" i="10"/>
  <c r="N292" i="10"/>
  <c r="H292" i="10"/>
  <c r="P292" i="10"/>
  <c r="X292" i="10"/>
  <c r="I292" i="10"/>
  <c r="Q292" i="10"/>
  <c r="Y292" i="10"/>
  <c r="AE292" i="10" s="1"/>
  <c r="S292" i="10"/>
  <c r="V292" i="10"/>
  <c r="W292" i="10"/>
  <c r="R292" i="10"/>
  <c r="G292" i="10"/>
  <c r="J292" i="10"/>
  <c r="K292" i="10"/>
  <c r="AJ292" i="10"/>
  <c r="O292" i="10"/>
  <c r="AK292" i="10"/>
  <c r="AU290" i="10"/>
  <c r="AV290" i="10" s="1"/>
  <c r="AP293" i="10"/>
  <c r="AO293" i="10" s="1"/>
  <c r="A293" i="10"/>
  <c r="Z293" i="10" s="1"/>
  <c r="B294" i="10"/>
  <c r="E292" i="10"/>
  <c r="D292" i="10"/>
  <c r="AS291" i="10" l="1"/>
  <c r="AU291" i="10" s="1"/>
  <c r="AV291" i="10" s="1"/>
  <c r="AB292" i="10"/>
  <c r="AT292" i="10" s="1"/>
  <c r="AD292" i="10"/>
  <c r="AA292" i="10"/>
  <c r="AC292" i="10"/>
  <c r="M293" i="10"/>
  <c r="F293" i="10"/>
  <c r="X293" i="10"/>
  <c r="U293" i="10"/>
  <c r="N293" i="10"/>
  <c r="V293" i="10"/>
  <c r="AJ293" i="10"/>
  <c r="K293" i="10"/>
  <c r="O293" i="10"/>
  <c r="S293" i="10"/>
  <c r="W293" i="10"/>
  <c r="L293" i="10"/>
  <c r="AK293" i="10"/>
  <c r="T293" i="10"/>
  <c r="J293" i="10"/>
  <c r="R293" i="10"/>
  <c r="H293" i="10"/>
  <c r="I293" i="10"/>
  <c r="P293" i="10"/>
  <c r="Q293" i="10"/>
  <c r="Y293" i="10"/>
  <c r="AE293" i="10" s="1"/>
  <c r="G293" i="10"/>
  <c r="AP294" i="10"/>
  <c r="AO294" i="10" s="1"/>
  <c r="A294" i="10"/>
  <c r="Z294" i="10" s="1"/>
  <c r="B295" i="10"/>
  <c r="E293" i="10"/>
  <c r="D293" i="10"/>
  <c r="AS292" i="10" l="1"/>
  <c r="AU292" i="10" s="1"/>
  <c r="AV292" i="10" s="1"/>
  <c r="AD293" i="10"/>
  <c r="AB293" i="10"/>
  <c r="AT293" i="10" s="1"/>
  <c r="AA293" i="10"/>
  <c r="AC293" i="10"/>
  <c r="Q294" i="10"/>
  <c r="U294" i="10"/>
  <c r="Y294" i="10"/>
  <c r="AE294" i="10" s="1"/>
  <c r="J294" i="10"/>
  <c r="R294" i="10"/>
  <c r="K294" i="10"/>
  <c r="S294" i="10"/>
  <c r="L294" i="10"/>
  <c r="AJ294" i="10"/>
  <c r="T294" i="10"/>
  <c r="M294" i="10"/>
  <c r="W294" i="10"/>
  <c r="I294" i="10"/>
  <c r="AK294" i="10"/>
  <c r="V294" i="10"/>
  <c r="O294" i="10"/>
  <c r="H294" i="10"/>
  <c r="F294" i="10"/>
  <c r="P294" i="10"/>
  <c r="N294" i="10"/>
  <c r="G294" i="10"/>
  <c r="X294" i="10"/>
  <c r="AP295" i="10"/>
  <c r="AO295" i="10" s="1"/>
  <c r="B296" i="10"/>
  <c r="A295" i="10"/>
  <c r="Z295" i="10" s="1"/>
  <c r="E294" i="10"/>
  <c r="D294" i="10"/>
  <c r="AS293" i="10" l="1"/>
  <c r="AU293" i="10" s="1"/>
  <c r="AV293" i="10" s="1"/>
  <c r="AA294" i="10"/>
  <c r="AC294" i="10"/>
  <c r="AB294" i="10"/>
  <c r="AD294" i="10"/>
  <c r="AT294" i="10"/>
  <c r="J295" i="10"/>
  <c r="R295" i="10"/>
  <c r="K295" i="10"/>
  <c r="S295" i="10"/>
  <c r="F295" i="10"/>
  <c r="N295" i="10"/>
  <c r="V295" i="10"/>
  <c r="AJ295" i="10"/>
  <c r="G295" i="10"/>
  <c r="O295" i="10"/>
  <c r="W295" i="10"/>
  <c r="AK295" i="10"/>
  <c r="I295" i="10"/>
  <c r="Y295" i="10"/>
  <c r="AE295" i="10" s="1"/>
  <c r="L295" i="10"/>
  <c r="M295" i="10"/>
  <c r="P295" i="10"/>
  <c r="Q295" i="10"/>
  <c r="T295" i="10"/>
  <c r="U295" i="10"/>
  <c r="H295" i="10"/>
  <c r="X295" i="10"/>
  <c r="E295" i="10"/>
  <c r="D295" i="10"/>
  <c r="AP296" i="10"/>
  <c r="AO296" i="10" s="1"/>
  <c r="B297" i="10"/>
  <c r="A296" i="10"/>
  <c r="Z296" i="10" s="1"/>
  <c r="AS294" i="10" l="1"/>
  <c r="AU294" i="10" s="1"/>
  <c r="AV294" i="10" s="1"/>
  <c r="AA295" i="10"/>
  <c r="AD295" i="10"/>
  <c r="AC295" i="10"/>
  <c r="AB295" i="10"/>
  <c r="AS295" i="10" s="1"/>
  <c r="W296" i="10"/>
  <c r="P296" i="10"/>
  <c r="AK296" i="10"/>
  <c r="X296" i="10"/>
  <c r="M296" i="10"/>
  <c r="I296" i="10"/>
  <c r="U296" i="10"/>
  <c r="F296" i="10"/>
  <c r="Y296" i="10"/>
  <c r="AE296" i="10" s="1"/>
  <c r="N296" i="10"/>
  <c r="V296" i="10"/>
  <c r="G296" i="10"/>
  <c r="J296" i="10"/>
  <c r="T296" i="10"/>
  <c r="L296" i="10"/>
  <c r="AJ296" i="10"/>
  <c r="Q296" i="10"/>
  <c r="R296" i="10"/>
  <c r="K296" i="10"/>
  <c r="S296" i="10"/>
  <c r="O296" i="10"/>
  <c r="H296" i="10"/>
  <c r="E296" i="10"/>
  <c r="D296" i="10"/>
  <c r="AP297" i="10"/>
  <c r="AO297" i="10" s="1"/>
  <c r="B298" i="10"/>
  <c r="A297" i="10"/>
  <c r="Z297" i="10" s="1"/>
  <c r="AT295" i="10" l="1"/>
  <c r="AU295" i="10" s="1"/>
  <c r="AV295" i="10" s="1"/>
  <c r="AB296" i="10"/>
  <c r="AC296" i="10"/>
  <c r="AA296" i="10"/>
  <c r="AD296" i="10"/>
  <c r="AT296" i="10"/>
  <c r="L297" i="10"/>
  <c r="AK297" i="10"/>
  <c r="H297" i="10"/>
  <c r="T297" i="10"/>
  <c r="M297" i="10"/>
  <c r="F297" i="10"/>
  <c r="U297" i="10"/>
  <c r="N297" i="10"/>
  <c r="V297" i="10"/>
  <c r="K297" i="10"/>
  <c r="AJ297" i="10"/>
  <c r="G297" i="10"/>
  <c r="S297" i="10"/>
  <c r="O297" i="10"/>
  <c r="W297" i="10"/>
  <c r="J297" i="10"/>
  <c r="P297" i="10"/>
  <c r="R297" i="10"/>
  <c r="X297" i="10"/>
  <c r="I297" i="10"/>
  <c r="Q297" i="10"/>
  <c r="Y297" i="10"/>
  <c r="AE297" i="10" s="1"/>
  <c r="E297" i="10"/>
  <c r="D297" i="10"/>
  <c r="AP298" i="10"/>
  <c r="AO298" i="10" s="1"/>
  <c r="A298" i="10"/>
  <c r="Z298" i="10" s="1"/>
  <c r="B299" i="10"/>
  <c r="AS296" i="10" l="1"/>
  <c r="AU296" i="10" s="1"/>
  <c r="AV296" i="10" s="1"/>
  <c r="AB297" i="10"/>
  <c r="AA297" i="10"/>
  <c r="AC297" i="10"/>
  <c r="AD297" i="10"/>
  <c r="AT297" i="10"/>
  <c r="I298" i="10"/>
  <c r="Q298" i="10"/>
  <c r="M298" i="10"/>
  <c r="Y298" i="10"/>
  <c r="AE298" i="10" s="1"/>
  <c r="U298" i="10"/>
  <c r="J298" i="10"/>
  <c r="R298" i="10"/>
  <c r="N298" i="10"/>
  <c r="K298" i="10"/>
  <c r="S298" i="10"/>
  <c r="L298" i="10"/>
  <c r="G298" i="10"/>
  <c r="O298" i="10"/>
  <c r="W298" i="10"/>
  <c r="T298" i="10"/>
  <c r="AK298" i="10"/>
  <c r="V298" i="10"/>
  <c r="F298" i="10"/>
  <c r="H298" i="10"/>
  <c r="X298" i="10"/>
  <c r="P298" i="10"/>
  <c r="AJ298" i="10"/>
  <c r="AP299" i="10"/>
  <c r="AO299" i="10" s="1"/>
  <c r="A299" i="10"/>
  <c r="Z299" i="10" s="1"/>
  <c r="B300" i="10"/>
  <c r="D298" i="10"/>
  <c r="E298" i="10"/>
  <c r="AS297" i="10" l="1"/>
  <c r="AB298" i="10"/>
  <c r="AT298" i="10" s="1"/>
  <c r="AC298" i="10"/>
  <c r="AA298" i="10"/>
  <c r="AD298" i="10"/>
  <c r="X299" i="10"/>
  <c r="I299" i="10"/>
  <c r="Q299" i="10"/>
  <c r="J299" i="10"/>
  <c r="Y299" i="10"/>
  <c r="AE299" i="10" s="1"/>
  <c r="R299" i="10"/>
  <c r="G299" i="10"/>
  <c r="O299" i="10"/>
  <c r="K299" i="10"/>
  <c r="W299" i="10"/>
  <c r="S299" i="10"/>
  <c r="H299" i="10"/>
  <c r="F299" i="10"/>
  <c r="L299" i="10"/>
  <c r="N299" i="10"/>
  <c r="AK299" i="10"/>
  <c r="P299" i="10"/>
  <c r="V299" i="10"/>
  <c r="AC299" i="10" s="1"/>
  <c r="AJ299" i="10"/>
  <c r="T299" i="10"/>
  <c r="M299" i="10"/>
  <c r="U299" i="10"/>
  <c r="AU297" i="10"/>
  <c r="AV297" i="10" s="1"/>
  <c r="AP300" i="10"/>
  <c r="AO300" i="10" s="1"/>
  <c r="A300" i="10"/>
  <c r="Z300" i="10" s="1"/>
  <c r="B301" i="10"/>
  <c r="D299" i="10"/>
  <c r="E299" i="10"/>
  <c r="AD299" i="10" l="1"/>
  <c r="AA299" i="10"/>
  <c r="AS298" i="10"/>
  <c r="AU298" i="10" s="1"/>
  <c r="AV298" i="10" s="1"/>
  <c r="AB299" i="10"/>
  <c r="AS299" i="10" s="1"/>
  <c r="Q300" i="10"/>
  <c r="F300" i="10"/>
  <c r="Y300" i="10"/>
  <c r="AE300" i="10" s="1"/>
  <c r="N300" i="10"/>
  <c r="V300" i="10"/>
  <c r="G300" i="10"/>
  <c r="AJ300" i="10"/>
  <c r="O300" i="10"/>
  <c r="H300" i="10"/>
  <c r="W300" i="10"/>
  <c r="P300" i="10"/>
  <c r="AK300" i="10"/>
  <c r="X300" i="10"/>
  <c r="S300" i="10"/>
  <c r="U300" i="10"/>
  <c r="K300" i="10"/>
  <c r="J300" i="10"/>
  <c r="I300" i="10"/>
  <c r="L300" i="10"/>
  <c r="T300" i="10"/>
  <c r="R300" i="10"/>
  <c r="M300" i="10"/>
  <c r="AP301" i="10"/>
  <c r="AO301" i="10" s="1"/>
  <c r="A301" i="10"/>
  <c r="Z301" i="10" s="1"/>
  <c r="B302" i="10"/>
  <c r="E300" i="10"/>
  <c r="D300" i="10"/>
  <c r="AT299" i="10" l="1"/>
  <c r="AC300" i="10"/>
  <c r="AD300" i="10"/>
  <c r="AA300" i="10"/>
  <c r="AB300" i="10"/>
  <c r="AT300" i="10"/>
  <c r="N301" i="10"/>
  <c r="V301" i="10"/>
  <c r="AJ301" i="10"/>
  <c r="G301" i="10"/>
  <c r="W301" i="10"/>
  <c r="L301" i="10"/>
  <c r="AK301" i="10"/>
  <c r="T301" i="10"/>
  <c r="M301" i="10"/>
  <c r="F301" i="10"/>
  <c r="R301" i="10"/>
  <c r="H301" i="10"/>
  <c r="K301" i="10"/>
  <c r="Q301" i="10"/>
  <c r="Y301" i="10"/>
  <c r="AE301" i="10" s="1"/>
  <c r="S301" i="10"/>
  <c r="I301" i="10"/>
  <c r="J301" i="10"/>
  <c r="O301" i="10"/>
  <c r="U301" i="10"/>
  <c r="P301" i="10"/>
  <c r="X301" i="10"/>
  <c r="AP302" i="10"/>
  <c r="AO302" i="10" s="1"/>
  <c r="A302" i="10"/>
  <c r="Z302" i="10" s="1"/>
  <c r="B303" i="10"/>
  <c r="E301" i="10"/>
  <c r="D301" i="10"/>
  <c r="AU299" i="10" l="1"/>
  <c r="AV299" i="10" s="1"/>
  <c r="AS300" i="10"/>
  <c r="AU300" i="10" s="1"/>
  <c r="AV300" i="10" s="1"/>
  <c r="AB301" i="10"/>
  <c r="AC301" i="10"/>
  <c r="AD301" i="10"/>
  <c r="AA301" i="10"/>
  <c r="AT301" i="10"/>
  <c r="J302" i="10"/>
  <c r="R302" i="10"/>
  <c r="L302" i="10"/>
  <c r="P302" i="10"/>
  <c r="U302" i="10"/>
  <c r="Y302" i="10"/>
  <c r="AE302" i="10" s="1"/>
  <c r="G302" i="10"/>
  <c r="F302" i="10"/>
  <c r="H302" i="10"/>
  <c r="AJ302" i="10"/>
  <c r="M302" i="10"/>
  <c r="O302" i="10"/>
  <c r="Q302" i="10"/>
  <c r="V302" i="10"/>
  <c r="X302" i="10"/>
  <c r="I302" i="10"/>
  <c r="AK302" i="10"/>
  <c r="S302" i="10"/>
  <c r="N302" i="10"/>
  <c r="K302" i="10"/>
  <c r="W302" i="10"/>
  <c r="T302" i="10"/>
  <c r="AP303" i="10"/>
  <c r="AO303" i="10" s="1"/>
  <c r="A303" i="10"/>
  <c r="Z303" i="10" s="1"/>
  <c r="E302" i="10"/>
  <c r="D302" i="10"/>
  <c r="AS301" i="10" l="1"/>
  <c r="AU301" i="10" s="1"/>
  <c r="AV301" i="10" s="1"/>
  <c r="AB302" i="10"/>
  <c r="AT302" i="10" s="1"/>
  <c r="AD302" i="10"/>
  <c r="AA302" i="10"/>
  <c r="AC302" i="10"/>
  <c r="X303" i="10"/>
  <c r="AK303" i="10"/>
  <c r="O303" i="10"/>
  <c r="Q303" i="10"/>
  <c r="I303" i="10"/>
  <c r="L303" i="10"/>
  <c r="Y303" i="10"/>
  <c r="AE303" i="10" s="1"/>
  <c r="R303" i="10"/>
  <c r="G303" i="10"/>
  <c r="U303" i="10"/>
  <c r="K303" i="10"/>
  <c r="P303" i="10"/>
  <c r="V303" i="10"/>
  <c r="AJ303" i="10"/>
  <c r="N303" i="10"/>
  <c r="T303" i="10"/>
  <c r="W303" i="10"/>
  <c r="J303" i="10"/>
  <c r="F303" i="10"/>
  <c r="H303" i="10"/>
  <c r="M303" i="10"/>
  <c r="S303" i="10"/>
  <c r="E303" i="10"/>
  <c r="D303" i="10"/>
  <c r="AP304" i="10"/>
  <c r="AO304" i="10" s="1"/>
  <c r="M23" i="11" l="1"/>
  <c r="AS302" i="10"/>
  <c r="AU302" i="10" s="1"/>
  <c r="N127" i="11" s="1"/>
  <c r="AB303" i="10"/>
  <c r="AD303" i="10"/>
  <c r="AA303" i="10"/>
  <c r="AC303" i="10"/>
  <c r="AT303" i="10"/>
  <c r="AX302" i="10" s="1"/>
  <c r="M15" i="11"/>
  <c r="M18" i="11"/>
  <c r="M24" i="11"/>
  <c r="N24" i="11" s="1"/>
  <c r="M11" i="11"/>
  <c r="M14" i="11"/>
  <c r="M27" i="11"/>
  <c r="N27" i="11" s="1"/>
  <c r="M31" i="11"/>
  <c r="O31" i="11" s="1"/>
  <c r="M22" i="11"/>
  <c r="M21" i="11" s="1"/>
  <c r="M30" i="11"/>
  <c r="N30" i="11" s="1"/>
  <c r="M17" i="11"/>
  <c r="M25" i="11"/>
  <c r="N25" i="11" s="1"/>
  <c r="M19" i="11"/>
  <c r="M28" i="11"/>
  <c r="O28" i="11" s="1"/>
  <c r="M16" i="11"/>
  <c r="M26" i="11"/>
  <c r="N26" i="11" s="1"/>
  <c r="M29" i="11"/>
  <c r="O29" i="11" s="1"/>
  <c r="M20" i="11"/>
  <c r="M12" i="11"/>
  <c r="M13" i="11"/>
  <c r="N23" i="11"/>
  <c r="O23" i="11"/>
  <c r="AP305" i="10"/>
  <c r="AO305" i="10" s="1"/>
  <c r="E304" i="10"/>
  <c r="D304" i="10"/>
  <c r="O32" i="11" l="1"/>
  <c r="AX303" i="10"/>
  <c r="AX229" i="10"/>
  <c r="AX228" i="10"/>
  <c r="AX230" i="10"/>
  <c r="AX231" i="10"/>
  <c r="AX232" i="10"/>
  <c r="AX233" i="10"/>
  <c r="AX234" i="10"/>
  <c r="AX235" i="10"/>
  <c r="AX236" i="10"/>
  <c r="AX237" i="10"/>
  <c r="AX238" i="10"/>
  <c r="AX239" i="10"/>
  <c r="AX240" i="10"/>
  <c r="AX241" i="10"/>
  <c r="AX242" i="10"/>
  <c r="AX243" i="10"/>
  <c r="AX244" i="10"/>
  <c r="AX245" i="10"/>
  <c r="AX246" i="10"/>
  <c r="AX247" i="10"/>
  <c r="AX248" i="10"/>
  <c r="AX249" i="10"/>
  <c r="AX250" i="10"/>
  <c r="AX251" i="10"/>
  <c r="AX252" i="10"/>
  <c r="AX253" i="10"/>
  <c r="AX254" i="10"/>
  <c r="AX256" i="10"/>
  <c r="AX255" i="10"/>
  <c r="AX257" i="10"/>
  <c r="AX258" i="10"/>
  <c r="AX259" i="10"/>
  <c r="AX260" i="10"/>
  <c r="AX261" i="10"/>
  <c r="AX263" i="10"/>
  <c r="AX262" i="10"/>
  <c r="AX264" i="10"/>
  <c r="AX265" i="10"/>
  <c r="AX266" i="10"/>
  <c r="AX268" i="10"/>
  <c r="AX267" i="10"/>
  <c r="AX270" i="10"/>
  <c r="AX269" i="10"/>
  <c r="AX271" i="10"/>
  <c r="AX272" i="10"/>
  <c r="AX274" i="10"/>
  <c r="AX273" i="10"/>
  <c r="AX199" i="10"/>
  <c r="AX159" i="10"/>
  <c r="AX188" i="10"/>
  <c r="AX182" i="10"/>
  <c r="AX128" i="10"/>
  <c r="AX191" i="10"/>
  <c r="AX206" i="10"/>
  <c r="AX40" i="10"/>
  <c r="AX224" i="10"/>
  <c r="AX10" i="10"/>
  <c r="AX155" i="10"/>
  <c r="AX186" i="10"/>
  <c r="AX23" i="10"/>
  <c r="AX105" i="10"/>
  <c r="AX54" i="10"/>
  <c r="AX157" i="10"/>
  <c r="AX41" i="10"/>
  <c r="AX19" i="10"/>
  <c r="AX93" i="10"/>
  <c r="AX9" i="10"/>
  <c r="AX127" i="10"/>
  <c r="AX78" i="10"/>
  <c r="AX13" i="10"/>
  <c r="AX21" i="10"/>
  <c r="AX200" i="10"/>
  <c r="AX17" i="10"/>
  <c r="AX152" i="10"/>
  <c r="AX158" i="10"/>
  <c r="AX56" i="10"/>
  <c r="AX96" i="10"/>
  <c r="AX88" i="10"/>
  <c r="AX50" i="10"/>
  <c r="AX160" i="10"/>
  <c r="AX141" i="10"/>
  <c r="AX39" i="10"/>
  <c r="AX183" i="10"/>
  <c r="AX97" i="10"/>
  <c r="AX275" i="10"/>
  <c r="AX124" i="10"/>
  <c r="AX14" i="10"/>
  <c r="AX146" i="10"/>
  <c r="AX221" i="10"/>
  <c r="AX82" i="10"/>
  <c r="AX220" i="10"/>
  <c r="AX35" i="10"/>
  <c r="AX87" i="10"/>
  <c r="AX129" i="10"/>
  <c r="AX162" i="10"/>
  <c r="AX217" i="10"/>
  <c r="AX156" i="10"/>
  <c r="AX99" i="10"/>
  <c r="AX76" i="10"/>
  <c r="AX46" i="10"/>
  <c r="AX213" i="10"/>
  <c r="AX24" i="10"/>
  <c r="AX100" i="10"/>
  <c r="AX86" i="10"/>
  <c r="AX22" i="10"/>
  <c r="AX145" i="10"/>
  <c r="AX201" i="10"/>
  <c r="AX94" i="10"/>
  <c r="AX140" i="10"/>
  <c r="AX26" i="10"/>
  <c r="AX69" i="10"/>
  <c r="AX16" i="10"/>
  <c r="AX15" i="10"/>
  <c r="AX195" i="10"/>
  <c r="AX161" i="10"/>
  <c r="AX115" i="10"/>
  <c r="AX133" i="10"/>
  <c r="AX218" i="10"/>
  <c r="AX143" i="10"/>
  <c r="AX225" i="10"/>
  <c r="AX169" i="10"/>
  <c r="AX55" i="10"/>
  <c r="AX177" i="10"/>
  <c r="AX85" i="10"/>
  <c r="AX89" i="10"/>
  <c r="AX194" i="10"/>
  <c r="AX47" i="10"/>
  <c r="AX90" i="10"/>
  <c r="AX58" i="10"/>
  <c r="AX33" i="10"/>
  <c r="AX72" i="10"/>
  <c r="AX150" i="10"/>
  <c r="AX180" i="10"/>
  <c r="AX59" i="10"/>
  <c r="AX173" i="10"/>
  <c r="AX68" i="10"/>
  <c r="AX121" i="10"/>
  <c r="AX184" i="10"/>
  <c r="AX204" i="10"/>
  <c r="AX12" i="10"/>
  <c r="AX114" i="10"/>
  <c r="AX111" i="10"/>
  <c r="AX166" i="10"/>
  <c r="AX42" i="10"/>
  <c r="AX7" i="10"/>
  <c r="AX178" i="10"/>
  <c r="AX104" i="10"/>
  <c r="AX64" i="10"/>
  <c r="AX74" i="10"/>
  <c r="AX107" i="10"/>
  <c r="AX226" i="10"/>
  <c r="AX151" i="10"/>
  <c r="AX95" i="10"/>
  <c r="AX70" i="10"/>
  <c r="AX123" i="10"/>
  <c r="AX212" i="10"/>
  <c r="AX65" i="10"/>
  <c r="AX211" i="10"/>
  <c r="AX77" i="10"/>
  <c r="AX185" i="10"/>
  <c r="AX8" i="10"/>
  <c r="AX187" i="10"/>
  <c r="AX38" i="10"/>
  <c r="AX108" i="10"/>
  <c r="AX118" i="10"/>
  <c r="AX174" i="10"/>
  <c r="AX98" i="10"/>
  <c r="AX139" i="10"/>
  <c r="AX57" i="10"/>
  <c r="AX83" i="10"/>
  <c r="AX6" i="10"/>
  <c r="AX36" i="10"/>
  <c r="AX170" i="10"/>
  <c r="AX80" i="10"/>
  <c r="AX144" i="10"/>
  <c r="AX222" i="10"/>
  <c r="AX193" i="10"/>
  <c r="AX92" i="10"/>
  <c r="AX29" i="10"/>
  <c r="AX172" i="10"/>
  <c r="AX116" i="10"/>
  <c r="AX113" i="10"/>
  <c r="AX62" i="10"/>
  <c r="AX110" i="10"/>
  <c r="AX49" i="10"/>
  <c r="AX207" i="10"/>
  <c r="AX148" i="10"/>
  <c r="AX168" i="10"/>
  <c r="AX153" i="10"/>
  <c r="AX198" i="10"/>
  <c r="AX202" i="10"/>
  <c r="AX227" i="10"/>
  <c r="AX63" i="10"/>
  <c r="AX219" i="10"/>
  <c r="AX18" i="10"/>
  <c r="AX176" i="10"/>
  <c r="AX4" i="10"/>
  <c r="AX171" i="10"/>
  <c r="AX122" i="10"/>
  <c r="AX28" i="10"/>
  <c r="AX125" i="10"/>
  <c r="AX20" i="10"/>
  <c r="AX164" i="10"/>
  <c r="AX216" i="10"/>
  <c r="AX208" i="10"/>
  <c r="AX203" i="10"/>
  <c r="AX223" i="10"/>
  <c r="AX45" i="10"/>
  <c r="AX136" i="10"/>
  <c r="AX205" i="10"/>
  <c r="AX48" i="10"/>
  <c r="AX209" i="10"/>
  <c r="AX120" i="10"/>
  <c r="AX44" i="10"/>
  <c r="AX197" i="10"/>
  <c r="AX135" i="10"/>
  <c r="AX210" i="10"/>
  <c r="AX101" i="10"/>
  <c r="AX132" i="10"/>
  <c r="AX112" i="10"/>
  <c r="AX109" i="10"/>
  <c r="AX106" i="10"/>
  <c r="AX137" i="10"/>
  <c r="AX149" i="10"/>
  <c r="AX119" i="10"/>
  <c r="AX51" i="10"/>
  <c r="AX79" i="10"/>
  <c r="AX147" i="10"/>
  <c r="AX214" i="10"/>
  <c r="AX190" i="10"/>
  <c r="AX181" i="10"/>
  <c r="AX103" i="10"/>
  <c r="AX215" i="10"/>
  <c r="AX27" i="10"/>
  <c r="AX11" i="10"/>
  <c r="AX134" i="10"/>
  <c r="AX34" i="10"/>
  <c r="AX138" i="10"/>
  <c r="AX91" i="10"/>
  <c r="AX53" i="10"/>
  <c r="AX167" i="10"/>
  <c r="AX130" i="10"/>
  <c r="AX175" i="10"/>
  <c r="AX52" i="10"/>
  <c r="AX84" i="10"/>
  <c r="AX60" i="10"/>
  <c r="AX25" i="10"/>
  <c r="AX117" i="10"/>
  <c r="AX32" i="10"/>
  <c r="AX5" i="10"/>
  <c r="AX196" i="10"/>
  <c r="AX67" i="10"/>
  <c r="AX31" i="10"/>
  <c r="AX189" i="10"/>
  <c r="AX81" i="10"/>
  <c r="AX142" i="10"/>
  <c r="AX30" i="10"/>
  <c r="AX154" i="10"/>
  <c r="AX102" i="10"/>
  <c r="AX43" i="10"/>
  <c r="AX37" i="10"/>
  <c r="AX75" i="10"/>
  <c r="AX61" i="10"/>
  <c r="AX165" i="10"/>
  <c r="AX163" i="10"/>
  <c r="AX276" i="10"/>
  <c r="AX73" i="10"/>
  <c r="AX126" i="10"/>
  <c r="AX71" i="10"/>
  <c r="AX192" i="10"/>
  <c r="AX179" i="10"/>
  <c r="AX131" i="10"/>
  <c r="AX66" i="10"/>
  <c r="AX277" i="10"/>
  <c r="AX278" i="10"/>
  <c r="AX279" i="10"/>
  <c r="AX280" i="10"/>
  <c r="AX281" i="10"/>
  <c r="AX282" i="10"/>
  <c r="AX283" i="10"/>
  <c r="AX284" i="10"/>
  <c r="AX285" i="10"/>
  <c r="AX286" i="10"/>
  <c r="AX287" i="10"/>
  <c r="AX288" i="10"/>
  <c r="AX289" i="10"/>
  <c r="AX290" i="10"/>
  <c r="AX291" i="10"/>
  <c r="AX292" i="10"/>
  <c r="AX293" i="10"/>
  <c r="AX294" i="10"/>
  <c r="AX296" i="10"/>
  <c r="AX295" i="10"/>
  <c r="AX297" i="10"/>
  <c r="AX298" i="10"/>
  <c r="AX300" i="10"/>
  <c r="AX299" i="10"/>
  <c r="AX301" i="10"/>
  <c r="O13" i="11"/>
  <c r="N20" i="11"/>
  <c r="O15" i="11"/>
  <c r="O14" i="11"/>
  <c r="N19" i="11"/>
  <c r="O11" i="11"/>
  <c r="N16" i="11"/>
  <c r="O12" i="11"/>
  <c r="N17" i="11"/>
  <c r="O18" i="11"/>
  <c r="AS303" i="10"/>
  <c r="N32" i="11" s="1"/>
  <c r="M59" i="11"/>
  <c r="O59" i="11" s="1"/>
  <c r="O30" i="11"/>
  <c r="P30" i="11" s="1"/>
  <c r="Q30" i="11" s="1"/>
  <c r="N15" i="11"/>
  <c r="N12" i="11"/>
  <c r="N18" i="11"/>
  <c r="O17" i="11"/>
  <c r="N11" i="11"/>
  <c r="N14" i="11"/>
  <c r="O24" i="11"/>
  <c r="P24" i="11" s="1"/>
  <c r="Q24" i="11" s="1"/>
  <c r="O27" i="11"/>
  <c r="P27" i="11" s="1"/>
  <c r="Q27" i="11" s="1"/>
  <c r="O25" i="11"/>
  <c r="P25" i="11" s="1"/>
  <c r="Q25" i="11" s="1"/>
  <c r="N29" i="11"/>
  <c r="P29" i="11" s="1"/>
  <c r="Q29" i="11" s="1"/>
  <c r="N28" i="11"/>
  <c r="P28" i="11" s="1"/>
  <c r="Q28" i="11" s="1"/>
  <c r="O20" i="11"/>
  <c r="P20" i="11" s="1"/>
  <c r="Q20" i="11" s="1"/>
  <c r="M49" i="11"/>
  <c r="N49" i="11" s="1"/>
  <c r="M56" i="11"/>
  <c r="M55" i="11" s="1"/>
  <c r="M51" i="11"/>
  <c r="N51" i="11" s="1"/>
  <c r="M47" i="11"/>
  <c r="O47" i="11" s="1"/>
  <c r="N126" i="11"/>
  <c r="P126" i="11" s="1"/>
  <c r="M64" i="11"/>
  <c r="N64" i="11" s="1"/>
  <c r="N125" i="11"/>
  <c r="P125" i="11" s="1"/>
  <c r="N31" i="11"/>
  <c r="P31" i="11" s="1"/>
  <c r="Q31" i="11" s="1"/>
  <c r="O16" i="11"/>
  <c r="P16" i="11" s="1"/>
  <c r="Q16" i="11" s="1"/>
  <c r="O26" i="11"/>
  <c r="P26" i="11" s="1"/>
  <c r="Q26" i="11" s="1"/>
  <c r="N22" i="11"/>
  <c r="O22" i="11"/>
  <c r="O19" i="11"/>
  <c r="P19" i="11" s="1"/>
  <c r="Q19" i="11" s="1"/>
  <c r="O127" i="11"/>
  <c r="P127" i="11"/>
  <c r="N13" i="11"/>
  <c r="AV302" i="10"/>
  <c r="N129" i="11"/>
  <c r="M62" i="11"/>
  <c r="M53" i="11"/>
  <c r="N121" i="11"/>
  <c r="N120" i="11"/>
  <c r="M50" i="11"/>
  <c r="M63" i="11"/>
  <c r="M52" i="11"/>
  <c r="M48" i="11"/>
  <c r="M57" i="11"/>
  <c r="N123" i="11"/>
  <c r="M45" i="11"/>
  <c r="M65" i="11"/>
  <c r="N124" i="11"/>
  <c r="N128" i="11"/>
  <c r="M54" i="11"/>
  <c r="M60" i="11"/>
  <c r="N122" i="11"/>
  <c r="M58" i="11"/>
  <c r="M61" i="11"/>
  <c r="M46" i="11"/>
  <c r="P23" i="11"/>
  <c r="Q23" i="11" s="1"/>
  <c r="D305" i="10"/>
  <c r="E305" i="10"/>
  <c r="P15" i="11" l="1"/>
  <c r="Q15" i="11" s="1"/>
  <c r="P18" i="11"/>
  <c r="Q18" i="11" s="1"/>
  <c r="P11" i="11"/>
  <c r="Q11" i="11" s="1"/>
  <c r="P12" i="11"/>
  <c r="Q12" i="11" s="1"/>
  <c r="P13" i="11"/>
  <c r="Q13" i="11" s="1"/>
  <c r="AU303" i="10"/>
  <c r="AV303" i="10" s="1"/>
  <c r="P17" i="11"/>
  <c r="Q17" i="11" s="1"/>
  <c r="P14" i="11"/>
  <c r="Q14" i="11" s="1"/>
  <c r="N59" i="11"/>
  <c r="P59" i="11" s="1"/>
  <c r="Q59" i="11" s="1"/>
  <c r="O51" i="11"/>
  <c r="P51" i="11" s="1"/>
  <c r="Q51" i="11" s="1"/>
  <c r="O49" i="11"/>
  <c r="P49" i="11" s="1"/>
  <c r="Q49" i="11" s="1"/>
  <c r="AU304" i="10"/>
  <c r="AV304" i="10" s="1"/>
  <c r="O56" i="11"/>
  <c r="N56" i="11"/>
  <c r="O126" i="11"/>
  <c r="Q126" i="11" s="1"/>
  <c r="R126" i="11" s="1"/>
  <c r="O64" i="11"/>
  <c r="P64" i="11" s="1"/>
  <c r="Q64" i="11" s="1"/>
  <c r="N47" i="11"/>
  <c r="P47" i="11" s="1"/>
  <c r="Q47" i="11" s="1"/>
  <c r="Q127" i="11"/>
  <c r="R127" i="11" s="1"/>
  <c r="O125" i="11"/>
  <c r="Q125" i="11" s="1"/>
  <c r="R125" i="11" s="1"/>
  <c r="P22" i="11"/>
  <c r="Q22" i="11" s="1"/>
  <c r="O124" i="11"/>
  <c r="P124" i="11"/>
  <c r="N50" i="11"/>
  <c r="O50" i="11"/>
  <c r="N46" i="11"/>
  <c r="O46" i="11"/>
  <c r="N65" i="11"/>
  <c r="O65" i="11"/>
  <c r="O120" i="11"/>
  <c r="P120" i="11"/>
  <c r="O61" i="11"/>
  <c r="N61" i="11"/>
  <c r="N45" i="11"/>
  <c r="O45" i="11"/>
  <c r="P121" i="11"/>
  <c r="O121" i="11"/>
  <c r="N58" i="11"/>
  <c r="O58" i="11"/>
  <c r="O123" i="11"/>
  <c r="P123" i="11"/>
  <c r="O53" i="11"/>
  <c r="N53" i="11"/>
  <c r="P122" i="11"/>
  <c r="O122" i="11"/>
  <c r="N57" i="11"/>
  <c r="O57" i="11"/>
  <c r="O62" i="11"/>
  <c r="N62" i="11"/>
  <c r="N60" i="11"/>
  <c r="O60" i="11"/>
  <c r="N48" i="11"/>
  <c r="O48" i="11"/>
  <c r="O129" i="11"/>
  <c r="P129" i="11"/>
  <c r="N54" i="11"/>
  <c r="O54" i="11"/>
  <c r="N52" i="11"/>
  <c r="O52" i="11"/>
  <c r="N160" i="11"/>
  <c r="M96" i="11"/>
  <c r="M99" i="11"/>
  <c r="M101" i="11"/>
  <c r="N161" i="11"/>
  <c r="M87" i="11"/>
  <c r="M94" i="11"/>
  <c r="N166" i="11"/>
  <c r="N165" i="11"/>
  <c r="M88" i="11"/>
  <c r="M95" i="11"/>
  <c r="M97" i="11"/>
  <c r="N164" i="11"/>
  <c r="N167" i="11"/>
  <c r="M82" i="11"/>
  <c r="M84" i="11"/>
  <c r="M98" i="11"/>
  <c r="M100" i="11"/>
  <c r="N158" i="11"/>
  <c r="M85" i="11"/>
  <c r="N159" i="11"/>
  <c r="M89" i="11"/>
  <c r="M90" i="11"/>
  <c r="M86" i="11"/>
  <c r="N163" i="11"/>
  <c r="M83" i="11"/>
  <c r="M93" i="11"/>
  <c r="N162" i="11"/>
  <c r="M81" i="11"/>
  <c r="M92" i="11"/>
  <c r="O128" i="11"/>
  <c r="P128" i="11"/>
  <c r="N63" i="11"/>
  <c r="O63" i="11"/>
  <c r="AW305" i="10"/>
  <c r="AW304" i="10"/>
  <c r="AX304" i="10"/>
  <c r="P56" i="11" l="1"/>
  <c r="Q56" i="11" s="1"/>
  <c r="AX305" i="10"/>
  <c r="AU305" i="10"/>
  <c r="AV305" i="10" s="1"/>
  <c r="P54" i="11"/>
  <c r="Q54" i="11" s="1"/>
  <c r="P50" i="11"/>
  <c r="Q50" i="11" s="1"/>
  <c r="P61" i="11"/>
  <c r="Q61" i="11" s="1"/>
  <c r="Q123" i="11"/>
  <c r="R123" i="11" s="1"/>
  <c r="Q122" i="11"/>
  <c r="R122" i="11" s="1"/>
  <c r="Q121" i="11"/>
  <c r="R121" i="11" s="1"/>
  <c r="Q128" i="11"/>
  <c r="R128" i="11" s="1"/>
  <c r="P46" i="11"/>
  <c r="Q46" i="11" s="1"/>
  <c r="P62" i="11"/>
  <c r="Q62" i="11" s="1"/>
  <c r="Q129" i="11"/>
  <c r="R129" i="11" s="1"/>
  <c r="P57" i="11"/>
  <c r="Q57" i="11" s="1"/>
  <c r="P58" i="11"/>
  <c r="Q58" i="11" s="1"/>
  <c r="Q120" i="11"/>
  <c r="R120" i="11" s="1"/>
  <c r="Q124" i="11"/>
  <c r="R124" i="11" s="1"/>
  <c r="P52" i="11"/>
  <c r="Q52" i="11" s="1"/>
  <c r="P45" i="11"/>
  <c r="Q45" i="11" s="1"/>
  <c r="P63" i="11"/>
  <c r="Q63" i="11" s="1"/>
  <c r="O83" i="11"/>
  <c r="N83" i="11"/>
  <c r="N100" i="11"/>
  <c r="O100" i="11"/>
  <c r="N88" i="11"/>
  <c r="O88" i="11"/>
  <c r="O96" i="11"/>
  <c r="N96" i="11"/>
  <c r="P48" i="11"/>
  <c r="Q48" i="11" s="1"/>
  <c r="P65" i="11"/>
  <c r="Q65" i="11" s="1"/>
  <c r="O163" i="11"/>
  <c r="P163" i="11"/>
  <c r="N98" i="11"/>
  <c r="O98" i="11"/>
  <c r="P165" i="11"/>
  <c r="O165" i="11"/>
  <c r="P160" i="11"/>
  <c r="O160" i="11"/>
  <c r="N86" i="11"/>
  <c r="O86" i="11"/>
  <c r="O84" i="11"/>
  <c r="N84" i="11"/>
  <c r="P166" i="11"/>
  <c r="O166" i="11"/>
  <c r="P60" i="11"/>
  <c r="Q60" i="11" s="1"/>
  <c r="O90" i="11"/>
  <c r="N90" i="11"/>
  <c r="O82" i="11"/>
  <c r="N82" i="11"/>
  <c r="N94" i="11"/>
  <c r="O94" i="11"/>
  <c r="P53" i="11"/>
  <c r="Q53" i="11" s="1"/>
  <c r="N92" i="11"/>
  <c r="O92" i="11"/>
  <c r="M91" i="11"/>
  <c r="N89" i="11"/>
  <c r="O89" i="11"/>
  <c r="O167" i="11"/>
  <c r="P167" i="11"/>
  <c r="O87" i="11"/>
  <c r="N87" i="11"/>
  <c r="O81" i="11"/>
  <c r="N81" i="11"/>
  <c r="O159" i="11"/>
  <c r="P159" i="11"/>
  <c r="P164" i="11"/>
  <c r="O164" i="11"/>
  <c r="O161" i="11"/>
  <c r="P161" i="11"/>
  <c r="O162" i="11"/>
  <c r="P162" i="11"/>
  <c r="O85" i="11"/>
  <c r="N85" i="11"/>
  <c r="N97" i="11"/>
  <c r="O97" i="11"/>
  <c r="N101" i="11"/>
  <c r="O101" i="11"/>
  <c r="N93" i="11"/>
  <c r="O93" i="11"/>
  <c r="P158" i="11"/>
  <c r="O158" i="11"/>
  <c r="N95" i="11"/>
  <c r="O95" i="11"/>
  <c r="N99" i="11"/>
  <c r="O99" i="11"/>
  <c r="N66" i="11"/>
  <c r="N21" i="11"/>
  <c r="M207" i="11"/>
  <c r="M196" i="11"/>
  <c r="M208" i="11"/>
  <c r="M197" i="11"/>
  <c r="M209" i="11"/>
  <c r="M198" i="11"/>
  <c r="M210" i="11"/>
  <c r="M199" i="11"/>
  <c r="M203" i="11"/>
  <c r="M211" i="11"/>
  <c r="M200" i="11"/>
  <c r="M204" i="11"/>
  <c r="M212" i="11"/>
  <c r="M201" i="11"/>
  <c r="M205" i="11"/>
  <c r="M194" i="11"/>
  <c r="M202" i="11"/>
  <c r="M206" i="11"/>
  <c r="M195" i="11"/>
  <c r="M193" i="11"/>
  <c r="O66" i="11"/>
  <c r="P32" i="11"/>
  <c r="Q32" i="11" s="1"/>
  <c r="O21" i="11"/>
  <c r="P95" i="11" l="1"/>
  <c r="Q95" i="11" s="1"/>
  <c r="P97" i="11"/>
  <c r="Q97" i="11" s="1"/>
  <c r="Q167" i="11"/>
  <c r="R167" i="11" s="1"/>
  <c r="P94" i="11"/>
  <c r="Q94" i="11" s="1"/>
  <c r="P85" i="11"/>
  <c r="Q85" i="11" s="1"/>
  <c r="P82" i="11"/>
  <c r="Q82" i="11" s="1"/>
  <c r="Q158" i="11"/>
  <c r="R158" i="11" s="1"/>
  <c r="P87" i="11"/>
  <c r="Q87" i="11" s="1"/>
  <c r="P92" i="11"/>
  <c r="Q92" i="11" s="1"/>
  <c r="Q166" i="11"/>
  <c r="R166" i="11" s="1"/>
  <c r="Q165" i="11"/>
  <c r="R165" i="11" s="1"/>
  <c r="P96" i="11"/>
  <c r="Q96" i="11" s="1"/>
  <c r="P93" i="11"/>
  <c r="Q93" i="11" s="1"/>
  <c r="Q162" i="11"/>
  <c r="R162" i="11" s="1"/>
  <c r="P98" i="11"/>
  <c r="Q98" i="11" s="1"/>
  <c r="P88" i="11"/>
  <c r="Q88" i="11" s="1"/>
  <c r="Q164" i="11"/>
  <c r="R164" i="11" s="1"/>
  <c r="Q159" i="11"/>
  <c r="R159" i="11" s="1"/>
  <c r="P89" i="11"/>
  <c r="Q89" i="11" s="1"/>
  <c r="P84" i="11"/>
  <c r="Q84" i="11" s="1"/>
  <c r="P86" i="11"/>
  <c r="Q86" i="11" s="1"/>
  <c r="Q163" i="11"/>
  <c r="R163" i="11" s="1"/>
  <c r="P100" i="11"/>
  <c r="Q100" i="11" s="1"/>
  <c r="P81" i="11"/>
  <c r="Q81" i="11" s="1"/>
  <c r="P90" i="11"/>
  <c r="Q90" i="11" s="1"/>
  <c r="P99" i="11"/>
  <c r="Q99" i="11" s="1"/>
  <c r="P101" i="11"/>
  <c r="Q101" i="11" s="1"/>
  <c r="Q161" i="11"/>
  <c r="R161" i="11" s="1"/>
  <c r="Q160" i="11"/>
  <c r="R160" i="11" s="1"/>
  <c r="P83" i="11"/>
  <c r="Q83" i="11" s="1"/>
  <c r="P21" i="11"/>
  <c r="Q21" i="11" s="1"/>
  <c r="N202" i="11"/>
  <c r="O202" i="11"/>
  <c r="N201" i="11"/>
  <c r="O201" i="11"/>
  <c r="N198" i="11"/>
  <c r="O198" i="11"/>
  <c r="N212" i="11"/>
  <c r="O212" i="11"/>
  <c r="N209" i="11"/>
  <c r="O209" i="11"/>
  <c r="O193" i="11"/>
  <c r="N193" i="11"/>
  <c r="N204" i="11"/>
  <c r="O204" i="11"/>
  <c r="N197" i="11"/>
  <c r="O197" i="11"/>
  <c r="N195" i="11"/>
  <c r="O195" i="11"/>
  <c r="N200" i="11"/>
  <c r="O200" i="11"/>
  <c r="N208" i="11"/>
  <c r="O208" i="11"/>
  <c r="N206" i="11"/>
  <c r="O206" i="11"/>
  <c r="N211" i="11"/>
  <c r="O211" i="11"/>
  <c r="N196" i="11"/>
  <c r="O196" i="11"/>
  <c r="P66" i="11"/>
  <c r="Q66" i="11" s="1"/>
  <c r="O55" i="11"/>
  <c r="O102" i="11"/>
  <c r="N203" i="11"/>
  <c r="O203" i="11"/>
  <c r="N207" i="11"/>
  <c r="O207" i="11"/>
  <c r="N194" i="11"/>
  <c r="O194" i="11"/>
  <c r="N199" i="11"/>
  <c r="O199" i="11"/>
  <c r="N205" i="11"/>
  <c r="O205" i="11"/>
  <c r="N210" i="11"/>
  <c r="O210" i="11"/>
  <c r="N102" i="11"/>
  <c r="N55" i="11"/>
  <c r="P168" i="11" l="1"/>
  <c r="P130" i="11"/>
  <c r="P102" i="11"/>
  <c r="Q102" i="11" s="1"/>
  <c r="O91" i="11"/>
  <c r="R47" i="11"/>
  <c r="R45" i="11"/>
  <c r="R46" i="11"/>
  <c r="R53" i="11"/>
  <c r="R54" i="11"/>
  <c r="R50" i="11"/>
  <c r="R51" i="11"/>
  <c r="R52" i="11"/>
  <c r="R49" i="11"/>
  <c r="R55" i="11"/>
  <c r="R48" i="11"/>
  <c r="O168" i="11"/>
  <c r="N213" i="11" s="1"/>
  <c r="P208" i="11" s="1"/>
  <c r="O130" i="11"/>
  <c r="N91" i="11"/>
  <c r="P55" i="11"/>
  <c r="Q55" i="11" s="1"/>
  <c r="P212" i="11" l="1"/>
  <c r="P195" i="11"/>
  <c r="P201" i="11"/>
  <c r="P205" i="11"/>
  <c r="P207" i="11"/>
  <c r="P209" i="11"/>
  <c r="P91" i="11"/>
  <c r="Q91" i="11" s="1"/>
  <c r="P199" i="11"/>
  <c r="P211" i="11"/>
  <c r="P198" i="11"/>
  <c r="R90" i="11"/>
  <c r="R88" i="11"/>
  <c r="S165" i="11"/>
  <c r="S127" i="11"/>
  <c r="S120" i="11"/>
  <c r="S158" i="11"/>
  <c r="S124" i="11"/>
  <c r="R89" i="11"/>
  <c r="R86" i="11"/>
  <c r="R87" i="11"/>
  <c r="S122" i="11"/>
  <c r="R83" i="11"/>
  <c r="S163" i="11"/>
  <c r="S123" i="11"/>
  <c r="S128" i="11"/>
  <c r="S126" i="11"/>
  <c r="R91" i="11"/>
  <c r="S167" i="11"/>
  <c r="S166" i="11"/>
  <c r="S121" i="11"/>
  <c r="R81" i="11"/>
  <c r="S129" i="11"/>
  <c r="R85" i="11"/>
  <c r="S160" i="11"/>
  <c r="R84" i="11"/>
  <c r="S162" i="11"/>
  <c r="S125" i="11"/>
  <c r="S161" i="11"/>
  <c r="S159" i="11"/>
  <c r="S164" i="11"/>
  <c r="R82" i="11"/>
  <c r="P200" i="11"/>
  <c r="Q130" i="11"/>
  <c r="R130" i="11" s="1"/>
  <c r="P197" i="11"/>
  <c r="P204" i="11"/>
  <c r="P206" i="11"/>
  <c r="P196" i="11"/>
  <c r="O213" i="11"/>
  <c r="Q168" i="11"/>
  <c r="R168" i="11" s="1"/>
  <c r="N192" i="11"/>
  <c r="P192" i="11" s="1"/>
  <c r="M192" i="11" s="1"/>
  <c r="P213" i="11"/>
  <c r="P202" i="11"/>
  <c r="P210" i="11"/>
  <c r="P203" i="11"/>
  <c r="P193" i="11"/>
  <c r="P194" i="11"/>
  <c r="O192" i="11" l="1"/>
  <c r="Q192" i="11" s="1"/>
  <c r="R192" i="11" s="1"/>
  <c r="Q213" i="11"/>
  <c r="R213" i="11" s="1"/>
  <c r="Q204" i="11"/>
  <c r="R204" i="11" s="1"/>
  <c r="Q201" i="11"/>
  <c r="R201" i="11" s="1"/>
  <c r="Q202" i="11"/>
  <c r="R202" i="11" s="1"/>
  <c r="Q199" i="11"/>
  <c r="R199" i="11" s="1"/>
  <c r="Q207" i="11"/>
  <c r="R207" i="11" s="1"/>
  <c r="Q195" i="11"/>
  <c r="R195" i="11" s="1"/>
  <c r="Q197" i="11"/>
  <c r="R197" i="11" s="1"/>
  <c r="Q196" i="11"/>
  <c r="R196" i="11" s="1"/>
  <c r="Q209" i="11"/>
  <c r="R209" i="11" s="1"/>
  <c r="Q212" i="11"/>
  <c r="R212" i="11" s="1"/>
  <c r="Q203" i="11"/>
  <c r="R203" i="11" s="1"/>
  <c r="Q211" i="11"/>
  <c r="R211" i="11" s="1"/>
  <c r="Q198" i="11"/>
  <c r="R198" i="11" s="1"/>
  <c r="Q193" i="11"/>
  <c r="R193" i="11" s="1"/>
  <c r="Q194" i="11"/>
  <c r="R194" i="11" s="1"/>
  <c r="Q200" i="11"/>
  <c r="R200" i="11" s="1"/>
  <c r="Q210" i="11"/>
  <c r="R210" i="11" s="1"/>
  <c r="Q205" i="11"/>
  <c r="R205" i="11" s="1"/>
  <c r="Q208" i="11"/>
  <c r="R208" i="11" s="1"/>
  <c r="Q206" i="11"/>
  <c r="R206" i="11" s="1"/>
</calcChain>
</file>

<file path=xl/sharedStrings.xml><?xml version="1.0" encoding="utf-8"?>
<sst xmlns="http://schemas.openxmlformats.org/spreadsheetml/2006/main" count="2636" uniqueCount="933">
  <si>
    <t>AT</t>
  </si>
  <si>
    <t>BE</t>
  </si>
  <si>
    <t>BG</t>
  </si>
  <si>
    <t>CY</t>
  </si>
  <si>
    <t>CZ</t>
  </si>
  <si>
    <t>DE</t>
  </si>
  <si>
    <t>DK</t>
  </si>
  <si>
    <t>EE</t>
  </si>
  <si>
    <t>ES</t>
  </si>
  <si>
    <t>EU28</t>
  </si>
  <si>
    <t>FI</t>
  </si>
  <si>
    <t>FR</t>
  </si>
  <si>
    <t>GB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</si>
  <si>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</si>
  <si>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</si>
  <si>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</si>
  <si>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</si>
  <si>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</si>
  <si>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</si>
  <si>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</si>
  <si>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</si>
  <si>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</si>
  <si>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</si>
  <si>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</si>
  <si>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</si>
  <si>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</si>
  <si>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</si>
  <si>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</si>
  <si>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</si>
  <si>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2012</t>
  </si>
  <si>
    <t>2013</t>
  </si>
  <si>
    <t>2014</t>
  </si>
  <si>
    <t>2015</t>
  </si>
  <si>
    <t>2016</t>
  </si>
  <si>
    <t>CN</t>
  </si>
  <si>
    <t>US</t>
  </si>
  <si>
    <t>AD</t>
  </si>
  <si>
    <t>AE</t>
  </si>
  <si>
    <t>AF</t>
  </si>
  <si>
    <t>AI</t>
  </si>
  <si>
    <t>AL</t>
  </si>
  <si>
    <t>AN</t>
  </si>
  <si>
    <t>AR</t>
  </si>
  <si>
    <t>AU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</si>
  <si>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</si>
  <si>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</si>
  <si>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</si>
  <si>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</si>
  <si>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</si>
  <si>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</si>
  <si>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</si>
  <si>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</si>
  <si>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</si>
  <si>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BO</t>
  </si>
  <si>
    <t>BR</t>
  </si>
  <si>
    <t>BS</t>
  </si>
  <si>
    <t>BY</t>
  </si>
  <si>
    <t>BZ</t>
  </si>
  <si>
    <t>CA</t>
  </si>
  <si>
    <t>CD</t>
  </si>
  <si>
    <t>CG</t>
  </si>
  <si>
    <t>CH</t>
  </si>
  <si>
    <t>CI</t>
  </si>
  <si>
    <t>CL</t>
  </si>
  <si>
    <t>CM</t>
  </si>
  <si>
    <t>CO</t>
  </si>
  <si>
    <t>CR</t>
  </si>
  <si>
    <t>CS</t>
  </si>
  <si>
    <t>CU</t>
  </si>
  <si>
    <t>CV</t>
  </si>
  <si>
    <t>CW</t>
  </si>
  <si>
    <t>DO</t>
  </si>
  <si>
    <t>DZ</t>
  </si>
  <si>
    <t>EC</t>
  </si>
  <si>
    <t>EG</t>
  </si>
  <si>
    <t>ET</t>
  </si>
  <si>
    <t>FJ</t>
  </si>
  <si>
    <t>GE</t>
  </si>
  <si>
    <t>GH</t>
  </si>
  <si>
    <t>GM</t>
  </si>
  <si>
    <t>GT</t>
  </si>
  <si>
    <t>GU</t>
  </si>
  <si>
    <t>GY</t>
  </si>
  <si>
    <t>HK</t>
  </si>
  <si>
    <t>HN</t>
  </si>
  <si>
    <t>HT</t>
  </si>
  <si>
    <t>ID</t>
  </si>
  <si>
    <t>IL</t>
  </si>
  <si>
    <t>IN</t>
  </si>
  <si>
    <t>IR</t>
  </si>
  <si>
    <t>IS</t>
  </si>
  <si>
    <t>JM</t>
  </si>
  <si>
    <t>JO</t>
  </si>
  <si>
    <t>JP</t>
  </si>
  <si>
    <t>KE</t>
  </si>
  <si>
    <t>KH</t>
  </si>
  <si>
    <t>KN</t>
  </si>
  <si>
    <t>KR</t>
  </si>
  <si>
    <t>KZ</t>
  </si>
  <si>
    <t>LA</t>
  </si>
  <si>
    <t>LB</t>
  </si>
  <si>
    <t>LC</t>
  </si>
  <si>
    <t>LI</t>
  </si>
  <si>
    <t>LK</t>
  </si>
  <si>
    <t>LR</t>
  </si>
  <si>
    <t>LY</t>
  </si>
  <si>
    <t>MA</t>
  </si>
  <si>
    <t>MD</t>
  </si>
  <si>
    <t>ME</t>
  </si>
  <si>
    <t>MG</t>
  </si>
  <si>
    <t>MK</t>
  </si>
  <si>
    <t>ML</t>
  </si>
  <si>
    <t>MM</t>
  </si>
  <si>
    <t>MN</t>
  </si>
  <si>
    <t>MR</t>
  </si>
  <si>
    <t>MU</t>
  </si>
  <si>
    <t>MV</t>
  </si>
  <si>
    <t>MW</t>
  </si>
  <si>
    <t>MX</t>
  </si>
  <si>
    <t>MY</t>
  </si>
  <si>
    <t>MZ</t>
  </si>
  <si>
    <t>NC</t>
  </si>
  <si>
    <t>NE</t>
  </si>
  <si>
    <t>NG</t>
  </si>
  <si>
    <t>NI</t>
  </si>
  <si>
    <t>NO</t>
  </si>
  <si>
    <t>NP</t>
  </si>
  <si>
    <t>NZ</t>
  </si>
  <si>
    <t>PA</t>
  </si>
  <si>
    <t>PE</t>
  </si>
  <si>
    <t>PF</t>
  </si>
  <si>
    <t>PG</t>
  </si>
  <si>
    <t>PH</t>
  </si>
  <si>
    <t>PK</t>
  </si>
  <si>
    <t>PS</t>
  </si>
  <si>
    <t>PY</t>
  </si>
  <si>
    <t>QA</t>
  </si>
  <si>
    <t>QR</t>
  </si>
  <si>
    <t>QU</t>
  </si>
  <si>
    <t>QV</t>
  </si>
  <si>
    <t>QW</t>
  </si>
  <si>
    <t>QY</t>
  </si>
  <si>
    <t>QZ</t>
  </si>
  <si>
    <t>RU</t>
  </si>
  <si>
    <t>SA</t>
  </si>
  <si>
    <t>SD</t>
  </si>
  <si>
    <t>SG</t>
  </si>
  <si>
    <t>SL</t>
  </si>
  <si>
    <t>SM</t>
  </si>
  <si>
    <t>SN</t>
  </si>
  <si>
    <t>SR</t>
  </si>
  <si>
    <t>SV</t>
  </si>
  <si>
    <t>SX</t>
  </si>
  <si>
    <t>SY</t>
  </si>
  <si>
    <t>SZ</t>
  </si>
  <si>
    <t>TC</t>
  </si>
  <si>
    <t>TF</t>
  </si>
  <si>
    <t>TG</t>
  </si>
  <si>
    <t>TH</t>
  </si>
  <si>
    <t>TN</t>
  </si>
  <si>
    <t>TR</t>
  </si>
  <si>
    <t>TT</t>
  </si>
  <si>
    <t>TW</t>
  </si>
  <si>
    <t>TZ</t>
  </si>
  <si>
    <t>UA</t>
  </si>
  <si>
    <t>UG</t>
  </si>
  <si>
    <t>UY</t>
  </si>
  <si>
    <t>UZ</t>
  </si>
  <si>
    <t>VE</t>
  </si>
  <si>
    <t>VI</t>
  </si>
  <si>
    <t>VN</t>
  </si>
  <si>
    <t>XC</t>
  </si>
  <si>
    <t>XM</t>
  </si>
  <si>
    <t>XS</t>
  </si>
  <si>
    <t>YU</t>
  </si>
  <si>
    <t>ZA</t>
  </si>
  <si>
    <t>ZM</t>
  </si>
  <si>
    <t>ZW</t>
  </si>
  <si>
    <t>AG</t>
  </si>
  <si>
    <t>AM</t>
  </si>
  <si>
    <t>AO</t>
  </si>
  <si>
    <t>AQ</t>
  </si>
  <si>
    <t>BL</t>
  </si>
  <si>
    <t>BM</t>
  </si>
  <si>
    <t>BN</t>
  </si>
  <si>
    <t>BQ</t>
  </si>
  <si>
    <t>BW</t>
  </si>
  <si>
    <t>CC</t>
  </si>
  <si>
    <t>CF</t>
  </si>
  <si>
    <t>CK</t>
  </si>
  <si>
    <t>CX</t>
  </si>
  <si>
    <t>DJ</t>
  </si>
  <si>
    <t>DM</t>
  </si>
  <si>
    <t>ER</t>
  </si>
  <si>
    <t>FK</t>
  </si>
  <si>
    <t>FO</t>
  </si>
  <si>
    <t>GA</t>
  </si>
  <si>
    <t>GD</t>
  </si>
  <si>
    <t>GI</t>
  </si>
  <si>
    <t>GL</t>
  </si>
  <si>
    <t>GN</t>
  </si>
  <si>
    <t>GQ</t>
  </si>
  <si>
    <t>GW</t>
  </si>
  <si>
    <t>IO</t>
  </si>
  <si>
    <t>IQ</t>
  </si>
  <si>
    <t>KG</t>
  </si>
  <si>
    <t>KI</t>
  </si>
  <si>
    <t>KM</t>
  </si>
  <si>
    <t>KP</t>
  </si>
  <si>
    <t>KW</t>
  </si>
  <si>
    <t>KY</t>
  </si>
  <si>
    <t>LS</t>
  </si>
  <si>
    <t>MH</t>
  </si>
  <si>
    <t>MO</t>
  </si>
  <si>
    <t>MS</t>
  </si>
  <si>
    <t>NA</t>
  </si>
  <si>
    <t>OM</t>
  </si>
  <si>
    <t>PM</t>
  </si>
  <si>
    <t>PN</t>
  </si>
  <si>
    <t>PW</t>
  </si>
  <si>
    <t>QS</t>
  </si>
  <si>
    <t>RW</t>
  </si>
  <si>
    <t>SB</t>
  </si>
  <si>
    <t>SC</t>
  </si>
  <si>
    <t>SH</t>
  </si>
  <si>
    <t>SO</t>
  </si>
  <si>
    <t>ST</t>
  </si>
  <si>
    <t>TD</t>
  </si>
  <si>
    <t>TJ</t>
  </si>
  <si>
    <t>TL</t>
  </si>
  <si>
    <t>TM</t>
  </si>
  <si>
    <t>TO</t>
  </si>
  <si>
    <t>TP</t>
  </si>
  <si>
    <t>VA</t>
  </si>
  <si>
    <t>VC</t>
  </si>
  <si>
    <t>VG</t>
  </si>
  <si>
    <t>VU</t>
  </si>
  <si>
    <t>WF</t>
  </si>
  <si>
    <t>XK</t>
  </si>
  <si>
    <t>XL</t>
  </si>
  <si>
    <t>XR</t>
  </si>
  <si>
    <t>XZ</t>
  </si>
  <si>
    <t>YE</t>
  </si>
  <si>
    <t>YT</t>
  </si>
  <si>
    <t>Land</t>
  </si>
  <si>
    <t>Anteil</t>
  </si>
  <si>
    <t>Welt</t>
  </si>
  <si>
    <t>VOLKSREPUBLIK CHINA (CHINA)</t>
  </si>
  <si>
    <t>USA</t>
  </si>
  <si>
    <t>EU</t>
  </si>
  <si>
    <t>EU (EU15 BIS 30/04/2004, EU25 BIS 31/12/2006, EU27 BIS 30/06/2013, EU28 SEIT 01/07/2013)</t>
  </si>
  <si>
    <t>EU28_EXTRA</t>
  </si>
  <si>
    <t>EU28_INTRA</t>
  </si>
  <si>
    <t>ANDORRA</t>
  </si>
  <si>
    <t>VEREINIGTE ARABISCHE EMIRATE</t>
  </si>
  <si>
    <t>AFGHANISTAN</t>
  </si>
  <si>
    <t>ANTIGUA UND BARBUDA</t>
  </si>
  <si>
    <t>ANGUILLA</t>
  </si>
  <si>
    <t>ALBANIEN</t>
  </si>
  <si>
    <t>ARMENIEN</t>
  </si>
  <si>
    <t>NIEDERLAENDISCHE ANTILLEN (und Aruba -&gt;1986)</t>
  </si>
  <si>
    <t>ANGOLA</t>
  </si>
  <si>
    <t>ANTARKTIS</t>
  </si>
  <si>
    <t>ARGENTINIEN</t>
  </si>
  <si>
    <t>AS</t>
  </si>
  <si>
    <t>AMERIKANISCH-SAMOA</t>
  </si>
  <si>
    <t>AUSTRALIEN</t>
  </si>
  <si>
    <t>ARUBA</t>
  </si>
  <si>
    <t>ASERBAIDSCHAN</t>
  </si>
  <si>
    <t>BOSNIEN UND HERZEGOWINA</t>
  </si>
  <si>
    <t>BARBADOS</t>
  </si>
  <si>
    <t>BANGLADESH</t>
  </si>
  <si>
    <t>BURKINA FASO (UPPER VOLTA -&gt; 1985)</t>
  </si>
  <si>
    <t>BULGARIEN</t>
  </si>
  <si>
    <t>BAHRAIN</t>
  </si>
  <si>
    <t>BURUNDI</t>
  </si>
  <si>
    <t>BENIN (DAHOMEY -&gt; 1976)</t>
  </si>
  <si>
    <t>ST. BARTHELEMY</t>
  </si>
  <si>
    <t>BERMUDAS</t>
  </si>
  <si>
    <t>BRUNEI DARUSSALAM (BRUNEI)</t>
  </si>
  <si>
    <t>BOLIVIEN</t>
  </si>
  <si>
    <t>BONAIRE, SINT EUSTATIUS UND SABA</t>
  </si>
  <si>
    <t>BRASILIEN</t>
  </si>
  <si>
    <t>BAHAMAS</t>
  </si>
  <si>
    <t>BT</t>
  </si>
  <si>
    <t>BHUTAN</t>
  </si>
  <si>
    <t>BV</t>
  </si>
  <si>
    <t>BOUVETINSEL</t>
  </si>
  <si>
    <t>BOTSUANA</t>
  </si>
  <si>
    <t>BELARUS (WEISSRUSSLAND)</t>
  </si>
  <si>
    <t>BELIZE</t>
  </si>
  <si>
    <t>KANADA</t>
  </si>
  <si>
    <t>KOKOSINSELN (KEELINGINSELN)</t>
  </si>
  <si>
    <t>KONGO DEMOKRATISCHE REPUBLIK (ZAIRE -&gt;1997)</t>
  </si>
  <si>
    <t>ZENTRALAFRIKANISCHE REPUBLIK</t>
  </si>
  <si>
    <t>KONGO</t>
  </si>
  <si>
    <t>SCHWEIZ (und LI-&gt;1994)</t>
  </si>
  <si>
    <t>COTE D'IVOIRE</t>
  </si>
  <si>
    <t>COOKINSELN</t>
  </si>
  <si>
    <t>CHILE</t>
  </si>
  <si>
    <t>KAMERUN</t>
  </si>
  <si>
    <t>KOLUMBIEN</t>
  </si>
  <si>
    <t>COSTA RICA</t>
  </si>
  <si>
    <t>SERBIEN UND MONTENEGRO (EU daten von 01/01/04  bis 31/05/05)(2004-2005)
TSCHECHOSLOW(1976-1992)</t>
  </si>
  <si>
    <t>KUBA</t>
  </si>
  <si>
    <t>KAP VERDE</t>
  </si>
  <si>
    <t>CURAÇAO</t>
  </si>
  <si>
    <t>WEIHNACHTSINSELN</t>
  </si>
  <si>
    <t>TSCHECHISCHE REPUBLIK (CS-&gt;1992)</t>
  </si>
  <si>
    <t>DD</t>
  </si>
  <si>
    <t>DSCHIBUTI (AFARS ISSAS-&gt;1977)</t>
  </si>
  <si>
    <t>DOMINICA</t>
  </si>
  <si>
    <t>DOMINIKANISCHE REPUBLIK</t>
  </si>
  <si>
    <t>ALGERIEN</t>
  </si>
  <si>
    <t>EA12</t>
  </si>
  <si>
    <t>EURO AREA 12 (AT, BE, DE, ES, FI, FR, GR, IE, IT, LU, NL, PT)</t>
  </si>
  <si>
    <t>EA13</t>
  </si>
  <si>
    <t>EURO AREA 13 (AT, BE, DE, ES, FI, FR, GR, IE, IT, LU, NL, PT,SI)</t>
  </si>
  <si>
    <t>EA15</t>
  </si>
  <si>
    <t>EURO AREA 15 (AT, BE, CY, DE, ES, FI, FR, GR, IE, IT, LU, MT, NL, PT, SI)</t>
  </si>
  <si>
    <t>EA16</t>
  </si>
  <si>
    <t>EURO AREA 16 (AT, BE, CY, DE, ES, FI, FR, GR, IE, IT, LU, MT, NL, PT, SI, SK)</t>
  </si>
  <si>
    <t>EA17</t>
  </si>
  <si>
    <t>EURO AREA 17 (AT, BE, CY, DE, EE, ES, FI, FR, GR, IE, IT, LU, MT, NL, PT, SI, SK)</t>
  </si>
  <si>
    <t>EA18</t>
  </si>
  <si>
    <t>EURO AREA 18 (AT, BE, CY, DE, EE, ES, FI, FR, GR, IE, IT, LU,LV, MT, NL, PT, SI, SK)</t>
  </si>
  <si>
    <t>EA19</t>
  </si>
  <si>
    <t>EURO AREA 19 (AT, BE, CY, DE, EE, ES, FI, FR, GR, IE, IT, LU,LV, LT, MT, NL, PT, SI, SK)</t>
  </si>
  <si>
    <t>ECUADOR</t>
  </si>
  <si>
    <t>AEGYPTEN</t>
  </si>
  <si>
    <t>EH</t>
  </si>
  <si>
    <t>WESTSAHARA(2013-2500)
CEUTA UND MELILLA, SPANISCHE SAHARA(1976-1976)</t>
  </si>
  <si>
    <t>ERITREA</t>
  </si>
  <si>
    <t>AETHIOPIEN (und ERITREA -&gt;1993)</t>
  </si>
  <si>
    <t>EU12</t>
  </si>
  <si>
    <t>EU12 (BE, DE, DK, ES, FR, GB, GR, IE, IT, NL, PT)</t>
  </si>
  <si>
    <t>EU12_EXTRA</t>
  </si>
  <si>
    <t>EU12_INTRA</t>
  </si>
  <si>
    <t>EU15</t>
  </si>
  <si>
    <t>EU15 (AT, BE, DE, DK, ES, FI, FR, GB, GR, IE, IT, LU, NL, PT, SE)</t>
  </si>
  <si>
    <t>EU15_EXTRA</t>
  </si>
  <si>
    <t>EU15_INTRA</t>
  </si>
  <si>
    <t>EU25</t>
  </si>
  <si>
    <t>EU25 (AT, BE, CY, CZ, DE, DK, EE, ES, FI, FR, GB, GR, HU, IE, IT, LT, LU, LV, MT, NL, PL, PT, SE, SI, SK)</t>
  </si>
  <si>
    <t>EU25_EXTRA</t>
  </si>
  <si>
    <t>EU25_INTRA</t>
  </si>
  <si>
    <t>EU27</t>
  </si>
  <si>
    <t>EU27 (AT, BE, BG, CY, CZ, DE, DK, EE, ES, FI, FR, GB, GR, HU, IE, IT, LT, LU, LV, MT, NL, PL, PT, RO, SE, SI, SK)</t>
  </si>
  <si>
    <t>EU27_EXTRA</t>
  </si>
  <si>
    <t>EU27_INTRA</t>
  </si>
  <si>
    <t>EU28 (AT, BE, BG, CY, CZ, DE, DK, EE, ES, FI, FR, GB, GR, HR,HU, IE, IT, LT, LU, LV, MT, NL, PL, PT, RO, SE, SI, SK)</t>
  </si>
  <si>
    <t>EUROZONE</t>
  </si>
  <si>
    <t>EUROZONE (Evol.)</t>
  </si>
  <si>
    <t>EU_EXTRA</t>
  </si>
  <si>
    <t>EU_INTRA</t>
  </si>
  <si>
    <t>EI_INTRA</t>
  </si>
  <si>
    <t>FIDSCHI</t>
  </si>
  <si>
    <t>FALKLANDINSELN (MALWINEN -&gt;2005)</t>
  </si>
  <si>
    <t>FM</t>
  </si>
  <si>
    <t>FOEDERIERTE STAATEN VON MIKRONESIEN</t>
  </si>
  <si>
    <t>FAEROEER</t>
  </si>
  <si>
    <t>GABUN</t>
  </si>
  <si>
    <t>VEREINGTES KOENIGREICH</t>
  </si>
  <si>
    <t>GRENADA</t>
  </si>
  <si>
    <t>GEORGIEN</t>
  </si>
  <si>
    <t>GF</t>
  </si>
  <si>
    <t>FRANZOESISCH-GUYANA</t>
  </si>
  <si>
    <t>GHANA</t>
  </si>
  <si>
    <t>GIBRALTAR</t>
  </si>
  <si>
    <t>GROENLAND</t>
  </si>
  <si>
    <t>GAMBIA</t>
  </si>
  <si>
    <t>GUINEA</t>
  </si>
  <si>
    <t>GP</t>
  </si>
  <si>
    <t>GUADELOUPE</t>
  </si>
  <si>
    <t>AEQUATORIALGUINEA</t>
  </si>
  <si>
    <t>GS</t>
  </si>
  <si>
    <t>SUEDGEORGIEN und die SUEDLICHEN SANDWICHINSELN</t>
  </si>
  <si>
    <t>GUATEMALA</t>
  </si>
  <si>
    <t>GUAM</t>
  </si>
  <si>
    <t>GUINEA-BISSAU</t>
  </si>
  <si>
    <t>GUAYANA</t>
  </si>
  <si>
    <t>HONGKONG</t>
  </si>
  <si>
    <t>HM</t>
  </si>
  <si>
    <t>HEARD und die McDONALDINSELN</t>
  </si>
  <si>
    <t>HONDURAS</t>
  </si>
  <si>
    <t>KROATIEN</t>
  </si>
  <si>
    <t>HAITI</t>
  </si>
  <si>
    <t>UNGARN</t>
  </si>
  <si>
    <t>INDONESIEN ((ID+TP von 77 ohne TP -&gt; 2001)</t>
  </si>
  <si>
    <t>ISRAEL (GAZA and JERICHO-&gt;1994)</t>
  </si>
  <si>
    <t>INDIEN</t>
  </si>
  <si>
    <t>BRITISCHES TERRITORIUM IM INDISCHEN OZEAN</t>
  </si>
  <si>
    <t>IRAK</t>
  </si>
  <si>
    <t>ISLAMISCHE REPUBLIK IRAN</t>
  </si>
  <si>
    <t>ISLAND</t>
  </si>
  <si>
    <t>JAMAIKA</t>
  </si>
  <si>
    <t>JORDANIEN</t>
  </si>
  <si>
    <t>JAPAN</t>
  </si>
  <si>
    <t>KENIA</t>
  </si>
  <si>
    <t>KIRGISISCHE REPUBLIK (ex KIRGISISTAN -&gt;2005)</t>
  </si>
  <si>
    <t>KAMBODSCHA (ex KAMPUCHEA)</t>
  </si>
  <si>
    <t>KIRIBATI (+PN-&gt;1980);(-&gt;1979:BR.O.)</t>
  </si>
  <si>
    <t>KOMOREN (und MAYOTTE -&gt;1976)</t>
  </si>
  <si>
    <t>ST. KITTS (ST. CHRISTOPHER) und NEVIS</t>
  </si>
  <si>
    <t>KOREA, DEMOKRATISCHE VOLKSREPUBLIK (NORDKOREA)</t>
  </si>
  <si>
    <t>REPUBLIK KOREA (SUEDKOREA)</t>
  </si>
  <si>
    <t>KUWAIT</t>
  </si>
  <si>
    <t>KAIMANINSELN</t>
  </si>
  <si>
    <t>KASACHSTAN</t>
  </si>
  <si>
    <t>DEMOKRATISCHE VOLKSREPUBLIK LAOS (LAOS)</t>
  </si>
  <si>
    <t>LIBANON</t>
  </si>
  <si>
    <t>ST. LUCIA</t>
  </si>
  <si>
    <t>LIECHTENSTEIN</t>
  </si>
  <si>
    <t>SRI LANKA (ex CEYMAN)</t>
  </si>
  <si>
    <t>LIBERIA</t>
  </si>
  <si>
    <t>LESOTHO</t>
  </si>
  <si>
    <t>LITAUEN</t>
  </si>
  <si>
    <t>LETTLAND</t>
  </si>
  <si>
    <t>LIBYSCH-ARABISCHE DSCHAMAHIRIJA (LIBYEN)</t>
  </si>
  <si>
    <t>MAROKKO</t>
  </si>
  <si>
    <t>REPUBLIK MOLDAU</t>
  </si>
  <si>
    <t>MONTENEGRO</t>
  </si>
  <si>
    <t>MADAGASKAR</t>
  </si>
  <si>
    <t>MARSHALLINSELN</t>
  </si>
  <si>
    <t>MALI</t>
  </si>
  <si>
    <t>MYANMAR (BIRMA)</t>
  </si>
  <si>
    <t>MONGOLEI</t>
  </si>
  <si>
    <t>MACAU</t>
  </si>
  <si>
    <t>MP</t>
  </si>
  <si>
    <t>NOERDLICHE MARIANEN</t>
  </si>
  <si>
    <t>MQ</t>
  </si>
  <si>
    <t>MARTINIQUE</t>
  </si>
  <si>
    <t>MAURETANIEN (und SP SAH. vom 1977)</t>
  </si>
  <si>
    <t>MONSERRAT</t>
  </si>
  <si>
    <t>MAURITIUS</t>
  </si>
  <si>
    <t>MALEDIVEN</t>
  </si>
  <si>
    <t>MALAWI</t>
  </si>
  <si>
    <t>MEXIKO</t>
  </si>
  <si>
    <t>MALAYSIA</t>
  </si>
  <si>
    <t>MOSAMBIK</t>
  </si>
  <si>
    <t>NAMIBIA</t>
  </si>
  <si>
    <t>NEUKALEDONIEN</t>
  </si>
  <si>
    <t>NIGER</t>
  </si>
  <si>
    <t>NF</t>
  </si>
  <si>
    <t>NORFOLKINSEL</t>
  </si>
  <si>
    <t>NIGERIA</t>
  </si>
  <si>
    <t>NICARAGUA</t>
  </si>
  <si>
    <t>NORWEGEN (mit SJ excl.1995,1996)</t>
  </si>
  <si>
    <t>NEPAL</t>
  </si>
  <si>
    <t>NR</t>
  </si>
  <si>
    <t>NAURU</t>
  </si>
  <si>
    <t>NU</t>
  </si>
  <si>
    <t>NIUE</t>
  </si>
  <si>
    <t>NEUSEELAND</t>
  </si>
  <si>
    <t>OMAN</t>
  </si>
  <si>
    <t>PANAMA (ohne CANAL -&gt;1980)</t>
  </si>
  <si>
    <t>PERU</t>
  </si>
  <si>
    <t>FRANZOESISCH-POLYNESIEN</t>
  </si>
  <si>
    <t>PAPUA NEUGUINEA</t>
  </si>
  <si>
    <t>PHILIPPINEN</t>
  </si>
  <si>
    <t>PAKISTAN</t>
  </si>
  <si>
    <t>POLEN</t>
  </si>
  <si>
    <t>ST.PIERRE und MIQUELON</t>
  </si>
  <si>
    <t>PITCAIRNINSELN</t>
  </si>
  <si>
    <t>BESETZTE PALAESTINENSISCHE GEBIETE Westjordanland (einschließlich Ost-Jerusalem) und Gazastreifen</t>
  </si>
  <si>
    <t>PALAU (auch BELAU)</t>
  </si>
  <si>
    <t>PARAGUAY</t>
  </si>
  <si>
    <t>PZ</t>
  </si>
  <si>
    <t>PANAMAKANAL</t>
  </si>
  <si>
    <t>KATAR</t>
  </si>
  <si>
    <t>QP</t>
  </si>
  <si>
    <t>HOHER  SEE</t>
  </si>
  <si>
    <t>QQ</t>
  </si>
  <si>
    <t>SCHIFFS- und LUFTFAHRZEUGBEDARF</t>
  </si>
  <si>
    <t>SCHIFFS- und LUFTFAHRZEUGBEDARF im Rahmen des innergemeinschafttlichen Warenvrkehrs</t>
  </si>
  <si>
    <t>SCHIFFS- und LUFTFAHRZEUGBEDARF im Rahmen des Warenvrkehrs mit Drittlaendern</t>
  </si>
  <si>
    <t>QT</t>
  </si>
  <si>
    <t>WESTINDIEN (+DM,LC,VC-&gt;1979,AG-&gt;1982)</t>
  </si>
  <si>
    <t>NICHT ERMITTELTE LAENDER und GEBIETE</t>
  </si>
  <si>
    <t>NICHT ERMITTELTE LAENDER und GEBIETE im Rahmen des innergemeinschafttlichen Warenvrkehrs</t>
  </si>
  <si>
    <t>NICHT ERMITTELTE LAENDER und GEBIETE im Rahmen des Warenvrkehrs mit Drittlaendern</t>
  </si>
  <si>
    <t>QX</t>
  </si>
  <si>
    <t>AUS WIRTSCHAFTLICHEN ODER MILITÄRISCHEN GRÜNDEN NICHT NACHGEWIESENE LÄNDER UND GEBIETE</t>
  </si>
  <si>
    <t>LÄNDER UND GEBIETE, AUS WIRTSCHAFTLICHEN ODER MILITÄRISCHEN GRÜNDEN IM RAHMEN DES INNERGEMEINSCHAFTLICHEN WARENVERKEHRS NICHT NACHGEWIESEN</t>
  </si>
  <si>
    <t>LÄNDER UND GEBIETE, AUS WIRTSCHAFTLICHEN ODER MILITÄRISCHEN GRÜNDEN IM RAHMEN DES INNERGEMEINSCHAFTLICHEN WARENVERKEHRS MIT DRITTLÄNDERN NICHT NACHGEWIESEN</t>
  </si>
  <si>
    <t>RE</t>
  </si>
  <si>
    <t>REUNION</t>
  </si>
  <si>
    <t>RUMAENIEN</t>
  </si>
  <si>
    <t>RUSSISCHE FOEDERATION (RUSSLAND)</t>
  </si>
  <si>
    <t>RUANDA</t>
  </si>
  <si>
    <t>SAUDI-ARABIEN</t>
  </si>
  <si>
    <t>SALOMONEN</t>
  </si>
  <si>
    <t>SEYCHELLEN</t>
  </si>
  <si>
    <t>SUDAN</t>
  </si>
  <si>
    <t>SINGAPUR</t>
  </si>
  <si>
    <t>ST. HELENA</t>
  </si>
  <si>
    <t>SLOWENIEN</t>
  </si>
  <si>
    <t>SJ</t>
  </si>
  <si>
    <t>SVALBARD</t>
  </si>
  <si>
    <t>SLOWAKEI</t>
  </si>
  <si>
    <t>SIERRA LEONE</t>
  </si>
  <si>
    <t>SAN MARINO</t>
  </si>
  <si>
    <t>SENEGAL</t>
  </si>
  <si>
    <t>SOMALIA</t>
  </si>
  <si>
    <t>SURINAME (ex DUTCH GUIANA)</t>
  </si>
  <si>
    <t>SS</t>
  </si>
  <si>
    <t>SÜD-SUDAN</t>
  </si>
  <si>
    <t>SAO TOME und PRINCIPE</t>
  </si>
  <si>
    <t>SU</t>
  </si>
  <si>
    <t>EL SALVADOR</t>
  </si>
  <si>
    <t>SINT MAARTEN (NIEDERLÄNDISCHEN TEIL) </t>
  </si>
  <si>
    <t>ARABISCHE REPUBLIK SYRIEN (SYRIEN)</t>
  </si>
  <si>
    <t>SWASILAND  (NGWANE)</t>
  </si>
  <si>
    <t>TURKS- und CAICOSINSELN</t>
  </si>
  <si>
    <t>TSCHAD</t>
  </si>
  <si>
    <t>FRANZOESISCHE SUEDGEBIETE</t>
  </si>
  <si>
    <t>TOGO</t>
  </si>
  <si>
    <t>THAILAND</t>
  </si>
  <si>
    <t>TADSCHIKISTAN</t>
  </si>
  <si>
    <t>TK</t>
  </si>
  <si>
    <t>TOKELAU</t>
  </si>
  <si>
    <t>TIMOR-LESTE</t>
  </si>
  <si>
    <t>TURKMENISTAN</t>
  </si>
  <si>
    <t>TUNESIEN</t>
  </si>
  <si>
    <t>TONGA</t>
  </si>
  <si>
    <t>OSTTIMOR (ex PORT. TIMOR 1976)</t>
  </si>
  <si>
    <t>TUERKEI</t>
  </si>
  <si>
    <t>TRINIDAD und TOBAGO</t>
  </si>
  <si>
    <t>TV</t>
  </si>
  <si>
    <t>TUVALU</t>
  </si>
  <si>
    <t>TAIWAN</t>
  </si>
  <si>
    <t>VEREINIGTE REPUBLIK TANSANIA</t>
  </si>
  <si>
    <t>UKRAINE</t>
  </si>
  <si>
    <t>UGANDA</t>
  </si>
  <si>
    <t>UM</t>
  </si>
  <si>
    <t>KLEINERE AMERIKANISCHE UEBERSEEINSELN</t>
  </si>
  <si>
    <t>URUGUAY</t>
  </si>
  <si>
    <t>USBEKISTAN</t>
  </si>
  <si>
    <t>HEILIGER STUHL (VATIKANSTADT)</t>
  </si>
  <si>
    <t>ST. VINCENT und die GRENADINEN</t>
  </si>
  <si>
    <t>VD</t>
  </si>
  <si>
    <t>NORDVIETNAM</t>
  </si>
  <si>
    <t>VENEZUELA</t>
  </si>
  <si>
    <t>BRITISCHE JUNGFERNINSELN (und MONTSERRAT -&gt;1994)</t>
  </si>
  <si>
    <t>AMERIKANISCHE JUNGFERNINSELN</t>
  </si>
  <si>
    <t>VIETNAM (ohne NORDVIETNAM -&gt;1976)</t>
  </si>
  <si>
    <t>VANUATU (NEW HEBRIDES -&gt; 1980)</t>
  </si>
  <si>
    <t>WALLIS und FUTUNA</t>
  </si>
  <si>
    <t>WS</t>
  </si>
  <si>
    <t>SAMOA (ehemals WESTSAMOA)</t>
  </si>
  <si>
    <t>XA</t>
  </si>
  <si>
    <t>AMERIKANISCH-OZEANIEN (mit FM,MH -&gt;1991)</t>
  </si>
  <si>
    <t>XB</t>
  </si>
  <si>
    <t>KANARISCHE INSELN  (-&gt; 96, CEUTA &lt;- 99)</t>
  </si>
  <si>
    <t>CEUTA (und MELILLA -&gt;1998)</t>
  </si>
  <si>
    <t>KOSOVO (EU daten von 01/06/2005 ex CS)</t>
  </si>
  <si>
    <t>MELILLA</t>
  </si>
  <si>
    <t>MONTENEGRO (EU daten von 01/06/2005 ex CS)</t>
  </si>
  <si>
    <t>XO</t>
  </si>
  <si>
    <t>AUSTRALISCH OZEANIEN</t>
  </si>
  <si>
    <t>XP</t>
  </si>
  <si>
    <t>WESTJORDANLAND und GAZASTREIFEN (ehemals GAZA und JERICHO)</t>
  </si>
  <si>
    <t>POLARGEBIETE</t>
  </si>
  <si>
    <t>SERBIEN (EU daten von 01/06/2005 ex CS)</t>
  </si>
  <si>
    <t>NEUSEELAEND-OZEANIEN</t>
  </si>
  <si>
    <t>YD</t>
  </si>
  <si>
    <t>SUEDJEMEN</t>
  </si>
  <si>
    <t>REPUBLIK JEMEN (ex SUEDJEMEN und NORDJEMEN; ohne SUED-&gt;1990)</t>
  </si>
  <si>
    <t>MAYOTTE</t>
  </si>
  <si>
    <t>JUGOSLAWIEN (und SI,HR,BA -&gt;1991,Serb+Monteng 93-96, Feder Rep Jug 97-99)</t>
  </si>
  <si>
    <t>SUEDAFRIKA mit NA -&gt;1989)</t>
  </si>
  <si>
    <t>SAMBIA</t>
  </si>
  <si>
    <t>SIMBABWE (RHODESIA -&gt;1980)</t>
  </si>
  <si>
    <t>ZZ</t>
  </si>
  <si>
    <t>KEINE DATEN, ARBEITSCODE</t>
  </si>
  <si>
    <t>2017</t>
  </si>
  <si>
    <t>2018</t>
  </si>
  <si>
    <t>2019</t>
  </si>
  <si>
    <t>Handel der EU mit Drittstaaten (1.000 t Ww)</t>
  </si>
  <si>
    <t>Variable</t>
  </si>
  <si>
    <t>abs diff</t>
  </si>
  <si>
    <t>% diff</t>
  </si>
  <si>
    <t xml:space="preserve"> abs diff</t>
  </si>
  <si>
    <t/>
  </si>
  <si>
    <t>Data for Ranking</t>
  </si>
  <si>
    <t>Rang</t>
  </si>
  <si>
    <t>Drop-dwon:</t>
  </si>
  <si>
    <t>rel diff</t>
  </si>
  <si>
    <t>Länder mit einer Änderung &gt;1000% sind vom Ränking ausgenommen</t>
  </si>
  <si>
    <t>Stärkste absolute Steigerung</t>
  </si>
  <si>
    <t>Geringste absolute Steigerung</t>
  </si>
  <si>
    <t>Stärkste relativen Steigerung</t>
  </si>
  <si>
    <t>Geringste relativen Steigerung</t>
  </si>
  <si>
    <t>Anteil an Welt</t>
  </si>
  <si>
    <t>Table</t>
  </si>
  <si>
    <t xml:space="preserve">Von: </t>
  </si>
  <si>
    <t>Nach:</t>
  </si>
  <si>
    <t>Mauritius</t>
  </si>
  <si>
    <t>WELT</t>
  </si>
  <si>
    <t>1000 t Ww</t>
  </si>
  <si>
    <t>Datenquelle:</t>
  </si>
  <si>
    <t>Download:</t>
  </si>
  <si>
    <t>Kontakt:</t>
  </si>
  <si>
    <r>
      <rPr>
        <sz val="11"/>
        <rFont val="Calibri"/>
        <family val="2"/>
        <scheme val="minor"/>
      </rPr>
      <t xml:space="preserve">Bei Fragen oder Anmerkungen schreiben Sie bitte an:  </t>
    </r>
    <r>
      <rPr>
        <u/>
        <sz val="11"/>
        <color theme="10"/>
        <rFont val="Calibri"/>
        <family val="2"/>
        <scheme val="minor"/>
      </rPr>
      <t>marlen.hass@thuenen.de</t>
    </r>
  </si>
  <si>
    <t>Anmerkungen:</t>
  </si>
  <si>
    <t>- Periode</t>
  </si>
  <si>
    <t>- Einheit</t>
  </si>
  <si>
    <t>1000 Tonnen (t) Weißzuckerwert (Ww)</t>
  </si>
  <si>
    <t>- KN Codes</t>
  </si>
  <si>
    <t>Rohzucker: 17011110; 17011190; 17011210; 17011290; 17011310; 17011390; 17011410; 17011490
Weißzucker: 17019100; 17019910; 17019990</t>
  </si>
  <si>
    <t>- EU</t>
  </si>
  <si>
    <t>1</t>
  </si>
  <si>
    <t>WLD_EU27_extra</t>
  </si>
  <si>
    <t>2</t>
  </si>
  <si>
    <t>Eps</t>
  </si>
  <si>
    <t>EU-27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</si>
  <si>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</si>
  <si>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</si>
  <si>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</si>
  <si>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</si>
  <si>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</si>
  <si>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</si>
  <si>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</si>
  <si>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</si>
  <si>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</si>
  <si>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</si>
  <si>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</si>
  <si>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EU27 (ohne UK)</t>
  </si>
  <si>
    <t>Zuckerwirtschaftsjah, ZWJ (Okt. - Sept.), 2001 bis 2019, 2019 entspricht dem ZWJ 2019/20, d.h. Okt. 2019 bis Sept. 2020</t>
  </si>
  <si>
    <t xml:space="preserve">EU-27 (ohne UK) </t>
  </si>
  <si>
    <t>Entwicklung des EU-Handels seit 2001</t>
  </si>
  <si>
    <t>Eurostat, online unter: https://ec.europa.eu/eurostat/estat-navtree-portlet-prod/BulkDownloadListing?sort=1&amp;dir=comext%2FCOMEXT_DATA%2FPRODUCTS</t>
  </si>
  <si>
    <t>2020</t>
  </si>
  <si>
    <t>avg 2014-16</t>
  </si>
  <si>
    <t>avg 2018-20</t>
  </si>
  <si>
    <t>avg 2003-05</t>
  </si>
  <si>
    <t>'avg 2017-19</t>
  </si>
  <si>
    <t>2021</t>
  </si>
  <si>
    <t>Kolumbien</t>
  </si>
  <si>
    <t>Guatemala</t>
  </si>
  <si>
    <t>Belize</t>
  </si>
  <si>
    <t>Simbabwe</t>
  </si>
  <si>
    <t>Sudan</t>
  </si>
  <si>
    <t>Mosambik</t>
  </si>
  <si>
    <t>Serbien</t>
  </si>
  <si>
    <t>Kuba</t>
  </si>
  <si>
    <t>Brasilien</t>
  </si>
  <si>
    <t>Algerien</t>
  </si>
  <si>
    <t>avg 2020-21</t>
  </si>
  <si>
    <t>Fidschi</t>
  </si>
  <si>
    <t>Andorra</t>
  </si>
  <si>
    <t>Vereinigte Arabische Emirate</t>
  </si>
  <si>
    <t>Afghanistan</t>
  </si>
  <si>
    <t>Antigua und Barbuda</t>
  </si>
  <si>
    <t>Anguilla</t>
  </si>
  <si>
    <t>Albanien</t>
  </si>
  <si>
    <t>Armenien</t>
  </si>
  <si>
    <t>NL Antillen</t>
  </si>
  <si>
    <t>Angola</t>
  </si>
  <si>
    <t>Antarktis</t>
  </si>
  <si>
    <t>Argentinien</t>
  </si>
  <si>
    <t>Americanisch Samoa</t>
  </si>
  <si>
    <t>Osterreich</t>
  </si>
  <si>
    <t>Australien</t>
  </si>
  <si>
    <t>Aruba</t>
  </si>
  <si>
    <t>Aserbaidschan</t>
  </si>
  <si>
    <t>Bosnien-Herzegowina</t>
  </si>
  <si>
    <t>Barbados</t>
  </si>
  <si>
    <t>Bangladesh</t>
  </si>
  <si>
    <t>Belgien und Luxemburg</t>
  </si>
  <si>
    <t>Belgien</t>
  </si>
  <si>
    <t>Burkina Faso</t>
  </si>
  <si>
    <t>Bulgarien</t>
  </si>
  <si>
    <t>Bahrein</t>
  </si>
  <si>
    <t>Burundi</t>
  </si>
  <si>
    <t>Benin</t>
  </si>
  <si>
    <t>St Barthelemy</t>
  </si>
  <si>
    <t>Bermuda</t>
  </si>
  <si>
    <t>Bruneï Darussalam</t>
  </si>
  <si>
    <t>Bolivien</t>
  </si>
  <si>
    <t>Bonaire, St Eustatius und Saba</t>
  </si>
  <si>
    <t>Bahamas</t>
  </si>
  <si>
    <t>Bhutan</t>
  </si>
  <si>
    <t>Bouvetinsel</t>
  </si>
  <si>
    <t>Botsuana</t>
  </si>
  <si>
    <t>Weissrussland</t>
  </si>
  <si>
    <t>Belarus</t>
  </si>
  <si>
    <t>Kanada</t>
  </si>
  <si>
    <t>Kokoinseln</t>
  </si>
  <si>
    <t>Kongo, Demokratische Republik</t>
  </si>
  <si>
    <t>Zentralafrikanische Republik</t>
  </si>
  <si>
    <t>Kongo</t>
  </si>
  <si>
    <t>Schweiz</t>
  </si>
  <si>
    <t>Cote d'Ivoire</t>
  </si>
  <si>
    <t>Cookinseln</t>
  </si>
  <si>
    <t>Chile</t>
  </si>
  <si>
    <t>Kamerun</t>
  </si>
  <si>
    <t>China</t>
  </si>
  <si>
    <t>Costa Rica</t>
  </si>
  <si>
    <t>Tschechoslow</t>
  </si>
  <si>
    <t>Serbien und Montenegro</t>
  </si>
  <si>
    <t>Kap Verde</t>
  </si>
  <si>
    <t>Curacao</t>
  </si>
  <si>
    <t>Weihnachtsinseln</t>
  </si>
  <si>
    <t>Zypern</t>
  </si>
  <si>
    <t>Tschechien</t>
  </si>
  <si>
    <t>Deutschland, Demokratische Republik</t>
  </si>
  <si>
    <t>Deutschland</t>
  </si>
  <si>
    <t>Dschibuti</t>
  </si>
  <si>
    <t>Dänemark</t>
  </si>
  <si>
    <t>Dominika</t>
  </si>
  <si>
    <t>Dominikanische Republik</t>
  </si>
  <si>
    <t>Ecuador</t>
  </si>
  <si>
    <t>Estland</t>
  </si>
  <si>
    <t>Agypten</t>
  </si>
  <si>
    <t>Ceuta und Melilla, Spanische Sahara</t>
  </si>
  <si>
    <t>Westsahara</t>
  </si>
  <si>
    <t>Eritrea</t>
  </si>
  <si>
    <t>Spanien</t>
  </si>
  <si>
    <t>Athiopien</t>
  </si>
  <si>
    <t>Finnland</t>
  </si>
  <si>
    <t>Falklandinseln</t>
  </si>
  <si>
    <t>Mikronesien, Föderierte staaten von</t>
  </si>
  <si>
    <t>Färöerinseln</t>
  </si>
  <si>
    <t>Frankreich</t>
  </si>
  <si>
    <t>Gabun</t>
  </si>
  <si>
    <t>Verenigtes Königreich</t>
  </si>
  <si>
    <t>Grenada</t>
  </si>
  <si>
    <t>Georgien</t>
  </si>
  <si>
    <t>Fransösische Guyana</t>
  </si>
  <si>
    <t>Ghana</t>
  </si>
  <si>
    <t>Gibraltar</t>
  </si>
  <si>
    <t>Grönland</t>
  </si>
  <si>
    <t>Gambia</t>
  </si>
  <si>
    <t>Guinea</t>
  </si>
  <si>
    <t>Guadeloupe</t>
  </si>
  <si>
    <t>Aquatorialguinea</t>
  </si>
  <si>
    <t>Griechenland</t>
  </si>
  <si>
    <t>Südgeorgien und Südlichen Sandwichinseln</t>
  </si>
  <si>
    <t>Guam</t>
  </si>
  <si>
    <t>Guinea-Bissau</t>
  </si>
  <si>
    <t>Guyana</t>
  </si>
  <si>
    <t>Hong Kong</t>
  </si>
  <si>
    <t>Heard und McDonaldinseln</t>
  </si>
  <si>
    <t>Honduras</t>
  </si>
  <si>
    <t>Kroatien</t>
  </si>
  <si>
    <t>Haiti</t>
  </si>
  <si>
    <t>Ungarn</t>
  </si>
  <si>
    <t>Indonesien</t>
  </si>
  <si>
    <t>Irland</t>
  </si>
  <si>
    <t>Israel</t>
  </si>
  <si>
    <t>Indien</t>
  </si>
  <si>
    <t>Britische Territorium im Indischen Ozean</t>
  </si>
  <si>
    <t>Irak</t>
  </si>
  <si>
    <t>Iran, Islamische Republik</t>
  </si>
  <si>
    <t>Island</t>
  </si>
  <si>
    <t>Italien</t>
  </si>
  <si>
    <t>Jamaika</t>
  </si>
  <si>
    <t>Jordanien</t>
  </si>
  <si>
    <t>Japan</t>
  </si>
  <si>
    <t>Kenia</t>
  </si>
  <si>
    <t>Kyrgyzstan</t>
  </si>
  <si>
    <t>Kyrgyz, Republik</t>
  </si>
  <si>
    <t>Kambodscha</t>
  </si>
  <si>
    <t>Kiribati</t>
  </si>
  <si>
    <t>Komoren</t>
  </si>
  <si>
    <t>St Kitts und Nevis</t>
  </si>
  <si>
    <t>Korea, Demokratische Volksrepublik</t>
  </si>
  <si>
    <t>Korea, Republik</t>
  </si>
  <si>
    <t>Kuwait</t>
  </si>
  <si>
    <t>Kaimaninseln</t>
  </si>
  <si>
    <t>Kasachstan</t>
  </si>
  <si>
    <t>Lao, Demokratische Volksrepublik</t>
  </si>
  <si>
    <t>Libanon</t>
  </si>
  <si>
    <t>St Lucia</t>
  </si>
  <si>
    <t>Liechtenstein</t>
  </si>
  <si>
    <t>Sri Lanka</t>
  </si>
  <si>
    <t>Liberia</t>
  </si>
  <si>
    <t>Lesotho</t>
  </si>
  <si>
    <t>Litauen</t>
  </si>
  <si>
    <t>Luxemburg</t>
  </si>
  <si>
    <t>Lettland</t>
  </si>
  <si>
    <t>Libyen</t>
  </si>
  <si>
    <t>Marokko</t>
  </si>
  <si>
    <t>Moldau</t>
  </si>
  <si>
    <t>Montenegro</t>
  </si>
  <si>
    <t>Madagaskar</t>
  </si>
  <si>
    <t>Marshallinseln</t>
  </si>
  <si>
    <t>NordMazedonien</t>
  </si>
  <si>
    <t>Mali</t>
  </si>
  <si>
    <t>Myanmar</t>
  </si>
  <si>
    <t>Mongolei</t>
  </si>
  <si>
    <t>Macau</t>
  </si>
  <si>
    <t>Nördliche Marianen</t>
  </si>
  <si>
    <t>Martinique</t>
  </si>
  <si>
    <t>Mauretanien</t>
  </si>
  <si>
    <t>Montserrat</t>
  </si>
  <si>
    <t>Malta</t>
  </si>
  <si>
    <t>Malediven</t>
  </si>
  <si>
    <t>Malawi</t>
  </si>
  <si>
    <t>Mexico</t>
  </si>
  <si>
    <t>Malaysia</t>
  </si>
  <si>
    <t>Namibia</t>
  </si>
  <si>
    <t>Neukaledonien</t>
  </si>
  <si>
    <t>Niger</t>
  </si>
  <si>
    <t>Norfolkinseln</t>
  </si>
  <si>
    <t>Nigeria</t>
  </si>
  <si>
    <t>Nicaragua</t>
  </si>
  <si>
    <t>Niederlande</t>
  </si>
  <si>
    <t>Norwegen</t>
  </si>
  <si>
    <t>Nepal</t>
  </si>
  <si>
    <t>Nauru</t>
  </si>
  <si>
    <t>Niue</t>
  </si>
  <si>
    <t>Neuseeland</t>
  </si>
  <si>
    <t>Oman</t>
  </si>
  <si>
    <t>Panama</t>
  </si>
  <si>
    <t>Peru</t>
  </si>
  <si>
    <t>Fransösisch Polynesien</t>
  </si>
  <si>
    <t>Papua Neuguinea</t>
  </si>
  <si>
    <t>Philippinen</t>
  </si>
  <si>
    <t>Pakistan</t>
  </si>
  <si>
    <t>Polen</t>
  </si>
  <si>
    <t>St Pierre und Miquelon</t>
  </si>
  <si>
    <t>Pitcairn</t>
  </si>
  <si>
    <t>Besetzte Palästinensische Gebiete</t>
  </si>
  <si>
    <t>Portugal</t>
  </si>
  <si>
    <t>Palau</t>
  </si>
  <si>
    <t>Paraguay</t>
  </si>
  <si>
    <t>Panamakanal</t>
  </si>
  <si>
    <t>Katar</t>
  </si>
  <si>
    <t>Hohe See</t>
  </si>
  <si>
    <t>Schiffsbedarf</t>
  </si>
  <si>
    <t>Schiffsbedarf une Luftfahrzeugbedarf</t>
  </si>
  <si>
    <t>Schiffsbedarf und Luftfahrzeugbedarf im Rahmen des Intra_EU Warenverkehrs</t>
  </si>
  <si>
    <t>Schiffsbedarf Extra</t>
  </si>
  <si>
    <t>Schiffsbedarf und Luftfahrzeugbedarf im Rahmen des Warenverkehrs mit Drittländern</t>
  </si>
  <si>
    <t>Westindien</t>
  </si>
  <si>
    <t>Nicht ermittelte Länder und Gebiete</t>
  </si>
  <si>
    <t>Nicht spezifizierte Länder und Gebiete</t>
  </si>
  <si>
    <t>Nicht spezifizierte Länder und Gebiete im Rahmen des Intra_EU Warenverkehrs</t>
  </si>
  <si>
    <t>Nicht spezifizierte Länder und Gebiete im Rahmen des Warenverkehrs mit Drittländern</t>
  </si>
  <si>
    <t>Aus Wirtschaftlichen oder militärischen Gründen nicht spezifizierte Länder and Gebiete</t>
  </si>
  <si>
    <t>Geheim Intra</t>
  </si>
  <si>
    <t>Aus Wirtschaftlichen oder militärischen Gründen im Rahmen des Intra_EU Warenverkehrs nicht spezifizierte Länder und Gebiete</t>
  </si>
  <si>
    <t>Geheim Extra</t>
  </si>
  <si>
    <t>Aus Wirtschaftlichen oder militärischen Gründen im Rahmen des Warenverkehrs mit Drittländern nicht spezifizierte Länder une Gebiete</t>
  </si>
  <si>
    <t>Reunion</t>
  </si>
  <si>
    <t>Rumänien</t>
  </si>
  <si>
    <t>Russland</t>
  </si>
  <si>
    <t>Russische Föderation</t>
  </si>
  <si>
    <t>Ruanda</t>
  </si>
  <si>
    <t>Saudi Arabien</t>
  </si>
  <si>
    <t>Salomoneninseln</t>
  </si>
  <si>
    <t>Seychellen</t>
  </si>
  <si>
    <t>Schweden</t>
  </si>
  <si>
    <t>Singapur</t>
  </si>
  <si>
    <t>St Helena, Ascension und Tristan Da Cunha</t>
  </si>
  <si>
    <t>Slowenien</t>
  </si>
  <si>
    <t>Svalbard</t>
  </si>
  <si>
    <t>Slowakei</t>
  </si>
  <si>
    <t>Sierra Leone</t>
  </si>
  <si>
    <t>San Marino</t>
  </si>
  <si>
    <t>Senegal</t>
  </si>
  <si>
    <t>Somalia</t>
  </si>
  <si>
    <t>Suriname</t>
  </si>
  <si>
    <t>Südsudan</t>
  </si>
  <si>
    <t>Sao Tome und Procipe</t>
  </si>
  <si>
    <t>Sowjet Union</t>
  </si>
  <si>
    <t>El Salvador</t>
  </si>
  <si>
    <t>St Martin</t>
  </si>
  <si>
    <t>Arabische Republik Syrien</t>
  </si>
  <si>
    <t>Swasiland</t>
  </si>
  <si>
    <t>Turks und Caicosinseln</t>
  </si>
  <si>
    <t>Tschad</t>
  </si>
  <si>
    <t>Fransösische Süd und Antarktisgebiete</t>
  </si>
  <si>
    <t>Togo</t>
  </si>
  <si>
    <t>Thailand</t>
  </si>
  <si>
    <t>Tadschikistan</t>
  </si>
  <si>
    <t>Tokelau</t>
  </si>
  <si>
    <t>Timor Leste</t>
  </si>
  <si>
    <t>Turkmenistan</t>
  </si>
  <si>
    <t>Tunisien</t>
  </si>
  <si>
    <t>Tonga</t>
  </si>
  <si>
    <t>Port. Timor</t>
  </si>
  <si>
    <t>Türkei</t>
  </si>
  <si>
    <t>Trinidad und Tobago</t>
  </si>
  <si>
    <t>Tuvalu</t>
  </si>
  <si>
    <t>Taiwan</t>
  </si>
  <si>
    <t>Tansania</t>
  </si>
  <si>
    <t>Ukraine</t>
  </si>
  <si>
    <t>Uganda</t>
  </si>
  <si>
    <t>Kleinere amerikanische Uberseeinseln</t>
  </si>
  <si>
    <t>Vereinigte Staaten</t>
  </si>
  <si>
    <t>Uruguay</t>
  </si>
  <si>
    <t>Usbekistan</t>
  </si>
  <si>
    <t>Heiliger Stuhl (Vatikanstadt)</t>
  </si>
  <si>
    <t>St. Vincent und die Grenadien</t>
  </si>
  <si>
    <t>Vietnam</t>
  </si>
  <si>
    <t>Venezuela</t>
  </si>
  <si>
    <t>Britische Jungferninseln</t>
  </si>
  <si>
    <t>Amerikanische Jungferninseln</t>
  </si>
  <si>
    <t>Viet Nam</t>
  </si>
  <si>
    <t>Vanuatu</t>
  </si>
  <si>
    <t>Wallis und Futuna</t>
  </si>
  <si>
    <t>Samoa</t>
  </si>
  <si>
    <t>Amerikanische Ozeanien</t>
  </si>
  <si>
    <t>Kanarische Inseln</t>
  </si>
  <si>
    <t>Ceuta</t>
  </si>
  <si>
    <t>XI</t>
  </si>
  <si>
    <t>Vereinigtes Königreich (Nordirland)</t>
  </si>
  <si>
    <t>Kosovo</t>
  </si>
  <si>
    <t>Melilla</t>
  </si>
  <si>
    <t>Australienische Ozean</t>
  </si>
  <si>
    <t>Westjordanland une Gazastr.</t>
  </si>
  <si>
    <t>Polargebiete</t>
  </si>
  <si>
    <t>XU</t>
  </si>
  <si>
    <t>Vereinigtes Königreich (ohne Nordirland)</t>
  </si>
  <si>
    <t>Neuseelandische Ozean</t>
  </si>
  <si>
    <t>Südjemen</t>
  </si>
  <si>
    <t>Jemen</t>
  </si>
  <si>
    <t>Mayotte</t>
  </si>
  <si>
    <t>Jugoslawien</t>
  </si>
  <si>
    <t>Südafrika</t>
  </si>
  <si>
    <t>Sambia</t>
  </si>
  <si>
    <t>Keine Daten</t>
  </si>
  <si>
    <t>UK</t>
  </si>
  <si>
    <t xml:space="preserve"> 	16/12/2022</t>
  </si>
  <si>
    <t>Ranking der Herkunftsländer für EU-Zuckerimporte nach Importmenge</t>
  </si>
  <si>
    <t>Ranking der Zielländer für EU-Zuckerexporte nach Exportmenge</t>
  </si>
  <si>
    <t>Ausfuhr</t>
  </si>
  <si>
    <t>aktuelles Jahr</t>
  </si>
  <si>
    <t>Jahr für Ranking und Vergleich mit aktuellem Jahr</t>
  </si>
  <si>
    <t>Farblich hervorheben: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</si>
</sst>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_-* #,##0\ _€_-;\-* #,##0\ _€_-;_-* &quot;-&quot;??\ _€_-;_-@_-"/>
    <numFmt numFmtId="168" formatCode="0.000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5E5E5E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 tint="-0.499984740745262"/>
      <name val="Arial"/>
      <family val="2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FFFFFF"/>
      <name val="EC Square Sans Pro"/>
      <family val="2"/>
    </font>
    <font>
      <b/>
      <sz val="12"/>
      <color rgb="FFFFFFFF"/>
      <name val="Calibri"/>
      <family val="2"/>
      <scheme val="minor"/>
    </font>
    <font>
      <b/>
      <sz val="16"/>
      <color rgb="FFFFFFFF"/>
      <name val="EC Square Sans Pro"/>
      <family val="2"/>
    </font>
    <font>
      <b/>
      <sz val="16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theme="2" tint="-0.8999908444471571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23538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5A644"/>
        <bgColor rgb="FF000000"/>
      </patternFill>
    </fill>
    <fill>
      <patternFill patternType="solid">
        <fgColor rgb="FF006A9D"/>
        <bgColor rgb="FF000000"/>
      </patternFill>
    </fill>
    <fill>
      <patternFill patternType="solid">
        <fgColor rgb="FF366092"/>
        <bgColor rgb="FF000000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23538D"/>
      </left>
      <right/>
      <top style="medium">
        <color rgb="FF23538D"/>
      </top>
      <bottom/>
      <diagonal/>
    </border>
    <border>
      <left/>
      <right/>
      <top style="medium">
        <color rgb="FF23538D"/>
      </top>
      <bottom/>
      <diagonal/>
    </border>
    <border>
      <left/>
      <right style="medium">
        <color rgb="FF23538D"/>
      </right>
      <top style="medium">
        <color rgb="FF23538D"/>
      </top>
      <bottom/>
      <diagonal/>
    </border>
    <border>
      <left style="medium">
        <color rgb="FF23538D"/>
      </left>
      <right/>
      <top/>
      <bottom/>
      <diagonal/>
    </border>
    <border>
      <left/>
      <right style="medium">
        <color rgb="FF23538D"/>
      </right>
      <top/>
      <bottom/>
      <diagonal/>
    </border>
    <border>
      <left style="thin">
        <color rgb="FF23538D"/>
      </left>
      <right/>
      <top/>
      <bottom/>
      <diagonal/>
    </border>
    <border>
      <left/>
      <right style="thin">
        <color rgb="FF23538D"/>
      </right>
      <top/>
      <bottom/>
      <diagonal/>
    </border>
    <border>
      <left style="medium">
        <color rgb="FF23538D"/>
      </left>
      <right/>
      <top style="thin">
        <color rgb="FF23538D"/>
      </top>
      <bottom style="thin">
        <color rgb="FF23538D"/>
      </bottom>
      <diagonal/>
    </border>
    <border>
      <left style="thin">
        <color rgb="FF23538D"/>
      </left>
      <right/>
      <top style="thin">
        <color rgb="FF23538D"/>
      </top>
      <bottom style="thin">
        <color rgb="FF23538D"/>
      </bottom>
      <diagonal/>
    </border>
    <border>
      <left/>
      <right/>
      <top style="thin">
        <color rgb="FF23538D"/>
      </top>
      <bottom style="thin">
        <color rgb="FF23538D"/>
      </bottom>
      <diagonal/>
    </border>
    <border>
      <left/>
      <right style="thin">
        <color rgb="FF23538D"/>
      </right>
      <top style="thin">
        <color rgb="FF23538D"/>
      </top>
      <bottom style="thin">
        <color rgb="FF23538D"/>
      </bottom>
      <diagonal/>
    </border>
    <border>
      <left style="medium">
        <color rgb="FF23538D"/>
      </left>
      <right/>
      <top style="thin">
        <color rgb="FF23538D"/>
      </top>
      <bottom style="medium">
        <color rgb="FF23538D"/>
      </bottom>
      <diagonal/>
    </border>
    <border>
      <left style="thin">
        <color indexed="64"/>
      </left>
      <right/>
      <top style="thin">
        <color rgb="FF23538D"/>
      </top>
      <bottom style="medium">
        <color rgb="FF23538D"/>
      </bottom>
      <diagonal/>
    </border>
    <border>
      <left/>
      <right/>
      <top style="thin">
        <color rgb="FF23538D"/>
      </top>
      <bottom style="medium">
        <color rgb="FF23538D"/>
      </bottom>
      <diagonal/>
    </border>
    <border>
      <left/>
      <right style="medium">
        <color rgb="FF23538D"/>
      </right>
      <top style="thin">
        <color rgb="FF23538D"/>
      </top>
      <bottom style="medium">
        <color rgb="FF23538D"/>
      </bottom>
      <diagonal/>
    </border>
    <border>
      <left/>
      <right style="thin">
        <color indexed="64"/>
      </right>
      <top/>
      <bottom/>
      <diagonal/>
    </border>
    <border>
      <left style="medium">
        <color rgb="FF23538D"/>
      </left>
      <right/>
      <top/>
      <bottom style="medium">
        <color rgb="FF23538D"/>
      </bottom>
      <diagonal/>
    </border>
    <border>
      <left/>
      <right style="thin">
        <color indexed="64"/>
      </right>
      <top/>
      <bottom style="medium">
        <color rgb="FF23538D"/>
      </bottom>
      <diagonal/>
    </border>
    <border>
      <left style="thin">
        <color indexed="64"/>
      </left>
      <right/>
      <top/>
      <bottom style="medium">
        <color rgb="FF23538D"/>
      </bottom>
      <diagonal/>
    </border>
    <border>
      <left/>
      <right/>
      <top/>
      <bottom style="medium">
        <color rgb="FF23538D"/>
      </bottom>
      <diagonal/>
    </border>
    <border>
      <left/>
      <right style="medium">
        <color rgb="FF23538D"/>
      </right>
      <top/>
      <bottom style="medium">
        <color rgb="FF23538D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rgb="FF23538D"/>
      </top>
      <bottom/>
      <diagonal/>
    </border>
    <border>
      <left style="thin">
        <color theme="0"/>
      </left>
      <right/>
      <top/>
      <bottom style="thin">
        <color rgb="FF23538D"/>
      </bottom>
      <diagonal/>
    </border>
    <border>
      <left style="thin">
        <color theme="0"/>
      </left>
      <right style="medium">
        <color rgb="FF23538D"/>
      </right>
      <top/>
      <bottom style="thin">
        <color indexed="64"/>
      </bottom>
      <diagonal/>
    </border>
    <border>
      <left style="thin">
        <color theme="0"/>
      </left>
      <right style="medium">
        <color rgb="FF23538D"/>
      </right>
      <top/>
      <bottom/>
      <diagonal/>
    </border>
    <border>
      <left style="medium">
        <color rgb="FF23538D"/>
      </left>
      <right/>
      <top style="thin">
        <color rgb="FF23538D"/>
      </top>
      <bottom/>
      <diagonal/>
    </border>
    <border>
      <left style="thin">
        <color rgb="FF23538D"/>
      </left>
      <right/>
      <top style="thin">
        <color indexed="64"/>
      </top>
      <bottom/>
      <diagonal/>
    </border>
    <border>
      <left style="thin">
        <color theme="0"/>
      </left>
      <right style="medium">
        <color rgb="FF23538D"/>
      </right>
      <top style="thin">
        <color indexed="64"/>
      </top>
      <bottom/>
      <diagonal/>
    </border>
    <border>
      <left style="thin">
        <color theme="0"/>
      </left>
      <right style="medium">
        <color rgb="FF23538D"/>
      </right>
      <top style="thin">
        <color rgb="FF23538D"/>
      </top>
      <bottom style="medium">
        <color rgb="FF23538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6A9D"/>
      </left>
      <right/>
      <top style="thin">
        <color rgb="FF006A9D"/>
      </top>
      <bottom/>
      <diagonal/>
    </border>
    <border>
      <left/>
      <right style="thin">
        <color rgb="FF006A9D"/>
      </right>
      <top style="thin">
        <color rgb="FF006A9D"/>
      </top>
      <bottom/>
      <diagonal/>
    </border>
    <border>
      <left/>
      <right/>
      <top style="thin">
        <color rgb="FF006A9D"/>
      </top>
      <bottom/>
      <diagonal/>
    </border>
    <border>
      <left style="medium">
        <color rgb="FF006A9D"/>
      </left>
      <right/>
      <top/>
      <bottom/>
      <diagonal/>
    </border>
    <border>
      <left style="thin">
        <color rgb="FF006A9D"/>
      </left>
      <right/>
      <top/>
      <bottom/>
      <diagonal/>
    </border>
    <border>
      <left/>
      <right style="thin">
        <color rgb="FF006A9D"/>
      </right>
      <top/>
      <bottom/>
      <diagonal/>
    </border>
    <border>
      <left style="thin">
        <color rgb="FF006A9D"/>
      </left>
      <right/>
      <top/>
      <bottom style="thin">
        <color rgb="FF006A9D"/>
      </bottom>
      <diagonal/>
    </border>
    <border>
      <left/>
      <right style="thin">
        <color rgb="FF006A9D"/>
      </right>
      <top/>
      <bottom style="thin">
        <color rgb="FF006A9D"/>
      </bottom>
      <diagonal/>
    </border>
    <border>
      <left/>
      <right/>
      <top/>
      <bottom style="thin">
        <color rgb="FF006A9D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quotePrefix="1" applyFill="1"/>
    <xf numFmtId="3" fontId="0" fillId="2" borderId="0" xfId="0" applyNumberFormat="1" applyFill="1"/>
    <xf numFmtId="0" fontId="1" fillId="2" borderId="0" xfId="0" quotePrefix="1" applyFont="1" applyFill="1"/>
    <xf numFmtId="0" fontId="0" fillId="2" borderId="1" xfId="0" quotePrefix="1" applyFill="1" applyBorder="1"/>
    <xf numFmtId="3" fontId="0" fillId="2" borderId="1" xfId="0" applyNumberFormat="1" applyFill="1" applyBorder="1"/>
    <xf numFmtId="3" fontId="1" fillId="2" borderId="0" xfId="0" applyNumberFormat="1" applyFont="1" applyFill="1"/>
    <xf numFmtId="0" fontId="1" fillId="2" borderId="0" xfId="0" quotePrefix="1" applyFont="1" applyFill="1" applyBorder="1"/>
    <xf numFmtId="3" fontId="1" fillId="2" borderId="0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1" fillId="3" borderId="0" xfId="0" quotePrefix="1" applyFont="1" applyFill="1" applyAlignment="1">
      <alignment horizontal="right"/>
    </xf>
    <xf numFmtId="0" fontId="6" fillId="2" borderId="0" xfId="2" applyFill="1"/>
    <xf numFmtId="0" fontId="7" fillId="2" borderId="0" xfId="2" applyFont="1" applyFill="1"/>
    <xf numFmtId="9" fontId="0" fillId="2" borderId="0" xfId="1" applyFont="1" applyFill="1"/>
    <xf numFmtId="0" fontId="1" fillId="2" borderId="1" xfId="0" applyFont="1" applyFill="1" applyBorder="1"/>
    <xf numFmtId="0" fontId="8" fillId="2" borderId="0" xfId="2" applyFont="1" applyFill="1"/>
    <xf numFmtId="0" fontId="0" fillId="2" borderId="0" xfId="0" applyFill="1" applyBorder="1"/>
    <xf numFmtId="0" fontId="1" fillId="2" borderId="1" xfId="0" quotePrefix="1" applyFont="1" applyFill="1" applyBorder="1"/>
    <xf numFmtId="3" fontId="1" fillId="2" borderId="1" xfId="0" applyNumberFormat="1" applyFont="1" applyFill="1" applyBorder="1"/>
    <xf numFmtId="0" fontId="9" fillId="2" borderId="0" xfId="2" applyFont="1" applyFill="1"/>
    <xf numFmtId="43" fontId="0" fillId="2" borderId="0" xfId="3" applyFont="1" applyFill="1"/>
    <xf numFmtId="167" fontId="0" fillId="2" borderId="0" xfId="3" applyNumberFormat="1" applyFont="1" applyFill="1"/>
    <xf numFmtId="167" fontId="0" fillId="2" borderId="0" xfId="0" applyNumberFormat="1" applyFill="1"/>
    <xf numFmtId="0" fontId="0" fillId="2" borderId="0" xfId="0" applyFill="1" applyProtection="1">
      <protection locked="0"/>
    </xf>
    <xf numFmtId="0" fontId="10" fillId="4" borderId="0" xfId="4" applyFont="1" applyFill="1" applyProtection="1">
      <protection locked="0"/>
    </xf>
    <xf numFmtId="0" fontId="11" fillId="4" borderId="0" xfId="4" applyFont="1" applyFill="1" applyAlignment="1" applyProtection="1">
      <protection locked="0"/>
    </xf>
    <xf numFmtId="0" fontId="12" fillId="4" borderId="0" xfId="4" applyFont="1" applyFill="1" applyProtection="1">
      <protection locked="0"/>
    </xf>
    <xf numFmtId="0" fontId="10" fillId="2" borderId="0" xfId="4" applyFont="1" applyFill="1" applyProtection="1"/>
    <xf numFmtId="0" fontId="10" fillId="2" borderId="0" xfId="4" applyFont="1" applyFill="1" applyProtection="1">
      <protection locked="0"/>
    </xf>
    <xf numFmtId="0" fontId="13" fillId="3" borderId="0" xfId="4" applyFont="1" applyFill="1" applyAlignment="1" applyProtection="1">
      <alignment vertical="center"/>
    </xf>
    <xf numFmtId="0" fontId="2" fillId="3" borderId="0" xfId="4" applyFill="1" applyProtection="1">
      <protection locked="0"/>
    </xf>
    <xf numFmtId="1" fontId="15" fillId="6" borderId="3" xfId="5" applyNumberFormat="1" applyFont="1" applyFill="1" applyBorder="1" applyAlignment="1" applyProtection="1">
      <alignment horizontal="right"/>
    </xf>
    <xf numFmtId="1" fontId="15" fillId="6" borderId="4" xfId="5" applyNumberFormat="1" applyFont="1" applyFill="1" applyBorder="1" applyAlignment="1" applyProtection="1">
      <alignment horizontal="right"/>
    </xf>
    <xf numFmtId="1" fontId="15" fillId="6" borderId="5" xfId="5" applyNumberFormat="1" applyFont="1" applyFill="1" applyBorder="1" applyAlignment="1" applyProtection="1">
      <alignment horizontal="right"/>
    </xf>
    <xf numFmtId="1" fontId="15" fillId="6" borderId="6" xfId="5" applyNumberFormat="1" applyFont="1" applyFill="1" applyBorder="1" applyAlignment="1" applyProtection="1">
      <alignment horizontal="center" vertical="center"/>
    </xf>
    <xf numFmtId="1" fontId="15" fillId="6" borderId="0" xfId="5" applyNumberFormat="1" applyFont="1" applyFill="1" applyBorder="1" applyAlignment="1" applyProtection="1">
      <alignment horizontal="left" vertical="center"/>
    </xf>
    <xf numFmtId="1" fontId="15" fillId="6" borderId="0" xfId="5" applyNumberFormat="1" applyFont="1" applyFill="1" applyBorder="1" applyAlignment="1" applyProtection="1">
      <alignment horizontal="right" vertical="center"/>
    </xf>
    <xf numFmtId="1" fontId="15" fillId="6" borderId="7" xfId="5" applyNumberFormat="1" applyFont="1" applyFill="1" applyBorder="1" applyAlignment="1" applyProtection="1">
      <alignment horizontal="right" vertical="center"/>
    </xf>
    <xf numFmtId="0" fontId="16" fillId="2" borderId="6" xfId="0" applyFont="1" applyFill="1" applyBorder="1" applyAlignment="1" applyProtection="1">
      <alignment horizontal="center" vertical="center"/>
    </xf>
    <xf numFmtId="0" fontId="14" fillId="2" borderId="8" xfId="0" applyFont="1" applyFill="1" applyBorder="1" applyProtection="1"/>
    <xf numFmtId="41" fontId="14" fillId="2" borderId="0" xfId="0" applyNumberFormat="1" applyFont="1" applyFill="1" applyBorder="1" applyProtection="1"/>
    <xf numFmtId="164" fontId="14" fillId="2" borderId="9" xfId="6" applyNumberFormat="1" applyFont="1" applyFill="1" applyBorder="1" applyProtection="1"/>
    <xf numFmtId="164" fontId="10" fillId="2" borderId="0" xfId="0" applyNumberFormat="1" applyFont="1" applyFill="1" applyProtection="1"/>
    <xf numFmtId="41" fontId="0" fillId="2" borderId="0" xfId="0" applyNumberFormat="1" applyFill="1" applyProtection="1">
      <protection locked="0"/>
    </xf>
    <xf numFmtId="0" fontId="16" fillId="2" borderId="10" xfId="0" applyFont="1" applyFill="1" applyBorder="1" applyAlignment="1" applyProtection="1">
      <alignment horizontal="center" vertical="center"/>
    </xf>
    <xf numFmtId="0" fontId="17" fillId="2" borderId="11" xfId="0" applyFont="1" applyFill="1" applyBorder="1" applyProtection="1"/>
    <xf numFmtId="41" fontId="17" fillId="2" borderId="12" xfId="0" applyNumberFormat="1" applyFont="1" applyFill="1" applyBorder="1" applyAlignment="1" applyProtection="1">
      <alignment horizontal="right" vertical="center"/>
    </xf>
    <xf numFmtId="41" fontId="17" fillId="2" borderId="12" xfId="0" applyNumberFormat="1" applyFont="1" applyFill="1" applyBorder="1" applyAlignment="1" applyProtection="1"/>
    <xf numFmtId="164" fontId="17" fillId="2" borderId="13" xfId="6" applyNumberFormat="1" applyFont="1" applyFill="1" applyBorder="1" applyProtection="1"/>
    <xf numFmtId="0" fontId="14" fillId="2" borderId="14" xfId="0" applyFont="1" applyFill="1" applyBorder="1" applyProtection="1"/>
    <xf numFmtId="0" fontId="16" fillId="2" borderId="15" xfId="0" applyFont="1" applyFill="1" applyBorder="1" applyProtection="1"/>
    <xf numFmtId="41" fontId="17" fillId="2" borderId="16" xfId="6" applyNumberFormat="1" applyFont="1" applyFill="1" applyBorder="1" applyProtection="1"/>
    <xf numFmtId="164" fontId="16" fillId="2" borderId="17" xfId="6" applyNumberFormat="1" applyFont="1" applyFill="1" applyBorder="1" applyProtection="1"/>
    <xf numFmtId="0" fontId="18" fillId="2" borderId="0" xfId="0" applyFont="1" applyFill="1" applyProtection="1"/>
    <xf numFmtId="3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1" fontId="15" fillId="6" borderId="0" xfId="5" applyNumberFormat="1" applyFont="1" applyFill="1" applyBorder="1" applyAlignment="1" applyProtection="1">
      <alignment vertical="center"/>
    </xf>
    <xf numFmtId="3" fontId="14" fillId="2" borderId="0" xfId="0" applyNumberFormat="1" applyFont="1" applyFill="1" applyBorder="1" applyProtection="1"/>
    <xf numFmtId="164" fontId="14" fillId="2" borderId="7" xfId="6" applyNumberFormat="1" applyFont="1" applyFill="1" applyBorder="1" applyProtection="1"/>
    <xf numFmtId="0" fontId="16" fillId="2" borderId="19" xfId="0" applyFont="1" applyFill="1" applyBorder="1" applyAlignment="1" applyProtection="1">
      <alignment horizontal="center" vertical="center"/>
    </xf>
    <xf numFmtId="0" fontId="14" fillId="2" borderId="21" xfId="0" applyFont="1" applyFill="1" applyBorder="1" applyProtection="1"/>
    <xf numFmtId="3" fontId="14" fillId="2" borderId="22" xfId="0" applyNumberFormat="1" applyFont="1" applyFill="1" applyBorder="1" applyProtection="1"/>
    <xf numFmtId="164" fontId="14" fillId="2" borderId="23" xfId="6" applyNumberFormat="1" applyFont="1" applyFill="1" applyBorder="1" applyProtection="1"/>
    <xf numFmtId="3" fontId="17" fillId="2" borderId="16" xfId="6" applyNumberFormat="1" applyFont="1" applyFill="1" applyBorder="1" applyProtection="1"/>
    <xf numFmtId="0" fontId="13" fillId="3" borderId="0" xfId="4" applyFont="1" applyFill="1" applyAlignment="1" applyProtection="1">
      <alignment vertical="center"/>
      <protection locked="0"/>
    </xf>
    <xf numFmtId="1" fontId="15" fillId="6" borderId="4" xfId="5" applyNumberFormat="1" applyFont="1" applyFill="1" applyBorder="1" applyAlignment="1" applyProtection="1">
      <alignment horizontal="left" vertical="center"/>
    </xf>
    <xf numFmtId="1" fontId="15" fillId="6" borderId="26" xfId="5" applyNumberFormat="1" applyFont="1" applyFill="1" applyBorder="1" applyAlignment="1" applyProtection="1">
      <alignment horizontal="center" vertical="center" wrapText="1"/>
    </xf>
    <xf numFmtId="41" fontId="17" fillId="2" borderId="12" xfId="0" applyNumberFormat="1" applyFont="1" applyFill="1" applyBorder="1" applyProtection="1"/>
    <xf numFmtId="164" fontId="17" fillId="2" borderId="11" xfId="1" applyNumberFormat="1" applyFont="1" applyFill="1" applyBorder="1" applyProtection="1"/>
    <xf numFmtId="164" fontId="17" fillId="2" borderId="12" xfId="1" applyNumberFormat="1" applyFont="1" applyFill="1" applyBorder="1" applyProtection="1"/>
    <xf numFmtId="166" fontId="14" fillId="2" borderId="27" xfId="6" applyNumberFormat="1" applyFont="1" applyFill="1" applyBorder="1" applyProtection="1"/>
    <xf numFmtId="164" fontId="14" fillId="2" borderId="8" xfId="1" applyNumberFormat="1" applyFont="1" applyFill="1" applyBorder="1" applyProtection="1"/>
    <xf numFmtId="164" fontId="14" fillId="2" borderId="0" xfId="1" applyNumberFormat="1" applyFont="1" applyFill="1" applyBorder="1" applyProtection="1"/>
    <xf numFmtId="166" fontId="14" fillId="2" borderId="28" xfId="6" applyNumberFormat="1" applyFont="1" applyFill="1" applyBorder="1" applyProtection="1"/>
    <xf numFmtId="0" fontId="16" fillId="2" borderId="29" xfId="0" applyFont="1" applyFill="1" applyBorder="1" applyAlignment="1" applyProtection="1">
      <alignment horizontal="center" vertical="center"/>
    </xf>
    <xf numFmtId="0" fontId="14" fillId="2" borderId="30" xfId="0" applyFont="1" applyFill="1" applyBorder="1" applyProtection="1"/>
    <xf numFmtId="41" fontId="14" fillId="2" borderId="1" xfId="0" applyNumberFormat="1" applyFont="1" applyFill="1" applyBorder="1" applyProtection="1"/>
    <xf numFmtId="164" fontId="14" fillId="2" borderId="30" xfId="1" applyNumberFormat="1" applyFont="1" applyFill="1" applyBorder="1" applyProtection="1"/>
    <xf numFmtId="164" fontId="14" fillId="2" borderId="1" xfId="1" applyNumberFormat="1" applyFont="1" applyFill="1" applyBorder="1" applyProtection="1"/>
    <xf numFmtId="166" fontId="14" fillId="2" borderId="31" xfId="6" applyNumberFormat="1" applyFont="1" applyFill="1" applyBorder="1" applyProtection="1"/>
    <xf numFmtId="9" fontId="17" fillId="2" borderId="16" xfId="1" applyFont="1" applyFill="1" applyBorder="1" applyProtection="1"/>
    <xf numFmtId="166" fontId="16" fillId="2" borderId="32" xfId="1" applyNumberFormat="1" applyFont="1" applyFill="1" applyBorder="1" applyProtection="1"/>
    <xf numFmtId="164" fontId="0" fillId="2" borderId="0" xfId="0" applyNumberFormat="1" applyFill="1" applyProtection="1">
      <protection locked="0"/>
    </xf>
    <xf numFmtId="0" fontId="19" fillId="2" borderId="0" xfId="0" applyFont="1" applyFill="1"/>
    <xf numFmtId="0" fontId="1" fillId="3" borderId="2" xfId="0" quotePrefix="1" applyFont="1" applyFill="1" applyBorder="1" applyAlignment="1">
      <alignment horizontal="right"/>
    </xf>
    <xf numFmtId="0" fontId="1" fillId="3" borderId="0" xfId="0" quotePrefix="1" applyFont="1" applyFill="1" applyBorder="1" applyAlignment="1">
      <alignment horizontal="right"/>
    </xf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0" fontId="19" fillId="2" borderId="1" xfId="0" applyFont="1" applyFill="1" applyBorder="1"/>
    <xf numFmtId="9" fontId="0" fillId="2" borderId="1" xfId="1" applyFont="1" applyFill="1" applyBorder="1"/>
    <xf numFmtId="164" fontId="0" fillId="2" borderId="33" xfId="1" applyNumberFormat="1" applyFont="1" applyFill="1" applyBorder="1"/>
    <xf numFmtId="164" fontId="0" fillId="2" borderId="1" xfId="1" applyNumberFormat="1" applyFont="1" applyFill="1" applyBorder="1"/>
    <xf numFmtId="0" fontId="21" fillId="2" borderId="34" xfId="0" applyFont="1" applyFill="1" applyBorder="1"/>
    <xf numFmtId="0" fontId="1" fillId="2" borderId="34" xfId="0" quotePrefix="1" applyFont="1" applyFill="1" applyBorder="1"/>
    <xf numFmtId="3" fontId="1" fillId="2" borderId="34" xfId="0" applyNumberFormat="1" applyFont="1" applyFill="1" applyBorder="1"/>
    <xf numFmtId="9" fontId="1" fillId="2" borderId="34" xfId="1" applyFont="1" applyFill="1" applyBorder="1"/>
    <xf numFmtId="164" fontId="1" fillId="2" borderId="35" xfId="1" applyNumberFormat="1" applyFont="1" applyFill="1" applyBorder="1"/>
    <xf numFmtId="164" fontId="1" fillId="2" borderId="34" xfId="1" applyNumberFormat="1" applyFont="1" applyFill="1" applyBorder="1"/>
    <xf numFmtId="0" fontId="0" fillId="2" borderId="0" xfId="0" applyFill="1" applyProtection="1"/>
    <xf numFmtId="0" fontId="10" fillId="2" borderId="0" xfId="0" applyFont="1" applyFill="1" applyProtection="1"/>
    <xf numFmtId="1" fontId="15" fillId="6" borderId="0" xfId="5" applyNumberFormat="1" applyFont="1" applyFill="1" applyBorder="1" applyAlignment="1" applyProtection="1">
      <alignment horizontal="right" vertical="center" indent="1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wrapText="1"/>
    </xf>
    <xf numFmtId="0" fontId="1" fillId="2" borderId="0" xfId="0" applyFont="1" applyFill="1" applyProtection="1"/>
    <xf numFmtId="14" fontId="1" fillId="7" borderId="0" xfId="0" applyNumberFormat="1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vertical="center"/>
    </xf>
    <xf numFmtId="0" fontId="22" fillId="2" borderId="0" xfId="7" applyFill="1" applyAlignment="1" applyProtection="1">
      <alignment vertical="center" wrapText="1"/>
    </xf>
    <xf numFmtId="0" fontId="23" fillId="2" borderId="0" xfId="0" applyFont="1" applyFill="1" applyProtection="1"/>
    <xf numFmtId="49" fontId="1" fillId="2" borderId="0" xfId="0" applyNumberFormat="1" applyFont="1" applyFill="1" applyAlignment="1" applyProtection="1">
      <alignment horizontal="left" vertical="center" indent="1"/>
    </xf>
    <xf numFmtId="0" fontId="0" fillId="2" borderId="0" xfId="0" applyFill="1" applyAlignment="1" applyProtection="1">
      <alignment vertical="center" wrapText="1"/>
    </xf>
    <xf numFmtId="0" fontId="0" fillId="8" borderId="0" xfId="0" applyFill="1" applyProtection="1">
      <protection locked="0"/>
    </xf>
    <xf numFmtId="0" fontId="25" fillId="2" borderId="0" xfId="0" applyFont="1" applyFill="1" applyProtection="1">
      <protection locked="0"/>
    </xf>
    <xf numFmtId="0" fontId="26" fillId="3" borderId="0" xfId="0" applyFont="1" applyFill="1" applyAlignment="1" applyProtection="1">
      <alignment horizontal="right" vertical="center"/>
    </xf>
    <xf numFmtId="0" fontId="28" fillId="3" borderId="0" xfId="0" applyFont="1" applyFill="1" applyAlignment="1" applyProtection="1">
      <alignment horizontal="center" vertical="center"/>
    </xf>
    <xf numFmtId="0" fontId="26" fillId="3" borderId="0" xfId="0" applyFont="1" applyFill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29" fillId="10" borderId="36" xfId="0" applyFont="1" applyFill="1" applyBorder="1" applyAlignment="1" applyProtection="1">
      <alignment horizontal="center" vertical="center"/>
    </xf>
    <xf numFmtId="0" fontId="29" fillId="10" borderId="38" xfId="0" applyFont="1" applyFill="1" applyBorder="1" applyAlignment="1" applyProtection="1">
      <alignment horizontal="center" vertical="center"/>
    </xf>
    <xf numFmtId="1" fontId="10" fillId="2" borderId="3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30" fillId="2" borderId="0" xfId="2" applyFont="1" applyFill="1" applyAlignment="1">
      <alignment horizontal="center"/>
    </xf>
    <xf numFmtId="166" fontId="31" fillId="2" borderId="0" xfId="5" applyNumberFormat="1" applyFont="1" applyFill="1" applyProtection="1">
      <protection locked="0"/>
    </xf>
    <xf numFmtId="166" fontId="14" fillId="2" borderId="0" xfId="5" applyNumberFormat="1" applyFill="1" applyProtection="1">
      <protection locked="0"/>
    </xf>
    <xf numFmtId="166" fontId="32" fillId="2" borderId="0" xfId="5" applyNumberFormat="1" applyFont="1" applyFill="1" applyProtection="1">
      <protection locked="0"/>
    </xf>
    <xf numFmtId="166" fontId="14" fillId="2" borderId="0" xfId="5" applyNumberFormat="1" applyFill="1" applyBorder="1" applyProtection="1">
      <protection locked="0"/>
    </xf>
    <xf numFmtId="166" fontId="20" fillId="2" borderId="0" xfId="5" applyNumberFormat="1" applyFont="1" applyFill="1" applyProtection="1">
      <protection locked="0"/>
    </xf>
    <xf numFmtId="0" fontId="14" fillId="2" borderId="0" xfId="5" applyFill="1" applyProtection="1">
      <protection locked="0"/>
    </xf>
    <xf numFmtId="1" fontId="33" fillId="6" borderId="0" xfId="5" applyNumberFormat="1" applyFont="1" applyFill="1" applyBorder="1" applyAlignment="1" applyProtection="1">
      <alignment vertical="center"/>
      <protection locked="0"/>
    </xf>
    <xf numFmtId="166" fontId="34" fillId="6" borderId="0" xfId="8" applyNumberFormat="1" applyFont="1" applyFill="1" applyAlignment="1" applyProtection="1">
      <alignment vertical="center"/>
      <protection locked="0"/>
    </xf>
    <xf numFmtId="166" fontId="35" fillId="6" borderId="0" xfId="8" applyNumberFormat="1" applyFont="1" applyFill="1" applyAlignment="1" applyProtection="1">
      <alignment vertical="center"/>
      <protection locked="0"/>
    </xf>
    <xf numFmtId="0" fontId="14" fillId="2" borderId="0" xfId="5" applyFill="1" applyProtection="1"/>
    <xf numFmtId="0" fontId="32" fillId="2" borderId="0" xfId="5" applyFont="1" applyFill="1" applyProtection="1">
      <protection locked="0"/>
    </xf>
    <xf numFmtId="165" fontId="14" fillId="2" borderId="0" xfId="5" applyNumberFormat="1" applyFill="1" applyProtection="1">
      <protection locked="0"/>
    </xf>
    <xf numFmtId="0" fontId="20" fillId="2" borderId="0" xfId="5" applyFont="1" applyFill="1" applyProtection="1">
      <protection locked="0"/>
    </xf>
    <xf numFmtId="168" fontId="14" fillId="2" borderId="0" xfId="5" applyNumberFormat="1" applyFill="1" applyProtection="1">
      <protection locked="0"/>
    </xf>
    <xf numFmtId="166" fontId="31" fillId="2" borderId="0" xfId="5" applyNumberFormat="1" applyFont="1" applyFill="1" applyBorder="1" applyProtection="1"/>
    <xf numFmtId="1" fontId="37" fillId="6" borderId="0" xfId="5" applyNumberFormat="1" applyFont="1" applyFill="1" applyBorder="1" applyAlignment="1" applyProtection="1">
      <alignment horizontal="right" vertical="center"/>
      <protection locked="0"/>
    </xf>
    <xf numFmtId="1" fontId="33" fillId="6" borderId="0" xfId="5" applyNumberFormat="1" applyFont="1" applyFill="1" applyBorder="1" applyAlignment="1" applyProtection="1">
      <alignment horizontal="center" vertical="center"/>
      <protection locked="0"/>
    </xf>
    <xf numFmtId="1" fontId="33" fillId="6" borderId="0" xfId="5" applyNumberFormat="1" applyFont="1" applyFill="1" applyBorder="1" applyAlignment="1" applyProtection="1">
      <alignment horizontal="left" vertical="center"/>
      <protection locked="0"/>
    </xf>
    <xf numFmtId="166" fontId="31" fillId="2" borderId="0" xfId="5" applyNumberFormat="1" applyFont="1" applyFill="1" applyProtection="1"/>
    <xf numFmtId="3" fontId="38" fillId="2" borderId="0" xfId="5" applyNumberFormat="1" applyFont="1" applyFill="1" applyBorder="1" applyAlignment="1" applyProtection="1">
      <alignment horizontal="right"/>
    </xf>
    <xf numFmtId="166" fontId="32" fillId="2" borderId="0" xfId="5" applyNumberFormat="1" applyFont="1" applyFill="1" applyProtection="1"/>
    <xf numFmtId="3" fontId="38" fillId="2" borderId="0" xfId="5" applyNumberFormat="1" applyFont="1" applyFill="1" applyBorder="1" applyProtection="1"/>
    <xf numFmtId="166" fontId="39" fillId="2" borderId="0" xfId="5" applyNumberFormat="1" applyFont="1" applyFill="1" applyBorder="1" applyProtection="1">
      <protection locked="0"/>
    </xf>
    <xf numFmtId="0" fontId="40" fillId="2" borderId="0" xfId="2" applyFont="1" applyFill="1"/>
    <xf numFmtId="0" fontId="41" fillId="2" borderId="0" xfId="4" applyFont="1" applyFill="1" applyProtection="1">
      <protection locked="0"/>
    </xf>
    <xf numFmtId="0" fontId="42" fillId="2" borderId="0" xfId="0" applyFont="1" applyFill="1" applyProtection="1">
      <protection locked="0"/>
    </xf>
    <xf numFmtId="166" fontId="0" fillId="2" borderId="40" xfId="0" applyNumberForma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>
      <alignment horizontal="center" vertical="center"/>
    </xf>
    <xf numFmtId="166" fontId="0" fillId="2" borderId="41" xfId="0" applyNumberFormat="1" applyFill="1" applyBorder="1" applyAlignment="1" applyProtection="1">
      <alignment horizontal="center" vertical="center"/>
      <protection locked="0"/>
    </xf>
    <xf numFmtId="166" fontId="0" fillId="2" borderId="42" xfId="0" applyNumberFormat="1" applyFill="1" applyBorder="1" applyAlignment="1" applyProtection="1">
      <alignment horizontal="center" vertical="center"/>
    </xf>
    <xf numFmtId="166" fontId="0" fillId="2" borderId="44" xfId="0" applyNumberFormat="1" applyFill="1" applyBorder="1" applyAlignment="1" applyProtection="1">
      <alignment horizontal="center" vertical="center"/>
    </xf>
    <xf numFmtId="166" fontId="0" fillId="2" borderId="43" xfId="0" applyNumberFormat="1" applyFill="1" applyBorder="1" applyAlignment="1" applyProtection="1">
      <alignment horizontal="center" vertical="center"/>
      <protection locked="0"/>
    </xf>
    <xf numFmtId="0" fontId="19" fillId="2" borderId="45" xfId="0" applyFont="1" applyFill="1" applyBorder="1"/>
    <xf numFmtId="3" fontId="0" fillId="2" borderId="2" xfId="0" applyNumberFormat="1" applyFill="1" applyBorder="1"/>
    <xf numFmtId="14" fontId="0" fillId="0" borderId="0" xfId="0" applyNumberFormat="1"/>
    <xf numFmtId="166" fontId="0" fillId="2" borderId="0" xfId="0" applyNumberFormat="1" applyFill="1" applyProtection="1">
      <protection locked="0"/>
    </xf>
    <xf numFmtId="0" fontId="43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1" fontId="15" fillId="6" borderId="4" xfId="5" applyNumberFormat="1" applyFont="1" applyFill="1" applyBorder="1" applyAlignment="1" applyProtection="1">
      <alignment horizontal="left"/>
    </xf>
    <xf numFmtId="0" fontId="16" fillId="2" borderId="20" xfId="0" applyFont="1" applyFill="1" applyBorder="1" applyAlignment="1" applyProtection="1">
      <alignment horizontal="center" vertical="center"/>
    </xf>
    <xf numFmtId="1" fontId="15" fillId="6" borderId="25" xfId="5" applyNumberFormat="1" applyFont="1" applyFill="1" applyBorder="1" applyAlignment="1" applyProtection="1">
      <alignment horizontal="center"/>
    </xf>
    <xf numFmtId="1" fontId="15" fillId="6" borderId="4" xfId="5" applyNumberFormat="1" applyFont="1" applyFill="1" applyBorder="1" applyAlignment="1" applyProtection="1">
      <alignment horizontal="center"/>
    </xf>
    <xf numFmtId="1" fontId="15" fillId="6" borderId="5" xfId="5" applyNumberFormat="1" applyFont="1" applyFill="1" applyBorder="1" applyAlignment="1" applyProtection="1">
      <alignment horizontal="center"/>
    </xf>
    <xf numFmtId="0" fontId="12" fillId="5" borderId="0" xfId="4" applyFont="1" applyFill="1" applyAlignment="1" applyProtection="1">
      <alignment horizontal="center"/>
      <protection locked="0"/>
    </xf>
    <xf numFmtId="0" fontId="11" fillId="4" borderId="0" xfId="4" applyFont="1" applyFill="1" applyAlignment="1" applyProtection="1">
      <alignment horizontal="center"/>
      <protection locked="0"/>
    </xf>
    <xf numFmtId="0" fontId="27" fillId="9" borderId="0" xfId="0" applyFont="1" applyFill="1" applyBorder="1" applyAlignment="1" applyProtection="1">
      <alignment horizontal="center" vertical="center"/>
      <protection locked="0"/>
    </xf>
    <xf numFmtId="0" fontId="29" fillId="10" borderId="36" xfId="0" applyFont="1" applyFill="1" applyBorder="1" applyAlignment="1" applyProtection="1">
      <alignment horizontal="center" vertical="center"/>
    </xf>
    <xf numFmtId="0" fontId="29" fillId="10" borderId="37" xfId="0" applyFont="1" applyFill="1" applyBorder="1" applyAlignment="1" applyProtection="1">
      <alignment horizontal="center" vertical="center"/>
    </xf>
    <xf numFmtId="1" fontId="0" fillId="2" borderId="40" xfId="0" applyNumberFormat="1" applyFill="1" applyBorder="1" applyAlignment="1" applyProtection="1">
      <alignment horizontal="center" vertical="center"/>
    </xf>
    <xf numFmtId="1" fontId="0" fillId="2" borderId="41" xfId="0" applyNumberFormat="1" applyFill="1" applyBorder="1" applyAlignment="1" applyProtection="1">
      <alignment horizontal="center" vertical="center"/>
    </xf>
    <xf numFmtId="1" fontId="0" fillId="2" borderId="42" xfId="0" applyNumberFormat="1" applyFill="1" applyBorder="1" applyAlignment="1" applyProtection="1">
      <alignment horizontal="center" vertical="center"/>
    </xf>
    <xf numFmtId="1" fontId="0" fillId="2" borderId="43" xfId="0" applyNumberForma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Alignment="1" applyProtection="1">
      <alignment horizontal="center" vertical="center" wrapText="1"/>
    </xf>
    <xf numFmtId="1" fontId="33" fillId="6" borderId="0" xfId="5" applyNumberFormat="1" applyFont="1" applyFill="1" applyBorder="1" applyAlignment="1" applyProtection="1">
      <alignment horizontal="center" vertical="center"/>
      <protection locked="0"/>
    </xf>
    <xf numFmtId="0" fontId="12" fillId="5" borderId="0" xfId="4" applyFont="1" applyFill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36" fillId="6" borderId="0" xfId="8" applyNumberFormat="1" applyFont="1" applyFill="1" applyAlignment="1" applyProtection="1">
      <alignment vertical="center"/>
    </xf>
    <xf numFmtId="166" fontId="34" fillId="6" borderId="0" xfId="8" applyNumberFormat="1" applyFont="1" applyFill="1" applyAlignment="1" applyProtection="1">
      <alignment vertical="center"/>
    </xf>
    <xf numFmtId="0" fontId="0" fillId="2" borderId="0" xfId="0" applyFill="1" applyAlignment="1" applyProtection="1">
      <alignment horizontal="left" vertical="center" wrapText="1"/>
    </xf>
    <xf numFmtId="49" fontId="0" fillId="2" borderId="0" xfId="0" applyNumberFormat="1" applyFill="1" applyAlignment="1" applyProtection="1">
      <alignment horizontal="left" vertical="center" wrapText="1"/>
    </xf>
  </cellXfs>
  <cellStyles count="9">
    <cellStyle name="Komma" xfId="3" builtinId="3"/>
    <cellStyle name="Link" xfId="7" builtinId="8"/>
    <cellStyle name="Prozent" xfId="1" builtinId="5"/>
    <cellStyle name="Prozent 11" xfId="6" xr:uid="{82CF4F3E-DFEC-4441-9015-CC4553091E5F}"/>
    <cellStyle name="Standard" xfId="0" builtinId="0"/>
    <cellStyle name="Standard 2" xfId="2" xr:uid="{00000000-0005-0000-0000-000002000000}"/>
    <cellStyle name="Standard 2 2" xfId="5" xr:uid="{6D2B9CA5-948F-452E-950E-545F0535AA5E}"/>
    <cellStyle name="Standard 3 11" xfId="8" xr:uid="{158532B4-E7E9-4C20-9BC5-F128C767A30E}"/>
    <cellStyle name="Standard 5 4 4" xfId="4" xr:uid="{813E3238-8772-47C4-BF88-A00718693FE5}"/>
  </cellStyles>
  <dxfs count="87"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2D05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595959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Rankings!$O$44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Rankings!$M$45:$M$55</c15:sqref>
                  </c15:fullRef>
                </c:ext>
              </c:extLst>
              <c:f>Rankings!$M$45:$M$54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Norwegen</c:v>
                </c:pt>
                <c:pt idx="3">
                  <c:v>Agypten</c:v>
                </c:pt>
                <c:pt idx="4">
                  <c:v>Saudi Arabien</c:v>
                </c:pt>
                <c:pt idx="5">
                  <c:v>Ghana</c:v>
                </c:pt>
                <c:pt idx="6">
                  <c:v>Kamerun</c:v>
                </c:pt>
                <c:pt idx="7">
                  <c:v>Libanon</c:v>
                </c:pt>
                <c:pt idx="8">
                  <c:v>Georgien</c:v>
                </c:pt>
                <c:pt idx="9">
                  <c:v>Kuwait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Rankings!$O$45:$O$55</c15:sqref>
                  </c15:fullRef>
                </c:ext>
              </c:extLst>
              <c:f>Rankings!$O$45:$O$54</c:f>
              <c:numCache>
                <c:formatCode>_(* #,##0_);_(* \(#,##0\);_(* "-"_);_(@_)</c:formatCode>
                <c:ptCount val="10"/>
                <c:pt idx="0">
                  <c:v>345.49390118666662</c:v>
                </c:pt>
                <c:pt idx="1">
                  <c:v>263.28754514666667</c:v>
                </c:pt>
                <c:pt idx="2">
                  <c:v>59.105166973333333</c:v>
                </c:pt>
                <c:pt idx="3">
                  <c:v>123.71144697333334</c:v>
                </c:pt>
                <c:pt idx="4">
                  <c:v>35.310609919999997</c:v>
                </c:pt>
                <c:pt idx="5">
                  <c:v>43.28387889333333</c:v>
                </c:pt>
                <c:pt idx="6">
                  <c:v>37.623443653333332</c:v>
                </c:pt>
                <c:pt idx="7">
                  <c:v>23.815397333333333</c:v>
                </c:pt>
                <c:pt idx="8">
                  <c:v>40.196008879999994</c:v>
                </c:pt>
                <c:pt idx="9">
                  <c:v>35.090144426666669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9-40F3-839A-780FDC757229}"/>
            </c:ext>
          </c:extLst>
        </c:ser>
        <c:ser>
          <c:idx val="0"/>
          <c:order val="1"/>
          <c:tx>
            <c:strRef>
              <c:f>Rankings!$N$44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Rankings!$M$45:$M$55</c15:sqref>
                  </c15:fullRef>
                </c:ext>
              </c:extLst>
              <c:f>Rankings!$M$45:$M$54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Norwegen</c:v>
                </c:pt>
                <c:pt idx="3">
                  <c:v>Agypten</c:v>
                </c:pt>
                <c:pt idx="4">
                  <c:v>Saudi Arabien</c:v>
                </c:pt>
                <c:pt idx="5">
                  <c:v>Ghana</c:v>
                </c:pt>
                <c:pt idx="6">
                  <c:v>Kamerun</c:v>
                </c:pt>
                <c:pt idx="7">
                  <c:v>Libanon</c:v>
                </c:pt>
                <c:pt idx="8">
                  <c:v>Georgien</c:v>
                </c:pt>
                <c:pt idx="9">
                  <c:v>Kuwait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Rankings!$N$45:$N$55</c15:sqref>
                  </c15:fullRef>
                </c:ext>
              </c:extLst>
              <c:f>Rankings!$N$45:$N$54</c:f>
              <c:numCache>
                <c:formatCode>_(* #,##0_);_(* \(#,##0\);_(* "-"_);_(@_)</c:formatCode>
                <c:ptCount val="10"/>
                <c:pt idx="0">
                  <c:v>240.94352608</c:v>
                </c:pt>
                <c:pt idx="1">
                  <c:v>201.21728056000001</c:v>
                </c:pt>
                <c:pt idx="2">
                  <c:v>23.173547879999997</c:v>
                </c:pt>
                <c:pt idx="3">
                  <c:v>93.23043088</c:v>
                </c:pt>
                <c:pt idx="4">
                  <c:v>4.96979244</c:v>
                </c:pt>
                <c:pt idx="5">
                  <c:v>16.379003319999999</c:v>
                </c:pt>
                <c:pt idx="6">
                  <c:v>11.4299292</c:v>
                </c:pt>
                <c:pt idx="7">
                  <c:v>7.8220702399999995</c:v>
                </c:pt>
                <c:pt idx="8">
                  <c:v>25.668700239999996</c:v>
                </c:pt>
                <c:pt idx="9">
                  <c:v>22.596730719999996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9-40F3-839A-780FDC75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205760"/>
        <c:axId val="107207296"/>
      </c:barChart>
      <c:catAx>
        <c:axId val="10720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207296"/>
        <c:crosses val="autoZero"/>
        <c:auto val="1"/>
        <c:lblAlgn val="ctr"/>
        <c:lblOffset val="100"/>
        <c:noMultiLvlLbl val="0"/>
      </c:catAx>
      <c:valAx>
        <c:axId val="1072072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205760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Rankings!$P$157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multiLvlStrRef>
              <c:f>Rankings!$M$158:$N$167</c:f>
              <c:multiLvlStrCache>
                <c:ptCount val="10"/>
                <c:lvl>
                  <c:pt idx="0">
                    <c:v>Irak</c:v>
                  </c:pt>
                  <c:pt idx="1">
                    <c:v>Kasachstan</c:v>
                  </c:pt>
                  <c:pt idx="2">
                    <c:v>Athiopien</c:v>
                  </c:pt>
                  <c:pt idx="3">
                    <c:v>Mongolei</c:v>
                  </c:pt>
                  <c:pt idx="4">
                    <c:v>Jordanien</c:v>
                  </c:pt>
                  <c:pt idx="5">
                    <c:v>Britische Jungferninseln</c:v>
                  </c:pt>
                  <c:pt idx="6">
                    <c:v>Uganda</c:v>
                  </c:pt>
                  <c:pt idx="7">
                    <c:v>Paraguay</c:v>
                  </c:pt>
                  <c:pt idx="8">
                    <c:v>Armenien</c:v>
                  </c:pt>
                  <c:pt idx="9">
                    <c:v>Trinidad und Tobago</c:v>
                  </c:pt>
                </c:lvl>
                <c:lvl>
                  <c:pt idx="0">
                    <c:v>Stärkste relativen Steigerung</c:v>
                  </c:pt>
                  <c:pt idx="5">
                    <c:v>Geringste relativen Steigerung</c:v>
                  </c:pt>
                </c:lvl>
              </c:multiLvlStrCache>
            </c:multiLvlStrRef>
          </c:cat>
          <c:val>
            <c:numRef>
              <c:f>Rankings!$P$158:$P$167</c:f>
              <c:numCache>
                <c:formatCode>#,##0</c:formatCode>
                <c:ptCount val="10"/>
                <c:pt idx="0">
                  <c:v>0.34481915999999996</c:v>
                </c:pt>
                <c:pt idx="1">
                  <c:v>6.5789385200000003</c:v>
                </c:pt>
                <c:pt idx="2">
                  <c:v>9.6168999999999991E-2</c:v>
                </c:pt>
                <c:pt idx="3">
                  <c:v>1.6529201199999999</c:v>
                </c:pt>
                <c:pt idx="4">
                  <c:v>4.5908965866666662</c:v>
                </c:pt>
                <c:pt idx="5">
                  <c:v>2.4999999999999998E-5</c:v>
                </c:pt>
                <c:pt idx="6">
                  <c:v>6.5763666666666665E-2</c:v>
                </c:pt>
                <c:pt idx="7">
                  <c:v>1.193E-3</c:v>
                </c:pt>
                <c:pt idx="8">
                  <c:v>9.8655733333333339E-3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E-4129-A512-F0A71615CF19}"/>
            </c:ext>
          </c:extLst>
        </c:ser>
        <c:ser>
          <c:idx val="0"/>
          <c:order val="1"/>
          <c:tx>
            <c:strRef>
              <c:f>Rankings!$O$157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Rankings!$M$158:$N$167</c:f>
              <c:multiLvlStrCache>
                <c:ptCount val="10"/>
                <c:lvl>
                  <c:pt idx="0">
                    <c:v>Irak</c:v>
                  </c:pt>
                  <c:pt idx="1">
                    <c:v>Kasachstan</c:v>
                  </c:pt>
                  <c:pt idx="2">
                    <c:v>Athiopien</c:v>
                  </c:pt>
                  <c:pt idx="3">
                    <c:v>Mongolei</c:v>
                  </c:pt>
                  <c:pt idx="4">
                    <c:v>Jordanien</c:v>
                  </c:pt>
                  <c:pt idx="5">
                    <c:v>Britische Jungferninseln</c:v>
                  </c:pt>
                  <c:pt idx="6">
                    <c:v>Uganda</c:v>
                  </c:pt>
                  <c:pt idx="7">
                    <c:v>Paraguay</c:v>
                  </c:pt>
                  <c:pt idx="8">
                    <c:v>Armenien</c:v>
                  </c:pt>
                  <c:pt idx="9">
                    <c:v>Trinidad und Tobago</c:v>
                  </c:pt>
                </c:lvl>
                <c:lvl>
                  <c:pt idx="0">
                    <c:v>Stärkste relativen Steigerung</c:v>
                  </c:pt>
                  <c:pt idx="5">
                    <c:v>Geringste relativen Steigerung</c:v>
                  </c:pt>
                </c:lvl>
              </c:multiLvlStrCache>
            </c:multiLvlStrRef>
          </c:cat>
          <c:val>
            <c:numRef>
              <c:f>Rankings!$O$158:$O$167</c:f>
              <c:numCache>
                <c:formatCode>#,##0</c:formatCode>
                <c:ptCount val="10"/>
                <c:pt idx="0">
                  <c:v>3.1527559999999996E-2</c:v>
                </c:pt>
                <c:pt idx="1">
                  <c:v>0.63977355999999996</c:v>
                </c:pt>
                <c:pt idx="2">
                  <c:v>1.0163E-2</c:v>
                </c:pt>
                <c:pt idx="3">
                  <c:v>0.19329756000000001</c:v>
                </c:pt>
                <c:pt idx="4">
                  <c:v>0.55193996000000001</c:v>
                </c:pt>
                <c:pt idx="5">
                  <c:v>7.9900000000000001E-4</c:v>
                </c:pt>
                <c:pt idx="6">
                  <c:v>2.1492899999999997</c:v>
                </c:pt>
                <c:pt idx="7">
                  <c:v>4.0876999999999997E-2</c:v>
                </c:pt>
                <c:pt idx="8">
                  <c:v>0.47241295999999999</c:v>
                </c:pt>
                <c:pt idx="9">
                  <c:v>5.3000000000000001E-5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E-4129-A512-F0A71615C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811584"/>
        <c:axId val="107813120"/>
      </c:barChart>
      <c:catAx>
        <c:axId val="10781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813120"/>
        <c:crosses val="autoZero"/>
        <c:auto val="1"/>
        <c:lblAlgn val="ctr"/>
        <c:lblOffset val="100"/>
        <c:noMultiLvlLbl val="0"/>
      </c:catAx>
      <c:valAx>
        <c:axId val="1078131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811584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Rankings!$E$191</c:f>
          <c:strCache>
            <c:ptCount val="1"/>
            <c:pt idx="0">
              <c:v>Anteil an den EU Gesamtausfuhren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Rankings!$P$191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7C94B2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Rankings!$M$192:$M$202</c15:sqref>
                  </c15:fullRef>
                </c:ext>
              </c:extLst>
              <c:f>Rankings!$M$193:$M$202</c:f>
              <c:strCache>
                <c:ptCount val="10"/>
                <c:pt idx="0">
                  <c:v>Ghana</c:v>
                </c:pt>
                <c:pt idx="1">
                  <c:v>Kuwait</c:v>
                </c:pt>
                <c:pt idx="2">
                  <c:v>Norwegen</c:v>
                </c:pt>
                <c:pt idx="3">
                  <c:v>Georgien</c:v>
                </c:pt>
                <c:pt idx="4">
                  <c:v>Libyen</c:v>
                </c:pt>
                <c:pt idx="5">
                  <c:v>Albanien</c:v>
                </c:pt>
                <c:pt idx="6">
                  <c:v>Schweiz</c:v>
                </c:pt>
                <c:pt idx="7">
                  <c:v>Agypten</c:v>
                </c:pt>
                <c:pt idx="8">
                  <c:v>Israel</c:v>
                </c:pt>
                <c:pt idx="9">
                  <c:v>UK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Rankings!$P$192:$P$202</c15:sqref>
                  </c15:fullRef>
                </c:ext>
              </c:extLst>
              <c:f>Rankings!$P$193:$P$202</c:f>
              <c:numCache>
                <c:formatCode>0.0%</c:formatCode>
                <c:ptCount val="10"/>
                <c:pt idx="0">
                  <c:v>1.6857729150167779E-2</c:v>
                </c:pt>
                <c:pt idx="1">
                  <c:v>2.3257188408521288E-2</c:v>
                </c:pt>
                <c:pt idx="2">
                  <c:v>2.3850864791782989E-2</c:v>
                </c:pt>
                <c:pt idx="3">
                  <c:v>2.6418945513881648E-2</c:v>
                </c:pt>
                <c:pt idx="4">
                  <c:v>2.7291877395408622E-2</c:v>
                </c:pt>
                <c:pt idx="5">
                  <c:v>6.4486684120092563E-2</c:v>
                </c:pt>
                <c:pt idx="6">
                  <c:v>7.3982912432993875E-2</c:v>
                </c:pt>
                <c:pt idx="7">
                  <c:v>9.595537174165969E-2</c:v>
                </c:pt>
                <c:pt idx="8">
                  <c:v>0.20709846318132383</c:v>
                </c:pt>
                <c:pt idx="9">
                  <c:v>0.24798582818426504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2-4C68-AC90-0AAE0CFCFD6E}"/>
            </c:ext>
          </c:extLst>
        </c:ser>
        <c:ser>
          <c:idx val="1"/>
          <c:order val="1"/>
          <c:tx>
            <c:strRef>
              <c:f>Rankings!$Q$191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86A44A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Rankings!$M$192:$M$202</c15:sqref>
                  </c15:fullRef>
                </c:ext>
              </c:extLst>
              <c:f>Rankings!$M$193:$M$202</c:f>
              <c:strCache>
                <c:ptCount val="10"/>
                <c:pt idx="0">
                  <c:v>Ghana</c:v>
                </c:pt>
                <c:pt idx="1">
                  <c:v>Kuwait</c:v>
                </c:pt>
                <c:pt idx="2">
                  <c:v>Norwegen</c:v>
                </c:pt>
                <c:pt idx="3">
                  <c:v>Georgien</c:v>
                </c:pt>
                <c:pt idx="4">
                  <c:v>Libyen</c:v>
                </c:pt>
                <c:pt idx="5">
                  <c:v>Albanien</c:v>
                </c:pt>
                <c:pt idx="6">
                  <c:v>Schweiz</c:v>
                </c:pt>
                <c:pt idx="7">
                  <c:v>Agypten</c:v>
                </c:pt>
                <c:pt idx="8">
                  <c:v>Israel</c:v>
                </c:pt>
                <c:pt idx="9">
                  <c:v>UK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Rankings!$Q$192:$Q$202</c15:sqref>
                  </c15:fullRef>
                </c:ext>
              </c:extLst>
              <c:f>Rankings!$Q$193:$Q$202</c:f>
              <c:numCache>
                <c:formatCode>0.0%</c:formatCode>
                <c:ptCount val="10"/>
                <c:pt idx="0">
                  <c:v>2.9941346667543726E-2</c:v>
                </c:pt>
                <c:pt idx="1">
                  <c:v>2.4273383203066552E-2</c:v>
                </c:pt>
                <c:pt idx="2">
                  <c:v>4.0885621608746356E-2</c:v>
                </c:pt>
                <c:pt idx="3">
                  <c:v>2.780533231537885E-2</c:v>
                </c:pt>
                <c:pt idx="4">
                  <c:v>7.3046275928549502E-3</c:v>
                </c:pt>
                <c:pt idx="5">
                  <c:v>3.5960737763763163E-2</c:v>
                </c:pt>
                <c:pt idx="6">
                  <c:v>4.7538782362704639E-2</c:v>
                </c:pt>
                <c:pt idx="7">
                  <c:v>8.5576603005017127E-2</c:v>
                </c:pt>
                <c:pt idx="8">
                  <c:v>0.18212747711243366</c:v>
                </c:pt>
                <c:pt idx="9">
                  <c:v>0.23899319865589427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2-4C68-AC90-0AAE0CFCF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5"/>
        <c:axId val="107914368"/>
        <c:axId val="107915904"/>
      </c:barChart>
      <c:catAx>
        <c:axId val="107914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915904"/>
        <c:crosses val="autoZero"/>
        <c:auto val="1"/>
        <c:lblAlgn val="ctr"/>
        <c:lblOffset val="100"/>
        <c:noMultiLvlLbl val="0"/>
      </c:catAx>
      <c:valAx>
        <c:axId val="1079159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07914368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Entwicklung_seit_2001!$B$29</c:f>
          <c:strCache>
            <c:ptCount val="1"/>
            <c:pt idx="0">
              <c:v>Welt → EU27 (ohne UK)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Entwicklung_seit_2001!$D$28:$X$28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Entwicklung_seit_2001!$D$29:$X$29</c:f>
              <c:numCache>
                <c:formatCode>#,##0.0</c:formatCode>
                <c:ptCount val="21"/>
                <c:pt idx="0">
                  <c:v>1613.8391211199998</c:v>
                </c:pt>
                <c:pt idx="1">
                  <c:v>1750.0416760400001</c:v>
                </c:pt>
                <c:pt idx="2">
                  <c:v>1787.4730220800002</c:v>
                </c:pt>
                <c:pt idx="3">
                  <c:v>1845.85696616</c:v>
                </c:pt>
                <c:pt idx="4">
                  <c:v>1732.3909457999998</c:v>
                </c:pt>
                <c:pt idx="5">
                  <c:v>2196.8952897600002</c:v>
                </c:pt>
                <c:pt idx="6">
                  <c:v>2069.1610903199999</c:v>
                </c:pt>
                <c:pt idx="7">
                  <c:v>2306.3565348799998</c:v>
                </c:pt>
                <c:pt idx="8">
                  <c:v>2126.3662090800003</c:v>
                </c:pt>
                <c:pt idx="9">
                  <c:v>3287.0292674000002</c:v>
                </c:pt>
                <c:pt idx="10">
                  <c:v>3384.3281266399999</c:v>
                </c:pt>
                <c:pt idx="11">
                  <c:v>3614.8367692800002</c:v>
                </c:pt>
                <c:pt idx="12">
                  <c:v>3019.1704436</c:v>
                </c:pt>
                <c:pt idx="13">
                  <c:v>2682.3602848400001</c:v>
                </c:pt>
                <c:pt idx="14">
                  <c:v>3045.1523766</c:v>
                </c:pt>
                <c:pt idx="15">
                  <c:v>2657.9885503199998</c:v>
                </c:pt>
                <c:pt idx="16">
                  <c:v>1479.0241565199999</c:v>
                </c:pt>
                <c:pt idx="17">
                  <c:v>2173.0640238000001</c:v>
                </c:pt>
                <c:pt idx="18">
                  <c:v>2093.7148371999997</c:v>
                </c:pt>
                <c:pt idx="19">
                  <c:v>1598.6013736800001</c:v>
                </c:pt>
                <c:pt idx="20">
                  <c:v>1801.6378359600001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2-4C20-A8FC-D7DA7198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Entwicklung_seit_2001!$B$30</c:f>
          <c:strCache>
            <c:ptCount val="1"/>
            <c:pt idx="0">
              <c:v>Ukraine → EU27 (ohne UK)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Entwicklung_seit_2001!$D$28:$X$28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Entwicklung_seit_2001!$D$30:$X$30</c:f>
              <c:numCache>
                <c:formatCode>#,##0.0</c:formatCode>
                <c:ptCount val="21"/>
                <c:pt idx="0">
                  <c:v>6.5557999999999991E-2</c:v>
                </c:pt>
                <c:pt idx="1">
                  <c:v>3.932156</c:v>
                </c:pt>
                <c:pt idx="2">
                  <c:v>0.26752100000000001</c:v>
                </c:pt>
                <c:pt idx="3">
                  <c:v>2.3800000000000002E-2</c:v>
                </c:pt>
                <c:pt idx="4">
                  <c:v>3.9999999999999996E-4</c:v>
                </c:pt>
                <c:pt idx="5">
                  <c:v>2.9999999999999997E-4</c:v>
                </c:pt>
                <c:pt idx="6">
                  <c:v>#N/A</c:v>
                </c:pt>
                <c:pt idx="7">
                  <c:v>1.164984</c:v>
                </c:pt>
                <c:pt idx="8">
                  <c:v>#N/A</c:v>
                </c:pt>
                <c:pt idx="9">
                  <c:v>3.4600000000000001E-5</c:v>
                </c:pt>
                <c:pt idx="10">
                  <c:v>0.44851200000000002</c:v>
                </c:pt>
                <c:pt idx="11">
                  <c:v>2.1919</c:v>
                </c:pt>
                <c:pt idx="12">
                  <c:v>0.42209999999999998</c:v>
                </c:pt>
                <c:pt idx="13">
                  <c:v>19.089986</c:v>
                </c:pt>
                <c:pt idx="14">
                  <c:v>24.534291999999997</c:v>
                </c:pt>
                <c:pt idx="15">
                  <c:v>22.667265</c:v>
                </c:pt>
                <c:pt idx="16">
                  <c:v>2.6677740000000001</c:v>
                </c:pt>
                <c:pt idx="17">
                  <c:v>41.495643999999999</c:v>
                </c:pt>
                <c:pt idx="18">
                  <c:v>19.995578999999999</c:v>
                </c:pt>
                <c:pt idx="19">
                  <c:v>9.4036919999999995</c:v>
                </c:pt>
                <c:pt idx="20">
                  <c:v>40.313901999999999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4-4956-B162-8AEAD9650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Entwicklung_seit_2001!$B$31</c:f>
          <c:strCache>
            <c:ptCount val="1"/>
            <c:pt idx="0">
              <c:v>Südafrika → EU27 (ohne UK)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Entwicklung_seit_2001!$D$28:$X$28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Entwicklung_seit_2001!$D$31:$X$31</c:f>
              <c:numCache>
                <c:formatCode>#,##0.0</c:formatCode>
                <c:ptCount val="21"/>
                <c:pt idx="0">
                  <c:v>57.826755199999994</c:v>
                </c:pt>
                <c:pt idx="1">
                  <c:v>9.4864999999999995</c:v>
                </c:pt>
                <c:pt idx="2">
                  <c:v>12.76999</c:v>
                </c:pt>
                <c:pt idx="3">
                  <c:v>4.2528839999999999</c:v>
                </c:pt>
                <c:pt idx="4">
                  <c:v>0.253612</c:v>
                </c:pt>
                <c:pt idx="5">
                  <c:v>8.4999999999999989E-3</c:v>
                </c:pt>
                <c:pt idx="6">
                  <c:v>0.13009999999999999</c:v>
                </c:pt>
                <c:pt idx="7">
                  <c:v>3.0065999999999997</c:v>
                </c:pt>
                <c:pt idx="8">
                  <c:v>0.70878699999999994</c:v>
                </c:pt>
                <c:pt idx="9">
                  <c:v>1.557153</c:v>
                </c:pt>
                <c:pt idx="10">
                  <c:v>0.33005200000000001</c:v>
                </c:pt>
                <c:pt idx="11">
                  <c:v>2.0288819999999999</c:v>
                </c:pt>
                <c:pt idx="12">
                  <c:v>10.760264040000001</c:v>
                </c:pt>
                <c:pt idx="13">
                  <c:v>6.0409451199999999</c:v>
                </c:pt>
                <c:pt idx="14">
                  <c:v>2.3327297999999996</c:v>
                </c:pt>
                <c:pt idx="15">
                  <c:v>14.448798999999999</c:v>
                </c:pt>
                <c:pt idx="16">
                  <c:v>146.88781772000002</c:v>
                </c:pt>
                <c:pt idx="17">
                  <c:v>149.34465628000001</c:v>
                </c:pt>
                <c:pt idx="18">
                  <c:v>62.954700000000003</c:v>
                </c:pt>
                <c:pt idx="19">
                  <c:v>77.363469519999995</c:v>
                </c:pt>
                <c:pt idx="20">
                  <c:v>207.17850147999999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D-4C56-ABF0-C71CFB19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Entwicklung_seit_2001!$B$58</c:f>
          <c:strCache>
            <c:ptCount val="1"/>
            <c:pt idx="0">
              <c:v>EU27 (ohne UK) → Welt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Entwicklung_seit_2001!$D$57:$X$57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Entwicklung_seit_2001!$D$58:$X$58</c:f>
              <c:numCache>
                <c:formatCode>#,##0.0</c:formatCode>
                <c:ptCount val="21"/>
                <c:pt idx="0">
                  <c:v>3621.41581696</c:v>
                </c:pt>
                <c:pt idx="1">
                  <c:v>4755.9107343199994</c:v>
                </c:pt>
                <c:pt idx="2">
                  <c:v>3347.6193484</c:v>
                </c:pt>
                <c:pt idx="3">
                  <c:v>4765.3455799200001</c:v>
                </c:pt>
                <c:pt idx="4">
                  <c:v>6512.2139185999995</c:v>
                </c:pt>
                <c:pt idx="5">
                  <c:v>1409.8832438399997</c:v>
                </c:pt>
                <c:pt idx="6">
                  <c:v>1569.2405237199998</c:v>
                </c:pt>
                <c:pt idx="7">
                  <c:v>1240.7828625199998</c:v>
                </c:pt>
                <c:pt idx="8">
                  <c:v>2503.7741486799996</c:v>
                </c:pt>
                <c:pt idx="9">
                  <c:v>1153.52412516</c:v>
                </c:pt>
                <c:pt idx="10">
                  <c:v>2438.2075259200001</c:v>
                </c:pt>
                <c:pt idx="11">
                  <c:v>1750.6501719600001</c:v>
                </c:pt>
                <c:pt idx="12">
                  <c:v>1719.0644971999998</c:v>
                </c:pt>
                <c:pt idx="13">
                  <c:v>1882.52888884</c:v>
                </c:pt>
                <c:pt idx="14">
                  <c:v>1917.9257582799999</c:v>
                </c:pt>
                <c:pt idx="15">
                  <c:v>1833.9716550799999</c:v>
                </c:pt>
                <c:pt idx="16">
                  <c:v>3903.9999637199999</c:v>
                </c:pt>
                <c:pt idx="17">
                  <c:v>2100.7100190000001</c:v>
                </c:pt>
                <c:pt idx="18">
                  <c:v>1197.1111720399999</c:v>
                </c:pt>
                <c:pt idx="19">
                  <c:v>1039.04575492</c:v>
                </c:pt>
                <c:pt idx="20">
                  <c:v>971.6019977599999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74D-BD62-E2492B41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Entwicklung_seit_2001!$B$59</c:f>
          <c:strCache>
            <c:ptCount val="1"/>
            <c:pt idx="0">
              <c:v>EU27 (ohne UK) → UK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Entwicklung_seit_2001!$D$57:$X$57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Entwicklung_seit_2001!$D$59:$X$59</c:f>
              <c:numCache>
                <c:formatCode>#,##0.0</c:formatCode>
                <c:ptCount val="21"/>
                <c:pt idx="0">
                  <c:v>118.49115299999998</c:v>
                </c:pt>
                <c:pt idx="1">
                  <c:v>144.49134716</c:v>
                </c:pt>
                <c:pt idx="2">
                  <c:v>140.74107599999999</c:v>
                </c:pt>
                <c:pt idx="3">
                  <c:v>194.54273599999999</c:v>
                </c:pt>
                <c:pt idx="4">
                  <c:v>356.86461699999995</c:v>
                </c:pt>
                <c:pt idx="5">
                  <c:v>228.15163999999999</c:v>
                </c:pt>
                <c:pt idx="6">
                  <c:v>208.04929999999999</c:v>
                </c:pt>
                <c:pt idx="7">
                  <c:v>237.060732</c:v>
                </c:pt>
                <c:pt idx="8">
                  <c:v>384.39777887999998</c:v>
                </c:pt>
                <c:pt idx="9">
                  <c:v>409.67575139999997</c:v>
                </c:pt>
                <c:pt idx="10">
                  <c:v>397.06865504000001</c:v>
                </c:pt>
                <c:pt idx="11">
                  <c:v>379.77983720000003</c:v>
                </c:pt>
                <c:pt idx="12">
                  <c:v>405.42848196</c:v>
                </c:pt>
                <c:pt idx="13">
                  <c:v>552.90560216000006</c:v>
                </c:pt>
                <c:pt idx="14">
                  <c:v>542.459833</c:v>
                </c:pt>
                <c:pt idx="15">
                  <c:v>505.83170319999999</c:v>
                </c:pt>
                <c:pt idx="16">
                  <c:v>572.54695747999995</c:v>
                </c:pt>
                <c:pt idx="17">
                  <c:v>506.38549771999999</c:v>
                </c:pt>
                <c:pt idx="18">
                  <c:v>294.71412476</c:v>
                </c:pt>
                <c:pt idx="19">
                  <c:v>235.38208107999998</c:v>
                </c:pt>
                <c:pt idx="20">
                  <c:v>240.94352608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8-4303-A05E-137DB9AF8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Entwicklung_seit_2001!$B$60</c:f>
          <c:strCache>
            <c:ptCount val="1"/>
            <c:pt idx="0">
              <c:v>EU27 (ohne UK) → Ukraine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Entwicklung_seit_2001!$D$57:$X$57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Entwicklung_seit_2001!$D$60:$X$60</c:f>
              <c:numCache>
                <c:formatCode>#,##0.0</c:formatCode>
                <c:ptCount val="21"/>
                <c:pt idx="0">
                  <c:v>37.354405320000005</c:v>
                </c:pt>
                <c:pt idx="1">
                  <c:v>135.24375451999998</c:v>
                </c:pt>
                <c:pt idx="2">
                  <c:v>103.50724319999999</c:v>
                </c:pt>
                <c:pt idx="3">
                  <c:v>26.217181</c:v>
                </c:pt>
                <c:pt idx="4">
                  <c:v>1.397559</c:v>
                </c:pt>
                <c:pt idx="5">
                  <c:v>1.0419100000000001</c:v>
                </c:pt>
                <c:pt idx="6">
                  <c:v>1.04562</c:v>
                </c:pt>
                <c:pt idx="7">
                  <c:v>0.29753600000000002</c:v>
                </c:pt>
                <c:pt idx="8">
                  <c:v>0.34319127999999999</c:v>
                </c:pt>
                <c:pt idx="9">
                  <c:v>0.30415547999999998</c:v>
                </c:pt>
                <c:pt idx="10">
                  <c:v>0.45558727999999993</c:v>
                </c:pt>
                <c:pt idx="11">
                  <c:v>0.41880203999999999</c:v>
                </c:pt>
                <c:pt idx="12">
                  <c:v>0.35952615999999998</c:v>
                </c:pt>
                <c:pt idx="13">
                  <c:v>0.71304911999999998</c:v>
                </c:pt>
                <c:pt idx="14">
                  <c:v>30.776892079999996</c:v>
                </c:pt>
                <c:pt idx="15">
                  <c:v>10.67743076</c:v>
                </c:pt>
                <c:pt idx="16">
                  <c:v>0.73909459999999993</c:v>
                </c:pt>
                <c:pt idx="17">
                  <c:v>0.87801012000000001</c:v>
                </c:pt>
                <c:pt idx="18">
                  <c:v>1.2390356</c:v>
                </c:pt>
                <c:pt idx="19">
                  <c:v>41.705946519999998</c:v>
                </c:pt>
                <c:pt idx="20">
                  <c:v>8.4683182399999986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7-4645-B261-66CE46420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789824"/>
        <c:axId val="1460468224"/>
      </c:lineChart>
      <c:catAx>
        <c:axId val="1548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468224"/>
        <c:crosses val="autoZero"/>
        <c:auto val="1"/>
        <c:lblAlgn val="ctr"/>
        <c:lblOffset val="100"/>
        <c:noMultiLvlLbl val="0"/>
      </c:catAx>
      <c:valAx>
        <c:axId val="146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</a:t>
                </a:r>
                <a:r>
                  <a:rPr lang="de-DE" baseline="0"/>
                  <a:t> 000 t Ww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Rankings!$P$44</c:f>
              <c:strCache>
                <c:ptCount val="1"/>
                <c:pt idx="0">
                  <c:v>abs diff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Rankings!$M$45:$M$55</c15:sqref>
                  </c15:fullRef>
                </c:ext>
              </c:extLst>
              <c:f>Rankings!$M$45:$M$54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Norwegen</c:v>
                </c:pt>
                <c:pt idx="3">
                  <c:v>Agypten</c:v>
                </c:pt>
                <c:pt idx="4">
                  <c:v>Saudi Arabien</c:v>
                </c:pt>
                <c:pt idx="5">
                  <c:v>Ghana</c:v>
                </c:pt>
                <c:pt idx="6">
                  <c:v>Kamerun</c:v>
                </c:pt>
                <c:pt idx="7">
                  <c:v>Libanon</c:v>
                </c:pt>
                <c:pt idx="8">
                  <c:v>Georgien</c:v>
                </c:pt>
                <c:pt idx="9">
                  <c:v>Kuwait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Rankings!$P$45:$P$55</c15:sqref>
                  </c15:fullRef>
                </c:ext>
              </c:extLst>
              <c:f>Rankings!$P$45:$P$54</c:f>
              <c:numCache>
                <c:formatCode>_(* #,##0_);_(* \(#,##0\);_(* "-"_);_(@_)</c:formatCode>
                <c:ptCount val="10"/>
                <c:pt idx="0">
                  <c:v>104.55037510666662</c:v>
                </c:pt>
                <c:pt idx="1">
                  <c:v>62.070264586666667</c:v>
                </c:pt>
                <c:pt idx="2">
                  <c:v>35.931619093333339</c:v>
                </c:pt>
                <c:pt idx="3">
                  <c:v>30.481016093333338</c:v>
                </c:pt>
                <c:pt idx="4">
                  <c:v>30.340817479999998</c:v>
                </c:pt>
                <c:pt idx="5">
                  <c:v>26.904875573333332</c:v>
                </c:pt>
                <c:pt idx="6">
                  <c:v>26.193514453333332</c:v>
                </c:pt>
                <c:pt idx="7">
                  <c:v>15.993327093333335</c:v>
                </c:pt>
                <c:pt idx="8">
                  <c:v>14.527308639999998</c:v>
                </c:pt>
                <c:pt idx="9">
                  <c:v>12.493413706666672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8-45F1-8FC2-53A076FD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6673280"/>
        <c:axId val="106674816"/>
      </c:barChart>
      <c:lineChart>
        <c:grouping val="standard"/>
        <c:varyColors val="0"/>
        <c:ser>
          <c:idx val="1"/>
          <c:order val="1"/>
          <c:tx>
            <c:strRef>
              <c:f>Rankings!$Q$44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A72723"/>
              </a:solidFill>
              <a:ln w="25400">
                <a:solidFill>
                  <a:schemeClr val="bg1"/>
                </a:solidFill>
              </a:ln>
            </c:spPr>
          </c:marker>
          <c:cat>
            <c:strLit>
              <c:ptCount val="10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Rankings!$Q$45:$Q$55</c15:sqref>
                  </c15:fullRef>
                </c:ext>
              </c:extLst>
              <c:f>Rankings!$Q$45:$Q$54</c:f>
              <c:numCache>
                <c:formatCode>0.0%</c:formatCode>
                <c:ptCount val="10"/>
                <c:pt idx="0">
                  <c:v>0.43392066517675587</c:v>
                </c:pt>
                <c:pt idx="1">
                  <c:v>0.30847382696914161</c:v>
                </c:pt>
                <c:pt idx="2">
                  <c:v>1.5505445812354108</c:v>
                </c:pt>
                <c:pt idx="3">
                  <c:v>0.32694277829270652</c:v>
                </c:pt>
                <c:pt idx="4">
                  <c:v>6.1050472119918151</c:v>
                </c:pt>
                <c:pt idx="5">
                  <c:v>1.6426442468865274</c:v>
                </c:pt>
                <c:pt idx="6">
                  <c:v>2.2916602539701936</c:v>
                </c:pt>
                <c:pt idx="7">
                  <c:v>2.0446412014491622</c:v>
                </c:pt>
                <c:pt idx="8">
                  <c:v>0.5659541972975255</c:v>
                </c:pt>
                <c:pt idx="9">
                  <c:v>0.55288589581717484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8-45F1-8FC2-53A076FDF6D9}"/>
            </c:ext>
          </c:extLst>
        </c:ser>
        <c:ser>
          <c:idx val="2"/>
          <c:order val="2"/>
          <c:tx>
            <c:v>% diff World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0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Rankings!$R$45:$R$55</c15:sqref>
                  </c15:fullRef>
                </c:ext>
              </c:extLst>
              <c:f>Rankings!$R$45:$R$54</c:f>
              <c:numCache>
                <c:formatCode>0.0%</c:formatCode>
                <c:ptCount val="10"/>
                <c:pt idx="0">
                  <c:v>0.4878749926954043</c:v>
                </c:pt>
                <c:pt idx="1">
                  <c:v>0.4878749926954043</c:v>
                </c:pt>
                <c:pt idx="2">
                  <c:v>0.4878749926954043</c:v>
                </c:pt>
                <c:pt idx="3">
                  <c:v>0.4878749926954043</c:v>
                </c:pt>
                <c:pt idx="4">
                  <c:v>0.4878749926954043</c:v>
                </c:pt>
                <c:pt idx="5">
                  <c:v>0.4878749926954043</c:v>
                </c:pt>
                <c:pt idx="6">
                  <c:v>0.4878749926954043</c:v>
                </c:pt>
                <c:pt idx="7">
                  <c:v>0.4878749926954043</c:v>
                </c:pt>
                <c:pt idx="8">
                  <c:v>0.4878749926954043</c:v>
                </c:pt>
                <c:pt idx="9">
                  <c:v>0.4878749926954043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8-45F1-8FC2-53A076FD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82240"/>
        <c:axId val="106680704"/>
      </c:lineChart>
      <c:catAx>
        <c:axId val="10667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6674816"/>
        <c:crosses val="autoZero"/>
        <c:auto val="1"/>
        <c:lblAlgn val="ctr"/>
        <c:lblOffset val="100"/>
        <c:noMultiLvlLbl val="0"/>
      </c:catAx>
      <c:valAx>
        <c:axId val="1066748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6673280"/>
        <c:crosses val="autoZero"/>
        <c:crossBetween val="between"/>
      </c:valAx>
      <c:valAx>
        <c:axId val="10668070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6682240"/>
        <c:crosses val="max"/>
        <c:crossBetween val="between"/>
      </c:valAx>
      <c:catAx>
        <c:axId val="10668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68070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Rankings!$O$10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Rankings!$M$11:$M$21</c15:sqref>
                  </c15:fullRef>
                </c:ext>
              </c:extLst>
              <c:f>Rankings!$M$11:$M$20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Agypten</c:v>
                </c:pt>
                <c:pt idx="3">
                  <c:v>Schweiz</c:v>
                </c:pt>
                <c:pt idx="4">
                  <c:v>Norwegen</c:v>
                </c:pt>
                <c:pt idx="5">
                  <c:v>Albanien</c:v>
                </c:pt>
                <c:pt idx="6">
                  <c:v>Ghana</c:v>
                </c:pt>
                <c:pt idx="7">
                  <c:v>Georgien</c:v>
                </c:pt>
                <c:pt idx="8">
                  <c:v>Kamerun</c:v>
                </c:pt>
                <c:pt idx="9">
                  <c:v>Saudi Arabien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Rankings!$O$11:$O$21</c15:sqref>
                  </c15:fullRef>
                </c:ext>
              </c:extLst>
              <c:f>Rankings!$O$11:$O$20</c:f>
              <c:numCache>
                <c:formatCode>_(* #,##0_);_(* \(#,##0\);_(* "-"_);_(@_)</c:formatCode>
                <c:ptCount val="10"/>
                <c:pt idx="0">
                  <c:v>345.49390118666662</c:v>
                </c:pt>
                <c:pt idx="1">
                  <c:v>263.28754514666667</c:v>
                </c:pt>
                <c:pt idx="2">
                  <c:v>123.71144697333334</c:v>
                </c:pt>
                <c:pt idx="3">
                  <c:v>68.72312462666666</c:v>
                </c:pt>
                <c:pt idx="4">
                  <c:v>59.105166973333333</c:v>
                </c:pt>
                <c:pt idx="5">
                  <c:v>51.985644986666664</c:v>
                </c:pt>
                <c:pt idx="6">
                  <c:v>43.28387889333333</c:v>
                </c:pt>
                <c:pt idx="7">
                  <c:v>40.196008879999994</c:v>
                </c:pt>
                <c:pt idx="8">
                  <c:v>37.623443653333332</c:v>
                </c:pt>
                <c:pt idx="9">
                  <c:v>35.310609919999997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3-4E97-ACB6-9EBC728AA5E0}"/>
            </c:ext>
          </c:extLst>
        </c:ser>
        <c:ser>
          <c:idx val="0"/>
          <c:order val="1"/>
          <c:tx>
            <c:strRef>
              <c:f>Rankings!$N$10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Rankings!$M$11:$M$21</c15:sqref>
                  </c15:fullRef>
                </c:ext>
              </c:extLst>
              <c:f>Rankings!$M$11:$M$20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Agypten</c:v>
                </c:pt>
                <c:pt idx="3">
                  <c:v>Schweiz</c:v>
                </c:pt>
                <c:pt idx="4">
                  <c:v>Norwegen</c:v>
                </c:pt>
                <c:pt idx="5">
                  <c:v>Albanien</c:v>
                </c:pt>
                <c:pt idx="6">
                  <c:v>Ghana</c:v>
                </c:pt>
                <c:pt idx="7">
                  <c:v>Georgien</c:v>
                </c:pt>
                <c:pt idx="8">
                  <c:v>Kamerun</c:v>
                </c:pt>
                <c:pt idx="9">
                  <c:v>Saudi Arabien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Rankings!$N$11:$N$21</c15:sqref>
                  </c15:fullRef>
                </c:ext>
              </c:extLst>
              <c:f>Rankings!$N$11:$N$20</c:f>
              <c:numCache>
                <c:formatCode>_(* #,##0_);_(* \(#,##0\);_(* "-"_);_(@_)</c:formatCode>
                <c:ptCount val="10"/>
                <c:pt idx="0">
                  <c:v>240.94352608</c:v>
                </c:pt>
                <c:pt idx="1">
                  <c:v>201.21728056000001</c:v>
                </c:pt>
                <c:pt idx="2">
                  <c:v>93.23043088</c:v>
                </c:pt>
                <c:pt idx="3">
                  <c:v>71.881945519999988</c:v>
                </c:pt>
                <c:pt idx="4">
                  <c:v>23.173547879999997</c:v>
                </c:pt>
                <c:pt idx="5">
                  <c:v>62.655391119999997</c:v>
                </c:pt>
                <c:pt idx="6">
                  <c:v>16.379003319999999</c:v>
                </c:pt>
                <c:pt idx="7">
                  <c:v>25.668700239999996</c:v>
                </c:pt>
                <c:pt idx="8">
                  <c:v>11.4299292</c:v>
                </c:pt>
                <c:pt idx="9">
                  <c:v>4.96979244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E97-ACB6-9EBC728A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302272"/>
        <c:axId val="107308160"/>
      </c:barChart>
      <c:catAx>
        <c:axId val="10730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308160"/>
        <c:crosses val="autoZero"/>
        <c:auto val="1"/>
        <c:lblAlgn val="ctr"/>
        <c:lblOffset val="100"/>
        <c:noMultiLvlLbl val="0"/>
      </c:catAx>
      <c:valAx>
        <c:axId val="1073081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302272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Rankings!$P$10</c:f>
              <c:strCache>
                <c:ptCount val="1"/>
                <c:pt idx="0">
                  <c:v>abs diff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Rankings!$M$11:$M$21</c15:sqref>
                  </c15:fullRef>
                </c:ext>
              </c:extLst>
              <c:f>Rankings!$M$11:$M$20</c:f>
              <c:strCache>
                <c:ptCount val="10"/>
                <c:pt idx="0">
                  <c:v>UK</c:v>
                </c:pt>
                <c:pt idx="1">
                  <c:v>Israel</c:v>
                </c:pt>
                <c:pt idx="2">
                  <c:v>Agypten</c:v>
                </c:pt>
                <c:pt idx="3">
                  <c:v>Schweiz</c:v>
                </c:pt>
                <c:pt idx="4">
                  <c:v>Norwegen</c:v>
                </c:pt>
                <c:pt idx="5">
                  <c:v>Albanien</c:v>
                </c:pt>
                <c:pt idx="6">
                  <c:v>Ghana</c:v>
                </c:pt>
                <c:pt idx="7">
                  <c:v>Georgien</c:v>
                </c:pt>
                <c:pt idx="8">
                  <c:v>Kamerun</c:v>
                </c:pt>
                <c:pt idx="9">
                  <c:v>Saudi Arabien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Rankings!$P$11:$P$21</c15:sqref>
                  </c15:fullRef>
                </c:ext>
              </c:extLst>
              <c:f>Rankings!$P$11:$P$20</c:f>
              <c:numCache>
                <c:formatCode>_(* #,##0_);_(* \(#,##0\);_(* "-"_);_(@_)</c:formatCode>
                <c:ptCount val="10"/>
                <c:pt idx="0">
                  <c:v>104.55037510666662</c:v>
                </c:pt>
                <c:pt idx="1">
                  <c:v>62.070264586666667</c:v>
                </c:pt>
                <c:pt idx="2">
                  <c:v>30.481016093333338</c:v>
                </c:pt>
                <c:pt idx="3">
                  <c:v>-3.1588208933333277</c:v>
                </c:pt>
                <c:pt idx="4">
                  <c:v>35.931619093333339</c:v>
                </c:pt>
                <c:pt idx="5">
                  <c:v>-10.669746133333334</c:v>
                </c:pt>
                <c:pt idx="6">
                  <c:v>26.904875573333332</c:v>
                </c:pt>
                <c:pt idx="7">
                  <c:v>14.527308639999998</c:v>
                </c:pt>
                <c:pt idx="8">
                  <c:v>26.193514453333332</c:v>
                </c:pt>
                <c:pt idx="9">
                  <c:v>30.340817479999998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C-45E3-A00E-C694EC26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369600"/>
        <c:axId val="107371136"/>
      </c:barChart>
      <c:lineChart>
        <c:grouping val="standard"/>
        <c:varyColors val="0"/>
        <c:ser>
          <c:idx val="1"/>
          <c:order val="1"/>
          <c:tx>
            <c:strRef>
              <c:f>Rankings!$Q$10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A72723"/>
              </a:solidFill>
              <a:ln w="25400">
                <a:solidFill>
                  <a:schemeClr val="bg1"/>
                </a:solidFill>
              </a:ln>
            </c:spPr>
          </c:marker>
          <c:cat>
            <c:strLit>
              <c:ptCount val="10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Rankings!$Q$11:$Q$21</c15:sqref>
                  </c15:fullRef>
                </c:ext>
              </c:extLst>
              <c:f>Rankings!$Q$11:$Q$20</c:f>
              <c:numCache>
                <c:formatCode>0.0%</c:formatCode>
                <c:ptCount val="10"/>
                <c:pt idx="0">
                  <c:v>0.43392066517675587</c:v>
                </c:pt>
                <c:pt idx="1">
                  <c:v>0.30847382696914161</c:v>
                </c:pt>
                <c:pt idx="2">
                  <c:v>0.32694277829270652</c:v>
                </c:pt>
                <c:pt idx="3">
                  <c:v>-4.3944565919608242E-2</c:v>
                </c:pt>
                <c:pt idx="4">
                  <c:v>1.5505445812354108</c:v>
                </c:pt>
                <c:pt idx="5">
                  <c:v>-0.17029254693978732</c:v>
                </c:pt>
                <c:pt idx="6">
                  <c:v>1.6426442468865274</c:v>
                </c:pt>
                <c:pt idx="7">
                  <c:v>0.5659541972975255</c:v>
                </c:pt>
                <c:pt idx="8">
                  <c:v>2.2916602539701936</c:v>
                </c:pt>
                <c:pt idx="9">
                  <c:v>6.1050472119918151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C-45E3-A00E-C694EC268489}"/>
            </c:ext>
          </c:extLst>
        </c:ser>
        <c:ser>
          <c:idx val="2"/>
          <c:order val="2"/>
          <c:tx>
            <c:v>% diff World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Rankings!$R$11:$R$21</c15:sqref>
                  </c15:fullRef>
                </c:ext>
              </c:extLst>
              <c:f>Rankings!$R$11:$R$20</c:f>
              <c:numCache>
                <c:formatCode>0.0%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C-45E3-A00E-C694EC26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8560"/>
        <c:axId val="107377024"/>
      </c:lineChart>
      <c:catAx>
        <c:axId val="1073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07371136"/>
        <c:crosses val="autoZero"/>
        <c:auto val="1"/>
        <c:lblAlgn val="ctr"/>
        <c:lblOffset val="100"/>
        <c:noMultiLvlLbl val="0"/>
      </c:catAx>
      <c:valAx>
        <c:axId val="1073711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369600"/>
        <c:crosses val="autoZero"/>
        <c:crossBetween val="between"/>
      </c:valAx>
      <c:valAx>
        <c:axId val="1073770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378560"/>
        <c:crosses val="max"/>
        <c:crossBetween val="between"/>
      </c:valAx>
      <c:catAx>
        <c:axId val="10737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737702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Rankings!$O$80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Rankings!$M$81:$M$91</c15:sqref>
                  </c15:fullRef>
                </c:ext>
              </c:extLst>
              <c:f>Rankings!$M$81:$M$90</c:f>
              <c:strCache>
                <c:ptCount val="10"/>
                <c:pt idx="0">
                  <c:v>Irak</c:v>
                </c:pt>
                <c:pt idx="1">
                  <c:v>Kasachstan</c:v>
                </c:pt>
                <c:pt idx="2">
                  <c:v>Athiopien</c:v>
                </c:pt>
                <c:pt idx="3">
                  <c:v>Mongolei</c:v>
                </c:pt>
                <c:pt idx="4">
                  <c:v>Jordanien</c:v>
                </c:pt>
                <c:pt idx="5">
                  <c:v>Namibia</c:v>
                </c:pt>
                <c:pt idx="6">
                  <c:v>Hong Kong</c:v>
                </c:pt>
                <c:pt idx="7">
                  <c:v>Saudi Arabien</c:v>
                </c:pt>
                <c:pt idx="8">
                  <c:v>Tunisien</c:v>
                </c:pt>
                <c:pt idx="9">
                  <c:v>Russland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Rankings!$O$81:$O$91</c15:sqref>
                  </c15:fullRef>
                </c:ext>
              </c:extLst>
              <c:f>Rankings!$O$81:$O$90</c:f>
              <c:numCache>
                <c:formatCode>_(* #,##0_);_(* \(#,##0\);_(* "-"_);_(@_)</c:formatCode>
                <c:ptCount val="10"/>
                <c:pt idx="0">
                  <c:v>0.34481915999999996</c:v>
                </c:pt>
                <c:pt idx="1">
                  <c:v>6.5789385200000003</c:v>
                </c:pt>
                <c:pt idx="2">
                  <c:v>9.6168999999999991E-2</c:v>
                </c:pt>
                <c:pt idx="3">
                  <c:v>1.6529201199999999</c:v>
                </c:pt>
                <c:pt idx="4">
                  <c:v>4.5908965866666662</c:v>
                </c:pt>
                <c:pt idx="5">
                  <c:v>2.0483999999999999E-2</c:v>
                </c:pt>
                <c:pt idx="6">
                  <c:v>0.54935696000000001</c:v>
                </c:pt>
                <c:pt idx="7">
                  <c:v>35.310609919999997</c:v>
                </c:pt>
                <c:pt idx="8">
                  <c:v>5.6036532133333319</c:v>
                </c:pt>
                <c:pt idx="9">
                  <c:v>13.693788013333332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3-4AE7-AF65-A888D78F4E3F}"/>
            </c:ext>
          </c:extLst>
        </c:ser>
        <c:ser>
          <c:idx val="0"/>
          <c:order val="1"/>
          <c:tx>
            <c:strRef>
              <c:f>Rankings!$N$80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Rankings!$M$81:$M$91</c15:sqref>
                  </c15:fullRef>
                </c:ext>
              </c:extLst>
              <c:f>Rankings!$M$81:$M$90</c:f>
              <c:strCache>
                <c:ptCount val="10"/>
                <c:pt idx="0">
                  <c:v>Irak</c:v>
                </c:pt>
                <c:pt idx="1">
                  <c:v>Kasachstan</c:v>
                </c:pt>
                <c:pt idx="2">
                  <c:v>Athiopien</c:v>
                </c:pt>
                <c:pt idx="3">
                  <c:v>Mongolei</c:v>
                </c:pt>
                <c:pt idx="4">
                  <c:v>Jordanien</c:v>
                </c:pt>
                <c:pt idx="5">
                  <c:v>Namibia</c:v>
                </c:pt>
                <c:pt idx="6">
                  <c:v>Hong Kong</c:v>
                </c:pt>
                <c:pt idx="7">
                  <c:v>Saudi Arabien</c:v>
                </c:pt>
                <c:pt idx="8">
                  <c:v>Tunisien</c:v>
                </c:pt>
                <c:pt idx="9">
                  <c:v>Russland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Rankings!$N$81:$N$91</c15:sqref>
                  </c15:fullRef>
                </c:ext>
              </c:extLst>
              <c:f>Rankings!$N$81:$N$90</c:f>
              <c:numCache>
                <c:formatCode>_(* #,##0_);_(* \(#,##0\);_(* "-"_);_(@_)</c:formatCode>
                <c:ptCount val="10"/>
                <c:pt idx="0">
                  <c:v>3.1527559999999996E-2</c:v>
                </c:pt>
                <c:pt idx="1">
                  <c:v>0.63977355999999996</c:v>
                </c:pt>
                <c:pt idx="2">
                  <c:v>1.0163E-2</c:v>
                </c:pt>
                <c:pt idx="3">
                  <c:v>0.19329756000000001</c:v>
                </c:pt>
                <c:pt idx="4">
                  <c:v>0.55193996000000001</c:v>
                </c:pt>
                <c:pt idx="5">
                  <c:v>2.5919999999999997E-3</c:v>
                </c:pt>
                <c:pt idx="6">
                  <c:v>7.006772E-2</c:v>
                </c:pt>
                <c:pt idx="7">
                  <c:v>4.96979244</c:v>
                </c:pt>
                <c:pt idx="8">
                  <c:v>0.79539291999999995</c:v>
                </c:pt>
                <c:pt idx="9">
                  <c:v>2.02116696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3-4AE7-AF65-A888D78F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392384"/>
        <c:axId val="107426944"/>
      </c:barChart>
      <c:catAx>
        <c:axId val="10739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426944"/>
        <c:crosses val="autoZero"/>
        <c:auto val="1"/>
        <c:lblAlgn val="ctr"/>
        <c:lblOffset val="100"/>
        <c:noMultiLvlLbl val="0"/>
      </c:catAx>
      <c:valAx>
        <c:axId val="10742694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392384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/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Rankings!$P$80</c:f>
              <c:strCache>
                <c:ptCount val="1"/>
                <c:pt idx="0">
                  <c:v>abs diff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Rankings!$M$81:$M$91</c15:sqref>
                  </c15:fullRef>
                </c:ext>
              </c:extLst>
              <c:f>Rankings!$M$81:$M$90</c:f>
              <c:strCache>
                <c:ptCount val="10"/>
                <c:pt idx="0">
                  <c:v>Irak</c:v>
                </c:pt>
                <c:pt idx="1">
                  <c:v>Kasachstan</c:v>
                </c:pt>
                <c:pt idx="2">
                  <c:v>Athiopien</c:v>
                </c:pt>
                <c:pt idx="3">
                  <c:v>Mongolei</c:v>
                </c:pt>
                <c:pt idx="4">
                  <c:v>Jordanien</c:v>
                </c:pt>
                <c:pt idx="5">
                  <c:v>Namibia</c:v>
                </c:pt>
                <c:pt idx="6">
                  <c:v>Hong Kong</c:v>
                </c:pt>
                <c:pt idx="7">
                  <c:v>Saudi Arabien</c:v>
                </c:pt>
                <c:pt idx="8">
                  <c:v>Tunisien</c:v>
                </c:pt>
                <c:pt idx="9">
                  <c:v>Russland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Rankings!$P$81:$P$91</c15:sqref>
                  </c15:fullRef>
                </c:ext>
              </c:extLst>
              <c:f>Rankings!$P$81:$P$90</c:f>
              <c:numCache>
                <c:formatCode>_(* #,##0_);_(* \(#,##0\);_(* "-"_);_(@_)</c:formatCode>
                <c:ptCount val="10"/>
                <c:pt idx="0">
                  <c:v>0.31329159999999995</c:v>
                </c:pt>
                <c:pt idx="1">
                  <c:v>5.9391649600000003</c:v>
                </c:pt>
                <c:pt idx="2">
                  <c:v>8.6005999999999985E-2</c:v>
                </c:pt>
                <c:pt idx="3">
                  <c:v>1.4596225599999999</c:v>
                </c:pt>
                <c:pt idx="4">
                  <c:v>4.0389566266666659</c:v>
                </c:pt>
                <c:pt idx="5">
                  <c:v>1.7891999999999998E-2</c:v>
                </c:pt>
                <c:pt idx="6">
                  <c:v>0.47928924000000001</c:v>
                </c:pt>
                <c:pt idx="7">
                  <c:v>30.340817479999998</c:v>
                </c:pt>
                <c:pt idx="8">
                  <c:v>4.8082602933333316</c:v>
                </c:pt>
                <c:pt idx="9">
                  <c:v>11.672621053333332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F83-A130-F419E7AB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459712"/>
        <c:axId val="107461248"/>
      </c:barChart>
      <c:lineChart>
        <c:grouping val="standard"/>
        <c:varyColors val="0"/>
        <c:ser>
          <c:idx val="1"/>
          <c:order val="1"/>
          <c:tx>
            <c:strRef>
              <c:f>Rankings!$Q$80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A72723"/>
              </a:solidFill>
              <a:ln w="25400">
                <a:solidFill>
                  <a:schemeClr val="bg1"/>
                </a:solidFill>
              </a:ln>
            </c:spPr>
          </c:marker>
          <c:cat>
            <c:strLit>
              <c:ptCount val="10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Rankings!$Q$81:$Q$91</c15:sqref>
                  </c15:fullRef>
                </c:ext>
              </c:extLst>
              <c:f>Rankings!$Q$81:$Q$90</c:f>
              <c:numCache>
                <c:formatCode>0.0%</c:formatCode>
                <c:ptCount val="10"/>
                <c:pt idx="0">
                  <c:v>9.9370709309569154</c:v>
                </c:pt>
                <c:pt idx="1">
                  <c:v>9.2832297727339661</c:v>
                </c:pt>
                <c:pt idx="2">
                  <c:v>8.4626586637803776</c:v>
                </c:pt>
                <c:pt idx="3">
                  <c:v>7.5511690887355218</c:v>
                </c:pt>
                <c:pt idx="4">
                  <c:v>7.3177463481112435</c:v>
                </c:pt>
                <c:pt idx="5">
                  <c:v>6.9027777777777777</c:v>
                </c:pt>
                <c:pt idx="6">
                  <c:v>6.8403715719592419</c:v>
                </c:pt>
                <c:pt idx="7">
                  <c:v>6.1050472119918151</c:v>
                </c:pt>
                <c:pt idx="8">
                  <c:v>6.0451384120106724</c:v>
                </c:pt>
                <c:pt idx="9">
                  <c:v>5.7751889301284303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9-4F83-A130-F419E7AB6CA3}"/>
            </c:ext>
          </c:extLst>
        </c:ser>
        <c:ser>
          <c:idx val="2"/>
          <c:order val="2"/>
          <c:tx>
            <c:v>% diff World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0"/>
              <c:pt idx="0">
                <c:v>100.0%</c:v>
              </c:pt>
              <c:pt idx="1">
                <c:v>200.0%</c:v>
              </c:pt>
              <c:pt idx="2">
                <c:v>300.0%</c:v>
              </c:pt>
              <c:pt idx="3">
                <c:v>400.0%</c:v>
              </c:pt>
              <c:pt idx="4">
                <c:v>500.0%</c:v>
              </c:pt>
              <c:pt idx="5">
                <c:v>600.0%</c:v>
              </c:pt>
              <c:pt idx="6">
                <c:v>700.0%</c:v>
              </c:pt>
              <c:pt idx="7">
                <c:v>800.0%</c:v>
              </c:pt>
              <c:pt idx="8">
                <c:v>900.0%</c:v>
              </c:pt>
              <c:pt idx="9">
                <c:v>1000.0%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Rankings!$R$81:$R$91</c15:sqref>
                  </c15:fullRef>
                </c:ext>
              </c:extLst>
              <c:f>Rankings!$R$81:$R$90</c:f>
              <c:numCache>
                <c:formatCode>0.0%</c:formatCode>
                <c:ptCount val="10"/>
                <c:pt idx="0">
                  <c:v>0.4878749926954043</c:v>
                </c:pt>
                <c:pt idx="1">
                  <c:v>0.4878749926954043</c:v>
                </c:pt>
                <c:pt idx="2">
                  <c:v>0.4878749926954043</c:v>
                </c:pt>
                <c:pt idx="3">
                  <c:v>0.4878749926954043</c:v>
                </c:pt>
                <c:pt idx="4">
                  <c:v>0.4878749926954043</c:v>
                </c:pt>
                <c:pt idx="5">
                  <c:v>0.4878749926954043</c:v>
                </c:pt>
                <c:pt idx="6">
                  <c:v>0.4878749926954043</c:v>
                </c:pt>
                <c:pt idx="7">
                  <c:v>0.4878749926954043</c:v>
                </c:pt>
                <c:pt idx="8">
                  <c:v>0.4878749926954043</c:v>
                </c:pt>
                <c:pt idx="9">
                  <c:v>0.4878749926954043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9-4F83-A130-F419E7AB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68672"/>
        <c:axId val="107467136"/>
      </c:lineChart>
      <c:catAx>
        <c:axId val="10745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461248"/>
        <c:crosses val="autoZero"/>
        <c:auto val="1"/>
        <c:lblAlgn val="ctr"/>
        <c:lblOffset val="100"/>
        <c:noMultiLvlLbl val="0"/>
      </c:catAx>
      <c:valAx>
        <c:axId val="1074612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459712"/>
        <c:crosses val="autoZero"/>
        <c:crossBetween val="between"/>
      </c:valAx>
      <c:valAx>
        <c:axId val="10746713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468672"/>
        <c:crosses val="max"/>
        <c:crossBetween val="between"/>
      </c:valAx>
      <c:catAx>
        <c:axId val="10746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746713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 sz="18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Rankings!$Q$119</c:f>
              <c:strCache>
                <c:ptCount val="1"/>
                <c:pt idx="0">
                  <c:v>abs diff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Rankings!$M$120:$N$129</c:f>
              <c:multiLvlStrCache>
                <c:ptCount val="10"/>
                <c:lvl>
                  <c:pt idx="0">
                    <c:v>UK</c:v>
                  </c:pt>
                  <c:pt idx="1">
                    <c:v>Israel</c:v>
                  </c:pt>
                  <c:pt idx="2">
                    <c:v>Norwegen</c:v>
                  </c:pt>
                  <c:pt idx="3">
                    <c:v>Agypten</c:v>
                  </c:pt>
                  <c:pt idx="4">
                    <c:v>Saudi Arabien</c:v>
                  </c:pt>
                  <c:pt idx="5">
                    <c:v>Gabun</c:v>
                  </c:pt>
                  <c:pt idx="6">
                    <c:v>Schweiz</c:v>
                  </c:pt>
                  <c:pt idx="7">
                    <c:v>Burkina Faso</c:v>
                  </c:pt>
                  <c:pt idx="8">
                    <c:v>Albanien</c:v>
                  </c:pt>
                  <c:pt idx="9">
                    <c:v>Libyen</c:v>
                  </c:pt>
                </c:lvl>
                <c:lvl>
                  <c:pt idx="0">
                    <c:v>Stärkste absolute Steigerung</c:v>
                  </c:pt>
                  <c:pt idx="5">
                    <c:v>Geringste absolute Steigerung</c:v>
                  </c:pt>
                </c:lvl>
              </c:multiLvlStrCache>
            </c:multiLvlStrRef>
          </c:cat>
          <c:val>
            <c:numRef>
              <c:f>Rankings!$Q$120:$Q$129</c:f>
              <c:numCache>
                <c:formatCode>#,##0</c:formatCode>
                <c:ptCount val="10"/>
                <c:pt idx="0">
                  <c:v>104.55037510666662</c:v>
                </c:pt>
                <c:pt idx="1">
                  <c:v>62.070264586666667</c:v>
                </c:pt>
                <c:pt idx="2">
                  <c:v>35.931619093333339</c:v>
                </c:pt>
                <c:pt idx="3">
                  <c:v>30.481016093333338</c:v>
                </c:pt>
                <c:pt idx="4">
                  <c:v>30.340817479999998</c:v>
                </c:pt>
                <c:pt idx="5">
                  <c:v>-2.2666535066666667</c:v>
                </c:pt>
                <c:pt idx="6">
                  <c:v>-3.1588208933333277</c:v>
                </c:pt>
                <c:pt idx="7">
                  <c:v>-7.2619036399999999</c:v>
                </c:pt>
                <c:pt idx="8">
                  <c:v>-10.669746133333334</c:v>
                </c:pt>
                <c:pt idx="9">
                  <c:v>-15.957109946666668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E-476D-AE83-4F27E33CA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595648"/>
        <c:axId val="107597184"/>
      </c:barChart>
      <c:lineChart>
        <c:grouping val="standard"/>
        <c:varyColors val="0"/>
        <c:ser>
          <c:idx val="1"/>
          <c:order val="1"/>
          <c:tx>
            <c:strRef>
              <c:f>Rankings!$R$119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A72723"/>
              </a:solidFill>
              <a:ln w="25400">
                <a:solidFill>
                  <a:schemeClr val="bg1"/>
                </a:solidFill>
              </a:ln>
            </c:spPr>
          </c:marker>
          <c:cat>
            <c:multiLvlStrRef>
              <c:f>Rankings!$M$120:$N$129</c:f>
              <c:multiLvlStrCache>
                <c:ptCount val="10"/>
                <c:lvl>
                  <c:pt idx="0">
                    <c:v>UK</c:v>
                  </c:pt>
                  <c:pt idx="1">
                    <c:v>Israel</c:v>
                  </c:pt>
                  <c:pt idx="2">
                    <c:v>Norwegen</c:v>
                  </c:pt>
                  <c:pt idx="3">
                    <c:v>Agypten</c:v>
                  </c:pt>
                  <c:pt idx="4">
                    <c:v>Saudi Arabien</c:v>
                  </c:pt>
                  <c:pt idx="5">
                    <c:v>Gabun</c:v>
                  </c:pt>
                  <c:pt idx="6">
                    <c:v>Schweiz</c:v>
                  </c:pt>
                  <c:pt idx="7">
                    <c:v>Burkina Faso</c:v>
                  </c:pt>
                  <c:pt idx="8">
                    <c:v>Albanien</c:v>
                  </c:pt>
                  <c:pt idx="9">
                    <c:v>Libyen</c:v>
                  </c:pt>
                </c:lvl>
                <c:lvl>
                  <c:pt idx="0">
                    <c:v>Stärkste absolute Steigerung</c:v>
                  </c:pt>
                  <c:pt idx="5">
                    <c:v>Geringste absolute Steigerung</c:v>
                  </c:pt>
                </c:lvl>
              </c:multiLvlStrCache>
            </c:multiLvlStrRef>
          </c:cat>
          <c:val>
            <c:numRef>
              <c:f>Rankings!$R$120:$R$129</c:f>
              <c:numCache>
                <c:formatCode>0.0%</c:formatCode>
                <c:ptCount val="10"/>
                <c:pt idx="0">
                  <c:v>0.43392066517675587</c:v>
                </c:pt>
                <c:pt idx="1">
                  <c:v>0.30847382696914161</c:v>
                </c:pt>
                <c:pt idx="2">
                  <c:v>1.5505445812354108</c:v>
                </c:pt>
                <c:pt idx="3">
                  <c:v>0.32694277829270652</c:v>
                </c:pt>
                <c:pt idx="4">
                  <c:v>6.1050472119918151</c:v>
                </c:pt>
                <c:pt idx="5">
                  <c:v>-0.91369655917023362</c:v>
                </c:pt>
                <c:pt idx="6">
                  <c:v>-4.3944565919608242E-2</c:v>
                </c:pt>
                <c:pt idx="7">
                  <c:v>-0.60066275403884395</c:v>
                </c:pt>
                <c:pt idx="8">
                  <c:v>-0.17029254693978732</c:v>
                </c:pt>
                <c:pt idx="9">
                  <c:v>-0.6017726238140686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E-476D-AE83-4F27E33CADBC}"/>
            </c:ext>
          </c:extLst>
        </c:ser>
        <c:ser>
          <c:idx val="2"/>
          <c:order val="2"/>
          <c:tx>
            <c:v>% diff World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Rankings!$S$120:$S$129</c:f>
              <c:numCache>
                <c:formatCode>0.0%</c:formatCode>
                <c:ptCount val="10"/>
                <c:pt idx="0">
                  <c:v>0.4878749926954043</c:v>
                </c:pt>
                <c:pt idx="1">
                  <c:v>0.4878749926954043</c:v>
                </c:pt>
                <c:pt idx="2">
                  <c:v>0.4878749926954043</c:v>
                </c:pt>
                <c:pt idx="3">
                  <c:v>0.4878749926954043</c:v>
                </c:pt>
                <c:pt idx="4">
                  <c:v>0.4878749926954043</c:v>
                </c:pt>
                <c:pt idx="5">
                  <c:v>0.4878749926954043</c:v>
                </c:pt>
                <c:pt idx="6">
                  <c:v>0.4878749926954043</c:v>
                </c:pt>
                <c:pt idx="7">
                  <c:v>0.4878749926954043</c:v>
                </c:pt>
                <c:pt idx="8">
                  <c:v>0.4878749926954043</c:v>
                </c:pt>
                <c:pt idx="9">
                  <c:v>0.4878749926954043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E-476D-AE83-4F27E33CA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00512"/>
        <c:axId val="107598976"/>
      </c:lineChart>
      <c:catAx>
        <c:axId val="1075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597184"/>
        <c:crosses val="autoZero"/>
        <c:auto val="1"/>
        <c:lblAlgn val="ctr"/>
        <c:lblOffset val="100"/>
        <c:noMultiLvlLbl val="0"/>
      </c:catAx>
      <c:valAx>
        <c:axId val="1075971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595648"/>
        <c:crosses val="autoZero"/>
        <c:crossBetween val="between"/>
      </c:valAx>
      <c:valAx>
        <c:axId val="10759897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00512"/>
        <c:crosses val="max"/>
        <c:crossBetween val="between"/>
      </c:valAx>
      <c:catAx>
        <c:axId val="1076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59897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txPr>
    <a:bodyPr/>
    <a:lstStyle/>
    <a:p>
      <a:pPr>
        <a:defRPr sz="105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Rankings!$P$119</c:f>
              <c:strCache>
                <c:ptCount val="1"/>
                <c:pt idx="0">
                  <c:v>avg 2018-20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multiLvlStrRef>
              <c:f>Rankings!$M$120:$N$129</c:f>
              <c:multiLvlStrCache>
                <c:ptCount val="10"/>
                <c:lvl>
                  <c:pt idx="0">
                    <c:v>UK</c:v>
                  </c:pt>
                  <c:pt idx="1">
                    <c:v>Israel</c:v>
                  </c:pt>
                  <c:pt idx="2">
                    <c:v>Norwegen</c:v>
                  </c:pt>
                  <c:pt idx="3">
                    <c:v>Agypten</c:v>
                  </c:pt>
                  <c:pt idx="4">
                    <c:v>Saudi Arabien</c:v>
                  </c:pt>
                  <c:pt idx="5">
                    <c:v>Gabun</c:v>
                  </c:pt>
                  <c:pt idx="6">
                    <c:v>Schweiz</c:v>
                  </c:pt>
                  <c:pt idx="7">
                    <c:v>Burkina Faso</c:v>
                  </c:pt>
                  <c:pt idx="8">
                    <c:v>Albanien</c:v>
                  </c:pt>
                  <c:pt idx="9">
                    <c:v>Libyen</c:v>
                  </c:pt>
                </c:lvl>
                <c:lvl>
                  <c:pt idx="0">
                    <c:v>Stärkste absolute Steigerung</c:v>
                  </c:pt>
                  <c:pt idx="5">
                    <c:v>Geringste absolute Steigerung</c:v>
                  </c:pt>
                </c:lvl>
              </c:multiLvlStrCache>
            </c:multiLvlStrRef>
          </c:cat>
          <c:val>
            <c:numRef>
              <c:f>Rankings!$P$121:$P$129</c:f>
              <c:numCache>
                <c:formatCode>#,##0</c:formatCode>
                <c:ptCount val="9"/>
                <c:pt idx="0">
                  <c:v>263.28754514666667</c:v>
                </c:pt>
                <c:pt idx="1">
                  <c:v>59.105166973333333</c:v>
                </c:pt>
                <c:pt idx="2">
                  <c:v>123.71144697333334</c:v>
                </c:pt>
                <c:pt idx="3">
                  <c:v>35.310609919999997</c:v>
                </c:pt>
                <c:pt idx="4">
                  <c:v>0.21409733333333336</c:v>
                </c:pt>
                <c:pt idx="5">
                  <c:v>68.72312462666666</c:v>
                </c:pt>
                <c:pt idx="6">
                  <c:v>4.8279148000000003</c:v>
                </c:pt>
                <c:pt idx="7">
                  <c:v>51.985644986666664</c:v>
                </c:pt>
                <c:pt idx="8">
                  <c:v>10.559732653333333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8-42C2-A77A-4092CB633AAE}"/>
            </c:ext>
          </c:extLst>
        </c:ser>
        <c:ser>
          <c:idx val="0"/>
          <c:order val="1"/>
          <c:tx>
            <c:strRef>
              <c:f>Rankings!$O$119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Rankings!$M$120:$N$129</c:f>
              <c:multiLvlStrCache>
                <c:ptCount val="10"/>
                <c:lvl>
                  <c:pt idx="0">
                    <c:v>UK</c:v>
                  </c:pt>
                  <c:pt idx="1">
                    <c:v>Israel</c:v>
                  </c:pt>
                  <c:pt idx="2">
                    <c:v>Norwegen</c:v>
                  </c:pt>
                  <c:pt idx="3">
                    <c:v>Agypten</c:v>
                  </c:pt>
                  <c:pt idx="4">
                    <c:v>Saudi Arabien</c:v>
                  </c:pt>
                  <c:pt idx="5">
                    <c:v>Gabun</c:v>
                  </c:pt>
                  <c:pt idx="6">
                    <c:v>Schweiz</c:v>
                  </c:pt>
                  <c:pt idx="7">
                    <c:v>Burkina Faso</c:v>
                  </c:pt>
                  <c:pt idx="8">
                    <c:v>Albanien</c:v>
                  </c:pt>
                  <c:pt idx="9">
                    <c:v>Libyen</c:v>
                  </c:pt>
                </c:lvl>
                <c:lvl>
                  <c:pt idx="0">
                    <c:v>Stärkste absolute Steigerung</c:v>
                  </c:pt>
                  <c:pt idx="5">
                    <c:v>Geringste absolute Steigerung</c:v>
                  </c:pt>
                </c:lvl>
              </c:multiLvlStrCache>
            </c:multiLvlStrRef>
          </c:cat>
          <c:val>
            <c:numRef>
              <c:f>Rankings!$O$121:$O$129</c:f>
              <c:numCache>
                <c:formatCode>#,##0</c:formatCode>
                <c:ptCount val="9"/>
                <c:pt idx="0">
                  <c:v>201.21728056000001</c:v>
                </c:pt>
                <c:pt idx="1">
                  <c:v>23.173547879999997</c:v>
                </c:pt>
                <c:pt idx="2">
                  <c:v>93.23043088</c:v>
                </c:pt>
                <c:pt idx="3">
                  <c:v>4.96979244</c:v>
                </c:pt>
                <c:pt idx="4">
                  <c:v>2.4807508399999998</c:v>
                </c:pt>
                <c:pt idx="5">
                  <c:v>71.881945519999988</c:v>
                </c:pt>
                <c:pt idx="6">
                  <c:v>12.08981844</c:v>
                </c:pt>
                <c:pt idx="7">
                  <c:v>62.655391119999997</c:v>
                </c:pt>
                <c:pt idx="8">
                  <c:v>26.5168426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8-42C2-A77A-4092CB633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643264"/>
        <c:axId val="107644800"/>
      </c:barChart>
      <c:catAx>
        <c:axId val="10764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44800"/>
        <c:crosses val="autoZero"/>
        <c:auto val="1"/>
        <c:lblAlgn val="ctr"/>
        <c:lblOffset val="100"/>
        <c:noMultiLvlLbl val="0"/>
      </c:catAx>
      <c:valAx>
        <c:axId val="1076448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43264"/>
        <c:crosses val="autoZero"/>
        <c:crossBetween val="between"/>
      </c:val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Rankings!$B$6</c:f>
          <c:strCache>
            <c:ptCount val="1"/>
            <c:pt idx="0">
              <c:v>EU-27 Ausfuhr</c:v>
            </c:pt>
          </c:strCache>
        </c:strRef>
      </c:tx>
      <c:overlay val="0"/>
      <c:txPr>
        <a:bodyPr/>
        <a:lstStyle/>
        <a:p>
          <a:pPr>
            <a:defRPr sz="1800">
              <a:solidFill>
                <a:srgbClr val="595959"/>
              </a:solidFill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Rankings!$Q$157</c:f>
              <c:strCache>
                <c:ptCount val="1"/>
                <c:pt idx="0">
                  <c:v>abs diff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Rankings!$M$158:$N$167</c:f>
              <c:multiLvlStrCache>
                <c:ptCount val="10"/>
                <c:lvl>
                  <c:pt idx="0">
                    <c:v>Irak</c:v>
                  </c:pt>
                  <c:pt idx="1">
                    <c:v>Kasachstan</c:v>
                  </c:pt>
                  <c:pt idx="2">
                    <c:v>Athiopien</c:v>
                  </c:pt>
                  <c:pt idx="3">
                    <c:v>Mongolei</c:v>
                  </c:pt>
                  <c:pt idx="4">
                    <c:v>Jordanien</c:v>
                  </c:pt>
                  <c:pt idx="5">
                    <c:v>Britische Jungferninseln</c:v>
                  </c:pt>
                  <c:pt idx="6">
                    <c:v>Uganda</c:v>
                  </c:pt>
                  <c:pt idx="7">
                    <c:v>Paraguay</c:v>
                  </c:pt>
                  <c:pt idx="8">
                    <c:v>Armenien</c:v>
                  </c:pt>
                  <c:pt idx="9">
                    <c:v>Trinidad und Tobago</c:v>
                  </c:pt>
                </c:lvl>
                <c:lvl>
                  <c:pt idx="0">
                    <c:v>Stärkste relativen Steigerung</c:v>
                  </c:pt>
                  <c:pt idx="5">
                    <c:v>Geringste relativen Steigerung</c:v>
                  </c:pt>
                </c:lvl>
              </c:multiLvlStrCache>
            </c:multiLvlStrRef>
          </c:cat>
          <c:val>
            <c:numRef>
              <c:f>Rankings!$Q$158:$Q$167</c:f>
              <c:numCache>
                <c:formatCode>#,##0</c:formatCode>
                <c:ptCount val="10"/>
                <c:pt idx="0">
                  <c:v>0.31329159999999995</c:v>
                </c:pt>
                <c:pt idx="1">
                  <c:v>5.9391649600000003</c:v>
                </c:pt>
                <c:pt idx="2">
                  <c:v>8.6005999999999985E-2</c:v>
                </c:pt>
                <c:pt idx="3">
                  <c:v>1.4596225599999999</c:v>
                </c:pt>
                <c:pt idx="4">
                  <c:v>4.0389566266666659</c:v>
                </c:pt>
                <c:pt idx="5">
                  <c:v>-7.7400000000000006E-4</c:v>
                </c:pt>
                <c:pt idx="6">
                  <c:v>-2.0835263333333329</c:v>
                </c:pt>
                <c:pt idx="7">
                  <c:v>-3.9683999999999997E-2</c:v>
                </c:pt>
                <c:pt idx="8">
                  <c:v>-0.46254738666666667</c:v>
                </c:pt>
                <c:pt idx="9">
                  <c:v>-5.3000000000000001E-5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0-4FA7-8685-34F11CD5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682048"/>
        <c:axId val="107696128"/>
      </c:barChart>
      <c:lineChart>
        <c:grouping val="standard"/>
        <c:varyColors val="0"/>
        <c:ser>
          <c:idx val="1"/>
          <c:order val="1"/>
          <c:tx>
            <c:strRef>
              <c:f>Rankings!$R$157</c:f>
              <c:strCache>
                <c:ptCount val="1"/>
                <c:pt idx="0">
                  <c:v>% diff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rgbClr val="A72723"/>
              </a:solidFill>
              <a:ln w="25400">
                <a:solidFill>
                  <a:schemeClr val="bg1"/>
                </a:solidFill>
              </a:ln>
            </c:spPr>
          </c:marker>
          <c:val>
            <c:numRef>
              <c:f>Rankings!$R$158:$R$167</c:f>
              <c:numCache>
                <c:formatCode>0.0%</c:formatCode>
                <c:ptCount val="10"/>
                <c:pt idx="0">
                  <c:v>9.9370709309569154</c:v>
                </c:pt>
                <c:pt idx="1">
                  <c:v>9.2832297727339661</c:v>
                </c:pt>
                <c:pt idx="2">
                  <c:v>8.4626586637803776</c:v>
                </c:pt>
                <c:pt idx="3">
                  <c:v>7.5511690887355218</c:v>
                </c:pt>
                <c:pt idx="4">
                  <c:v>7.3177463481112435</c:v>
                </c:pt>
                <c:pt idx="5">
                  <c:v>-0.96871088861076349</c:v>
                </c:pt>
                <c:pt idx="6">
                  <c:v>-0.96940214365364064</c:v>
                </c:pt>
                <c:pt idx="7">
                  <c:v>-0.97081488367541646</c:v>
                </c:pt>
                <c:pt idx="8">
                  <c:v>-0.97911663275848038</c:v>
                </c:pt>
                <c:pt idx="9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0-4FA7-8685-34F11CD5254C}"/>
            </c:ext>
          </c:extLst>
        </c:ser>
        <c:ser>
          <c:idx val="2"/>
          <c:order val="2"/>
          <c:tx>
            <c:v>% diff World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Rankings!$S$158:$S$167</c:f>
              <c:numCache>
                <c:formatCode>0.0%</c:formatCode>
                <c:ptCount val="10"/>
                <c:pt idx="0">
                  <c:v>0.4878749926954043</c:v>
                </c:pt>
                <c:pt idx="1">
                  <c:v>0.4878749926954043</c:v>
                </c:pt>
                <c:pt idx="2">
                  <c:v>0.4878749926954043</c:v>
                </c:pt>
                <c:pt idx="3">
                  <c:v>0.4878749926954043</c:v>
                </c:pt>
                <c:pt idx="4">
                  <c:v>0.4878749926954043</c:v>
                </c:pt>
                <c:pt idx="5">
                  <c:v>0.4878749926954043</c:v>
                </c:pt>
                <c:pt idx="6">
                  <c:v>0.4878749926954043</c:v>
                </c:pt>
                <c:pt idx="7">
                  <c:v>0.4878749926954043</c:v>
                </c:pt>
                <c:pt idx="8">
                  <c:v>0.4878749926954043</c:v>
                </c:pt>
                <c:pt idx="9">
                  <c:v>0.4878749926954043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90-4FA7-8685-34F11CD5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99200"/>
        <c:axId val="107697664"/>
      </c:lineChart>
      <c:catAx>
        <c:axId val="10768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96128"/>
        <c:crosses val="autoZero"/>
        <c:auto val="1"/>
        <c:lblAlgn val="ctr"/>
        <c:lblOffset val="100"/>
        <c:noMultiLvlLbl val="0"/>
      </c:catAx>
      <c:valAx>
        <c:axId val="1076961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1000</a:t>
                </a:r>
                <a:r>
                  <a:rPr lang="de-D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t Ww</a:t>
                </a:r>
                <a:endParaRPr lang="de-DE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overlay val="0"/>
          <c:spPr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82048"/>
        <c:crosses val="autoZero"/>
        <c:crossBetween val="between"/>
      </c:valAx>
      <c:valAx>
        <c:axId val="10769766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107699200"/>
        <c:crosses val="max"/>
        <c:crossBetween val="between"/>
      </c:valAx>
      <c:catAx>
        <c:axId val="1076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9766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spPr>
        <a:solidFill>
          <a:sysClr val="window" lastClr="FFFFFF">
            <a:lumMod val="95000"/>
          </a:sysClr>
        </a:solidFill>
        <a:ln>
          <a:solidFill>
            <a:sysClr val="window" lastClr="FFFFFF">
              <a:lumMod val="75000"/>
            </a:sysClr>
          </a:solidFill>
        </a:ln>
      </c:spPr>
      <c:txPr>
        <a:bodyPr/>
        <a:lstStyle/>
        <a:p>
          <a:pPr>
            <a:defRPr sz="12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" lastClr="FFFFFF">
          <a:lumMod val="85000"/>
        </a:sysClr>
      </a:solidFill>
    </a:ln>
  </c:spPr>
  <c:txPr>
    <a:bodyPr/>
    <a:lstStyle/>
    <a:p>
      <a:pPr>
        <a:defRPr sz="105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6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F8F0EC5-FF38-4810-B68C-2D7DDDC05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0</xdr:rowOff>
    </xdr:from>
    <xdr:to>
      <xdr:col>7</xdr:col>
      <xdr:colOff>2855825</xdr:colOff>
      <xdr:row>73</xdr:row>
      <xdr:rowOff>59475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2500DC-91B3-458F-A231-71AAFF409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7</xdr:col>
      <xdr:colOff>2855825</xdr:colOff>
      <xdr:row>57</xdr:row>
      <xdr:rowOff>69000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41DD593-B632-495A-8B75-C5FBC075B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7</xdr:col>
      <xdr:colOff>2859425</xdr:colOff>
      <xdr:row>22</xdr:row>
      <xdr:rowOff>69000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19DEF04-207F-4162-8C4E-3CBE261DB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7</xdr:col>
      <xdr:colOff>2855825</xdr:colOff>
      <xdr:row>37</xdr:row>
      <xdr:rowOff>69000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7B9444B-0626-4F92-A630-A2BFF1FBA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95</xdr:row>
      <xdr:rowOff>0</xdr:rowOff>
    </xdr:from>
    <xdr:to>
      <xdr:col>7</xdr:col>
      <xdr:colOff>2855825</xdr:colOff>
      <xdr:row>109</xdr:row>
      <xdr:rowOff>59475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0AEBAE2-1161-4AFE-807B-9A6C879C3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7</xdr:col>
      <xdr:colOff>2855825</xdr:colOff>
      <xdr:row>93</xdr:row>
      <xdr:rowOff>69000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4FCA5A3-D99A-4004-A302-1BA82F41A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115</xdr:row>
      <xdr:rowOff>0</xdr:rowOff>
    </xdr:from>
    <xdr:to>
      <xdr:col>7</xdr:col>
      <xdr:colOff>2855825</xdr:colOff>
      <xdr:row>130</xdr:row>
      <xdr:rowOff>123825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C98F906-4E3F-4096-8A05-DD274209A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131</xdr:row>
      <xdr:rowOff>184149</xdr:rowOff>
    </xdr:from>
    <xdr:to>
      <xdr:col>7</xdr:col>
      <xdr:colOff>2855825</xdr:colOff>
      <xdr:row>148</xdr:row>
      <xdr:rowOff>47999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1513905-4489-4029-93F7-54ECE5BAB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152</xdr:row>
      <xdr:rowOff>12700</xdr:rowOff>
    </xdr:from>
    <xdr:to>
      <xdr:col>7</xdr:col>
      <xdr:colOff>2855825</xdr:colOff>
      <xdr:row>167</xdr:row>
      <xdr:rowOff>22225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AD101F3-0710-40AB-ACBF-300834E58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168</xdr:row>
      <xdr:rowOff>79374</xdr:rowOff>
    </xdr:from>
    <xdr:to>
      <xdr:col>7</xdr:col>
      <xdr:colOff>2855825</xdr:colOff>
      <xdr:row>184</xdr:row>
      <xdr:rowOff>105149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555DA4B6-7F5E-46FC-8B48-45034CE0E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188</xdr:row>
      <xdr:rowOff>184149</xdr:rowOff>
    </xdr:from>
    <xdr:to>
      <xdr:col>7</xdr:col>
      <xdr:colOff>2058900</xdr:colOff>
      <xdr:row>219</xdr:row>
      <xdr:rowOff>19049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C57555C2-0D38-4327-84AA-80114D5CC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276225</xdr:colOff>
      <xdr:row>21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5B47BE9-F124-4077-AF92-D8793C9AA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6</xdr:row>
      <xdr:rowOff>109538</xdr:rowOff>
    </xdr:from>
    <xdr:to>
      <xdr:col>15</xdr:col>
      <xdr:colOff>533400</xdr:colOff>
      <xdr:row>20</xdr:row>
      <xdr:rowOff>185738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625430D-E32D-46C4-9211-C7A648260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7</xdr:row>
      <xdr:rowOff>4763</xdr:rowOff>
    </xdr:from>
    <xdr:to>
      <xdr:col>23</xdr:col>
      <xdr:colOff>352425</xdr:colOff>
      <xdr:row>21</xdr:row>
      <xdr:rowOff>80963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F037A03-4514-4B16-BE43-5C1785C49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276225</xdr:colOff>
      <xdr:row>50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D0D1A03-2D52-4CA7-A07F-E497A99B1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257175</xdr:colOff>
      <xdr:row>35</xdr:row>
      <xdr:rowOff>109538</xdr:rowOff>
    </xdr:from>
    <xdr:to>
      <xdr:col>15</xdr:col>
      <xdr:colOff>533400</xdr:colOff>
      <xdr:row>49</xdr:row>
      <xdr:rowOff>185738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AFAD3D7-85A1-45DA-8C7D-A652E14C7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76200</xdr:colOff>
      <xdr:row>36</xdr:row>
      <xdr:rowOff>4763</xdr:rowOff>
    </xdr:from>
    <xdr:to>
      <xdr:col>23</xdr:col>
      <xdr:colOff>352425</xdr:colOff>
      <xdr:row>50</xdr:row>
      <xdr:rowOff>80963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A5FE391-0FBE-4ACD-8844-47F279989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E-HOMES\homes$\tothben\work\-%20DAIRY%20Market%20-\Statistics\MILK%20Quota%20C4%202006-12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tothben\work\-%20DAIRY%20Market%20-\DAIRY%20OUTLOOK\Milk\MILK%20Outlook%202008_3%20(MK08_08)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DataValidation\AGRIS\Modules\Milk_Table_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ss/Documents/ThuenenCloud/Excel_f&#252;r_Homepage/UN-Comtrade_Global_Trade_sug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DataValidation\AGRIS\Modules\Metadata%20Cere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agri\home\tothben\work\-%20DAIRY%20Market%20-\DAIRY%20OUTLOOK\2009_2\MILK%20Outlook%202008_1%202008-02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94"/>
      <sheetName val="94-95"/>
      <sheetName val="95-96"/>
      <sheetName val="96-97"/>
      <sheetName val="97-98"/>
      <sheetName val="98-99"/>
      <sheetName val="99-00"/>
      <sheetName val="00-01"/>
      <sheetName val="01-02"/>
      <sheetName val="02-03"/>
      <sheetName val="03-04"/>
      <sheetName val="04-05"/>
      <sheetName val="chart 05-06"/>
      <sheetName val="05-06"/>
      <sheetName val="Versions"/>
      <sheetName val="BE"/>
      <sheetName val="CZ"/>
      <sheetName val="DK"/>
      <sheetName val="DE"/>
      <sheetName val="EE"/>
      <sheetName val="EL"/>
      <sheetName val="ES"/>
      <sheetName val="FR"/>
      <sheetName val="IE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SI"/>
      <sheetName val="SK"/>
      <sheetName val="FI"/>
      <sheetName val="SE"/>
      <sheetName val="UK"/>
      <sheetName val="Chart2"/>
      <sheetName val="EUR15"/>
      <sheetName val="EUR25"/>
      <sheetName val="Açores99-00"/>
      <sheetName val="Açores00-01"/>
      <sheetName val="Açores01-02"/>
      <sheetName val="Açores02-03"/>
      <sheetName val="Açores03-04"/>
      <sheetName val="Açores04-05"/>
      <sheetName val="Açores05-06"/>
      <sheetName val="EUR2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5">
          <cell r="C25">
            <v>23763.049000000115</v>
          </cell>
          <cell r="D25">
            <v>-225347.91900000023</v>
          </cell>
          <cell r="M25">
            <v>-11850.839999999997</v>
          </cell>
          <cell r="N25">
            <v>-172598.47499999998</v>
          </cell>
          <cell r="O25">
            <v>-171415.26699999999</v>
          </cell>
          <cell r="Q25">
            <v>-325919.52753433981</v>
          </cell>
          <cell r="R25">
            <v>-6825.7439999999988</v>
          </cell>
          <cell r="X25">
            <v>-133417.06799999997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"/>
      <sheetName val="Quota Year"/>
      <sheetName val="Monthly"/>
      <sheetName val="Quota"/>
      <sheetName val="LEGISLATION"/>
      <sheetName val="Summary"/>
      <sheetName val="Detailed-MS"/>
      <sheetName val="MILK Outlook EU27"/>
      <sheetName val="monthly price"/>
      <sheetName val="Graphs"/>
      <sheetName val="04-05"/>
    </sheetNames>
    <sheetDataSet>
      <sheetData sheetId="0" refreshError="1">
        <row r="80">
          <cell r="AO80" t="str">
            <v xml:space="preserve">jan </v>
          </cell>
          <cell r="AQ80">
            <v>4.2069999999999999</v>
          </cell>
          <cell r="AR80" t="str">
            <v>:</v>
          </cell>
          <cell r="AS80">
            <v>4.43</v>
          </cell>
          <cell r="AT80">
            <v>4.343</v>
          </cell>
          <cell r="AU80">
            <v>4</v>
          </cell>
          <cell r="AV80">
            <v>3.78</v>
          </cell>
          <cell r="AW80">
            <v>3.827</v>
          </cell>
          <cell r="AX80">
            <v>4.181</v>
          </cell>
          <cell r="AY80">
            <v>3.78</v>
          </cell>
          <cell r="AZ80">
            <v>3.74</v>
          </cell>
          <cell r="BA80" t="str">
            <v>:</v>
          </cell>
          <cell r="BB80" t="str">
            <v>:</v>
          </cell>
          <cell r="BC80">
            <v>2.2999999999999998</v>
          </cell>
          <cell r="BD80">
            <v>4.3</v>
          </cell>
          <cell r="BE80" t="str">
            <v>:</v>
          </cell>
          <cell r="BF80" t="str">
            <v>:</v>
          </cell>
          <cell r="BG80">
            <v>4.6100000000000003</v>
          </cell>
          <cell r="BH80">
            <v>4.26</v>
          </cell>
          <cell r="BI80" t="str">
            <v>:</v>
          </cell>
          <cell r="BJ80">
            <v>3.89</v>
          </cell>
          <cell r="BK80" t="str">
            <v>:</v>
          </cell>
          <cell r="BL80" t="str">
            <v>:</v>
          </cell>
          <cell r="BM80">
            <v>4.2699999999999996</v>
          </cell>
          <cell r="BN80">
            <v>4.2300000000000004</v>
          </cell>
          <cell r="BO80">
            <v>4.0599999999999996</v>
          </cell>
          <cell r="BU80">
            <v>4.1929999999999996</v>
          </cell>
        </row>
        <row r="81">
          <cell r="AO81" t="str">
            <v xml:space="preserve">feb </v>
          </cell>
          <cell r="AQ81">
            <v>4.17</v>
          </cell>
          <cell r="AR81" t="str">
            <v>:</v>
          </cell>
          <cell r="AS81">
            <v>4.4000000000000004</v>
          </cell>
          <cell r="AT81">
            <v>4.3179999999999996</v>
          </cell>
          <cell r="AU81">
            <v>4</v>
          </cell>
          <cell r="AV81">
            <v>3.64</v>
          </cell>
          <cell r="AW81">
            <v>3.7909999999999999</v>
          </cell>
          <cell r="AX81">
            <v>4.1479999999999997</v>
          </cell>
          <cell r="AY81">
            <v>3.74</v>
          </cell>
          <cell r="AZ81">
            <v>3.72</v>
          </cell>
          <cell r="BA81" t="str">
            <v>:</v>
          </cell>
          <cell r="BB81" t="str">
            <v>:</v>
          </cell>
          <cell r="BC81">
            <v>1.9</v>
          </cell>
          <cell r="BD81">
            <v>4.24</v>
          </cell>
          <cell r="BE81" t="str">
            <v>:</v>
          </cell>
          <cell r="BF81" t="str">
            <v>:</v>
          </cell>
          <cell r="BG81">
            <v>4.57</v>
          </cell>
          <cell r="BH81">
            <v>4.18</v>
          </cell>
          <cell r="BI81" t="str">
            <v>:</v>
          </cell>
          <cell r="BJ81">
            <v>3.85</v>
          </cell>
          <cell r="BK81" t="str">
            <v>:</v>
          </cell>
          <cell r="BL81" t="str">
            <v>:</v>
          </cell>
          <cell r="BM81">
            <v>4.2699999999999996</v>
          </cell>
          <cell r="BN81">
            <v>4.22</v>
          </cell>
          <cell r="BO81">
            <v>4.0199999999999996</v>
          </cell>
          <cell r="BU81">
            <v>4.1550000000000002</v>
          </cell>
        </row>
        <row r="82">
          <cell r="AO82" t="str">
            <v xml:space="preserve">mar </v>
          </cell>
          <cell r="AQ82">
            <v>4.1500000000000004</v>
          </cell>
          <cell r="AR82" t="str">
            <v>:</v>
          </cell>
          <cell r="AS82">
            <v>4.45</v>
          </cell>
          <cell r="AT82">
            <v>4.3129999999999997</v>
          </cell>
          <cell r="AU82">
            <v>4</v>
          </cell>
          <cell r="AV82">
            <v>3.62</v>
          </cell>
          <cell r="AW82">
            <v>3.7879999999999998</v>
          </cell>
          <cell r="AX82">
            <v>4.1280000000000001</v>
          </cell>
          <cell r="AY82">
            <v>3.71</v>
          </cell>
          <cell r="AZ82">
            <v>3.69</v>
          </cell>
          <cell r="BA82" t="str">
            <v>:</v>
          </cell>
          <cell r="BB82" t="str">
            <v>:</v>
          </cell>
          <cell r="BC82">
            <v>2.2000000000000002</v>
          </cell>
          <cell r="BD82">
            <v>4.26</v>
          </cell>
          <cell r="BE82" t="str">
            <v>:</v>
          </cell>
          <cell r="BF82" t="str">
            <v>:</v>
          </cell>
          <cell r="BG82">
            <v>4.57</v>
          </cell>
          <cell r="BH82">
            <v>4.1500000000000004</v>
          </cell>
          <cell r="BI82" t="str">
            <v>:</v>
          </cell>
          <cell r="BJ82">
            <v>3.85</v>
          </cell>
          <cell r="BK82" t="str">
            <v>:</v>
          </cell>
          <cell r="BL82" t="str">
            <v>:</v>
          </cell>
          <cell r="BM82">
            <v>4.28</v>
          </cell>
          <cell r="BN82">
            <v>4.26</v>
          </cell>
          <cell r="BO82">
            <v>4.0599999999999996</v>
          </cell>
          <cell r="BU82">
            <v>4.1399999999999997</v>
          </cell>
        </row>
        <row r="83">
          <cell r="AO83" t="str">
            <v xml:space="preserve">apr </v>
          </cell>
          <cell r="AQ83">
            <v>4.1340000000000003</v>
          </cell>
          <cell r="AR83" t="str">
            <v>:</v>
          </cell>
          <cell r="AS83">
            <v>4.38</v>
          </cell>
          <cell r="AT83">
            <v>4.2859999999999996</v>
          </cell>
          <cell r="AU83">
            <v>3.9</v>
          </cell>
          <cell r="AV83">
            <v>3.6</v>
          </cell>
          <cell r="AW83">
            <v>3.77</v>
          </cell>
          <cell r="AX83">
            <v>4.0730000000000004</v>
          </cell>
          <cell r="AY83">
            <v>3.62</v>
          </cell>
          <cell r="AZ83">
            <v>3.66</v>
          </cell>
          <cell r="BA83" t="str">
            <v>:</v>
          </cell>
          <cell r="BB83" t="str">
            <v>:</v>
          </cell>
          <cell r="BC83">
            <v>2.2999999999999998</v>
          </cell>
          <cell r="BD83">
            <v>4.1900000000000004</v>
          </cell>
          <cell r="BE83" t="str">
            <v>:</v>
          </cell>
          <cell r="BF83" t="str">
            <v>:</v>
          </cell>
          <cell r="BG83">
            <v>4.54</v>
          </cell>
          <cell r="BH83">
            <v>4.1100000000000003</v>
          </cell>
          <cell r="BI83" t="str">
            <v>:</v>
          </cell>
          <cell r="BJ83">
            <v>3.76</v>
          </cell>
          <cell r="BK83" t="str">
            <v>:</v>
          </cell>
          <cell r="BL83" t="str">
            <v>:</v>
          </cell>
          <cell r="BM83">
            <v>4.26</v>
          </cell>
          <cell r="BN83">
            <v>4.2300000000000004</v>
          </cell>
          <cell r="BO83">
            <v>4.05</v>
          </cell>
          <cell r="BU83">
            <v>4.0979999999999999</v>
          </cell>
        </row>
        <row r="84">
          <cell r="AO84" t="str">
            <v xml:space="preserve">may </v>
          </cell>
          <cell r="AQ84">
            <v>4.048</v>
          </cell>
          <cell r="AR84" t="str">
            <v>:</v>
          </cell>
          <cell r="AS84">
            <v>4.2699999999999996</v>
          </cell>
          <cell r="AT84">
            <v>4.181</v>
          </cell>
          <cell r="AU84">
            <v>3.9</v>
          </cell>
          <cell r="AV84">
            <v>3.6</v>
          </cell>
          <cell r="AW84">
            <v>3.6680000000000001</v>
          </cell>
          <cell r="AX84">
            <v>3.968</v>
          </cell>
          <cell r="AY84">
            <v>3.52</v>
          </cell>
          <cell r="AZ84">
            <v>3.63</v>
          </cell>
          <cell r="BA84" t="str">
            <v>:</v>
          </cell>
          <cell r="BB84" t="str">
            <v>:</v>
          </cell>
          <cell r="BC84">
            <v>3.5</v>
          </cell>
          <cell r="BD84">
            <v>4.08</v>
          </cell>
          <cell r="BE84" t="str">
            <v>:</v>
          </cell>
          <cell r="BF84" t="str">
            <v>:</v>
          </cell>
          <cell r="BG84">
            <v>4.42</v>
          </cell>
          <cell r="BH84">
            <v>4.05</v>
          </cell>
          <cell r="BI84" t="str">
            <v>:</v>
          </cell>
          <cell r="BJ84">
            <v>3.78</v>
          </cell>
          <cell r="BK84" t="str">
            <v>:</v>
          </cell>
          <cell r="BL84" t="str">
            <v>:</v>
          </cell>
          <cell r="BM84">
            <v>4.22</v>
          </cell>
          <cell r="BN84">
            <v>4.2</v>
          </cell>
          <cell r="BO84">
            <v>3.85</v>
          </cell>
          <cell r="BU84">
            <v>3.9910000000000001</v>
          </cell>
        </row>
        <row r="85">
          <cell r="AO85" t="str">
            <v xml:space="preserve">jun </v>
          </cell>
          <cell r="AQ85">
            <v>3.9380000000000002</v>
          </cell>
          <cell r="AR85" t="str">
            <v>:</v>
          </cell>
          <cell r="AS85">
            <v>4.1900000000000004</v>
          </cell>
          <cell r="AT85">
            <v>4.1109999999999998</v>
          </cell>
          <cell r="AU85">
            <v>3.9</v>
          </cell>
          <cell r="AV85">
            <v>3.56</v>
          </cell>
          <cell r="AW85">
            <v>3.6219999999999999</v>
          </cell>
          <cell r="AX85">
            <v>3.9180000000000001</v>
          </cell>
          <cell r="AY85">
            <v>3.56</v>
          </cell>
          <cell r="AZ85">
            <v>3.6</v>
          </cell>
          <cell r="BA85" t="str">
            <v>:</v>
          </cell>
          <cell r="BB85" t="str">
            <v>:</v>
          </cell>
          <cell r="BC85">
            <v>4.2</v>
          </cell>
          <cell r="BD85">
            <v>3.99</v>
          </cell>
          <cell r="BE85" t="str">
            <v>:</v>
          </cell>
          <cell r="BF85" t="str">
            <v>:</v>
          </cell>
          <cell r="BG85">
            <v>4.2699999999999996</v>
          </cell>
          <cell r="BH85">
            <v>4.0199999999999996</v>
          </cell>
          <cell r="BI85" t="str">
            <v>:</v>
          </cell>
          <cell r="BJ85">
            <v>3.71</v>
          </cell>
          <cell r="BK85" t="str">
            <v>:</v>
          </cell>
          <cell r="BL85" t="str">
            <v>:</v>
          </cell>
          <cell r="BM85">
            <v>4.2</v>
          </cell>
          <cell r="BN85">
            <v>4.1100000000000003</v>
          </cell>
          <cell r="BO85">
            <v>3.84</v>
          </cell>
          <cell r="BU85">
            <v>3.9390000000000001</v>
          </cell>
        </row>
        <row r="86">
          <cell r="AO86" t="str">
            <v xml:space="preserve">jul </v>
          </cell>
          <cell r="AQ86">
            <v>3.903</v>
          </cell>
          <cell r="AR86" t="str">
            <v>:</v>
          </cell>
          <cell r="AS86">
            <v>4.1399999999999997</v>
          </cell>
          <cell r="AT86">
            <v>4.0609999999999999</v>
          </cell>
          <cell r="AU86">
            <v>3.9</v>
          </cell>
          <cell r="AV86">
            <v>3.55</v>
          </cell>
          <cell r="AW86">
            <v>3.6219999999999999</v>
          </cell>
          <cell r="AX86">
            <v>3.9569999999999999</v>
          </cell>
          <cell r="AY86">
            <v>3.64</v>
          </cell>
          <cell r="AZ86">
            <v>3.52</v>
          </cell>
          <cell r="BA86" t="str">
            <v>:</v>
          </cell>
          <cell r="BB86" t="str">
            <v>:</v>
          </cell>
          <cell r="BC86">
            <v>4.0999999999999996</v>
          </cell>
          <cell r="BD86">
            <v>3.93</v>
          </cell>
          <cell r="BE86" t="str">
            <v>:</v>
          </cell>
          <cell r="BF86" t="str">
            <v>:</v>
          </cell>
          <cell r="BG86">
            <v>4.17</v>
          </cell>
          <cell r="BH86">
            <v>4.03</v>
          </cell>
          <cell r="BI86" t="str">
            <v>:</v>
          </cell>
          <cell r="BJ86">
            <v>3.76</v>
          </cell>
          <cell r="BK86" t="str">
            <v>:</v>
          </cell>
          <cell r="BL86" t="str">
            <v>:</v>
          </cell>
          <cell r="BM86">
            <v>4.1500000000000004</v>
          </cell>
          <cell r="BN86">
            <v>4.0599999999999996</v>
          </cell>
          <cell r="BO86">
            <v>3.86</v>
          </cell>
          <cell r="BU86">
            <v>3.9220000000000002</v>
          </cell>
        </row>
        <row r="87">
          <cell r="AO87" t="str">
            <v xml:space="preserve">aug </v>
          </cell>
          <cell r="AQ87">
            <v>3.9079999999999999</v>
          </cell>
          <cell r="AR87" t="str">
            <v>:</v>
          </cell>
          <cell r="AS87">
            <v>4.1500000000000004</v>
          </cell>
          <cell r="AT87">
            <v>4.0590000000000002</v>
          </cell>
          <cell r="AU87">
            <v>3.9</v>
          </cell>
          <cell r="AV87">
            <v>3.55</v>
          </cell>
          <cell r="AW87">
            <v>3.64</v>
          </cell>
          <cell r="AX87">
            <v>3.9569999999999999</v>
          </cell>
          <cell r="AY87">
            <v>3.75</v>
          </cell>
          <cell r="AZ87">
            <v>3.61</v>
          </cell>
          <cell r="BA87" t="str">
            <v>:</v>
          </cell>
          <cell r="BB87" t="str">
            <v>:</v>
          </cell>
          <cell r="BC87">
            <v>4.7</v>
          </cell>
          <cell r="BD87">
            <v>3.95</v>
          </cell>
          <cell r="BE87" t="str">
            <v>:</v>
          </cell>
          <cell r="BF87" t="str">
            <v>:</v>
          </cell>
          <cell r="BG87">
            <v>4.18</v>
          </cell>
          <cell r="BH87">
            <v>4.05</v>
          </cell>
          <cell r="BI87" t="str">
            <v>:</v>
          </cell>
          <cell r="BJ87">
            <v>3.78</v>
          </cell>
          <cell r="BK87" t="str">
            <v>:</v>
          </cell>
          <cell r="BL87" t="str">
            <v>:</v>
          </cell>
          <cell r="BM87">
            <v>4.09</v>
          </cell>
          <cell r="BN87">
            <v>4.0599999999999996</v>
          </cell>
          <cell r="BO87">
            <v>3.9</v>
          </cell>
          <cell r="BU87">
            <v>3.9460000000000002</v>
          </cell>
        </row>
        <row r="88">
          <cell r="AO88" t="str">
            <v xml:space="preserve">sep </v>
          </cell>
          <cell r="AQ88">
            <v>4.1269999999999998</v>
          </cell>
          <cell r="AR88" t="str">
            <v>:</v>
          </cell>
          <cell r="AS88">
            <v>4.28</v>
          </cell>
          <cell r="AT88">
            <v>4.1890000000000001</v>
          </cell>
          <cell r="AU88">
            <v>3.9</v>
          </cell>
          <cell r="AV88">
            <v>3.6</v>
          </cell>
          <cell r="AW88">
            <v>3.702</v>
          </cell>
          <cell r="AX88">
            <v>4.101</v>
          </cell>
          <cell r="AY88">
            <v>3.89</v>
          </cell>
          <cell r="AZ88">
            <v>3.66</v>
          </cell>
          <cell r="BA88" t="str">
            <v>:</v>
          </cell>
          <cell r="BB88" t="str">
            <v>:</v>
          </cell>
          <cell r="BC88">
            <v>4.5</v>
          </cell>
          <cell r="BD88">
            <v>4.1900000000000004</v>
          </cell>
          <cell r="BE88" t="str">
            <v>:</v>
          </cell>
          <cell r="BF88" t="str">
            <v>:</v>
          </cell>
          <cell r="BG88">
            <v>4.3099999999999996</v>
          </cell>
          <cell r="BH88">
            <v>4.12</v>
          </cell>
          <cell r="BI88" t="str">
            <v>:</v>
          </cell>
          <cell r="BJ88">
            <v>3.82</v>
          </cell>
          <cell r="BK88" t="str">
            <v>:</v>
          </cell>
          <cell r="BL88" t="str">
            <v>:</v>
          </cell>
          <cell r="BM88">
            <v>4.16</v>
          </cell>
          <cell r="BN88">
            <v>4.22</v>
          </cell>
          <cell r="BO88">
            <v>4.01</v>
          </cell>
          <cell r="BU88">
            <v>4.0650000000000004</v>
          </cell>
        </row>
        <row r="89">
          <cell r="AO89" t="str">
            <v xml:space="preserve">oct </v>
          </cell>
          <cell r="AQ89">
            <v>4.1379999999999999</v>
          </cell>
          <cell r="AR89" t="str">
            <v>:</v>
          </cell>
          <cell r="AS89">
            <v>4.38</v>
          </cell>
          <cell r="AT89">
            <v>4.2350000000000003</v>
          </cell>
          <cell r="AU89">
            <v>4.0999999999999996</v>
          </cell>
          <cell r="AV89">
            <v>3.58</v>
          </cell>
          <cell r="AW89">
            <v>3.702</v>
          </cell>
          <cell r="AX89">
            <v>4.1459999999999999</v>
          </cell>
          <cell r="AY89">
            <v>4.12</v>
          </cell>
          <cell r="AZ89">
            <v>3.72</v>
          </cell>
          <cell r="BA89" t="str">
            <v>:</v>
          </cell>
          <cell r="BB89" t="str">
            <v>:</v>
          </cell>
          <cell r="BC89">
            <v>4</v>
          </cell>
          <cell r="BD89">
            <v>4.22</v>
          </cell>
          <cell r="BE89" t="str">
            <v>:</v>
          </cell>
          <cell r="BF89" t="str">
            <v>:</v>
          </cell>
          <cell r="BG89">
            <v>4.42</v>
          </cell>
          <cell r="BH89">
            <v>4.1500000000000004</v>
          </cell>
          <cell r="BI89" t="str">
            <v>:</v>
          </cell>
          <cell r="BJ89">
            <v>3.92</v>
          </cell>
          <cell r="BK89" t="str">
            <v>:</v>
          </cell>
          <cell r="BL89" t="str">
            <v>:</v>
          </cell>
          <cell r="BM89">
            <v>4.2699999999999996</v>
          </cell>
          <cell r="BN89">
            <v>4.26</v>
          </cell>
          <cell r="BO89">
            <v>4.1100000000000003</v>
          </cell>
          <cell r="BU89">
            <v>4.1369999999999996</v>
          </cell>
        </row>
        <row r="90">
          <cell r="AO90" t="str">
            <v xml:space="preserve">nov </v>
          </cell>
          <cell r="AQ90">
            <v>4.2519999999999998</v>
          </cell>
          <cell r="AR90" t="str">
            <v>:</v>
          </cell>
          <cell r="AS90">
            <v>4.45</v>
          </cell>
          <cell r="AT90">
            <v>4.3550000000000004</v>
          </cell>
          <cell r="AU90">
            <v>4.0999999999999996</v>
          </cell>
          <cell r="AV90">
            <v>3.7</v>
          </cell>
          <cell r="AW90">
            <v>3.8319999999999999</v>
          </cell>
          <cell r="AX90">
            <v>4.2249999999999996</v>
          </cell>
          <cell r="AY90">
            <v>4.2</v>
          </cell>
          <cell r="AZ90">
            <v>3.73</v>
          </cell>
          <cell r="BA90" t="str">
            <v>:</v>
          </cell>
          <cell r="BB90" t="str">
            <v>:</v>
          </cell>
          <cell r="BC90">
            <v>2.9</v>
          </cell>
          <cell r="BD90">
            <v>4.34</v>
          </cell>
          <cell r="BE90" t="str">
            <v>:</v>
          </cell>
          <cell r="BF90" t="str">
            <v>:</v>
          </cell>
          <cell r="BG90">
            <v>4.5599999999999996</v>
          </cell>
          <cell r="BH90">
            <v>4.22</v>
          </cell>
          <cell r="BI90" t="str">
            <v>:</v>
          </cell>
          <cell r="BJ90">
            <v>3.97</v>
          </cell>
          <cell r="BK90" t="str">
            <v>:</v>
          </cell>
          <cell r="BL90" t="str">
            <v>:</v>
          </cell>
          <cell r="BM90">
            <v>4.33</v>
          </cell>
          <cell r="BN90">
            <v>4.28</v>
          </cell>
          <cell r="BO90">
            <v>4.12</v>
          </cell>
          <cell r="BU90">
            <v>4.2169999999999996</v>
          </cell>
        </row>
        <row r="91">
          <cell r="AO91" t="str">
            <v xml:space="preserve">dec </v>
          </cell>
          <cell r="AQ91">
            <v>4.2720000000000002</v>
          </cell>
          <cell r="AR91" t="str">
            <v>:</v>
          </cell>
          <cell r="AS91">
            <v>4.45</v>
          </cell>
          <cell r="AT91">
            <v>4.3879999999999999</v>
          </cell>
          <cell r="AU91">
            <v>4.0999999999999996</v>
          </cell>
          <cell r="AV91">
            <v>3.71</v>
          </cell>
          <cell r="AW91">
            <v>3.8769999999999998</v>
          </cell>
          <cell r="AX91">
            <v>4.29</v>
          </cell>
          <cell r="AY91">
            <v>4.0199999999999996</v>
          </cell>
          <cell r="AZ91">
            <v>3.75</v>
          </cell>
          <cell r="BA91" t="str">
            <v>:</v>
          </cell>
          <cell r="BB91" t="str">
            <v>:</v>
          </cell>
          <cell r="BC91">
            <v>2.6</v>
          </cell>
          <cell r="BD91">
            <v>4.3600000000000003</v>
          </cell>
          <cell r="BE91" t="str">
            <v>:</v>
          </cell>
          <cell r="BF91" t="str">
            <v>:</v>
          </cell>
          <cell r="BG91">
            <v>4.6500000000000004</v>
          </cell>
          <cell r="BH91">
            <v>4.25</v>
          </cell>
          <cell r="BI91" t="str">
            <v>:</v>
          </cell>
          <cell r="BJ91">
            <v>3.99</v>
          </cell>
          <cell r="BK91" t="str">
            <v>:</v>
          </cell>
          <cell r="BL91" t="str">
            <v>:</v>
          </cell>
          <cell r="BM91">
            <v>4.32</v>
          </cell>
          <cell r="BN91">
            <v>4.2699999999999996</v>
          </cell>
          <cell r="BO91">
            <v>4.1100000000000003</v>
          </cell>
          <cell r="BU91">
            <v>4.25</v>
          </cell>
        </row>
        <row r="92">
          <cell r="AO92" t="str">
            <v xml:space="preserve">jan </v>
          </cell>
          <cell r="AQ92">
            <v>4.2610000000000001</v>
          </cell>
          <cell r="AR92" t="str">
            <v>:</v>
          </cell>
          <cell r="AS92">
            <v>4.42</v>
          </cell>
          <cell r="AT92">
            <v>4.3559999999999999</v>
          </cell>
          <cell r="AU92">
            <v>4.0999999999999996</v>
          </cell>
          <cell r="AV92">
            <v>3.73</v>
          </cell>
          <cell r="AW92">
            <v>3.8620000000000001</v>
          </cell>
          <cell r="AX92">
            <v>4.2530000000000001</v>
          </cell>
          <cell r="AY92">
            <v>3.81</v>
          </cell>
          <cell r="AZ92">
            <v>3.78</v>
          </cell>
          <cell r="BA92" t="str">
            <v>:</v>
          </cell>
          <cell r="BB92" t="str">
            <v>:</v>
          </cell>
          <cell r="BC92">
            <v>2.5</v>
          </cell>
          <cell r="BD92">
            <v>4.335</v>
          </cell>
          <cell r="BE92" t="str">
            <v>:</v>
          </cell>
          <cell r="BF92" t="str">
            <v>:</v>
          </cell>
          <cell r="BG92">
            <v>4.6369999999999996</v>
          </cell>
          <cell r="BH92">
            <v>4.2699999999999996</v>
          </cell>
          <cell r="BI92" t="str">
            <v>:</v>
          </cell>
          <cell r="BJ92">
            <v>3.96</v>
          </cell>
          <cell r="BK92" t="str">
            <v>:</v>
          </cell>
          <cell r="BL92">
            <v>3.8</v>
          </cell>
          <cell r="BM92">
            <v>4.29</v>
          </cell>
          <cell r="BN92">
            <v>4.25</v>
          </cell>
          <cell r="BO92">
            <v>4.07</v>
          </cell>
          <cell r="BU92">
            <v>4.2240000000000002</v>
          </cell>
        </row>
        <row r="93">
          <cell r="AO93" t="str">
            <v xml:space="preserve">feb </v>
          </cell>
          <cell r="AQ93">
            <v>4.173</v>
          </cell>
          <cell r="AR93" t="str">
            <v>:</v>
          </cell>
          <cell r="AS93">
            <v>4.34</v>
          </cell>
          <cell r="AT93">
            <v>4.25</v>
          </cell>
          <cell r="AU93">
            <v>4</v>
          </cell>
          <cell r="AV93">
            <v>3.67</v>
          </cell>
          <cell r="AW93">
            <v>3.81</v>
          </cell>
          <cell r="AX93">
            <v>4.149</v>
          </cell>
          <cell r="AY93">
            <v>3.77</v>
          </cell>
          <cell r="AZ93">
            <v>3.72</v>
          </cell>
          <cell r="BA93" t="str">
            <v>:</v>
          </cell>
          <cell r="BB93" t="str">
            <v>:</v>
          </cell>
          <cell r="BC93">
            <v>2.2000000000000002</v>
          </cell>
          <cell r="BD93">
            <v>4.2030000000000003</v>
          </cell>
          <cell r="BE93" t="str">
            <v>:</v>
          </cell>
          <cell r="BF93" t="str">
            <v>:</v>
          </cell>
          <cell r="BG93">
            <v>4.5389999999999997</v>
          </cell>
          <cell r="BH93">
            <v>4.22</v>
          </cell>
          <cell r="BI93" t="str">
            <v>:</v>
          </cell>
          <cell r="BJ93">
            <v>3.84</v>
          </cell>
          <cell r="BK93" t="str">
            <v>:</v>
          </cell>
          <cell r="BL93">
            <v>3.76</v>
          </cell>
          <cell r="BM93">
            <v>4.25</v>
          </cell>
          <cell r="BN93">
            <v>4.16</v>
          </cell>
          <cell r="BO93">
            <v>4.03</v>
          </cell>
          <cell r="BU93">
            <v>4.1349999999999998</v>
          </cell>
        </row>
        <row r="94">
          <cell r="AO94" t="str">
            <v xml:space="preserve">mar </v>
          </cell>
          <cell r="AQ94">
            <v>4.0869999999999997</v>
          </cell>
          <cell r="AR94" t="str">
            <v>:</v>
          </cell>
          <cell r="AS94">
            <v>4.3499999999999996</v>
          </cell>
          <cell r="AT94">
            <v>4.2679999999999998</v>
          </cell>
          <cell r="AU94">
            <v>4</v>
          </cell>
          <cell r="AV94">
            <v>3.64</v>
          </cell>
          <cell r="AW94">
            <v>3.7810000000000001</v>
          </cell>
          <cell r="AX94">
            <v>4.1210000000000004</v>
          </cell>
          <cell r="AY94">
            <v>3.73</v>
          </cell>
          <cell r="AZ94">
            <v>3.67</v>
          </cell>
          <cell r="BA94" t="str">
            <v>:</v>
          </cell>
          <cell r="BB94" t="str">
            <v>:</v>
          </cell>
          <cell r="BC94">
            <v>2.4</v>
          </cell>
          <cell r="BD94">
            <v>4.2439999999999998</v>
          </cell>
          <cell r="BE94" t="str">
            <v>:</v>
          </cell>
          <cell r="BF94" t="str">
            <v>:</v>
          </cell>
          <cell r="BG94">
            <v>4.5679999999999996</v>
          </cell>
          <cell r="BH94">
            <v>4.17</v>
          </cell>
          <cell r="BI94" t="str">
            <v>:</v>
          </cell>
          <cell r="BJ94">
            <v>3.81</v>
          </cell>
          <cell r="BK94" t="str">
            <v>:</v>
          </cell>
          <cell r="BL94">
            <v>3.74</v>
          </cell>
          <cell r="BM94">
            <v>4.24</v>
          </cell>
          <cell r="BN94">
            <v>4.18</v>
          </cell>
          <cell r="BO94">
            <v>4.0449999999999999</v>
          </cell>
          <cell r="BU94">
            <v>4.1180000000000003</v>
          </cell>
        </row>
        <row r="95">
          <cell r="AO95" t="str">
            <v xml:space="preserve">apr </v>
          </cell>
          <cell r="AQ95">
            <v>4.12</v>
          </cell>
          <cell r="AR95" t="str">
            <v>:</v>
          </cell>
          <cell r="AS95">
            <v>4.34</v>
          </cell>
          <cell r="AT95">
            <v>4.2519999999999998</v>
          </cell>
          <cell r="AU95">
            <v>4</v>
          </cell>
          <cell r="AV95">
            <v>3.11</v>
          </cell>
          <cell r="AW95">
            <v>3.74</v>
          </cell>
          <cell r="AX95">
            <v>3.988</v>
          </cell>
          <cell r="AY95">
            <v>3.6</v>
          </cell>
          <cell r="AZ95">
            <v>3.64</v>
          </cell>
          <cell r="BA95" t="str">
            <v>:</v>
          </cell>
          <cell r="BB95" t="str">
            <v>:</v>
          </cell>
          <cell r="BC95">
            <v>2.6</v>
          </cell>
          <cell r="BD95">
            <v>4.22</v>
          </cell>
          <cell r="BE95" t="str">
            <v>:</v>
          </cell>
          <cell r="BF95" t="str">
            <v>:</v>
          </cell>
          <cell r="BG95">
            <v>4.524</v>
          </cell>
          <cell r="BH95">
            <v>4.16</v>
          </cell>
          <cell r="BI95" t="str">
            <v>:</v>
          </cell>
          <cell r="BJ95">
            <v>3.75</v>
          </cell>
          <cell r="BK95" t="str">
            <v>:</v>
          </cell>
          <cell r="BL95">
            <v>3.73</v>
          </cell>
          <cell r="BM95">
            <v>4.24</v>
          </cell>
          <cell r="BN95">
            <v>4.2</v>
          </cell>
          <cell r="BO95">
            <v>3.99</v>
          </cell>
          <cell r="BU95">
            <v>4.05</v>
          </cell>
        </row>
        <row r="96">
          <cell r="AO96" t="str">
            <v xml:space="preserve">may </v>
          </cell>
          <cell r="AQ96">
            <v>4.0330000000000004</v>
          </cell>
          <cell r="AR96" t="str">
            <v>:</v>
          </cell>
          <cell r="AS96">
            <v>4.22</v>
          </cell>
          <cell r="AT96">
            <v>4.1420000000000003</v>
          </cell>
          <cell r="AU96">
            <v>4</v>
          </cell>
          <cell r="AV96">
            <v>3.58</v>
          </cell>
          <cell r="AW96">
            <v>3.7050000000000001</v>
          </cell>
          <cell r="AX96">
            <v>3.9489999999999998</v>
          </cell>
          <cell r="AY96">
            <v>3.59</v>
          </cell>
          <cell r="AZ96">
            <v>3.61</v>
          </cell>
          <cell r="BA96" t="str">
            <v>:</v>
          </cell>
          <cell r="BB96" t="str">
            <v>:</v>
          </cell>
          <cell r="BC96">
            <v>3.9</v>
          </cell>
          <cell r="BD96">
            <v>4.0960000000000001</v>
          </cell>
          <cell r="BE96" t="str">
            <v>:</v>
          </cell>
          <cell r="BF96" t="str">
            <v>:</v>
          </cell>
          <cell r="BG96">
            <v>4.3940000000000001</v>
          </cell>
          <cell r="BH96">
            <v>4.0999999999999996</v>
          </cell>
          <cell r="BI96" t="str">
            <v>:</v>
          </cell>
          <cell r="BJ96">
            <v>3.74</v>
          </cell>
          <cell r="BK96" t="str">
            <v>:</v>
          </cell>
          <cell r="BL96">
            <v>3.7</v>
          </cell>
          <cell r="BM96">
            <v>4.2</v>
          </cell>
          <cell r="BN96">
            <v>4.18</v>
          </cell>
          <cell r="BO96">
            <v>3.89</v>
          </cell>
          <cell r="BU96">
            <v>3.98</v>
          </cell>
        </row>
        <row r="97">
          <cell r="AO97" t="str">
            <v xml:space="preserve">jun </v>
          </cell>
          <cell r="AQ97">
            <v>3.919</v>
          </cell>
          <cell r="AR97" t="str">
            <v>:</v>
          </cell>
          <cell r="AS97">
            <v>4.1100000000000003</v>
          </cell>
          <cell r="AT97">
            <v>4.0309999999999997</v>
          </cell>
          <cell r="AU97">
            <v>4</v>
          </cell>
          <cell r="AV97">
            <v>3.58</v>
          </cell>
          <cell r="AW97">
            <v>3.6739999999999999</v>
          </cell>
          <cell r="AX97">
            <v>3.9319999999999999</v>
          </cell>
          <cell r="AY97">
            <v>3.62</v>
          </cell>
          <cell r="AZ97">
            <v>3.6</v>
          </cell>
          <cell r="BA97" t="str">
            <v>:</v>
          </cell>
          <cell r="BB97" t="str">
            <v>:</v>
          </cell>
          <cell r="BC97">
            <v>4.2</v>
          </cell>
          <cell r="BD97">
            <v>3.952</v>
          </cell>
          <cell r="BE97" t="str">
            <v>:</v>
          </cell>
          <cell r="BF97" t="str">
            <v>:</v>
          </cell>
          <cell r="BG97">
            <v>4.2439999999999998</v>
          </cell>
          <cell r="BH97">
            <v>4.09</v>
          </cell>
          <cell r="BI97" t="str">
            <v>:</v>
          </cell>
          <cell r="BJ97">
            <v>3.76</v>
          </cell>
          <cell r="BK97" t="str">
            <v>:</v>
          </cell>
          <cell r="BL97">
            <v>3.65</v>
          </cell>
          <cell r="BM97">
            <v>4.16</v>
          </cell>
          <cell r="BN97">
            <v>4.08</v>
          </cell>
          <cell r="BO97">
            <v>3.89</v>
          </cell>
          <cell r="BU97">
            <v>3.9289999999999998</v>
          </cell>
        </row>
        <row r="98">
          <cell r="AO98" t="str">
            <v xml:space="preserve">jul </v>
          </cell>
          <cell r="AQ98">
            <v>3.6850000000000001</v>
          </cell>
          <cell r="AR98" t="str">
            <v>:</v>
          </cell>
          <cell r="AS98">
            <v>4.07</v>
          </cell>
          <cell r="AT98">
            <v>4.0179999999999998</v>
          </cell>
          <cell r="AU98">
            <v>4</v>
          </cell>
          <cell r="AV98">
            <v>3.57</v>
          </cell>
          <cell r="AW98">
            <v>3.6659999999999999</v>
          </cell>
          <cell r="AX98">
            <v>3.952</v>
          </cell>
          <cell r="AY98">
            <v>3.62</v>
          </cell>
          <cell r="AZ98">
            <v>3.57</v>
          </cell>
          <cell r="BA98" t="str">
            <v>:</v>
          </cell>
          <cell r="BB98" t="str">
            <v>:</v>
          </cell>
          <cell r="BC98">
            <v>4.4000000000000004</v>
          </cell>
          <cell r="BD98">
            <v>3.99</v>
          </cell>
          <cell r="BE98" t="str">
            <v>:</v>
          </cell>
          <cell r="BF98" t="str">
            <v>:</v>
          </cell>
          <cell r="BG98">
            <v>4.1580000000000004</v>
          </cell>
          <cell r="BH98">
            <v>4.07</v>
          </cell>
          <cell r="BI98" t="str">
            <v>:</v>
          </cell>
          <cell r="BJ98">
            <v>3.73</v>
          </cell>
          <cell r="BK98" t="str">
            <v>:</v>
          </cell>
          <cell r="BL98">
            <v>3.61</v>
          </cell>
          <cell r="BM98">
            <v>4.1100000000000003</v>
          </cell>
          <cell r="BN98">
            <v>3.99</v>
          </cell>
          <cell r="BO98">
            <v>3.84</v>
          </cell>
          <cell r="BU98">
            <v>3.9009999999999998</v>
          </cell>
        </row>
        <row r="99">
          <cell r="AO99" t="str">
            <v xml:space="preserve">aug </v>
          </cell>
          <cell r="AQ99">
            <v>3.9380000000000002</v>
          </cell>
          <cell r="AR99" t="str">
            <v>:</v>
          </cell>
          <cell r="AS99">
            <v>4.05</v>
          </cell>
          <cell r="AT99">
            <v>4.0170000000000003</v>
          </cell>
          <cell r="AU99">
            <v>3.9</v>
          </cell>
          <cell r="AV99">
            <v>3.62</v>
          </cell>
          <cell r="AW99">
            <v>3.6829999999999998</v>
          </cell>
          <cell r="AX99">
            <v>3.9950000000000001</v>
          </cell>
          <cell r="AY99">
            <v>3.69</v>
          </cell>
          <cell r="AZ99">
            <v>3.61</v>
          </cell>
          <cell r="BA99" t="str">
            <v>:</v>
          </cell>
          <cell r="BB99" t="str">
            <v>:</v>
          </cell>
          <cell r="BC99">
            <v>4.2</v>
          </cell>
          <cell r="BD99">
            <v>4.03</v>
          </cell>
          <cell r="BE99" t="str">
            <v>:</v>
          </cell>
          <cell r="BF99" t="str">
            <v>:</v>
          </cell>
          <cell r="BG99">
            <v>4.149</v>
          </cell>
          <cell r="BH99">
            <v>4.07</v>
          </cell>
          <cell r="BI99" t="str">
            <v>:</v>
          </cell>
          <cell r="BJ99">
            <v>3.79</v>
          </cell>
          <cell r="BK99" t="str">
            <v>:</v>
          </cell>
          <cell r="BL99">
            <v>3.61</v>
          </cell>
          <cell r="BM99">
            <v>4.0599999999999996</v>
          </cell>
          <cell r="BN99">
            <v>3.95</v>
          </cell>
          <cell r="BO99">
            <v>3.86</v>
          </cell>
          <cell r="BU99">
            <v>3.9260000000000002</v>
          </cell>
        </row>
        <row r="100">
          <cell r="AO100" t="str">
            <v xml:space="preserve">sep </v>
          </cell>
          <cell r="AQ100">
            <v>4.0140000000000002</v>
          </cell>
          <cell r="AR100" t="str">
            <v>:</v>
          </cell>
          <cell r="AS100">
            <v>4.18</v>
          </cell>
          <cell r="AT100">
            <v>4.0970000000000004</v>
          </cell>
          <cell r="AU100">
            <v>4.0999999999999996</v>
          </cell>
          <cell r="AV100">
            <v>3.6</v>
          </cell>
          <cell r="AW100">
            <v>3.7360000000000002</v>
          </cell>
          <cell r="AX100">
            <v>4.0739999999999998</v>
          </cell>
          <cell r="AY100">
            <v>3.84</v>
          </cell>
          <cell r="AZ100">
            <v>3.66</v>
          </cell>
          <cell r="BA100" t="str">
            <v>:</v>
          </cell>
          <cell r="BB100" t="str">
            <v>:</v>
          </cell>
          <cell r="BC100">
            <v>3.8</v>
          </cell>
          <cell r="BD100">
            <v>4.16</v>
          </cell>
          <cell r="BE100" t="str">
            <v>:</v>
          </cell>
          <cell r="BF100" t="str">
            <v>:</v>
          </cell>
          <cell r="BG100">
            <v>4.2670000000000003</v>
          </cell>
          <cell r="BH100">
            <v>4.17</v>
          </cell>
          <cell r="BI100" t="str">
            <v>:</v>
          </cell>
          <cell r="BJ100">
            <v>3.88</v>
          </cell>
          <cell r="BK100" t="str">
            <v>:</v>
          </cell>
          <cell r="BL100">
            <v>3.66</v>
          </cell>
          <cell r="BM100">
            <v>4.12</v>
          </cell>
          <cell r="BN100">
            <v>4.1399999999999997</v>
          </cell>
          <cell r="BO100">
            <v>3.95</v>
          </cell>
          <cell r="BU100">
            <v>4.0170000000000003</v>
          </cell>
        </row>
        <row r="101">
          <cell r="AO101" t="str">
            <v xml:space="preserve">oct </v>
          </cell>
          <cell r="AQ101">
            <v>4.2009999999999996</v>
          </cell>
          <cell r="AR101" t="str">
            <v>:</v>
          </cell>
          <cell r="AS101">
            <v>4.4400000000000004</v>
          </cell>
          <cell r="AT101">
            <v>4.2830000000000004</v>
          </cell>
          <cell r="AU101">
            <v>4.2</v>
          </cell>
          <cell r="AV101">
            <v>3.74</v>
          </cell>
          <cell r="AW101">
            <v>3.7759999999999998</v>
          </cell>
          <cell r="AX101">
            <v>4.141</v>
          </cell>
          <cell r="AY101">
            <v>4.0999999999999996</v>
          </cell>
          <cell r="AZ101">
            <v>3.73</v>
          </cell>
          <cell r="BA101" t="str">
            <v>:</v>
          </cell>
          <cell r="BB101" t="str">
            <v>:</v>
          </cell>
          <cell r="BC101">
            <v>3.2</v>
          </cell>
          <cell r="BD101">
            <v>4.32</v>
          </cell>
          <cell r="BE101" t="str">
            <v>:</v>
          </cell>
          <cell r="BF101" t="str">
            <v>:</v>
          </cell>
          <cell r="BG101">
            <v>4.4560000000000004</v>
          </cell>
          <cell r="BH101">
            <v>4.16</v>
          </cell>
          <cell r="BI101" t="str">
            <v>:</v>
          </cell>
          <cell r="BJ101">
            <v>3.94</v>
          </cell>
          <cell r="BK101" t="str">
            <v>:</v>
          </cell>
          <cell r="BL101">
            <v>3.73</v>
          </cell>
          <cell r="BM101">
            <v>4.28</v>
          </cell>
          <cell r="BN101">
            <v>4.33</v>
          </cell>
          <cell r="BO101">
            <v>4.08</v>
          </cell>
          <cell r="BU101">
            <v>4.157</v>
          </cell>
        </row>
        <row r="102">
          <cell r="AO102" t="str">
            <v xml:space="preserve">nov </v>
          </cell>
          <cell r="AQ102">
            <v>4.2069999999999999</v>
          </cell>
          <cell r="AR102" t="str">
            <v>:</v>
          </cell>
          <cell r="AS102">
            <v>4.5</v>
          </cell>
          <cell r="AT102">
            <v>4.3280000000000003</v>
          </cell>
          <cell r="AU102">
            <v>4.2</v>
          </cell>
          <cell r="AV102">
            <v>3.72</v>
          </cell>
          <cell r="AW102">
            <v>3.82</v>
          </cell>
          <cell r="AX102">
            <v>4.1959999999999997</v>
          </cell>
          <cell r="AY102">
            <v>4.22</v>
          </cell>
          <cell r="AZ102">
            <v>3.74</v>
          </cell>
          <cell r="BA102" t="str">
            <v>:</v>
          </cell>
          <cell r="BB102" t="str">
            <v>:</v>
          </cell>
          <cell r="BC102">
            <v>2.7</v>
          </cell>
          <cell r="BD102">
            <v>4.34</v>
          </cell>
          <cell r="BE102" t="str">
            <v>:</v>
          </cell>
          <cell r="BF102" t="str">
            <v>:</v>
          </cell>
          <cell r="BG102">
            <v>4.5570000000000004</v>
          </cell>
          <cell r="BH102">
            <v>4.29</v>
          </cell>
          <cell r="BI102" t="str">
            <v>:</v>
          </cell>
          <cell r="BJ102">
            <v>3.96</v>
          </cell>
          <cell r="BK102" t="str">
            <v>:</v>
          </cell>
          <cell r="BL102">
            <v>3.77</v>
          </cell>
          <cell r="BM102">
            <v>4.37</v>
          </cell>
          <cell r="BN102">
            <v>4.34</v>
          </cell>
          <cell r="BO102">
            <v>4.12</v>
          </cell>
          <cell r="BU102">
            <v>4.2089999999999996</v>
          </cell>
        </row>
        <row r="103">
          <cell r="AO103" t="str">
            <v xml:space="preserve">dec </v>
          </cell>
          <cell r="AQ103">
            <v>4.2670000000000003</v>
          </cell>
          <cell r="AR103" t="str">
            <v>:</v>
          </cell>
          <cell r="AS103">
            <v>4.46</v>
          </cell>
          <cell r="AT103">
            <v>4.327</v>
          </cell>
          <cell r="AU103">
            <v>4.2</v>
          </cell>
          <cell r="AV103">
            <v>3.69</v>
          </cell>
          <cell r="AW103">
            <v>3.8439999999999999</v>
          </cell>
          <cell r="AX103">
            <v>4.2119999999999997</v>
          </cell>
          <cell r="AY103">
            <v>3.99</v>
          </cell>
          <cell r="AZ103">
            <v>3.74</v>
          </cell>
          <cell r="BA103" t="str">
            <v>:</v>
          </cell>
          <cell r="BB103" t="str">
            <v>:</v>
          </cell>
          <cell r="BC103">
            <v>2.7</v>
          </cell>
          <cell r="BD103">
            <v>4.33</v>
          </cell>
          <cell r="BE103" t="str">
            <v>:</v>
          </cell>
          <cell r="BF103" t="str">
            <v>:</v>
          </cell>
          <cell r="BG103">
            <v>4.6219999999999999</v>
          </cell>
          <cell r="BH103">
            <v>4.3499999999999996</v>
          </cell>
          <cell r="BI103" t="str">
            <v>:</v>
          </cell>
          <cell r="BJ103">
            <v>3.95</v>
          </cell>
          <cell r="BK103" t="str">
            <v>:</v>
          </cell>
          <cell r="BL103">
            <v>3.77</v>
          </cell>
          <cell r="BM103">
            <v>4.3499999999999996</v>
          </cell>
          <cell r="BN103">
            <v>4.3</v>
          </cell>
          <cell r="BO103">
            <v>4.08</v>
          </cell>
          <cell r="BU103">
            <v>4.2130000000000001</v>
          </cell>
        </row>
        <row r="104">
          <cell r="AO104" t="str">
            <v xml:space="preserve">jan </v>
          </cell>
          <cell r="AP104">
            <v>3</v>
          </cell>
          <cell r="AQ104">
            <v>4.1529999999999996</v>
          </cell>
          <cell r="AR104" t="str">
            <v>:</v>
          </cell>
          <cell r="AS104">
            <v>4.4400000000000004</v>
          </cell>
          <cell r="AT104">
            <v>4.2910000000000004</v>
          </cell>
          <cell r="AU104">
            <v>4.2</v>
          </cell>
          <cell r="AV104">
            <v>3.73</v>
          </cell>
          <cell r="AW104">
            <v>3.8450000000000002</v>
          </cell>
          <cell r="AX104">
            <v>4.2</v>
          </cell>
          <cell r="AY104">
            <v>3.82</v>
          </cell>
          <cell r="AZ104">
            <v>3.75</v>
          </cell>
          <cell r="BA104" t="str">
            <v>:</v>
          </cell>
          <cell r="BB104">
            <v>4.2699999999999996</v>
          </cell>
          <cell r="BC104">
            <v>4.3099999999999996</v>
          </cell>
          <cell r="BD104">
            <v>4.33</v>
          </cell>
          <cell r="BE104">
            <v>3.86</v>
          </cell>
          <cell r="BF104">
            <v>2.77</v>
          </cell>
          <cell r="BG104">
            <v>4.5830000000000002</v>
          </cell>
          <cell r="BH104">
            <v>4.29</v>
          </cell>
          <cell r="BI104" t="str">
            <v>:</v>
          </cell>
          <cell r="BJ104">
            <v>3.93</v>
          </cell>
          <cell r="BK104">
            <v>4.24</v>
          </cell>
          <cell r="BL104">
            <v>3.77</v>
          </cell>
          <cell r="BM104">
            <v>4.32</v>
          </cell>
          <cell r="BN104">
            <v>4.2699999999999996</v>
          </cell>
          <cell r="BO104">
            <v>4.0199999999999996</v>
          </cell>
          <cell r="BP104">
            <v>0</v>
          </cell>
          <cell r="BQ104" t="str">
            <v>:</v>
          </cell>
          <cell r="BU104">
            <v>4.1820000000000004</v>
          </cell>
        </row>
        <row r="105">
          <cell r="AO105" t="str">
            <v xml:space="preserve">feb </v>
          </cell>
          <cell r="AP105">
            <v>3</v>
          </cell>
          <cell r="AQ105">
            <v>4.1660000000000004</v>
          </cell>
          <cell r="AR105" t="str">
            <v>:</v>
          </cell>
          <cell r="AS105">
            <v>4.42</v>
          </cell>
          <cell r="AT105">
            <v>4.2930000000000001</v>
          </cell>
          <cell r="AU105">
            <v>4.2</v>
          </cell>
          <cell r="AV105">
            <v>3.75</v>
          </cell>
          <cell r="AW105">
            <v>3.8290000000000002</v>
          </cell>
          <cell r="AX105">
            <v>4.1929999999999996</v>
          </cell>
          <cell r="AY105">
            <v>3.79</v>
          </cell>
          <cell r="AZ105">
            <v>3.72</v>
          </cell>
          <cell r="BA105" t="str">
            <v>:</v>
          </cell>
          <cell r="BB105">
            <v>4.18</v>
          </cell>
          <cell r="BC105">
            <v>4.1900000000000004</v>
          </cell>
          <cell r="BD105">
            <v>4.3499999999999996</v>
          </cell>
          <cell r="BE105">
            <v>3.87</v>
          </cell>
          <cell r="BF105">
            <v>2.59</v>
          </cell>
          <cell r="BG105">
            <v>4.5819999999999999</v>
          </cell>
          <cell r="BH105">
            <v>4.1900000000000004</v>
          </cell>
          <cell r="BI105" t="str">
            <v>:</v>
          </cell>
          <cell r="BJ105">
            <v>3.87</v>
          </cell>
          <cell r="BK105">
            <v>4.24</v>
          </cell>
          <cell r="BL105">
            <v>3.79</v>
          </cell>
          <cell r="BM105">
            <v>4.28</v>
          </cell>
          <cell r="BN105">
            <v>4.22</v>
          </cell>
          <cell r="BO105">
            <v>4.0199999999999996</v>
          </cell>
          <cell r="BP105">
            <v>0</v>
          </cell>
          <cell r="BQ105" t="str">
            <v>:</v>
          </cell>
          <cell r="BU105">
            <v>4.1660000000000004</v>
          </cell>
        </row>
        <row r="106">
          <cell r="AO106" t="str">
            <v xml:space="preserve">mar </v>
          </cell>
          <cell r="AP106">
            <v>3</v>
          </cell>
          <cell r="AQ106">
            <v>4.1020000000000003</v>
          </cell>
          <cell r="AR106" t="str">
            <v>:</v>
          </cell>
          <cell r="AS106">
            <v>4.4000000000000004</v>
          </cell>
          <cell r="AT106">
            <v>4.2430000000000003</v>
          </cell>
          <cell r="AU106">
            <v>4.0999999999999996</v>
          </cell>
          <cell r="AV106">
            <v>3.72</v>
          </cell>
          <cell r="AW106">
            <v>3.7610000000000001</v>
          </cell>
          <cell r="AX106">
            <v>4.0949999999999998</v>
          </cell>
          <cell r="AY106">
            <v>3.69</v>
          </cell>
          <cell r="AZ106">
            <v>3.69</v>
          </cell>
          <cell r="BA106" t="str">
            <v>:</v>
          </cell>
          <cell r="BB106">
            <v>4.1500000000000004</v>
          </cell>
          <cell r="BC106">
            <v>4.1100000000000003</v>
          </cell>
          <cell r="BD106">
            <v>4.29</v>
          </cell>
          <cell r="BE106">
            <v>3.83</v>
          </cell>
          <cell r="BF106">
            <v>2.5299999999999998</v>
          </cell>
          <cell r="BG106">
            <v>4.5140000000000002</v>
          </cell>
          <cell r="BH106">
            <v>4.18</v>
          </cell>
          <cell r="BI106" t="str">
            <v>:</v>
          </cell>
          <cell r="BJ106">
            <v>3.84</v>
          </cell>
          <cell r="BK106">
            <v>4.1900000000000004</v>
          </cell>
          <cell r="BL106">
            <v>3.77</v>
          </cell>
          <cell r="BM106">
            <v>4.26</v>
          </cell>
          <cell r="BN106">
            <v>4.1900000000000004</v>
          </cell>
          <cell r="BO106">
            <v>3.98</v>
          </cell>
          <cell r="BP106">
            <v>0</v>
          </cell>
          <cell r="BQ106" t="str">
            <v>:</v>
          </cell>
          <cell r="BU106">
            <v>4.0990000000000002</v>
          </cell>
        </row>
        <row r="107">
          <cell r="AO107" t="str">
            <v xml:space="preserve">apr </v>
          </cell>
          <cell r="AP107">
            <v>3</v>
          </cell>
          <cell r="AQ107">
            <v>4.0570000000000004</v>
          </cell>
          <cell r="AR107" t="str">
            <v>:</v>
          </cell>
          <cell r="AS107">
            <v>4.33</v>
          </cell>
          <cell r="AT107">
            <v>4.2050000000000001</v>
          </cell>
          <cell r="AU107">
            <v>4.2</v>
          </cell>
          <cell r="AV107">
            <v>3.68</v>
          </cell>
          <cell r="AW107">
            <v>3.7240000000000002</v>
          </cell>
          <cell r="AX107">
            <v>3.9620000000000002</v>
          </cell>
          <cell r="AY107">
            <v>3.55</v>
          </cell>
          <cell r="AZ107">
            <v>3.66</v>
          </cell>
          <cell r="BA107" t="str">
            <v>:</v>
          </cell>
          <cell r="BB107">
            <v>4.05</v>
          </cell>
          <cell r="BC107">
            <v>4.04</v>
          </cell>
          <cell r="BD107">
            <v>4.26</v>
          </cell>
          <cell r="BE107">
            <v>3.79</v>
          </cell>
          <cell r="BF107">
            <v>2.65</v>
          </cell>
          <cell r="BG107">
            <v>4.47</v>
          </cell>
          <cell r="BH107">
            <v>4.17</v>
          </cell>
          <cell r="BI107" t="str">
            <v>:</v>
          </cell>
          <cell r="BJ107">
            <v>3.75</v>
          </cell>
          <cell r="BK107">
            <v>4.17</v>
          </cell>
          <cell r="BL107">
            <v>3.73</v>
          </cell>
          <cell r="BM107">
            <v>4.26</v>
          </cell>
          <cell r="BN107">
            <v>4.22</v>
          </cell>
          <cell r="BO107">
            <v>3.89</v>
          </cell>
          <cell r="BP107">
            <v>0</v>
          </cell>
          <cell r="BQ107" t="str">
            <v>:</v>
          </cell>
          <cell r="BU107">
            <v>4.0190000000000001</v>
          </cell>
        </row>
        <row r="108">
          <cell r="AO108" t="str">
            <v xml:space="preserve">may </v>
          </cell>
          <cell r="AP108">
            <v>3</v>
          </cell>
          <cell r="AQ108">
            <v>3.7469999999999999</v>
          </cell>
          <cell r="AR108" t="str">
            <v>:</v>
          </cell>
          <cell r="AS108">
            <v>4.25</v>
          </cell>
          <cell r="AT108">
            <v>4.0940000000000003</v>
          </cell>
          <cell r="AU108">
            <v>4.0999999999999996</v>
          </cell>
          <cell r="AV108">
            <v>3.62</v>
          </cell>
          <cell r="AW108">
            <v>3.6749999999999998</v>
          </cell>
          <cell r="AX108">
            <v>3.9079999999999999</v>
          </cell>
          <cell r="AY108">
            <v>3.58</v>
          </cell>
          <cell r="AZ108">
            <v>3.59</v>
          </cell>
          <cell r="BA108" t="str">
            <v>:</v>
          </cell>
          <cell r="BB108">
            <v>4.0199999999999996</v>
          </cell>
          <cell r="BC108">
            <v>3.97</v>
          </cell>
          <cell r="BD108">
            <v>4.12</v>
          </cell>
          <cell r="BE108">
            <v>3.71</v>
          </cell>
          <cell r="BF108">
            <v>2.67</v>
          </cell>
          <cell r="BG108">
            <v>4.327</v>
          </cell>
          <cell r="BH108">
            <v>4.1100000000000003</v>
          </cell>
          <cell r="BI108" t="str">
            <v>:</v>
          </cell>
          <cell r="BJ108">
            <v>3.71</v>
          </cell>
          <cell r="BK108">
            <v>4.0599999999999996</v>
          </cell>
          <cell r="BL108">
            <v>3.69</v>
          </cell>
          <cell r="BM108">
            <v>4.24</v>
          </cell>
          <cell r="BN108">
            <v>4.24</v>
          </cell>
          <cell r="BO108">
            <v>3.82</v>
          </cell>
          <cell r="BP108">
            <v>0</v>
          </cell>
          <cell r="BQ108" t="str">
            <v>:</v>
          </cell>
          <cell r="BU108">
            <v>3.94</v>
          </cell>
        </row>
        <row r="109">
          <cell r="AO109" t="str">
            <v xml:space="preserve">jun </v>
          </cell>
          <cell r="AP109">
            <v>3</v>
          </cell>
          <cell r="AQ109">
            <v>3.2669999999999999</v>
          </cell>
          <cell r="AR109" t="str">
            <v>:</v>
          </cell>
          <cell r="AS109">
            <v>4.1100000000000003</v>
          </cell>
          <cell r="AT109">
            <v>3.98</v>
          </cell>
          <cell r="AU109">
            <v>4.0999999999999996</v>
          </cell>
          <cell r="AV109">
            <v>3.62</v>
          </cell>
          <cell r="AW109">
            <v>3.6230000000000002</v>
          </cell>
          <cell r="AX109">
            <v>3.8620000000000001</v>
          </cell>
          <cell r="AY109">
            <v>3.6</v>
          </cell>
          <cell r="AZ109">
            <v>3.57</v>
          </cell>
          <cell r="BA109" t="str">
            <v>:</v>
          </cell>
          <cell r="BB109">
            <v>4.01</v>
          </cell>
          <cell r="BC109">
            <v>3.95</v>
          </cell>
          <cell r="BD109">
            <v>3.96</v>
          </cell>
          <cell r="BE109">
            <v>3.65</v>
          </cell>
          <cell r="BF109">
            <v>2.61</v>
          </cell>
          <cell r="BG109">
            <v>4.1660000000000004</v>
          </cell>
          <cell r="BH109">
            <v>4.07</v>
          </cell>
          <cell r="BI109" t="str">
            <v>:</v>
          </cell>
          <cell r="BJ109">
            <v>3.7</v>
          </cell>
          <cell r="BK109">
            <v>4.03</v>
          </cell>
          <cell r="BL109">
            <v>3.61</v>
          </cell>
          <cell r="BM109">
            <v>4.22</v>
          </cell>
          <cell r="BN109">
            <v>4.1500000000000004</v>
          </cell>
          <cell r="BO109">
            <v>3.79</v>
          </cell>
          <cell r="BP109">
            <v>0</v>
          </cell>
          <cell r="BQ109" t="str">
            <v>:</v>
          </cell>
          <cell r="BU109">
            <v>3.8639999999999999</v>
          </cell>
        </row>
        <row r="110">
          <cell r="AO110" t="str">
            <v xml:space="preserve">jul </v>
          </cell>
          <cell r="AP110">
            <v>3</v>
          </cell>
          <cell r="AQ110">
            <v>3.8759999999999999</v>
          </cell>
          <cell r="AR110" t="str">
            <v>:</v>
          </cell>
          <cell r="AS110">
            <v>4.08</v>
          </cell>
          <cell r="AT110">
            <v>3.9780000000000002</v>
          </cell>
          <cell r="AU110">
            <v>4</v>
          </cell>
          <cell r="AV110">
            <v>3.55</v>
          </cell>
          <cell r="AW110">
            <v>3.6190000000000002</v>
          </cell>
          <cell r="AX110">
            <v>3.9169999999999998</v>
          </cell>
          <cell r="AY110">
            <v>3.64</v>
          </cell>
          <cell r="AZ110">
            <v>3.56</v>
          </cell>
          <cell r="BA110" t="str">
            <v>:</v>
          </cell>
          <cell r="BB110">
            <v>3.98</v>
          </cell>
          <cell r="BC110">
            <v>3.89</v>
          </cell>
          <cell r="BD110">
            <v>3.93</v>
          </cell>
          <cell r="BE110">
            <v>3.64</v>
          </cell>
          <cell r="BF110">
            <v>2.63</v>
          </cell>
          <cell r="BG110">
            <v>4.1269999999999998</v>
          </cell>
          <cell r="BH110">
            <v>4.05</v>
          </cell>
          <cell r="BI110" t="str">
            <v>:</v>
          </cell>
          <cell r="BJ110">
            <v>3.73</v>
          </cell>
          <cell r="BK110">
            <v>3.97</v>
          </cell>
          <cell r="BL110">
            <v>3.59</v>
          </cell>
          <cell r="BM110">
            <v>4.1100000000000003</v>
          </cell>
          <cell r="BN110">
            <v>4.0599999999999996</v>
          </cell>
          <cell r="BO110">
            <v>3.83</v>
          </cell>
          <cell r="BP110">
            <v>0</v>
          </cell>
          <cell r="BQ110" t="str">
            <v>:</v>
          </cell>
          <cell r="BU110">
            <v>3.887</v>
          </cell>
        </row>
        <row r="111">
          <cell r="AO111" t="str">
            <v xml:space="preserve">aug </v>
          </cell>
          <cell r="AP111">
            <v>3</v>
          </cell>
          <cell r="AQ111">
            <v>3.9060000000000001</v>
          </cell>
          <cell r="AR111" t="str">
            <v>:</v>
          </cell>
          <cell r="AS111">
            <v>4.0599999999999996</v>
          </cell>
          <cell r="AT111">
            <v>3.9729999999999999</v>
          </cell>
          <cell r="AU111">
            <v>4</v>
          </cell>
          <cell r="AV111">
            <v>3.56</v>
          </cell>
          <cell r="AW111">
            <v>3.6269999999999998</v>
          </cell>
          <cell r="AX111">
            <v>3.9049999999999998</v>
          </cell>
          <cell r="AY111">
            <v>3.69</v>
          </cell>
          <cell r="AZ111">
            <v>3.58</v>
          </cell>
          <cell r="BA111" t="str">
            <v>:</v>
          </cell>
          <cell r="BB111">
            <v>3.97</v>
          </cell>
          <cell r="BC111">
            <v>3.91</v>
          </cell>
          <cell r="BD111">
            <v>3.97</v>
          </cell>
          <cell r="BE111">
            <v>3.64</v>
          </cell>
          <cell r="BF111">
            <v>2.66</v>
          </cell>
          <cell r="BG111">
            <v>4.1230000000000002</v>
          </cell>
          <cell r="BH111">
            <v>4.08</v>
          </cell>
          <cell r="BI111" t="str">
            <v>:</v>
          </cell>
          <cell r="BJ111">
            <v>3.75</v>
          </cell>
          <cell r="BK111">
            <v>3.94</v>
          </cell>
          <cell r="BL111">
            <v>3.57</v>
          </cell>
          <cell r="BM111">
            <v>4.08</v>
          </cell>
          <cell r="BN111">
            <v>4.0599999999999996</v>
          </cell>
          <cell r="BO111">
            <v>3.87</v>
          </cell>
          <cell r="BP111">
            <v>0</v>
          </cell>
          <cell r="BQ111" t="str">
            <v>:</v>
          </cell>
          <cell r="BU111">
            <v>3.8959999999999999</v>
          </cell>
        </row>
        <row r="112">
          <cell r="AO112" t="str">
            <v xml:space="preserve">sep </v>
          </cell>
          <cell r="AP112">
            <v>3</v>
          </cell>
          <cell r="AQ112">
            <v>4.0960000000000001</v>
          </cell>
          <cell r="AR112" t="str">
            <v>:</v>
          </cell>
          <cell r="AS112">
            <v>4.21</v>
          </cell>
          <cell r="AT112">
            <v>4.1529999999999996</v>
          </cell>
          <cell r="AU112">
            <v>4.2</v>
          </cell>
          <cell r="AV112">
            <v>3.62</v>
          </cell>
          <cell r="AW112">
            <v>3.7149999999999999</v>
          </cell>
          <cell r="AX112">
            <v>4.0860000000000003</v>
          </cell>
          <cell r="AY112">
            <v>3.89</v>
          </cell>
          <cell r="AZ112">
            <v>3.66</v>
          </cell>
          <cell r="BA112" t="str">
            <v>:</v>
          </cell>
          <cell r="BB112">
            <v>4.12</v>
          </cell>
          <cell r="BC112">
            <v>4.08</v>
          </cell>
          <cell r="BD112">
            <v>4.18</v>
          </cell>
          <cell r="BE112">
            <v>3.7</v>
          </cell>
          <cell r="BF112">
            <v>2.75</v>
          </cell>
          <cell r="BG112">
            <v>4.2960000000000003</v>
          </cell>
          <cell r="BH112">
            <v>4.13</v>
          </cell>
          <cell r="BI112" t="str">
            <v>:</v>
          </cell>
          <cell r="BJ112">
            <v>3.83</v>
          </cell>
          <cell r="BK112">
            <v>4.12</v>
          </cell>
          <cell r="BL112">
            <v>3.64</v>
          </cell>
          <cell r="BM112">
            <v>4.1399999999999997</v>
          </cell>
          <cell r="BN112">
            <v>4.22</v>
          </cell>
          <cell r="BO112">
            <v>4.0199999999999996</v>
          </cell>
          <cell r="BP112">
            <v>0</v>
          </cell>
          <cell r="BQ112" t="str">
            <v>:</v>
          </cell>
          <cell r="BU112">
            <v>4.0519999999999996</v>
          </cell>
        </row>
        <row r="113">
          <cell r="AO113" t="str">
            <v xml:space="preserve">oct </v>
          </cell>
          <cell r="AP113">
            <v>3</v>
          </cell>
          <cell r="AQ113">
            <v>4.2670000000000003</v>
          </cell>
          <cell r="AR113" t="str">
            <v>:</v>
          </cell>
          <cell r="AS113">
            <v>4.41</v>
          </cell>
          <cell r="AT113">
            <v>4.3390000000000004</v>
          </cell>
          <cell r="AU113">
            <v>4.3</v>
          </cell>
          <cell r="AV113">
            <v>3.65</v>
          </cell>
          <cell r="AW113">
            <v>3.7839999999999998</v>
          </cell>
          <cell r="AX113">
            <v>4.194</v>
          </cell>
          <cell r="AY113">
            <v>4.09</v>
          </cell>
          <cell r="AZ113">
            <v>3.75</v>
          </cell>
          <cell r="BA113" t="str">
            <v>:</v>
          </cell>
          <cell r="BB113">
            <v>4.25</v>
          </cell>
          <cell r="BC113">
            <v>4.3099999999999996</v>
          </cell>
          <cell r="BD113">
            <v>4.37</v>
          </cell>
          <cell r="BE113">
            <v>3.79</v>
          </cell>
          <cell r="BF113">
            <v>2.81</v>
          </cell>
          <cell r="BG113">
            <v>4.5039999999999996</v>
          </cell>
          <cell r="BH113">
            <v>4.2300000000000004</v>
          </cell>
          <cell r="BI113" t="str">
            <v>:</v>
          </cell>
          <cell r="BJ113">
            <v>3.94</v>
          </cell>
          <cell r="BK113">
            <v>4.2</v>
          </cell>
          <cell r="BL113">
            <v>3.7</v>
          </cell>
          <cell r="BM113">
            <v>4.28</v>
          </cell>
          <cell r="BN113">
            <v>4.37</v>
          </cell>
          <cell r="BO113">
            <v>4.1399999999999997</v>
          </cell>
          <cell r="BP113">
            <v>0</v>
          </cell>
          <cell r="BQ113" t="str">
            <v>:</v>
          </cell>
          <cell r="BU113">
            <v>4.1989999999999998</v>
          </cell>
        </row>
        <row r="114">
          <cell r="AO114" t="str">
            <v xml:space="preserve">nov </v>
          </cell>
          <cell r="AP114">
            <v>3</v>
          </cell>
          <cell r="AQ114">
            <v>4.3220000000000001</v>
          </cell>
          <cell r="AR114" t="str">
            <v>:</v>
          </cell>
          <cell r="AS114">
            <v>4.47</v>
          </cell>
          <cell r="AT114">
            <v>4.3979999999999997</v>
          </cell>
          <cell r="AU114">
            <v>4.2</v>
          </cell>
          <cell r="AV114">
            <v>3.66</v>
          </cell>
          <cell r="AW114">
            <v>3.8580000000000001</v>
          </cell>
          <cell r="AX114">
            <v>4.2629999999999999</v>
          </cell>
          <cell r="AY114">
            <v>4.18</v>
          </cell>
          <cell r="AZ114">
            <v>3.78</v>
          </cell>
          <cell r="BA114" t="str">
            <v>:</v>
          </cell>
          <cell r="BB114">
            <v>4.26</v>
          </cell>
          <cell r="BC114">
            <v>4.32</v>
          </cell>
          <cell r="BD114">
            <v>4.4000000000000004</v>
          </cell>
          <cell r="BE114">
            <v>3.81</v>
          </cell>
          <cell r="BF114">
            <v>2.92</v>
          </cell>
          <cell r="BG114">
            <v>4.5970000000000004</v>
          </cell>
          <cell r="BH114">
            <v>4.3</v>
          </cell>
          <cell r="BI114" t="str">
            <v>:</v>
          </cell>
          <cell r="BJ114">
            <v>3.98</v>
          </cell>
          <cell r="BK114">
            <v>4.3</v>
          </cell>
          <cell r="BL114">
            <v>3.75</v>
          </cell>
          <cell r="BM114">
            <v>4.3499999999999996</v>
          </cell>
          <cell r="BN114">
            <v>4.34</v>
          </cell>
          <cell r="BO114">
            <v>4.18</v>
          </cell>
          <cell r="BP114">
            <v>0</v>
          </cell>
          <cell r="BQ114" t="str">
            <v>:</v>
          </cell>
          <cell r="BU114">
            <v>4.2569999999999997</v>
          </cell>
        </row>
        <row r="115">
          <cell r="AO115" t="str">
            <v xml:space="preserve">dec </v>
          </cell>
          <cell r="AP115">
            <v>3</v>
          </cell>
          <cell r="AQ115">
            <v>4.2750000000000004</v>
          </cell>
          <cell r="AR115" t="str">
            <v>:</v>
          </cell>
          <cell r="AS115">
            <v>4.4000000000000004</v>
          </cell>
          <cell r="AT115">
            <v>4.3550000000000004</v>
          </cell>
          <cell r="AU115">
            <v>4.2</v>
          </cell>
          <cell r="AV115">
            <v>3.67</v>
          </cell>
          <cell r="AW115">
            <v>3.8759999999999999</v>
          </cell>
          <cell r="AX115">
            <v>4.258</v>
          </cell>
          <cell r="AY115">
            <v>3.99</v>
          </cell>
          <cell r="AZ115">
            <v>3.76</v>
          </cell>
          <cell r="BA115" t="str">
            <v>:</v>
          </cell>
          <cell r="BB115">
            <v>4.22</v>
          </cell>
          <cell r="BC115">
            <v>4.34</v>
          </cell>
          <cell r="BD115">
            <v>4.34</v>
          </cell>
          <cell r="BE115">
            <v>3.83</v>
          </cell>
          <cell r="BF115">
            <v>2.98</v>
          </cell>
          <cell r="BG115">
            <v>4.5640000000000001</v>
          </cell>
          <cell r="BH115">
            <v>4.32</v>
          </cell>
          <cell r="BI115" t="str">
            <v>:</v>
          </cell>
          <cell r="BJ115">
            <v>3.97</v>
          </cell>
          <cell r="BK115">
            <v>4.3</v>
          </cell>
          <cell r="BL115">
            <v>3.76</v>
          </cell>
          <cell r="BM115">
            <v>4.34</v>
          </cell>
          <cell r="BN115">
            <v>4.29</v>
          </cell>
          <cell r="BO115">
            <v>4.1100000000000003</v>
          </cell>
          <cell r="BP115">
            <v>0</v>
          </cell>
          <cell r="BQ115" t="str">
            <v>:</v>
          </cell>
          <cell r="BU115">
            <v>4.2279999999999998</v>
          </cell>
        </row>
        <row r="116">
          <cell r="AO116" t="str">
            <v xml:space="preserve">jan </v>
          </cell>
          <cell r="AP116">
            <v>1</v>
          </cell>
          <cell r="AQ116">
            <v>4.2439999999999998</v>
          </cell>
          <cell r="AR116">
            <v>4.1139999999999999</v>
          </cell>
          <cell r="AS116">
            <v>4.42</v>
          </cell>
          <cell r="AT116">
            <v>4.3319999999999999</v>
          </cell>
          <cell r="AU116">
            <v>4.0999999999999996</v>
          </cell>
          <cell r="AV116">
            <v>3.7</v>
          </cell>
          <cell r="AW116">
            <v>3.8220000000000001</v>
          </cell>
          <cell r="AX116">
            <v>4.2069999999999999</v>
          </cell>
          <cell r="AY116">
            <v>3.79</v>
          </cell>
          <cell r="AZ116">
            <v>3.72</v>
          </cell>
          <cell r="BA116">
            <v>3.77</v>
          </cell>
          <cell r="BB116">
            <v>4.25</v>
          </cell>
          <cell r="BC116">
            <v>4.3099999999999996</v>
          </cell>
          <cell r="BD116">
            <v>4.34</v>
          </cell>
          <cell r="BE116">
            <v>3.83</v>
          </cell>
          <cell r="BF116">
            <v>2.97</v>
          </cell>
          <cell r="BG116">
            <v>4.5570000000000004</v>
          </cell>
          <cell r="BH116">
            <v>4.32</v>
          </cell>
          <cell r="BI116" t="str">
            <v>:</v>
          </cell>
          <cell r="BJ116">
            <v>3.93</v>
          </cell>
          <cell r="BK116">
            <v>4.29</v>
          </cell>
          <cell r="BL116">
            <v>3.76</v>
          </cell>
          <cell r="BM116">
            <v>4.3099999999999996</v>
          </cell>
          <cell r="BN116">
            <v>4.28</v>
          </cell>
          <cell r="BO116">
            <v>4.0199999999999996</v>
          </cell>
          <cell r="BP116">
            <v>0</v>
          </cell>
          <cell r="BQ116">
            <v>3.7</v>
          </cell>
          <cell r="BU116">
            <v>4.1890000000000001</v>
          </cell>
          <cell r="BV116">
            <v>2.0469985327229536</v>
          </cell>
          <cell r="BW116">
            <v>3.9445826442032859</v>
          </cell>
        </row>
        <row r="117">
          <cell r="AO117" t="str">
            <v xml:space="preserve">feb </v>
          </cell>
          <cell r="AP117">
            <v>1</v>
          </cell>
          <cell r="AQ117">
            <v>4.2149999999999999</v>
          </cell>
          <cell r="AR117">
            <v>4.0739999999999998</v>
          </cell>
          <cell r="AS117">
            <v>4.3499999999999996</v>
          </cell>
          <cell r="AT117">
            <v>4.2889999999999997</v>
          </cell>
          <cell r="AU117">
            <v>4.0999999999999996</v>
          </cell>
          <cell r="AV117">
            <v>3.68</v>
          </cell>
          <cell r="AW117">
            <v>3.786</v>
          </cell>
          <cell r="AX117">
            <v>4.1479999999999997</v>
          </cell>
          <cell r="AY117">
            <v>3.75</v>
          </cell>
          <cell r="AZ117">
            <v>3.78</v>
          </cell>
          <cell r="BA117">
            <v>3.73</v>
          </cell>
          <cell r="BB117">
            <v>4.2</v>
          </cell>
          <cell r="BC117">
            <v>4.22</v>
          </cell>
          <cell r="BD117">
            <v>4.28</v>
          </cell>
          <cell r="BE117">
            <v>3.82</v>
          </cell>
          <cell r="BF117">
            <v>2.89</v>
          </cell>
          <cell r="BG117">
            <v>4.5179999999999998</v>
          </cell>
          <cell r="BH117">
            <v>4.32</v>
          </cell>
          <cell r="BI117" t="str">
            <v>:</v>
          </cell>
          <cell r="BJ117">
            <v>3.9</v>
          </cell>
          <cell r="BK117">
            <v>4.24</v>
          </cell>
          <cell r="BL117">
            <v>3.76</v>
          </cell>
          <cell r="BM117">
            <v>4.29</v>
          </cell>
          <cell r="BN117">
            <v>4.2699999999999996</v>
          </cell>
          <cell r="BO117">
            <v>4</v>
          </cell>
          <cell r="BP117">
            <v>0</v>
          </cell>
          <cell r="BQ117">
            <v>3.6</v>
          </cell>
          <cell r="BU117">
            <v>4.1509999999999998</v>
          </cell>
          <cell r="BV117">
            <v>2.0136521545527195</v>
          </cell>
          <cell r="BW117">
            <v>3.9050710562698625</v>
          </cell>
        </row>
        <row r="118">
          <cell r="AO118" t="str">
            <v xml:space="preserve">mar </v>
          </cell>
          <cell r="AP118">
            <v>1</v>
          </cell>
          <cell r="AQ118">
            <v>4.25</v>
          </cell>
          <cell r="AR118">
            <v>4.0609999999999999</v>
          </cell>
          <cell r="AS118">
            <v>4.4000000000000004</v>
          </cell>
          <cell r="AT118">
            <v>4.2990000000000004</v>
          </cell>
          <cell r="AU118">
            <v>4.0999999999999996</v>
          </cell>
          <cell r="AV118">
            <v>3.65</v>
          </cell>
          <cell r="AW118">
            <v>3.8010000000000002</v>
          </cell>
          <cell r="AX118">
            <v>4.1500000000000004</v>
          </cell>
          <cell r="AY118">
            <v>3.73</v>
          </cell>
          <cell r="AZ118">
            <v>3.79</v>
          </cell>
          <cell r="BA118">
            <v>3.64</v>
          </cell>
          <cell r="BB118">
            <v>4.1900000000000004</v>
          </cell>
          <cell r="BC118">
            <v>4.16</v>
          </cell>
          <cell r="BD118">
            <v>4.3099999999999996</v>
          </cell>
          <cell r="BE118">
            <v>3.79</v>
          </cell>
          <cell r="BF118">
            <v>2.92</v>
          </cell>
          <cell r="BG118">
            <v>4.5709999999999997</v>
          </cell>
          <cell r="BH118">
            <v>4.26</v>
          </cell>
          <cell r="BI118" t="str">
            <v>:</v>
          </cell>
          <cell r="BJ118">
            <v>3.86</v>
          </cell>
          <cell r="BK118">
            <v>4.22</v>
          </cell>
          <cell r="BL118">
            <v>3.76</v>
          </cell>
          <cell r="BM118">
            <v>4.28</v>
          </cell>
          <cell r="BN118">
            <v>4.26</v>
          </cell>
          <cell r="BO118">
            <v>4.05</v>
          </cell>
          <cell r="BP118">
            <v>0</v>
          </cell>
          <cell r="BQ118">
            <v>3.6</v>
          </cell>
          <cell r="BU118">
            <v>4.1539999999999999</v>
          </cell>
          <cell r="BV118">
            <v>1.9948783548064202</v>
          </cell>
          <cell r="BW118">
            <v>3.9028362698343524</v>
          </cell>
        </row>
        <row r="119">
          <cell r="AO119" t="str">
            <v xml:space="preserve">apr </v>
          </cell>
          <cell r="AP119">
            <v>1</v>
          </cell>
          <cell r="AQ119">
            <v>4.1630000000000003</v>
          </cell>
          <cell r="AR119">
            <v>3.99</v>
          </cell>
          <cell r="AS119">
            <v>4.33</v>
          </cell>
          <cell r="AT119">
            <v>4.2350000000000003</v>
          </cell>
          <cell r="AU119">
            <v>4.0999999999999996</v>
          </cell>
          <cell r="AV119">
            <v>3.65</v>
          </cell>
          <cell r="AW119">
            <v>3.7530000000000001</v>
          </cell>
          <cell r="AX119">
            <v>4.0069999999999997</v>
          </cell>
          <cell r="AY119">
            <v>3.61</v>
          </cell>
          <cell r="AZ119">
            <v>3.72</v>
          </cell>
          <cell r="BA119">
            <v>3.56</v>
          </cell>
          <cell r="BB119">
            <v>4.0999999999999996</v>
          </cell>
          <cell r="BC119">
            <v>4.0599999999999996</v>
          </cell>
          <cell r="BD119">
            <v>4.25</v>
          </cell>
          <cell r="BE119">
            <v>3.76</v>
          </cell>
          <cell r="BF119">
            <v>2.96</v>
          </cell>
          <cell r="BG119">
            <v>4.4589999999999996</v>
          </cell>
          <cell r="BH119">
            <v>4.2</v>
          </cell>
          <cell r="BI119" t="str">
            <v>:</v>
          </cell>
          <cell r="BJ119">
            <v>3.82</v>
          </cell>
          <cell r="BK119">
            <v>4.2</v>
          </cell>
          <cell r="BL119">
            <v>3.79</v>
          </cell>
          <cell r="BM119">
            <v>4.2699999999999996</v>
          </cell>
          <cell r="BN119">
            <v>4.25</v>
          </cell>
          <cell r="BO119">
            <v>4</v>
          </cell>
          <cell r="BP119">
            <v>0</v>
          </cell>
          <cell r="BQ119">
            <v>3.6</v>
          </cell>
          <cell r="BU119">
            <v>4.0640000000000001</v>
          </cell>
          <cell r="BV119">
            <v>1.9501580588599059</v>
          </cell>
          <cell r="BW119">
            <v>3.8273628803453557</v>
          </cell>
        </row>
        <row r="120">
          <cell r="AO120" t="str">
            <v xml:space="preserve">may </v>
          </cell>
          <cell r="AP120" t="str">
            <v>-</v>
          </cell>
          <cell r="AQ120">
            <v>4</v>
          </cell>
          <cell r="AR120">
            <v>3.944</v>
          </cell>
          <cell r="AS120">
            <v>4.24</v>
          </cell>
          <cell r="AT120">
            <v>4.1420000000000003</v>
          </cell>
          <cell r="AU120">
            <v>4.0999999999999996</v>
          </cell>
          <cell r="AV120">
            <v>3.64</v>
          </cell>
          <cell r="AW120">
            <v>3.718</v>
          </cell>
          <cell r="AX120">
            <v>3.903</v>
          </cell>
          <cell r="AY120">
            <v>3.54</v>
          </cell>
          <cell r="AZ120">
            <v>3.7</v>
          </cell>
          <cell r="BA120">
            <v>3.46</v>
          </cell>
          <cell r="BB120">
            <v>4.04</v>
          </cell>
          <cell r="BC120">
            <v>4.03</v>
          </cell>
          <cell r="BD120">
            <v>4.09</v>
          </cell>
          <cell r="BE120">
            <v>3.73</v>
          </cell>
          <cell r="BF120">
            <v>2.81</v>
          </cell>
          <cell r="BG120">
            <v>4.3529999999999998</v>
          </cell>
          <cell r="BH120">
            <v>4.1100000000000003</v>
          </cell>
          <cell r="BI120">
            <v>3.88</v>
          </cell>
          <cell r="BJ120">
            <v>3.77</v>
          </cell>
          <cell r="BK120">
            <v>4.12</v>
          </cell>
          <cell r="BL120">
            <v>3.76</v>
          </cell>
          <cell r="BM120">
            <v>4.2300000000000004</v>
          </cell>
          <cell r="BN120">
            <v>4.26</v>
          </cell>
          <cell r="BO120">
            <v>3.81</v>
          </cell>
          <cell r="BP120">
            <v>0</v>
          </cell>
          <cell r="BQ120">
            <v>3.5</v>
          </cell>
          <cell r="BU120">
            <v>3.9670000000000001</v>
          </cell>
          <cell r="BV120">
            <v>3.8916961684393301</v>
          </cell>
          <cell r="BW120">
            <v>3.9579092167629506</v>
          </cell>
        </row>
        <row r="121">
          <cell r="AO121" t="str">
            <v xml:space="preserve">jun </v>
          </cell>
          <cell r="AP121" t="str">
            <v>-</v>
          </cell>
          <cell r="AQ121">
            <v>3.952</v>
          </cell>
          <cell r="AR121">
            <v>3.9</v>
          </cell>
          <cell r="AS121">
            <v>4.1900000000000004</v>
          </cell>
          <cell r="AT121">
            <v>4.09</v>
          </cell>
          <cell r="AU121">
            <v>4.0999999999999996</v>
          </cell>
          <cell r="AV121">
            <v>3.62</v>
          </cell>
          <cell r="AW121">
            <v>3.6480000000000001</v>
          </cell>
          <cell r="AX121">
            <v>3.89</v>
          </cell>
          <cell r="AY121">
            <v>3.58</v>
          </cell>
          <cell r="AZ121">
            <v>3.69</v>
          </cell>
          <cell r="BA121">
            <v>3.4</v>
          </cell>
          <cell r="BB121">
            <v>4.0599999999999996</v>
          </cell>
          <cell r="BC121">
            <v>3.97</v>
          </cell>
          <cell r="BD121">
            <v>4.01</v>
          </cell>
          <cell r="BE121">
            <v>3.69</v>
          </cell>
          <cell r="BF121">
            <v>2.68</v>
          </cell>
          <cell r="BG121">
            <v>4.2670000000000003</v>
          </cell>
          <cell r="BH121">
            <v>4.05</v>
          </cell>
          <cell r="BI121">
            <v>3.82</v>
          </cell>
          <cell r="BJ121">
            <v>3.8</v>
          </cell>
          <cell r="BK121">
            <v>4.0599999999999996</v>
          </cell>
          <cell r="BL121">
            <v>3.75</v>
          </cell>
          <cell r="BM121">
            <v>4.21</v>
          </cell>
          <cell r="BN121">
            <v>4.17</v>
          </cell>
          <cell r="BO121">
            <v>3.81</v>
          </cell>
          <cell r="BP121">
            <v>0</v>
          </cell>
          <cell r="BQ121">
            <v>3.5</v>
          </cell>
          <cell r="BU121">
            <v>3.9369999999999998</v>
          </cell>
          <cell r="BV121">
            <v>3.8468406123213423</v>
          </cell>
          <cell r="BW121">
            <v>3.925181506915155</v>
          </cell>
        </row>
        <row r="122">
          <cell r="AO122" t="str">
            <v xml:space="preserve">jul </v>
          </cell>
          <cell r="AP122" t="str">
            <v>-</v>
          </cell>
          <cell r="AQ122">
            <v>3.9740000000000002</v>
          </cell>
          <cell r="AR122">
            <v>3.8679999999999999</v>
          </cell>
          <cell r="AS122">
            <v>4.17</v>
          </cell>
          <cell r="AT122">
            <v>4.0910000000000002</v>
          </cell>
          <cell r="AU122">
            <v>4</v>
          </cell>
          <cell r="AV122">
            <v>3.55</v>
          </cell>
          <cell r="AW122">
            <v>3.6539999999999999</v>
          </cell>
          <cell r="AX122">
            <v>3.956</v>
          </cell>
          <cell r="AY122">
            <v>3.67</v>
          </cell>
          <cell r="AZ122">
            <v>3.68</v>
          </cell>
          <cell r="BA122">
            <v>3.39</v>
          </cell>
          <cell r="BB122">
            <v>4.07</v>
          </cell>
          <cell r="BC122">
            <v>3.94</v>
          </cell>
          <cell r="BD122">
            <v>4.03</v>
          </cell>
          <cell r="BE122">
            <v>3.65</v>
          </cell>
          <cell r="BF122">
            <v>2.75</v>
          </cell>
          <cell r="BG122">
            <v>4.2300000000000004</v>
          </cell>
          <cell r="BH122">
            <v>4.03</v>
          </cell>
          <cell r="BI122">
            <v>3.83</v>
          </cell>
          <cell r="BJ122">
            <v>3.75</v>
          </cell>
          <cell r="BK122">
            <v>4.0199999999999996</v>
          </cell>
          <cell r="BL122">
            <v>3.71</v>
          </cell>
          <cell r="BM122">
            <v>4.18</v>
          </cell>
          <cell r="BN122">
            <v>4.1399999999999997</v>
          </cell>
          <cell r="BO122">
            <v>3.87</v>
          </cell>
          <cell r="BP122">
            <v>0</v>
          </cell>
          <cell r="BQ122">
            <v>3.5</v>
          </cell>
          <cell r="BU122">
            <v>3.9569999999999999</v>
          </cell>
          <cell r="BV122">
            <v>3.8357771216012591</v>
          </cell>
          <cell r="BW122">
            <v>3.9409385831174713</v>
          </cell>
        </row>
        <row r="123">
          <cell r="AO123" t="str">
            <v xml:space="preserve">aug </v>
          </cell>
          <cell r="AP123" t="str">
            <v>-</v>
          </cell>
          <cell r="AQ123">
            <v>3.984</v>
          </cell>
          <cell r="AR123">
            <v>3.8820000000000001</v>
          </cell>
          <cell r="AS123">
            <v>4.13</v>
          </cell>
          <cell r="AT123">
            <v>4.056</v>
          </cell>
          <cell r="AU123">
            <v>4</v>
          </cell>
          <cell r="AV123">
            <v>3.55</v>
          </cell>
          <cell r="AW123">
            <v>3.6739999999999999</v>
          </cell>
          <cell r="AX123">
            <v>3.9910000000000001</v>
          </cell>
          <cell r="AY123">
            <v>3.75</v>
          </cell>
          <cell r="AZ123">
            <v>3.69</v>
          </cell>
          <cell r="BA123">
            <v>3.43</v>
          </cell>
          <cell r="BB123">
            <v>4.0599999999999996</v>
          </cell>
          <cell r="BC123">
            <v>3.97</v>
          </cell>
          <cell r="BD123">
            <v>4.0199999999999996</v>
          </cell>
          <cell r="BE123">
            <v>3.62</v>
          </cell>
          <cell r="BF123">
            <v>2.65</v>
          </cell>
          <cell r="BG123">
            <v>4.1900000000000004</v>
          </cell>
          <cell r="BH123">
            <v>4.03</v>
          </cell>
          <cell r="BI123">
            <v>3.82</v>
          </cell>
          <cell r="BJ123">
            <v>3.77</v>
          </cell>
          <cell r="BK123">
            <v>4.01</v>
          </cell>
          <cell r="BL123">
            <v>3.72</v>
          </cell>
          <cell r="BM123">
            <v>4.1100000000000003</v>
          </cell>
          <cell r="BN123">
            <v>4.1100000000000003</v>
          </cell>
          <cell r="BO123">
            <v>3.89</v>
          </cell>
          <cell r="BP123">
            <v>0</v>
          </cell>
          <cell r="BQ123">
            <v>3.5</v>
          </cell>
          <cell r="BU123">
            <v>3.9609999999999999</v>
          </cell>
          <cell r="BV123">
            <v>3.8332050664356769</v>
          </cell>
          <cell r="BW123">
            <v>3.9433739489289512</v>
          </cell>
        </row>
        <row r="124">
          <cell r="AO124" t="str">
            <v xml:space="preserve">sep </v>
          </cell>
          <cell r="AP124" t="str">
            <v>-</v>
          </cell>
          <cell r="AQ124">
            <v>4.1120000000000001</v>
          </cell>
          <cell r="AR124">
            <v>3.9249999999999998</v>
          </cell>
          <cell r="AS124">
            <v>4.25</v>
          </cell>
          <cell r="AT124">
            <v>4.16</v>
          </cell>
          <cell r="AU124">
            <v>4.0999999999999996</v>
          </cell>
          <cell r="AV124">
            <v>3.62</v>
          </cell>
          <cell r="AW124">
            <v>3.7189999999999999</v>
          </cell>
          <cell r="AX124">
            <v>4.0640000000000001</v>
          </cell>
          <cell r="AY124">
            <v>3.97</v>
          </cell>
          <cell r="AZ124">
            <v>3.73</v>
          </cell>
          <cell r="BA124">
            <v>3.54</v>
          </cell>
          <cell r="BB124">
            <v>4.18</v>
          </cell>
          <cell r="BC124">
            <v>4.12</v>
          </cell>
          <cell r="BD124">
            <v>4.1399999999999997</v>
          </cell>
          <cell r="BE124">
            <v>3.67</v>
          </cell>
          <cell r="BF124">
            <v>2.73</v>
          </cell>
          <cell r="BG124">
            <v>4.32</v>
          </cell>
          <cell r="BH124">
            <v>4.1500000000000004</v>
          </cell>
          <cell r="BI124">
            <v>3.91</v>
          </cell>
          <cell r="BJ124">
            <v>3.88</v>
          </cell>
          <cell r="BK124">
            <v>4.07</v>
          </cell>
          <cell r="BL124">
            <v>3.78</v>
          </cell>
          <cell r="BM124">
            <v>4.13</v>
          </cell>
          <cell r="BN124">
            <v>4.24</v>
          </cell>
          <cell r="BO124">
            <v>4.05</v>
          </cell>
          <cell r="BP124">
            <v>0</v>
          </cell>
          <cell r="BQ124">
            <v>3.6</v>
          </cell>
          <cell r="BU124">
            <v>4.069</v>
          </cell>
          <cell r="BV124">
            <v>3.9169577892305831</v>
          </cell>
          <cell r="BW124">
            <v>4.0485621044219311</v>
          </cell>
        </row>
        <row r="125">
          <cell r="AO125" t="str">
            <v xml:space="preserve">oct </v>
          </cell>
          <cell r="AP125" t="str">
            <v>-</v>
          </cell>
          <cell r="AQ125">
            <v>4.2149999999999999</v>
          </cell>
          <cell r="AR125">
            <v>4.0540000000000003</v>
          </cell>
          <cell r="AS125">
            <v>4.3899999999999997</v>
          </cell>
          <cell r="AT125">
            <v>4.266</v>
          </cell>
          <cell r="AU125">
            <v>4.3</v>
          </cell>
          <cell r="AV125">
            <v>3.66</v>
          </cell>
          <cell r="AW125">
            <v>3.7440000000000002</v>
          </cell>
          <cell r="AX125">
            <v>4.1429999999999998</v>
          </cell>
          <cell r="AY125">
            <v>4.16</v>
          </cell>
          <cell r="AZ125">
            <v>3.78</v>
          </cell>
          <cell r="BA125">
            <v>3.64</v>
          </cell>
          <cell r="BB125">
            <v>4.3499999999999996</v>
          </cell>
          <cell r="BC125">
            <v>4.3</v>
          </cell>
          <cell r="BD125">
            <v>4.24</v>
          </cell>
          <cell r="BE125">
            <v>3.74</v>
          </cell>
          <cell r="BF125">
            <v>2.74</v>
          </cell>
          <cell r="BG125">
            <v>4.46</v>
          </cell>
          <cell r="BH125">
            <v>4.25</v>
          </cell>
          <cell r="BI125">
            <v>4.05</v>
          </cell>
          <cell r="BJ125">
            <v>3.94</v>
          </cell>
          <cell r="BK125">
            <v>4.17</v>
          </cell>
          <cell r="BL125">
            <v>3.82</v>
          </cell>
          <cell r="BM125">
            <v>4.2300000000000004</v>
          </cell>
          <cell r="BN125">
            <v>4.3600000000000003</v>
          </cell>
          <cell r="BO125">
            <v>4.16</v>
          </cell>
          <cell r="BP125">
            <v>0</v>
          </cell>
          <cell r="BQ125">
            <v>3.6</v>
          </cell>
          <cell r="BU125">
            <v>4.17</v>
          </cell>
          <cell r="BV125">
            <v>4.0427818497884251</v>
          </cell>
          <cell r="BW125">
            <v>4.1541234569879606</v>
          </cell>
        </row>
        <row r="126">
          <cell r="AO126" t="str">
            <v xml:space="preserve">nov </v>
          </cell>
          <cell r="AP126" t="str">
            <v>-</v>
          </cell>
          <cell r="AQ126">
            <v>4.274</v>
          </cell>
          <cell r="AR126">
            <v>4.0759999999999996</v>
          </cell>
          <cell r="AS126">
            <v>4.43</v>
          </cell>
          <cell r="AT126">
            <v>4.3310000000000004</v>
          </cell>
          <cell r="AU126">
            <v>4.3</v>
          </cell>
          <cell r="AV126">
            <v>3.67</v>
          </cell>
          <cell r="AW126">
            <v>3.8170000000000002</v>
          </cell>
          <cell r="AX126">
            <v>4.1920000000000002</v>
          </cell>
          <cell r="AY126">
            <v>4.2</v>
          </cell>
          <cell r="AZ126">
            <v>3.78</v>
          </cell>
          <cell r="BA126">
            <v>3.76</v>
          </cell>
          <cell r="BB126">
            <v>4.38</v>
          </cell>
          <cell r="BC126">
            <v>4.4000000000000004</v>
          </cell>
          <cell r="BD126">
            <v>4.34</v>
          </cell>
          <cell r="BE126">
            <v>3.79</v>
          </cell>
          <cell r="BF126">
            <v>2.83</v>
          </cell>
          <cell r="BG126">
            <v>4.54</v>
          </cell>
          <cell r="BH126">
            <v>4.34</v>
          </cell>
          <cell r="BI126">
            <v>4.12</v>
          </cell>
          <cell r="BJ126">
            <v>3.97</v>
          </cell>
          <cell r="BK126">
            <v>4.26</v>
          </cell>
          <cell r="BL126">
            <v>3.85</v>
          </cell>
          <cell r="BM126">
            <v>4.28</v>
          </cell>
          <cell r="BN126">
            <v>4.37</v>
          </cell>
          <cell r="BO126">
            <v>4.1500000000000004</v>
          </cell>
          <cell r="BP126">
            <v>0</v>
          </cell>
          <cell r="BQ126">
            <v>3.6</v>
          </cell>
          <cell r="BU126">
            <v>4.2130000000000001</v>
          </cell>
          <cell r="BV126">
            <v>4.0920731792456024</v>
          </cell>
          <cell r="BW126">
            <v>4.1991167865556491</v>
          </cell>
        </row>
        <row r="127">
          <cell r="AO127" t="str">
            <v xml:space="preserve">dec </v>
          </cell>
          <cell r="AP127" t="str">
            <v>-</v>
          </cell>
          <cell r="AQ127">
            <v>4.2720000000000002</v>
          </cell>
          <cell r="AR127">
            <v>4.0970000000000004</v>
          </cell>
          <cell r="AS127">
            <v>4.4000000000000004</v>
          </cell>
          <cell r="AT127">
            <v>4.33</v>
          </cell>
          <cell r="AU127">
            <v>4.2</v>
          </cell>
          <cell r="AV127">
            <v>3.67</v>
          </cell>
          <cell r="AW127">
            <v>3.8559999999999999</v>
          </cell>
          <cell r="AX127">
            <v>4.2300000000000004</v>
          </cell>
          <cell r="AY127">
            <v>3.99</v>
          </cell>
          <cell r="AZ127">
            <v>3.79</v>
          </cell>
          <cell r="BA127">
            <v>3.85</v>
          </cell>
          <cell r="BB127">
            <v>4.3499999999999996</v>
          </cell>
          <cell r="BC127">
            <v>4.3</v>
          </cell>
          <cell r="BD127">
            <v>4.3499999999999996</v>
          </cell>
          <cell r="BE127">
            <v>3.81</v>
          </cell>
          <cell r="BF127">
            <v>2.82</v>
          </cell>
          <cell r="BG127">
            <v>4.58</v>
          </cell>
          <cell r="BH127">
            <v>4.3499999999999996</v>
          </cell>
          <cell r="BI127">
            <v>4.12</v>
          </cell>
          <cell r="BJ127">
            <v>3.95</v>
          </cell>
          <cell r="BK127">
            <v>4.32</v>
          </cell>
          <cell r="BL127">
            <v>3.81</v>
          </cell>
          <cell r="BM127">
            <v>4.2699999999999996</v>
          </cell>
          <cell r="BN127">
            <v>4.34</v>
          </cell>
          <cell r="BO127">
            <v>4.1100000000000003</v>
          </cell>
          <cell r="BP127">
            <v>0</v>
          </cell>
          <cell r="BQ127">
            <v>3.67</v>
          </cell>
          <cell r="BU127">
            <v>4.22</v>
          </cell>
          <cell r="BV127">
            <v>4.0842545850652012</v>
          </cell>
          <cell r="BW127">
            <v>4.203594241251583</v>
          </cell>
          <cell r="CC127" t="str">
            <v xml:space="preserve">jan </v>
          </cell>
          <cell r="CD127" t="str">
            <v>-</v>
          </cell>
          <cell r="CE127">
            <v>3.3149999999999999</v>
          </cell>
          <cell r="CF127">
            <v>3.42</v>
          </cell>
          <cell r="CG127">
            <v>3.45</v>
          </cell>
          <cell r="CH127">
            <v>3.4550000000000001</v>
          </cell>
          <cell r="CI127">
            <v>3.3</v>
          </cell>
          <cell r="CJ127">
            <v>3.04</v>
          </cell>
          <cell r="CK127">
            <v>3.1840000000000002</v>
          </cell>
          <cell r="CL127">
            <v>3.2229999999999999</v>
          </cell>
          <cell r="CM127">
            <v>3.17</v>
          </cell>
          <cell r="CN127">
            <v>3.31</v>
          </cell>
          <cell r="CO127">
            <v>3.48</v>
          </cell>
          <cell r="CP127">
            <v>3.35</v>
          </cell>
          <cell r="CQ127">
            <v>3.3</v>
          </cell>
          <cell r="CR127">
            <v>3.41</v>
          </cell>
          <cell r="CS127">
            <v>3.28</v>
          </cell>
          <cell r="CT127">
            <v>3.14</v>
          </cell>
          <cell r="CU127">
            <v>3.52</v>
          </cell>
          <cell r="CV127">
            <v>3.44</v>
          </cell>
          <cell r="CW127">
            <v>3.28</v>
          </cell>
          <cell r="CX127">
            <v>3.35</v>
          </cell>
          <cell r="CY127">
            <v>3.39</v>
          </cell>
          <cell r="CZ127">
            <v>3.34</v>
          </cell>
          <cell r="DA127">
            <v>3.4</v>
          </cell>
          <cell r="DB127">
            <v>3.39</v>
          </cell>
          <cell r="DC127">
            <v>3.2410000000000001</v>
          </cell>
          <cell r="DD127">
            <v>0</v>
          </cell>
          <cell r="DE127">
            <v>3.21</v>
          </cell>
          <cell r="DI127">
            <v>3.3410000000000002</v>
          </cell>
          <cell r="DJ127">
            <v>3.315844235670145</v>
          </cell>
          <cell r="DK127">
            <v>3.3384755662113559</v>
          </cell>
        </row>
        <row r="128">
          <cell r="AO128" t="str">
            <v xml:space="preserve">jan </v>
          </cell>
          <cell r="AP128" t="str">
            <v>-</v>
          </cell>
          <cell r="AQ128">
            <v>4.194</v>
          </cell>
          <cell r="AR128">
            <v>4</v>
          </cell>
          <cell r="AS128">
            <v>4.3600000000000003</v>
          </cell>
          <cell r="AT128">
            <v>4.2679999999999998</v>
          </cell>
          <cell r="AU128">
            <v>4.0999999999999996</v>
          </cell>
          <cell r="AV128">
            <v>3.7</v>
          </cell>
          <cell r="AW128">
            <v>3.843</v>
          </cell>
          <cell r="AX128">
            <v>4.1639999999999997</v>
          </cell>
          <cell r="AY128">
            <v>3.87</v>
          </cell>
          <cell r="AZ128">
            <v>3.74</v>
          </cell>
          <cell r="BA128">
            <v>3.79</v>
          </cell>
          <cell r="BB128">
            <v>4.3</v>
          </cell>
          <cell r="BC128">
            <v>4.2</v>
          </cell>
          <cell r="BD128">
            <v>4.2699999999999996</v>
          </cell>
          <cell r="BE128">
            <v>3.74</v>
          </cell>
          <cell r="BF128">
            <v>2.81</v>
          </cell>
          <cell r="BG128">
            <v>4.5609999999999999</v>
          </cell>
          <cell r="BH128">
            <v>4.3499999999999996</v>
          </cell>
          <cell r="BI128">
            <v>4.09</v>
          </cell>
          <cell r="BJ128">
            <v>3.92</v>
          </cell>
          <cell r="BK128">
            <v>4.2699999999999996</v>
          </cell>
          <cell r="BL128">
            <v>3.85</v>
          </cell>
          <cell r="BM128">
            <v>4.2300000000000004</v>
          </cell>
          <cell r="BN128">
            <v>4.29</v>
          </cell>
          <cell r="BO128">
            <v>4.0999999999999996</v>
          </cell>
          <cell r="BP128">
            <v>0</v>
          </cell>
          <cell r="BQ128">
            <v>3.64</v>
          </cell>
          <cell r="BU128">
            <v>4.1710000000000003</v>
          </cell>
          <cell r="BV128">
            <v>4.0346140880098718</v>
          </cell>
          <cell r="BW128">
            <v>4.1556319022297048</v>
          </cell>
          <cell r="CC128" t="str">
            <v xml:space="preserve">feb </v>
          </cell>
          <cell r="CD128" t="str">
            <v>-</v>
          </cell>
          <cell r="CE128">
            <v>3.3159999999999998</v>
          </cell>
          <cell r="CF128">
            <v>3.43</v>
          </cell>
          <cell r="CG128">
            <v>3.45</v>
          </cell>
          <cell r="CH128">
            <v>3.4609999999999999</v>
          </cell>
          <cell r="CI128">
            <v>3.3</v>
          </cell>
          <cell r="CJ128">
            <v>3.03</v>
          </cell>
          <cell r="CK128">
            <v>3.1859999999999999</v>
          </cell>
          <cell r="CL128">
            <v>3.2240000000000002</v>
          </cell>
          <cell r="CM128">
            <v>3.19</v>
          </cell>
          <cell r="CN128">
            <v>3.32</v>
          </cell>
          <cell r="CO128">
            <v>3.48</v>
          </cell>
          <cell r="CP128">
            <v>3.33</v>
          </cell>
          <cell r="CQ128">
            <v>3.3</v>
          </cell>
          <cell r="CR128">
            <v>3.41</v>
          </cell>
          <cell r="CS128">
            <v>3.32</v>
          </cell>
          <cell r="CT128">
            <v>3.24</v>
          </cell>
          <cell r="CU128">
            <v>3.5110000000000001</v>
          </cell>
          <cell r="CV128">
            <v>3.42</v>
          </cell>
          <cell r="CW128">
            <v>3.29</v>
          </cell>
          <cell r="CX128">
            <v>3.32</v>
          </cell>
          <cell r="CY128">
            <v>3.41</v>
          </cell>
          <cell r="CZ128">
            <v>3.35</v>
          </cell>
          <cell r="DA128">
            <v>3.38</v>
          </cell>
          <cell r="DB128">
            <v>3.37</v>
          </cell>
          <cell r="DC128">
            <v>3.2109999999999999</v>
          </cell>
          <cell r="DD128">
            <v>0</v>
          </cell>
          <cell r="DE128">
            <v>3.22</v>
          </cell>
          <cell r="DI128">
            <v>3.3359999999999999</v>
          </cell>
          <cell r="DJ128">
            <v>3.327671373663315</v>
          </cell>
          <cell r="DK128">
            <v>3.3347391414210219</v>
          </cell>
        </row>
        <row r="129">
          <cell r="AO129" t="str">
            <v xml:space="preserve">feb </v>
          </cell>
          <cell r="AP129" t="str">
            <v>-</v>
          </cell>
          <cell r="AQ129">
            <v>4.2190000000000003</v>
          </cell>
          <cell r="AR129">
            <v>4.01</v>
          </cell>
          <cell r="AS129">
            <v>4.38</v>
          </cell>
          <cell r="AT129">
            <v>4.28</v>
          </cell>
          <cell r="AU129">
            <v>4.0999999999999996</v>
          </cell>
          <cell r="AV129">
            <v>3.65</v>
          </cell>
          <cell r="AW129">
            <v>3.8220000000000001</v>
          </cell>
          <cell r="AX129">
            <v>4.1559999999999997</v>
          </cell>
          <cell r="AY129">
            <v>3.87</v>
          </cell>
          <cell r="AZ129">
            <v>3.77</v>
          </cell>
          <cell r="BA129">
            <v>3.75</v>
          </cell>
          <cell r="BB129">
            <v>4.34</v>
          </cell>
          <cell r="BC129">
            <v>4.2300000000000004</v>
          </cell>
          <cell r="BD129">
            <v>4.32</v>
          </cell>
          <cell r="BE129">
            <v>3.77</v>
          </cell>
          <cell r="BF129">
            <v>2.93</v>
          </cell>
          <cell r="BG129">
            <v>4.5640000000000001</v>
          </cell>
          <cell r="BH129">
            <v>4.3</v>
          </cell>
          <cell r="BI129">
            <v>4.1100000000000003</v>
          </cell>
          <cell r="BJ129">
            <v>3.91</v>
          </cell>
          <cell r="BK129">
            <v>4.25</v>
          </cell>
          <cell r="BL129">
            <v>3.87</v>
          </cell>
          <cell r="BM129">
            <v>4.2</v>
          </cell>
          <cell r="BN129">
            <v>4.28</v>
          </cell>
          <cell r="BO129">
            <v>4.08</v>
          </cell>
          <cell r="BP129">
            <v>0</v>
          </cell>
          <cell r="BQ129">
            <v>3.63</v>
          </cell>
          <cell r="BU129">
            <v>4.1639999999999997</v>
          </cell>
          <cell r="BV129">
            <v>4.0518588550285468</v>
          </cell>
          <cell r="BW129">
            <v>4.1516073691948296</v>
          </cell>
          <cell r="CC129" t="str">
            <v xml:space="preserve">mar </v>
          </cell>
          <cell r="CD129" t="str">
            <v>-</v>
          </cell>
          <cell r="CE129">
            <v>3.294</v>
          </cell>
          <cell r="CF129">
            <v>3.43</v>
          </cell>
          <cell r="CG129">
            <v>3.43</v>
          </cell>
          <cell r="CH129">
            <v>3.452</v>
          </cell>
          <cell r="CI129">
            <v>3.4</v>
          </cell>
          <cell r="CJ129">
            <v>3.04</v>
          </cell>
          <cell r="CK129">
            <v>3.169</v>
          </cell>
          <cell r="CL129">
            <v>3.2410000000000001</v>
          </cell>
          <cell r="CM129">
            <v>3.15</v>
          </cell>
          <cell r="CN129">
            <v>3.31</v>
          </cell>
          <cell r="CO129">
            <v>3.49</v>
          </cell>
          <cell r="CP129">
            <v>3.29</v>
          </cell>
          <cell r="CQ129">
            <v>3.2</v>
          </cell>
          <cell r="CR129">
            <v>3.41</v>
          </cell>
          <cell r="CS129">
            <v>3.27</v>
          </cell>
          <cell r="CT129">
            <v>3.2</v>
          </cell>
          <cell r="CU129">
            <v>3.5059999999999998</v>
          </cell>
          <cell r="CV129">
            <v>3.42</v>
          </cell>
          <cell r="CW129">
            <v>3.27</v>
          </cell>
          <cell r="CX129">
            <v>3.32</v>
          </cell>
          <cell r="CY129">
            <v>3.39</v>
          </cell>
          <cell r="CZ129">
            <v>3.33</v>
          </cell>
          <cell r="DA129">
            <v>3.39</v>
          </cell>
          <cell r="DB129">
            <v>3.37</v>
          </cell>
          <cell r="DC129">
            <v>3.1970000000000001</v>
          </cell>
          <cell r="DD129">
            <v>0</v>
          </cell>
          <cell r="DE129">
            <v>3.19</v>
          </cell>
          <cell r="DI129">
            <v>3.3279999999999998</v>
          </cell>
          <cell r="DJ129">
            <v>3.3064947606513186</v>
          </cell>
          <cell r="DK129">
            <v>3.3258026088364563</v>
          </cell>
        </row>
        <row r="130">
          <cell r="AO130" t="str">
            <v xml:space="preserve">mar </v>
          </cell>
          <cell r="AP130" t="str">
            <v>-</v>
          </cell>
          <cell r="AQ130">
            <v>4.2190000000000003</v>
          </cell>
          <cell r="AR130">
            <v>4.03</v>
          </cell>
          <cell r="AS130">
            <v>4.4000000000000004</v>
          </cell>
          <cell r="AT130">
            <v>4.2750000000000004</v>
          </cell>
          <cell r="AU130">
            <v>4.2</v>
          </cell>
          <cell r="AV130">
            <v>3.64</v>
          </cell>
          <cell r="AW130">
            <v>3.7949999999999999</v>
          </cell>
          <cell r="AX130">
            <v>4.1500000000000004</v>
          </cell>
          <cell r="AY130">
            <v>3.8</v>
          </cell>
          <cell r="AZ130">
            <v>3.77</v>
          </cell>
          <cell r="BA130">
            <v>3.66</v>
          </cell>
          <cell r="BB130">
            <v>4.32</v>
          </cell>
          <cell r="BC130">
            <v>4.2</v>
          </cell>
          <cell r="BD130">
            <v>4.29</v>
          </cell>
          <cell r="BE130">
            <v>3.77</v>
          </cell>
          <cell r="BF130">
            <v>2.97</v>
          </cell>
          <cell r="BG130">
            <v>4.5640000000000001</v>
          </cell>
          <cell r="BH130">
            <v>4.3</v>
          </cell>
          <cell r="BI130">
            <v>4.0999999999999996</v>
          </cell>
          <cell r="BJ130">
            <v>3.91</v>
          </cell>
          <cell r="BK130">
            <v>4.26</v>
          </cell>
          <cell r="BL130">
            <v>3.83</v>
          </cell>
          <cell r="BM130">
            <v>4.22</v>
          </cell>
          <cell r="BN130">
            <v>4.32</v>
          </cell>
          <cell r="BO130">
            <v>4.0999999999999996</v>
          </cell>
          <cell r="BP130">
            <v>0</v>
          </cell>
          <cell r="BQ130">
            <v>3.58</v>
          </cell>
          <cell r="BU130">
            <v>4.1589999999999998</v>
          </cell>
          <cell r="BV130">
            <v>4.050675511246026</v>
          </cell>
          <cell r="BW130">
            <v>4.1456206353048231</v>
          </cell>
          <cell r="CC130" t="str">
            <v xml:space="preserve">apr </v>
          </cell>
          <cell r="CD130" t="str">
            <v>-</v>
          </cell>
          <cell r="CE130">
            <v>3.2810000000000001</v>
          </cell>
          <cell r="CF130">
            <v>3.34</v>
          </cell>
          <cell r="CG130">
            <v>3.4</v>
          </cell>
          <cell r="CH130">
            <v>3.3860000000000001</v>
          </cell>
          <cell r="CI130">
            <v>3.3</v>
          </cell>
          <cell r="CJ130">
            <v>3.04</v>
          </cell>
          <cell r="CK130">
            <v>3.153</v>
          </cell>
          <cell r="CL130">
            <v>3.238</v>
          </cell>
          <cell r="CM130">
            <v>3.2</v>
          </cell>
          <cell r="CN130">
            <v>3.29</v>
          </cell>
          <cell r="CO130">
            <v>3.41</v>
          </cell>
          <cell r="CP130">
            <v>3.18</v>
          </cell>
          <cell r="CQ130">
            <v>3.1</v>
          </cell>
          <cell r="CR130">
            <v>3.35</v>
          </cell>
          <cell r="CS130">
            <v>3.26</v>
          </cell>
          <cell r="CT130">
            <v>3.17</v>
          </cell>
          <cell r="CU130">
            <v>3.4470000000000001</v>
          </cell>
          <cell r="CV130">
            <v>3.37</v>
          </cell>
          <cell r="CW130">
            <v>3.2</v>
          </cell>
          <cell r="CX130">
            <v>3.25</v>
          </cell>
          <cell r="CY130">
            <v>3.32</v>
          </cell>
          <cell r="CZ130">
            <v>3.26</v>
          </cell>
          <cell r="DA130">
            <v>3.38</v>
          </cell>
          <cell r="DB130">
            <v>3.33</v>
          </cell>
          <cell r="DC130">
            <v>3.2069999999999999</v>
          </cell>
          <cell r="DD130">
            <v>0</v>
          </cell>
          <cell r="DE130">
            <v>3.19</v>
          </cell>
          <cell r="DI130">
            <v>3.2989999999999999</v>
          </cell>
          <cell r="DJ130">
            <v>3.2346798116445536</v>
          </cell>
          <cell r="DK130">
            <v>3.2912316866570923</v>
          </cell>
        </row>
        <row r="131">
          <cell r="AO131" t="str">
            <v xml:space="preserve">apr </v>
          </cell>
          <cell r="AP131" t="str">
            <v>-</v>
          </cell>
          <cell r="AQ131">
            <v>4.1219999999999999</v>
          </cell>
          <cell r="AR131">
            <v>3.9</v>
          </cell>
          <cell r="AS131">
            <v>4.32</v>
          </cell>
          <cell r="AT131">
            <v>4.1749999999999998</v>
          </cell>
          <cell r="AU131">
            <v>4.0999999999999996</v>
          </cell>
          <cell r="AV131">
            <v>3.65</v>
          </cell>
          <cell r="AW131">
            <v>3.7440000000000002</v>
          </cell>
          <cell r="AX131">
            <v>3.992</v>
          </cell>
          <cell r="AY131">
            <v>3.67</v>
          </cell>
          <cell r="AZ131">
            <v>3.72</v>
          </cell>
          <cell r="BA131">
            <v>3.58</v>
          </cell>
          <cell r="BB131">
            <v>4.22</v>
          </cell>
          <cell r="BC131">
            <v>4.0999999999999996</v>
          </cell>
          <cell r="BD131">
            <v>4.2</v>
          </cell>
          <cell r="BE131">
            <v>3.69</v>
          </cell>
          <cell r="BF131">
            <v>2.98</v>
          </cell>
          <cell r="BG131">
            <v>4.4320000000000004</v>
          </cell>
          <cell r="BH131">
            <v>4.2300000000000004</v>
          </cell>
          <cell r="BI131">
            <v>4.01</v>
          </cell>
          <cell r="BJ131">
            <v>3.81</v>
          </cell>
          <cell r="BK131">
            <v>4.16</v>
          </cell>
          <cell r="BL131">
            <v>3.78</v>
          </cell>
          <cell r="BM131">
            <v>4.21</v>
          </cell>
          <cell r="BN131">
            <v>4.29</v>
          </cell>
          <cell r="BO131">
            <v>4.0199999999999996</v>
          </cell>
          <cell r="BP131">
            <v>0</v>
          </cell>
          <cell r="BQ131">
            <v>3.55</v>
          </cell>
          <cell r="BU131">
            <v>4.048</v>
          </cell>
          <cell r="BV131">
            <v>3.9583220346089396</v>
          </cell>
          <cell r="BW131">
            <v>4.0376035767260792</v>
          </cell>
          <cell r="CC131" t="str">
            <v xml:space="preserve">may </v>
          </cell>
          <cell r="CD131" t="str">
            <v>-</v>
          </cell>
          <cell r="CE131">
            <v>3.31</v>
          </cell>
          <cell r="CF131">
            <v>3.3</v>
          </cell>
          <cell r="CG131">
            <v>3.37</v>
          </cell>
          <cell r="CH131">
            <v>3.367</v>
          </cell>
          <cell r="CI131">
            <v>3.3</v>
          </cell>
          <cell r="CJ131">
            <v>3.03</v>
          </cell>
          <cell r="CK131">
            <v>3.1230000000000002</v>
          </cell>
          <cell r="CL131">
            <v>3.2349999999999999</v>
          </cell>
          <cell r="CM131">
            <v>3.26</v>
          </cell>
          <cell r="CN131">
            <v>3.28</v>
          </cell>
          <cell r="CO131">
            <v>3.35</v>
          </cell>
          <cell r="CP131">
            <v>3.17</v>
          </cell>
          <cell r="CQ131">
            <v>3.15</v>
          </cell>
          <cell r="CR131">
            <v>3.34</v>
          </cell>
          <cell r="CS131">
            <v>3.22</v>
          </cell>
          <cell r="CT131">
            <v>3.17</v>
          </cell>
          <cell r="CU131">
            <v>3.4329999999999998</v>
          </cell>
          <cell r="CV131">
            <v>3.36</v>
          </cell>
          <cell r="CW131">
            <v>3.19</v>
          </cell>
          <cell r="CX131">
            <v>3.24</v>
          </cell>
          <cell r="CY131">
            <v>3.32</v>
          </cell>
          <cell r="CZ131">
            <v>3.25</v>
          </cell>
          <cell r="DA131">
            <v>3.34</v>
          </cell>
          <cell r="DB131">
            <v>3.32</v>
          </cell>
          <cell r="DC131">
            <v>3.2869999999999999</v>
          </cell>
          <cell r="DD131">
            <v>0</v>
          </cell>
          <cell r="DE131">
            <v>4.01</v>
          </cell>
          <cell r="DI131">
            <v>3.302</v>
          </cell>
          <cell r="DJ131">
            <v>3.2182402119721591</v>
          </cell>
          <cell r="DK131">
            <v>3.2911816682500623</v>
          </cell>
        </row>
        <row r="132">
          <cell r="AO132" t="str">
            <v xml:space="preserve">may </v>
          </cell>
          <cell r="AP132" t="str">
            <v>-</v>
          </cell>
          <cell r="AQ132">
            <v>3.9990000000000001</v>
          </cell>
          <cell r="AR132">
            <v>3.83</v>
          </cell>
          <cell r="AS132">
            <v>4.2300000000000004</v>
          </cell>
          <cell r="AT132">
            <v>4.0940000000000003</v>
          </cell>
          <cell r="AU132">
            <v>4</v>
          </cell>
          <cell r="AV132">
            <v>3.64</v>
          </cell>
          <cell r="AW132">
            <v>3.6819999999999999</v>
          </cell>
          <cell r="AX132">
            <v>3.915</v>
          </cell>
          <cell r="AY132">
            <v>3.6</v>
          </cell>
          <cell r="AZ132">
            <v>3.68</v>
          </cell>
          <cell r="BA132">
            <v>3.48</v>
          </cell>
          <cell r="BB132">
            <v>4.1399999999999997</v>
          </cell>
          <cell r="BC132">
            <v>4</v>
          </cell>
          <cell r="BD132">
            <v>4.0599999999999996</v>
          </cell>
          <cell r="BE132">
            <v>3.62</v>
          </cell>
          <cell r="BF132">
            <v>2.88</v>
          </cell>
          <cell r="BG132">
            <v>4.3369999999999997</v>
          </cell>
          <cell r="BH132">
            <v>4.18</v>
          </cell>
          <cell r="BI132">
            <v>3.94</v>
          </cell>
          <cell r="BJ132">
            <v>3.77</v>
          </cell>
          <cell r="BK132">
            <v>4.1100000000000003</v>
          </cell>
          <cell r="BL132">
            <v>3.73</v>
          </cell>
          <cell r="BM132">
            <v>4.1500000000000004</v>
          </cell>
          <cell r="BN132">
            <v>4.24</v>
          </cell>
          <cell r="BO132">
            <v>3.87</v>
          </cell>
          <cell r="BP132">
            <v>0</v>
          </cell>
          <cell r="BQ132">
            <v>3.57</v>
          </cell>
          <cell r="BU132">
            <v>3.9649999999999999</v>
          </cell>
          <cell r="BV132">
            <v>3.8924540906975493</v>
          </cell>
          <cell r="BW132">
            <v>3.9550998890902465</v>
          </cell>
          <cell r="CC132" t="str">
            <v xml:space="preserve">jun </v>
          </cell>
          <cell r="CD132" t="str">
            <v>-</v>
          </cell>
          <cell r="CE132">
            <v>3.3039999999999998</v>
          </cell>
          <cell r="CF132">
            <v>3.29</v>
          </cell>
          <cell r="CG132">
            <v>3.34</v>
          </cell>
          <cell r="CH132">
            <v>3.3450000000000002</v>
          </cell>
          <cell r="CI132">
            <v>3.3</v>
          </cell>
          <cell r="CJ132">
            <v>3.02</v>
          </cell>
          <cell r="CK132">
            <v>3.101</v>
          </cell>
          <cell r="CL132">
            <v>3.1869999999999998</v>
          </cell>
          <cell r="CM132">
            <v>3.22</v>
          </cell>
          <cell r="CN132">
            <v>3.24</v>
          </cell>
          <cell r="CO132">
            <v>3.32</v>
          </cell>
          <cell r="CP132">
            <v>3.27</v>
          </cell>
          <cell r="CQ132">
            <v>3.21</v>
          </cell>
          <cell r="CR132">
            <v>3.32</v>
          </cell>
          <cell r="CS132">
            <v>3.16</v>
          </cell>
          <cell r="CT132">
            <v>3.12</v>
          </cell>
          <cell r="CU132">
            <v>3.4380000000000002</v>
          </cell>
          <cell r="CV132">
            <v>3.35</v>
          </cell>
          <cell r="CW132">
            <v>3.17</v>
          </cell>
          <cell r="CX132">
            <v>3.17</v>
          </cell>
          <cell r="CY132">
            <v>3.27</v>
          </cell>
          <cell r="CZ132">
            <v>3.23</v>
          </cell>
          <cell r="DA132">
            <v>3.32</v>
          </cell>
          <cell r="DB132">
            <v>3.33</v>
          </cell>
          <cell r="DC132">
            <v>3.262</v>
          </cell>
          <cell r="DD132">
            <v>0</v>
          </cell>
          <cell r="DE132">
            <v>3.23</v>
          </cell>
          <cell r="DI132">
            <v>3.2759999999999998</v>
          </cell>
          <cell r="DJ132">
            <v>3.2042242291291307</v>
          </cell>
          <cell r="DK132">
            <v>3.2660758947658461</v>
          </cell>
        </row>
        <row r="133">
          <cell r="AO133" t="str">
            <v xml:space="preserve">jun </v>
          </cell>
          <cell r="AP133" t="str">
            <v>-</v>
          </cell>
          <cell r="AQ133">
            <v>3.8889999999999998</v>
          </cell>
          <cell r="AR133">
            <v>3.79</v>
          </cell>
          <cell r="AS133">
            <v>4.1500000000000004</v>
          </cell>
          <cell r="AT133">
            <v>4.0170000000000003</v>
          </cell>
          <cell r="AU133">
            <v>4</v>
          </cell>
          <cell r="AV133">
            <v>3.63</v>
          </cell>
          <cell r="AW133">
            <v>3.6440000000000001</v>
          </cell>
          <cell r="AX133">
            <v>3.8879999999999999</v>
          </cell>
          <cell r="AY133">
            <v>3.61</v>
          </cell>
          <cell r="AZ133">
            <v>3.66</v>
          </cell>
          <cell r="BA133">
            <v>3.411</v>
          </cell>
          <cell r="BB133">
            <v>4.09</v>
          </cell>
          <cell r="BC133">
            <v>3.92</v>
          </cell>
          <cell r="BD133">
            <v>3.96</v>
          </cell>
          <cell r="BE133">
            <v>3.57</v>
          </cell>
          <cell r="BF133">
            <v>2.76</v>
          </cell>
          <cell r="BG133">
            <v>4.2069999999999999</v>
          </cell>
          <cell r="BH133">
            <v>4.13</v>
          </cell>
          <cell r="BI133">
            <v>3.85</v>
          </cell>
          <cell r="BJ133">
            <v>3.72</v>
          </cell>
          <cell r="BK133">
            <v>4.03</v>
          </cell>
          <cell r="BL133">
            <v>3.59</v>
          </cell>
          <cell r="BM133">
            <v>4.12</v>
          </cell>
          <cell r="BN133">
            <v>4.17</v>
          </cell>
          <cell r="BO133">
            <v>3.86</v>
          </cell>
          <cell r="BP133">
            <v>0</v>
          </cell>
          <cell r="BQ133">
            <v>3.58</v>
          </cell>
          <cell r="BU133">
            <v>3.9169999999999998</v>
          </cell>
          <cell r="BV133">
            <v>3.8204523612985257</v>
          </cell>
          <cell r="BW133">
            <v>3.9032560595996668</v>
          </cell>
          <cell r="CC133" t="str">
            <v xml:space="preserve">jul </v>
          </cell>
          <cell r="CD133" t="str">
            <v>-</v>
          </cell>
          <cell r="CE133">
            <v>3.2749999999999999</v>
          </cell>
          <cell r="CF133">
            <v>3.29</v>
          </cell>
          <cell r="CG133">
            <v>3.32</v>
          </cell>
          <cell r="CH133">
            <v>3.351</v>
          </cell>
          <cell r="CI133">
            <v>3.2</v>
          </cell>
          <cell r="CJ133">
            <v>3.02</v>
          </cell>
          <cell r="CK133">
            <v>3.085</v>
          </cell>
          <cell r="CL133">
            <v>3.1480000000000001</v>
          </cell>
          <cell r="CM133">
            <v>3.22</v>
          </cell>
          <cell r="CN133">
            <v>3.24</v>
          </cell>
          <cell r="CO133">
            <v>3.25</v>
          </cell>
          <cell r="CP133">
            <v>3.2</v>
          </cell>
          <cell r="CQ133">
            <v>3.13</v>
          </cell>
          <cell r="CR133">
            <v>3.3</v>
          </cell>
          <cell r="CS133">
            <v>3.14</v>
          </cell>
          <cell r="CT133">
            <v>3.11</v>
          </cell>
          <cell r="CU133">
            <v>3.41</v>
          </cell>
          <cell r="CV133">
            <v>3.33</v>
          </cell>
          <cell r="CW133">
            <v>3.13</v>
          </cell>
          <cell r="CX133">
            <v>3.18</v>
          </cell>
          <cell r="CY133">
            <v>3.26</v>
          </cell>
          <cell r="CZ133">
            <v>3.21</v>
          </cell>
          <cell r="DA133">
            <v>3.32</v>
          </cell>
          <cell r="DB133">
            <v>3.29</v>
          </cell>
          <cell r="DC133">
            <v>3.2719999999999998</v>
          </cell>
          <cell r="DD133">
            <v>0</v>
          </cell>
          <cell r="DE133">
            <v>3.17</v>
          </cell>
          <cell r="DI133">
            <v>3.266</v>
          </cell>
          <cell r="DJ133">
            <v>3.1673253464365363</v>
          </cell>
          <cell r="DK133">
            <v>3.2522462143726769</v>
          </cell>
        </row>
        <row r="134">
          <cell r="AO134" t="str">
            <v xml:space="preserve">jul </v>
          </cell>
          <cell r="AP134" t="str">
            <v>-</v>
          </cell>
          <cell r="AQ134">
            <v>3.89</v>
          </cell>
          <cell r="AR134">
            <v>3.76</v>
          </cell>
          <cell r="AS134">
            <v>4.0999999999999996</v>
          </cell>
          <cell r="AT134">
            <v>3.9670000000000001</v>
          </cell>
          <cell r="AU134">
            <v>3.9</v>
          </cell>
          <cell r="AV134">
            <v>3.58</v>
          </cell>
          <cell r="AW134">
            <v>3.6309999999999998</v>
          </cell>
          <cell r="AX134">
            <v>3.911</v>
          </cell>
          <cell r="AY134">
            <v>3.64</v>
          </cell>
          <cell r="AZ134">
            <v>3.64</v>
          </cell>
          <cell r="BA134">
            <v>3.41</v>
          </cell>
          <cell r="BB134">
            <v>4.05</v>
          </cell>
          <cell r="BC134">
            <v>3.87</v>
          </cell>
          <cell r="BD134">
            <v>3.95</v>
          </cell>
          <cell r="BE134">
            <v>3.54</v>
          </cell>
          <cell r="BF134">
            <v>2.76</v>
          </cell>
          <cell r="BG134">
            <v>4.1559999999999997</v>
          </cell>
          <cell r="BH134">
            <v>4.13</v>
          </cell>
          <cell r="BI134">
            <v>3.81</v>
          </cell>
          <cell r="BJ134">
            <v>3.7</v>
          </cell>
          <cell r="BK134">
            <v>4.0199999999999996</v>
          </cell>
          <cell r="BL134">
            <v>3.62</v>
          </cell>
          <cell r="BM134">
            <v>4.0599999999999996</v>
          </cell>
          <cell r="BN134">
            <v>4.09</v>
          </cell>
          <cell r="BO134">
            <v>3.9</v>
          </cell>
          <cell r="BP134">
            <v>0</v>
          </cell>
          <cell r="BQ134">
            <v>3.58</v>
          </cell>
          <cell r="BU134">
            <v>3.9039999999999999</v>
          </cell>
          <cell r="BV134">
            <v>3.7855105906051825</v>
          </cell>
          <cell r="BW134">
            <v>3.8869127697349173</v>
          </cell>
          <cell r="CC134" t="str">
            <v xml:space="preserve">aug </v>
          </cell>
          <cell r="CD134" t="str">
            <v>-</v>
          </cell>
          <cell r="CE134">
            <v>3.347</v>
          </cell>
          <cell r="CF134">
            <v>3.31</v>
          </cell>
          <cell r="CG134">
            <v>3.38</v>
          </cell>
          <cell r="CH134">
            <v>3.34</v>
          </cell>
          <cell r="CI134">
            <v>3.3</v>
          </cell>
          <cell r="CJ134">
            <v>3</v>
          </cell>
          <cell r="CK134">
            <v>3.09</v>
          </cell>
          <cell r="CL134">
            <v>3.1989999999999998</v>
          </cell>
          <cell r="CM134">
            <v>3.3</v>
          </cell>
          <cell r="CN134">
            <v>3.26</v>
          </cell>
          <cell r="CO134">
            <v>3.26</v>
          </cell>
          <cell r="CP134">
            <v>3.26</v>
          </cell>
          <cell r="CQ134">
            <v>3.18</v>
          </cell>
          <cell r="CR134">
            <v>3.38</v>
          </cell>
          <cell r="CS134">
            <v>3.19</v>
          </cell>
          <cell r="CT134">
            <v>3.13</v>
          </cell>
          <cell r="CU134">
            <v>3.4660000000000002</v>
          </cell>
          <cell r="CV134">
            <v>3.32</v>
          </cell>
          <cell r="CW134">
            <v>3.15</v>
          </cell>
          <cell r="CX134">
            <v>3.21</v>
          </cell>
          <cell r="CY134">
            <v>3.27</v>
          </cell>
          <cell r="CZ134">
            <v>3.21</v>
          </cell>
          <cell r="DA134">
            <v>3.35</v>
          </cell>
          <cell r="DB134">
            <v>3.36</v>
          </cell>
          <cell r="DC134">
            <v>3.298</v>
          </cell>
          <cell r="DD134">
            <v>0</v>
          </cell>
          <cell r="DE134">
            <v>3.2</v>
          </cell>
          <cell r="DI134">
            <v>3.2959999999999998</v>
          </cell>
          <cell r="DJ134">
            <v>3.1948611363017334</v>
          </cell>
          <cell r="DK134">
            <v>3.2815011486943844</v>
          </cell>
        </row>
        <row r="135">
          <cell r="AO135" t="str">
            <v xml:space="preserve">aug </v>
          </cell>
          <cell r="AP135" t="str">
            <v>-</v>
          </cell>
          <cell r="AQ135">
            <v>3.964</v>
          </cell>
          <cell r="AR135">
            <v>3.81</v>
          </cell>
          <cell r="AS135">
            <v>4.1900000000000004</v>
          </cell>
          <cell r="AT135">
            <v>4.0339999999999998</v>
          </cell>
          <cell r="AU135">
            <v>4</v>
          </cell>
          <cell r="AV135">
            <v>3.56</v>
          </cell>
          <cell r="AW135">
            <v>3.6829999999999998</v>
          </cell>
          <cell r="AX135">
            <v>3.9809999999999999</v>
          </cell>
          <cell r="AY135">
            <v>3.75</v>
          </cell>
          <cell r="AZ135">
            <v>3.67</v>
          </cell>
          <cell r="BA135">
            <v>3.42</v>
          </cell>
          <cell r="BB135">
            <v>4.1500000000000004</v>
          </cell>
          <cell r="BC135">
            <v>3.95</v>
          </cell>
          <cell r="BD135">
            <v>4.07</v>
          </cell>
          <cell r="BE135">
            <v>3.55</v>
          </cell>
          <cell r="BF135">
            <v>2.84</v>
          </cell>
          <cell r="BG135">
            <v>4.2110000000000003</v>
          </cell>
          <cell r="BH135">
            <v>4.0999999999999996</v>
          </cell>
          <cell r="BI135">
            <v>3.84</v>
          </cell>
          <cell r="BJ135">
            <v>3.77</v>
          </cell>
          <cell r="BK135">
            <v>4.01</v>
          </cell>
          <cell r="BL135">
            <v>3.63</v>
          </cell>
          <cell r="BM135">
            <v>4.0199999999999996</v>
          </cell>
          <cell r="BN135">
            <v>4.13</v>
          </cell>
          <cell r="BO135">
            <v>3.93</v>
          </cell>
          <cell r="BP135">
            <v>0</v>
          </cell>
          <cell r="BQ135">
            <v>3.6</v>
          </cell>
          <cell r="BU135">
            <v>3.9620000000000002</v>
          </cell>
          <cell r="BV135">
            <v>3.8252056428959187</v>
          </cell>
          <cell r="BW135">
            <v>3.9420099579767145</v>
          </cell>
          <cell r="CC135" t="str">
            <v xml:space="preserve">sep </v>
          </cell>
          <cell r="CD135" t="str">
            <v>-</v>
          </cell>
          <cell r="CE135">
            <v>3.36</v>
          </cell>
          <cell r="CF135">
            <v>3.38</v>
          </cell>
          <cell r="CG135">
            <v>3.44</v>
          </cell>
          <cell r="CH135">
            <v>3.35</v>
          </cell>
          <cell r="CI135">
            <v>3.4</v>
          </cell>
          <cell r="CJ135">
            <v>3.02</v>
          </cell>
          <cell r="CK135">
            <v>3.1429999999999998</v>
          </cell>
          <cell r="CL135">
            <v>3.2240000000000002</v>
          </cell>
          <cell r="CM135">
            <v>3.5</v>
          </cell>
          <cell r="CN135">
            <v>3.3</v>
          </cell>
          <cell r="CO135">
            <v>3.35</v>
          </cell>
          <cell r="CP135">
            <v>3.42</v>
          </cell>
          <cell r="CQ135">
            <v>3.33</v>
          </cell>
          <cell r="CR135">
            <v>3.42</v>
          </cell>
          <cell r="CS135">
            <v>3.23</v>
          </cell>
          <cell r="CT135">
            <v>3.18</v>
          </cell>
          <cell r="CU135">
            <v>3.4820000000000002</v>
          </cell>
          <cell r="CV135">
            <v>3.42</v>
          </cell>
          <cell r="CW135">
            <v>3.23</v>
          </cell>
          <cell r="CX135">
            <v>3.26</v>
          </cell>
          <cell r="CY135">
            <v>3.36</v>
          </cell>
          <cell r="CZ135">
            <v>3.33</v>
          </cell>
          <cell r="DA135">
            <v>3.42</v>
          </cell>
          <cell r="DB135">
            <v>3.44</v>
          </cell>
          <cell r="DC135">
            <v>3.3340000000000001</v>
          </cell>
          <cell r="DD135">
            <v>0</v>
          </cell>
          <cell r="DE135">
            <v>3.37</v>
          </cell>
          <cell r="DI135">
            <v>3.335</v>
          </cell>
          <cell r="DJ135">
            <v>3.2819530488666837</v>
          </cell>
          <cell r="DK135">
            <v>3.3278801105532314</v>
          </cell>
        </row>
        <row r="136">
          <cell r="AO136" t="str">
            <v xml:space="preserve">sep </v>
          </cell>
          <cell r="AP136" t="str">
            <v>-</v>
          </cell>
          <cell r="AQ136">
            <v>4.0220000000000002</v>
          </cell>
          <cell r="AR136">
            <v>3.87</v>
          </cell>
          <cell r="AS136">
            <v>4.25</v>
          </cell>
          <cell r="AT136">
            <v>4.0960000000000001</v>
          </cell>
          <cell r="AU136">
            <v>4.0999999999999996</v>
          </cell>
          <cell r="AV136">
            <v>3.62</v>
          </cell>
          <cell r="AW136">
            <v>3.7240000000000002</v>
          </cell>
          <cell r="AX136">
            <v>4.0460000000000003</v>
          </cell>
          <cell r="AY136">
            <v>3.96</v>
          </cell>
          <cell r="AZ136">
            <v>3.73</v>
          </cell>
          <cell r="BA136">
            <v>3.5</v>
          </cell>
          <cell r="BB136">
            <v>4.24</v>
          </cell>
          <cell r="BC136">
            <v>4.0599999999999996</v>
          </cell>
          <cell r="BD136">
            <v>4.16</v>
          </cell>
          <cell r="BE136">
            <v>3.59</v>
          </cell>
          <cell r="BF136">
            <v>2.89</v>
          </cell>
          <cell r="BG136">
            <v>4.2510000000000003</v>
          </cell>
          <cell r="BH136">
            <v>4.1500000000000004</v>
          </cell>
          <cell r="BI136">
            <v>3.91</v>
          </cell>
          <cell r="BJ136">
            <v>3.84</v>
          </cell>
          <cell r="BK136">
            <v>4.08</v>
          </cell>
          <cell r="BL136">
            <v>3.74</v>
          </cell>
          <cell r="BM136">
            <v>4.09</v>
          </cell>
          <cell r="BN136">
            <v>4.2</v>
          </cell>
          <cell r="BO136">
            <v>4.04</v>
          </cell>
          <cell r="BP136">
            <v>0</v>
          </cell>
          <cell r="BQ136">
            <v>3.64</v>
          </cell>
          <cell r="BU136">
            <v>4.0359999999999996</v>
          </cell>
          <cell r="BV136">
            <v>3.8984904027846166</v>
          </cell>
          <cell r="BW136">
            <v>4.0169506789840259</v>
          </cell>
          <cell r="CC136" t="str">
            <v xml:space="preserve">oct </v>
          </cell>
          <cell r="CD136" t="str">
            <v>-</v>
          </cell>
          <cell r="CE136">
            <v>3.415</v>
          </cell>
          <cell r="CF136">
            <v>3.47</v>
          </cell>
          <cell r="CG136">
            <v>3.49</v>
          </cell>
          <cell r="CH136">
            <v>3.52</v>
          </cell>
          <cell r="CI136">
            <v>3.43</v>
          </cell>
          <cell r="CJ136">
            <v>3.04</v>
          </cell>
          <cell r="CK136">
            <v>3.1659999999999999</v>
          </cell>
          <cell r="CL136">
            <v>3.25</v>
          </cell>
          <cell r="CM136">
            <v>3.63</v>
          </cell>
          <cell r="CN136">
            <v>3.35</v>
          </cell>
          <cell r="CO136">
            <v>3.49</v>
          </cell>
          <cell r="CP136">
            <v>3.48</v>
          </cell>
          <cell r="CQ136">
            <v>3.42</v>
          </cell>
          <cell r="CR136">
            <v>3.49</v>
          </cell>
          <cell r="CS136">
            <v>3.33</v>
          </cell>
          <cell r="CT136">
            <v>3.27</v>
          </cell>
          <cell r="CU136">
            <v>3.55</v>
          </cell>
          <cell r="CV136">
            <v>3.49</v>
          </cell>
          <cell r="CW136">
            <v>3.3</v>
          </cell>
          <cell r="CX136">
            <v>3.34</v>
          </cell>
          <cell r="CY136">
            <v>3.45</v>
          </cell>
          <cell r="CZ136">
            <v>3.38</v>
          </cell>
          <cell r="DA136">
            <v>3.47</v>
          </cell>
          <cell r="DB136">
            <v>3.46</v>
          </cell>
          <cell r="DC136">
            <v>3.3570000000000002</v>
          </cell>
          <cell r="DD136">
            <v>0</v>
          </cell>
          <cell r="DE136">
            <v>3.2</v>
          </cell>
          <cell r="DI136">
            <v>3.4060000000000001</v>
          </cell>
          <cell r="DJ136">
            <v>3.357047308122358</v>
          </cell>
          <cell r="DK136">
            <v>3.3999743098702102</v>
          </cell>
        </row>
        <row r="137">
          <cell r="AO137" t="str">
            <v xml:space="preserve">oct </v>
          </cell>
          <cell r="AP137" t="str">
            <v>-</v>
          </cell>
          <cell r="AQ137">
            <v>4.0220000000000002</v>
          </cell>
          <cell r="AR137">
            <v>3.97</v>
          </cell>
          <cell r="AS137">
            <v>4.3499999999999996</v>
          </cell>
          <cell r="AT137">
            <v>4.1619999999999999</v>
          </cell>
          <cell r="AU137">
            <v>4.2</v>
          </cell>
          <cell r="AV137">
            <v>3.65</v>
          </cell>
          <cell r="AW137">
            <v>3.7629999999999999</v>
          </cell>
          <cell r="AX137">
            <v>4.1120000000000001</v>
          </cell>
          <cell r="AY137">
            <v>4.16</v>
          </cell>
          <cell r="AZ137">
            <v>3.79</v>
          </cell>
          <cell r="BA137">
            <v>3.67</v>
          </cell>
          <cell r="BB137">
            <v>4.4400000000000004</v>
          </cell>
          <cell r="BC137">
            <v>4.28</v>
          </cell>
          <cell r="BD137">
            <v>4.28</v>
          </cell>
          <cell r="BE137">
            <v>3.66</v>
          </cell>
          <cell r="BF137">
            <v>3.07</v>
          </cell>
          <cell r="BG137">
            <v>4.3869999999999996</v>
          </cell>
          <cell r="BH137">
            <v>4.21</v>
          </cell>
          <cell r="BI137">
            <v>4.04</v>
          </cell>
          <cell r="BJ137">
            <v>3.93</v>
          </cell>
          <cell r="BK137">
            <v>4.17</v>
          </cell>
          <cell r="BL137">
            <v>3.79</v>
          </cell>
          <cell r="BM137">
            <v>4.1900000000000004</v>
          </cell>
          <cell r="BN137">
            <v>4.3099999999999996</v>
          </cell>
          <cell r="BO137">
            <v>4.1100000000000003</v>
          </cell>
          <cell r="BP137">
            <v>0</v>
          </cell>
          <cell r="BQ137">
            <v>3.72</v>
          </cell>
          <cell r="BU137">
            <v>4.1159999999999997</v>
          </cell>
          <cell r="BV137">
            <v>4.0165488038274111</v>
          </cell>
          <cell r="BW137">
            <v>4.1028941389904015</v>
          </cell>
          <cell r="CC137" t="str">
            <v xml:space="preserve">nov </v>
          </cell>
          <cell r="CD137" t="str">
            <v>-</v>
          </cell>
          <cell r="CE137">
            <v>3.4209999999999998</v>
          </cell>
          <cell r="CF137">
            <v>3.49</v>
          </cell>
          <cell r="CG137">
            <v>3.48</v>
          </cell>
          <cell r="CH137">
            <v>3.4950000000000001</v>
          </cell>
          <cell r="CI137">
            <v>3.43</v>
          </cell>
          <cell r="CJ137">
            <v>3.05</v>
          </cell>
          <cell r="CK137">
            <v>3.2029999999999998</v>
          </cell>
          <cell r="CL137">
            <v>3.2709999999999999</v>
          </cell>
          <cell r="CM137">
            <v>3.5</v>
          </cell>
          <cell r="CN137">
            <v>3.35</v>
          </cell>
          <cell r="CO137">
            <v>3.57</v>
          </cell>
          <cell r="CP137">
            <v>3.43</v>
          </cell>
          <cell r="CQ137">
            <v>3.36</v>
          </cell>
          <cell r="CR137">
            <v>3.49</v>
          </cell>
          <cell r="CS137">
            <v>3.31</v>
          </cell>
          <cell r="CT137">
            <v>3.3</v>
          </cell>
          <cell r="CU137">
            <v>3.556</v>
          </cell>
          <cell r="CV137">
            <v>3.49</v>
          </cell>
          <cell r="CW137">
            <v>3.36</v>
          </cell>
          <cell r="CX137">
            <v>3.36</v>
          </cell>
          <cell r="CY137">
            <v>3.44</v>
          </cell>
          <cell r="CZ137">
            <v>3.44</v>
          </cell>
          <cell r="DA137">
            <v>3.47</v>
          </cell>
          <cell r="DB137">
            <v>3.42</v>
          </cell>
          <cell r="DC137">
            <v>3.3359999999999999</v>
          </cell>
          <cell r="DD137">
            <v>0</v>
          </cell>
          <cell r="DE137">
            <v>3.25</v>
          </cell>
          <cell r="DI137">
            <v>3.395</v>
          </cell>
          <cell r="DJ137">
            <v>3.3879407117789238</v>
          </cell>
          <cell r="DK137">
            <v>3.3940970997924196</v>
          </cell>
        </row>
        <row r="138">
          <cell r="AO138" t="str">
            <v xml:space="preserve">nov </v>
          </cell>
          <cell r="AP138" t="str">
            <v>-</v>
          </cell>
          <cell r="AQ138">
            <v>4.2160000000000002</v>
          </cell>
          <cell r="AR138">
            <v>4.0199999999999996</v>
          </cell>
          <cell r="AS138">
            <v>4.38</v>
          </cell>
          <cell r="AT138">
            <v>4.2850000000000001</v>
          </cell>
          <cell r="AU138">
            <v>4.2</v>
          </cell>
          <cell r="AV138">
            <v>3.67</v>
          </cell>
          <cell r="AW138">
            <v>3.7970000000000002</v>
          </cell>
          <cell r="AX138">
            <v>4.1589999999999998</v>
          </cell>
          <cell r="AY138">
            <v>4.18</v>
          </cell>
          <cell r="AZ138">
            <v>3.79</v>
          </cell>
          <cell r="BA138">
            <v>3.88</v>
          </cell>
          <cell r="BB138">
            <v>4.4800000000000004</v>
          </cell>
          <cell r="BC138">
            <v>4.3899999999999997</v>
          </cell>
          <cell r="BD138">
            <v>4.34</v>
          </cell>
          <cell r="BE138">
            <v>3.65</v>
          </cell>
          <cell r="BF138">
            <v>3.04</v>
          </cell>
          <cell r="BG138">
            <v>4.4710000000000001</v>
          </cell>
          <cell r="BH138">
            <v>4.3099999999999996</v>
          </cell>
          <cell r="BI138">
            <v>4.12</v>
          </cell>
          <cell r="BJ138">
            <v>3.98</v>
          </cell>
          <cell r="BK138">
            <v>4.21</v>
          </cell>
          <cell r="BL138">
            <v>3.84</v>
          </cell>
          <cell r="BM138">
            <v>4.24</v>
          </cell>
          <cell r="BN138">
            <v>4.3099999999999996</v>
          </cell>
          <cell r="BO138">
            <v>4.16</v>
          </cell>
          <cell r="BP138">
            <v>0</v>
          </cell>
          <cell r="BQ138">
            <v>3.75</v>
          </cell>
          <cell r="BU138">
            <v>4.18</v>
          </cell>
          <cell r="BV138">
            <v>4.0702521342824145</v>
          </cell>
          <cell r="BW138">
            <v>4.1667953409606495</v>
          </cell>
          <cell r="CC138" t="str">
            <v xml:space="preserve">dec </v>
          </cell>
          <cell r="CD138" t="str">
            <v>-</v>
          </cell>
          <cell r="CE138">
            <v>3.3969999999999998</v>
          </cell>
          <cell r="CF138">
            <v>3.49</v>
          </cell>
          <cell r="CG138">
            <v>3.48</v>
          </cell>
          <cell r="CH138">
            <v>3.49</v>
          </cell>
          <cell r="CI138">
            <v>3.4</v>
          </cell>
          <cell r="CJ138">
            <v>3.05</v>
          </cell>
          <cell r="CK138">
            <v>3.2370000000000001</v>
          </cell>
          <cell r="CL138">
            <v>3.282</v>
          </cell>
          <cell r="CM138">
            <v>3.31</v>
          </cell>
          <cell r="CN138">
            <v>3.3</v>
          </cell>
          <cell r="CO138">
            <v>3.5</v>
          </cell>
          <cell r="CP138">
            <v>3.41</v>
          </cell>
          <cell r="CQ138">
            <v>3.35</v>
          </cell>
          <cell r="CR138">
            <v>3.5</v>
          </cell>
          <cell r="CS138">
            <v>3.3029999999999999</v>
          </cell>
          <cell r="CT138">
            <v>3.32</v>
          </cell>
          <cell r="CU138">
            <v>3.5649999999999999</v>
          </cell>
          <cell r="CV138">
            <v>3.48</v>
          </cell>
          <cell r="CW138">
            <v>3.34</v>
          </cell>
          <cell r="CX138">
            <v>3.34</v>
          </cell>
          <cell r="CY138">
            <v>3.44</v>
          </cell>
          <cell r="CZ138">
            <v>3.5</v>
          </cell>
          <cell r="DA138">
            <v>3.45</v>
          </cell>
          <cell r="DB138">
            <v>3.41</v>
          </cell>
          <cell r="DC138">
            <v>3.31</v>
          </cell>
          <cell r="DD138">
            <v>0</v>
          </cell>
          <cell r="DE138">
            <v>3.23</v>
          </cell>
          <cell r="DI138">
            <v>3.3849999999999998</v>
          </cell>
          <cell r="DJ138">
            <v>3.3783330765490671</v>
          </cell>
          <cell r="DK138">
            <v>3.3848620396470235</v>
          </cell>
        </row>
        <row r="139">
          <cell r="AO139" t="str">
            <v xml:space="preserve">dec </v>
          </cell>
          <cell r="AP139" t="str">
            <v>-</v>
          </cell>
          <cell r="AQ139">
            <v>4.258</v>
          </cell>
          <cell r="AR139">
            <v>4</v>
          </cell>
          <cell r="AS139">
            <v>4.43</v>
          </cell>
          <cell r="AT139">
            <v>4.33</v>
          </cell>
          <cell r="AU139">
            <v>4.2</v>
          </cell>
          <cell r="AV139">
            <v>3.69</v>
          </cell>
          <cell r="AW139">
            <v>3.8719999999999999</v>
          </cell>
          <cell r="AX139">
            <v>4.2510000000000003</v>
          </cell>
          <cell r="AY139">
            <v>3.96</v>
          </cell>
          <cell r="AZ139">
            <v>3.79</v>
          </cell>
          <cell r="BA139">
            <v>3.86</v>
          </cell>
          <cell r="BB139">
            <v>4.43</v>
          </cell>
          <cell r="BC139">
            <v>4.38</v>
          </cell>
          <cell r="BD139">
            <v>4.38</v>
          </cell>
          <cell r="BE139">
            <v>3.6739999999999999</v>
          </cell>
          <cell r="BF139">
            <v>3.07</v>
          </cell>
          <cell r="BG139">
            <v>4.5599999999999996</v>
          </cell>
          <cell r="BH139">
            <v>4.34</v>
          </cell>
          <cell r="BI139">
            <v>4.1399999999999997</v>
          </cell>
          <cell r="BJ139">
            <v>3.97</v>
          </cell>
          <cell r="BK139">
            <v>4.24</v>
          </cell>
          <cell r="BL139">
            <v>3.89</v>
          </cell>
          <cell r="BM139">
            <v>4.24</v>
          </cell>
          <cell r="BN139">
            <v>4.3099999999999996</v>
          </cell>
          <cell r="BO139">
            <v>4.1500000000000004</v>
          </cell>
          <cell r="BP139">
            <v>0</v>
          </cell>
          <cell r="BQ139">
            <v>3.76</v>
          </cell>
          <cell r="BU139">
            <v>4.226</v>
          </cell>
          <cell r="BV139">
            <v>4.0795451589326852</v>
          </cell>
          <cell r="BW139">
            <v>4.207953062382777</v>
          </cell>
          <cell r="CC139" t="str">
            <v xml:space="preserve">jan </v>
          </cell>
          <cell r="CD139" t="str">
            <v>-</v>
          </cell>
          <cell r="CE139">
            <v>3.37</v>
          </cell>
          <cell r="CF139">
            <v>3.46</v>
          </cell>
          <cell r="CG139">
            <v>3.45</v>
          </cell>
          <cell r="CH139">
            <v>3.48</v>
          </cell>
          <cell r="CI139">
            <v>3.4</v>
          </cell>
          <cell r="CJ139">
            <v>3.05</v>
          </cell>
          <cell r="CK139">
            <v>3.2</v>
          </cell>
          <cell r="CL139">
            <v>3.24</v>
          </cell>
          <cell r="CM139">
            <v>3.17</v>
          </cell>
          <cell r="CN139">
            <v>3.36</v>
          </cell>
          <cell r="CO139">
            <v>3.48</v>
          </cell>
          <cell r="CP139">
            <v>3.38</v>
          </cell>
          <cell r="CQ139">
            <v>3.32</v>
          </cell>
          <cell r="CR139">
            <v>3.45</v>
          </cell>
          <cell r="CS139">
            <v>3.33</v>
          </cell>
          <cell r="CT139">
            <v>3.3</v>
          </cell>
          <cell r="CU139">
            <v>3.55</v>
          </cell>
          <cell r="CV139">
            <v>3.44</v>
          </cell>
          <cell r="CW139">
            <v>3.32</v>
          </cell>
          <cell r="CX139">
            <v>3.3</v>
          </cell>
          <cell r="CY139">
            <v>3.41</v>
          </cell>
          <cell r="CZ139">
            <v>3.39</v>
          </cell>
          <cell r="DA139">
            <v>3.43</v>
          </cell>
          <cell r="DB139">
            <v>3.39</v>
          </cell>
          <cell r="DC139">
            <v>3.25</v>
          </cell>
          <cell r="DD139" t="str">
            <v>:</v>
          </cell>
          <cell r="DE139">
            <v>3.22</v>
          </cell>
          <cell r="DI139">
            <v>3.3621823530991239</v>
          </cell>
          <cell r="DJ139">
            <v>3.3566687836030784</v>
          </cell>
          <cell r="DK139">
            <v>3.3615285822745791</v>
          </cell>
        </row>
        <row r="140">
          <cell r="AO140" t="str">
            <v xml:space="preserve">jan </v>
          </cell>
          <cell r="AP140" t="str">
            <v>-</v>
          </cell>
          <cell r="AQ140">
            <v>4.24</v>
          </cell>
          <cell r="AR140">
            <v>4.01</v>
          </cell>
          <cell r="AS140">
            <v>4.45</v>
          </cell>
          <cell r="AT140">
            <v>4.32</v>
          </cell>
          <cell r="AU140">
            <v>4.2</v>
          </cell>
          <cell r="AV140">
            <v>4.0999999999999996</v>
          </cell>
          <cell r="AW140">
            <v>3.86</v>
          </cell>
          <cell r="AX140">
            <v>4.2</v>
          </cell>
          <cell r="AY140">
            <v>3.81</v>
          </cell>
          <cell r="AZ140">
            <v>3.85</v>
          </cell>
          <cell r="BA140">
            <v>3.81</v>
          </cell>
          <cell r="BB140">
            <v>4.41</v>
          </cell>
          <cell r="BC140">
            <v>4.3600000000000003</v>
          </cell>
          <cell r="BD140">
            <v>4.3499999999999996</v>
          </cell>
          <cell r="BE140">
            <v>3.8</v>
          </cell>
          <cell r="BF140">
            <v>3.12</v>
          </cell>
          <cell r="BG140">
            <v>4.59</v>
          </cell>
          <cell r="BH140">
            <v>4.29</v>
          </cell>
          <cell r="BI140">
            <v>4.1500000000000004</v>
          </cell>
          <cell r="BJ140">
            <v>3.95</v>
          </cell>
          <cell r="BK140">
            <v>4.24</v>
          </cell>
          <cell r="BL140">
            <v>3.86</v>
          </cell>
          <cell r="BM140">
            <v>4.22</v>
          </cell>
          <cell r="BN140">
            <v>4.3</v>
          </cell>
          <cell r="BO140">
            <v>4.0999999999999996</v>
          </cell>
          <cell r="BP140" t="str">
            <v>:</v>
          </cell>
          <cell r="BQ140">
            <v>3.75</v>
          </cell>
          <cell r="BU140">
            <v>4.2100551157210466</v>
          </cell>
          <cell r="BV140">
            <v>4.0991734086489346</v>
          </cell>
          <cell r="BW140">
            <v>4.1969073309490295</v>
          </cell>
          <cell r="CC140" t="str">
            <v xml:space="preserve">feb </v>
          </cell>
          <cell r="CD140" t="str">
            <v>-</v>
          </cell>
          <cell r="CE140">
            <v>3.35</v>
          </cell>
          <cell r="CF140">
            <v>3.43</v>
          </cell>
          <cell r="CG140">
            <v>3.43</v>
          </cell>
          <cell r="CH140">
            <v>3.45</v>
          </cell>
          <cell r="CI140">
            <v>3.4</v>
          </cell>
          <cell r="CJ140">
            <v>3.04</v>
          </cell>
          <cell r="CK140">
            <v>3.18</v>
          </cell>
          <cell r="CL140">
            <v>3.23</v>
          </cell>
          <cell r="CM140">
            <v>3.19</v>
          </cell>
          <cell r="CN140">
            <v>3.33</v>
          </cell>
          <cell r="CO140">
            <v>3.45</v>
          </cell>
          <cell r="CP140">
            <v>3.33</v>
          </cell>
          <cell r="CQ140">
            <v>3.3</v>
          </cell>
          <cell r="CR140">
            <v>3.42</v>
          </cell>
          <cell r="CS140">
            <v>3.32</v>
          </cell>
          <cell r="CT140">
            <v>3.27</v>
          </cell>
          <cell r="CU140">
            <v>3.53</v>
          </cell>
          <cell r="CV140">
            <v>3.44</v>
          </cell>
          <cell r="CW140">
            <v>3.27</v>
          </cell>
          <cell r="CX140">
            <v>3.29</v>
          </cell>
          <cell r="CY140">
            <v>3.35</v>
          </cell>
          <cell r="CZ140">
            <v>3.34</v>
          </cell>
          <cell r="DA140">
            <v>3.42</v>
          </cell>
          <cell r="DB140">
            <v>3.36</v>
          </cell>
          <cell r="DC140">
            <v>3.23</v>
          </cell>
          <cell r="DD140" t="str">
            <v>:</v>
          </cell>
          <cell r="DE140">
            <v>3.21</v>
          </cell>
          <cell r="DI140">
            <v>3.340623582436121</v>
          </cell>
          <cell r="DJ140">
            <v>3.3177296788552821</v>
          </cell>
          <cell r="DK140">
            <v>3.3379129545272521</v>
          </cell>
        </row>
        <row r="141">
          <cell r="AO141" t="str">
            <v xml:space="preserve">feb </v>
          </cell>
          <cell r="AP141" t="str">
            <v>-</v>
          </cell>
          <cell r="AQ141">
            <v>4.2300000000000004</v>
          </cell>
          <cell r="AR141">
            <v>4</v>
          </cell>
          <cell r="AS141">
            <v>4.3899999999999997</v>
          </cell>
          <cell r="AT141">
            <v>4.29</v>
          </cell>
          <cell r="AU141">
            <v>4.2</v>
          </cell>
          <cell r="AV141">
            <v>4</v>
          </cell>
          <cell r="AW141">
            <v>3.84</v>
          </cell>
          <cell r="AX141">
            <v>4.1900000000000004</v>
          </cell>
          <cell r="AY141">
            <v>3.83</v>
          </cell>
          <cell r="AZ141">
            <v>3.81</v>
          </cell>
          <cell r="BA141">
            <v>3.77</v>
          </cell>
          <cell r="BB141">
            <v>4.38</v>
          </cell>
          <cell r="BC141">
            <v>4.3</v>
          </cell>
          <cell r="BD141">
            <v>4.34</v>
          </cell>
          <cell r="BE141">
            <v>3.79</v>
          </cell>
          <cell r="BF141">
            <v>3.09</v>
          </cell>
          <cell r="BG141">
            <v>4.57</v>
          </cell>
          <cell r="BH141">
            <v>4.3</v>
          </cell>
          <cell r="BI141">
            <v>4.1100000000000003</v>
          </cell>
          <cell r="BJ141">
            <v>3.89</v>
          </cell>
          <cell r="BK141">
            <v>4.18</v>
          </cell>
          <cell r="BL141">
            <v>3.8</v>
          </cell>
          <cell r="BM141">
            <v>4.21</v>
          </cell>
          <cell r="BN141">
            <v>4.29</v>
          </cell>
          <cell r="BO141">
            <v>4.0599999999999996</v>
          </cell>
          <cell r="BP141" t="str">
            <v>:</v>
          </cell>
          <cell r="BQ141">
            <v>3.68</v>
          </cell>
          <cell r="BU141">
            <v>4.1806235067333075</v>
          </cell>
          <cell r="BV141">
            <v>4.0610989739288765</v>
          </cell>
          <cell r="BW141">
            <v>4.1664718556935387</v>
          </cell>
          <cell r="CC141" t="str">
            <v xml:space="preserve">mar </v>
          </cell>
          <cell r="CD141" t="str">
            <v>-</v>
          </cell>
          <cell r="CE141">
            <v>3.34</v>
          </cell>
          <cell r="CF141">
            <v>3.38</v>
          </cell>
          <cell r="CG141">
            <v>3.45</v>
          </cell>
          <cell r="CH141">
            <v>3.43</v>
          </cell>
          <cell r="CI141">
            <v>3.3</v>
          </cell>
          <cell r="CJ141">
            <v>3.04</v>
          </cell>
          <cell r="CK141">
            <v>3.17</v>
          </cell>
          <cell r="CL141">
            <v>3.22</v>
          </cell>
          <cell r="CM141">
            <v>3.16</v>
          </cell>
          <cell r="CN141">
            <v>3.32</v>
          </cell>
          <cell r="CO141">
            <v>3.4</v>
          </cell>
          <cell r="CP141">
            <v>3.32</v>
          </cell>
          <cell r="CQ141">
            <v>3.3</v>
          </cell>
          <cell r="CR141">
            <v>3.44</v>
          </cell>
          <cell r="CS141">
            <v>3.29</v>
          </cell>
          <cell r="CT141">
            <v>3.25</v>
          </cell>
          <cell r="CU141">
            <v>3.53</v>
          </cell>
          <cell r="CV141">
            <v>3.43</v>
          </cell>
          <cell r="CW141">
            <v>3.25</v>
          </cell>
          <cell r="CX141">
            <v>3.27</v>
          </cell>
          <cell r="CY141">
            <v>3.33</v>
          </cell>
          <cell r="CZ141">
            <v>3.33</v>
          </cell>
          <cell r="DA141">
            <v>3.42</v>
          </cell>
          <cell r="DB141">
            <v>3.37</v>
          </cell>
          <cell r="DC141">
            <v>3.23</v>
          </cell>
          <cell r="DD141" t="str">
            <v>:</v>
          </cell>
          <cell r="DE141">
            <v>3.19</v>
          </cell>
          <cell r="DI141">
            <v>3.3287899874116844</v>
          </cell>
          <cell r="DJ141">
            <v>3.2902925032287254</v>
          </cell>
          <cell r="DK141">
            <v>3.3242104358882916</v>
          </cell>
        </row>
        <row r="142">
          <cell r="AO142" t="str">
            <v xml:space="preserve">mar </v>
          </cell>
          <cell r="AP142" t="str">
            <v>-</v>
          </cell>
          <cell r="AQ142">
            <v>4.25</v>
          </cell>
          <cell r="AR142">
            <v>3.96</v>
          </cell>
          <cell r="AS142">
            <v>4.42</v>
          </cell>
          <cell r="AT142">
            <v>4.2699999999999996</v>
          </cell>
          <cell r="AU142">
            <v>4.0999999999999996</v>
          </cell>
          <cell r="AV142">
            <v>3.98</v>
          </cell>
          <cell r="AW142">
            <v>3.8</v>
          </cell>
          <cell r="AX142">
            <v>4.17</v>
          </cell>
          <cell r="AY142">
            <v>3.79</v>
          </cell>
          <cell r="AZ142">
            <v>3.78</v>
          </cell>
          <cell r="BA142">
            <v>3.67</v>
          </cell>
          <cell r="BB142">
            <v>4.37</v>
          </cell>
          <cell r="BC142">
            <v>4.2699999999999996</v>
          </cell>
          <cell r="BD142">
            <v>4.37</v>
          </cell>
          <cell r="BE142">
            <v>3.74</v>
          </cell>
          <cell r="BF142">
            <v>3.07</v>
          </cell>
          <cell r="BG142">
            <v>4.58</v>
          </cell>
          <cell r="BH142">
            <v>4.29</v>
          </cell>
          <cell r="BI142">
            <v>4.09</v>
          </cell>
          <cell r="BJ142">
            <v>3.83</v>
          </cell>
          <cell r="BK142">
            <v>4.1399999999999997</v>
          </cell>
          <cell r="BL142">
            <v>3.77</v>
          </cell>
          <cell r="BM142">
            <v>4.22</v>
          </cell>
          <cell r="BN142">
            <v>4.3</v>
          </cell>
          <cell r="BO142">
            <v>4.0999999999999996</v>
          </cell>
          <cell r="BP142" t="str">
            <v>:</v>
          </cell>
          <cell r="BQ142">
            <v>3.66</v>
          </cell>
          <cell r="BU142">
            <v>4.1647812592544238</v>
          </cell>
          <cell r="BV142">
            <v>4.0310117580835412</v>
          </cell>
          <cell r="BW142">
            <v>4.1488684188215501</v>
          </cell>
          <cell r="CC142" t="str">
            <v xml:space="preserve">apr </v>
          </cell>
          <cell r="CD142" t="str">
            <v>-</v>
          </cell>
          <cell r="CE142">
            <v>3.28</v>
          </cell>
          <cell r="CF142">
            <v>3.34</v>
          </cell>
          <cell r="CG142">
            <v>3.4</v>
          </cell>
          <cell r="CH142">
            <v>3.38</v>
          </cell>
          <cell r="CI142">
            <v>3.2</v>
          </cell>
          <cell r="CJ142">
            <v>3.04</v>
          </cell>
          <cell r="CK142">
            <v>3.15</v>
          </cell>
          <cell r="CL142">
            <v>3.22</v>
          </cell>
          <cell r="CM142">
            <v>3.21</v>
          </cell>
          <cell r="CN142">
            <v>3.3</v>
          </cell>
          <cell r="CO142">
            <v>3.32</v>
          </cell>
          <cell r="CP142">
            <v>3.23</v>
          </cell>
          <cell r="CQ142">
            <v>3.18</v>
          </cell>
          <cell r="CR142">
            <v>3.36</v>
          </cell>
          <cell r="CS142">
            <v>3.22</v>
          </cell>
          <cell r="CT142">
            <v>3.2</v>
          </cell>
          <cell r="CU142">
            <v>3.46</v>
          </cell>
          <cell r="CV142">
            <v>3.36</v>
          </cell>
          <cell r="CW142">
            <v>3.18</v>
          </cell>
          <cell r="CX142">
            <v>3.21</v>
          </cell>
          <cell r="CY142">
            <v>3.27</v>
          </cell>
          <cell r="CZ142">
            <v>3.27</v>
          </cell>
          <cell r="DA142">
            <v>3.4</v>
          </cell>
          <cell r="DB142">
            <v>3.35</v>
          </cell>
          <cell r="DC142">
            <v>3.21</v>
          </cell>
          <cell r="DD142" t="str">
            <v>:</v>
          </cell>
          <cell r="DE142">
            <v>3.18</v>
          </cell>
          <cell r="DI142">
            <v>3.2969481787937189</v>
          </cell>
          <cell r="DJ142">
            <v>3.2192998960887453</v>
          </cell>
          <cell r="DK142">
            <v>3.287677373356241</v>
          </cell>
        </row>
        <row r="143">
          <cell r="AO143" t="str">
            <v xml:space="preserve">apr </v>
          </cell>
          <cell r="AP143" t="str">
            <v>-</v>
          </cell>
          <cell r="AQ143">
            <v>4.18</v>
          </cell>
          <cell r="AR143">
            <v>3.87</v>
          </cell>
          <cell r="AS143">
            <v>4.34</v>
          </cell>
          <cell r="AT143">
            <v>4.2</v>
          </cell>
          <cell r="AU143">
            <v>4.2</v>
          </cell>
          <cell r="AV143">
            <v>3.89</v>
          </cell>
          <cell r="AW143">
            <v>3.72</v>
          </cell>
          <cell r="AX143">
            <v>4.03</v>
          </cell>
          <cell r="AY143">
            <v>3.64</v>
          </cell>
          <cell r="AZ143">
            <v>3.74</v>
          </cell>
          <cell r="BA143">
            <v>3.66</v>
          </cell>
          <cell r="BB143">
            <v>4.2699999999999996</v>
          </cell>
          <cell r="BC143">
            <v>4.18</v>
          </cell>
          <cell r="BD143">
            <v>4.3</v>
          </cell>
          <cell r="BE143">
            <v>3.69</v>
          </cell>
          <cell r="BF143">
            <v>3.03</v>
          </cell>
          <cell r="BG143">
            <v>4.51</v>
          </cell>
          <cell r="BH143">
            <v>4.18</v>
          </cell>
          <cell r="BI143">
            <v>4</v>
          </cell>
          <cell r="BJ143">
            <v>3.77</v>
          </cell>
          <cell r="BK143">
            <v>4.07</v>
          </cell>
          <cell r="BL143">
            <v>3.7</v>
          </cell>
          <cell r="BM143">
            <v>4.2</v>
          </cell>
          <cell r="BN143">
            <v>4.26</v>
          </cell>
          <cell r="BO143">
            <v>4.09</v>
          </cell>
          <cell r="BP143" t="str">
            <v>:</v>
          </cell>
          <cell r="BQ143">
            <v>3.61</v>
          </cell>
          <cell r="BU143">
            <v>4.078644131905997</v>
          </cell>
          <cell r="BV143">
            <v>3.9583719055624029</v>
          </cell>
          <cell r="BW143">
            <v>4.0642842469076363</v>
          </cell>
          <cell r="CC143" t="str">
            <v xml:space="preserve">may </v>
          </cell>
          <cell r="CD143" t="str">
            <v>-</v>
          </cell>
          <cell r="CE143">
            <v>3.34</v>
          </cell>
          <cell r="CF143">
            <v>3.31</v>
          </cell>
          <cell r="CG143">
            <v>3.37</v>
          </cell>
          <cell r="CH143">
            <v>3.36</v>
          </cell>
          <cell r="CI143">
            <v>3.2</v>
          </cell>
          <cell r="CJ143">
            <v>3.02</v>
          </cell>
          <cell r="CK143">
            <v>3.13</v>
          </cell>
          <cell r="CL143">
            <v>3.22</v>
          </cell>
          <cell r="CM143">
            <v>3.28</v>
          </cell>
          <cell r="CN143">
            <v>3.29</v>
          </cell>
          <cell r="CO143">
            <v>3.29</v>
          </cell>
          <cell r="CP143">
            <v>3.19</v>
          </cell>
          <cell r="CQ143">
            <v>3.15</v>
          </cell>
          <cell r="CR143">
            <v>3.36</v>
          </cell>
          <cell r="CS143">
            <v>3.19</v>
          </cell>
          <cell r="CT143">
            <v>3.15</v>
          </cell>
          <cell r="CU143">
            <v>3.43</v>
          </cell>
          <cell r="CV143">
            <v>3.35</v>
          </cell>
          <cell r="CW143">
            <v>3.16</v>
          </cell>
          <cell r="CX143">
            <v>3.2</v>
          </cell>
          <cell r="CY143">
            <v>3.25</v>
          </cell>
          <cell r="CZ143">
            <v>3.24</v>
          </cell>
          <cell r="DA143">
            <v>3.35</v>
          </cell>
          <cell r="DB143">
            <v>3.33</v>
          </cell>
          <cell r="DC143">
            <v>3.24</v>
          </cell>
          <cell r="DD143" t="str">
            <v>:</v>
          </cell>
          <cell r="DE143">
            <v>3.2</v>
          </cell>
          <cell r="DI143">
            <v>3.2942745824310338</v>
          </cell>
          <cell r="DJ143">
            <v>3.193490889162899</v>
          </cell>
          <cell r="DK143">
            <v>3.2815641244418408</v>
          </cell>
        </row>
        <row r="144">
          <cell r="AO144" t="str">
            <v xml:space="preserve">may </v>
          </cell>
          <cell r="AP144" t="str">
            <v>-</v>
          </cell>
          <cell r="AQ144">
            <v>4.04</v>
          </cell>
          <cell r="AR144">
            <v>3.8</v>
          </cell>
          <cell r="AS144">
            <v>4.2699999999999996</v>
          </cell>
          <cell r="AT144">
            <v>4.0999999999999996</v>
          </cell>
          <cell r="AU144">
            <v>4</v>
          </cell>
          <cell r="AV144">
            <v>3.81</v>
          </cell>
          <cell r="AW144">
            <v>3.67</v>
          </cell>
          <cell r="AX144">
            <v>3.9</v>
          </cell>
          <cell r="AY144">
            <v>3.59</v>
          </cell>
          <cell r="AZ144">
            <v>3.7</v>
          </cell>
          <cell r="BA144">
            <v>3.51</v>
          </cell>
          <cell r="BB144">
            <v>4.1900000000000004</v>
          </cell>
          <cell r="BC144">
            <v>4.0599999999999996</v>
          </cell>
          <cell r="BD144">
            <v>4.1399999999999997</v>
          </cell>
          <cell r="BE144">
            <v>3.59</v>
          </cell>
          <cell r="BF144">
            <v>2.99</v>
          </cell>
          <cell r="BG144">
            <v>4.33</v>
          </cell>
          <cell r="BH144">
            <v>4.1399999999999997</v>
          </cell>
          <cell r="BI144">
            <v>3.92</v>
          </cell>
          <cell r="BJ144">
            <v>3.74</v>
          </cell>
          <cell r="BK144">
            <v>4</v>
          </cell>
          <cell r="BL144">
            <v>3.67</v>
          </cell>
          <cell r="BM144">
            <v>4.1399999999999997</v>
          </cell>
          <cell r="BN144">
            <v>4.2300000000000004</v>
          </cell>
          <cell r="BO144">
            <v>3.93</v>
          </cell>
          <cell r="BP144" t="str">
            <v>:</v>
          </cell>
          <cell r="BQ144">
            <v>3.61</v>
          </cell>
          <cell r="BU144">
            <v>3.9722799736371348</v>
          </cell>
          <cell r="BV144">
            <v>3.8788971744335496</v>
          </cell>
          <cell r="BW144">
            <v>3.9605028883994224</v>
          </cell>
          <cell r="CC144" t="str">
            <v xml:space="preserve">jun </v>
          </cell>
          <cell r="CD144" t="str">
            <v>-</v>
          </cell>
          <cell r="CE144">
            <v>3.29</v>
          </cell>
          <cell r="CF144">
            <v>3.28</v>
          </cell>
          <cell r="CG144">
            <v>3.33</v>
          </cell>
          <cell r="CH144">
            <v>3.32</v>
          </cell>
          <cell r="CI144">
            <v>3.3</v>
          </cell>
          <cell r="CJ144">
            <v>3.02</v>
          </cell>
          <cell r="CK144">
            <v>3.11</v>
          </cell>
          <cell r="CL144">
            <v>3.17</v>
          </cell>
          <cell r="CM144">
            <v>3.23</v>
          </cell>
          <cell r="CN144">
            <v>3.25</v>
          </cell>
          <cell r="CO144">
            <v>3.28</v>
          </cell>
          <cell r="CP144">
            <v>3.32</v>
          </cell>
          <cell r="CQ144">
            <v>3.24</v>
          </cell>
          <cell r="CR144">
            <v>3.31</v>
          </cell>
          <cell r="CS144">
            <v>3.17</v>
          </cell>
          <cell r="CT144">
            <v>3.12</v>
          </cell>
          <cell r="CU144">
            <v>3.42</v>
          </cell>
          <cell r="CV144">
            <v>3.3</v>
          </cell>
          <cell r="CW144">
            <v>3.16</v>
          </cell>
          <cell r="CX144">
            <v>3.2</v>
          </cell>
          <cell r="CY144">
            <v>3.21</v>
          </cell>
          <cell r="CZ144">
            <v>3.25</v>
          </cell>
          <cell r="DA144">
            <v>3.35</v>
          </cell>
          <cell r="DB144">
            <v>3.32</v>
          </cell>
          <cell r="DC144">
            <v>3.23</v>
          </cell>
          <cell r="DD144" t="str">
            <v>:</v>
          </cell>
          <cell r="DE144">
            <v>3.25</v>
          </cell>
          <cell r="DI144">
            <v>3.2624256700552823</v>
          </cell>
          <cell r="DJ144">
            <v>3.2015704119941146</v>
          </cell>
          <cell r="DK144">
            <v>3.2541326337710381</v>
          </cell>
        </row>
        <row r="145">
          <cell r="AO145" t="str">
            <v xml:space="preserve">jun </v>
          </cell>
          <cell r="AP145" t="str">
            <v>-</v>
          </cell>
          <cell r="AQ145">
            <v>3.94</v>
          </cell>
          <cell r="AR145">
            <v>3.79</v>
          </cell>
          <cell r="AS145">
            <v>4.2</v>
          </cell>
          <cell r="AT145">
            <v>4.0199999999999996</v>
          </cell>
          <cell r="AU145">
            <v>4</v>
          </cell>
          <cell r="AV145">
            <v>3.8</v>
          </cell>
          <cell r="AW145">
            <v>3.65</v>
          </cell>
          <cell r="AX145">
            <v>3.87</v>
          </cell>
          <cell r="AY145">
            <v>3.57</v>
          </cell>
          <cell r="AZ145">
            <v>3.68</v>
          </cell>
          <cell r="BA145">
            <v>3.46</v>
          </cell>
          <cell r="BB145">
            <v>4.1399999999999997</v>
          </cell>
          <cell r="BC145">
            <v>3.97</v>
          </cell>
          <cell r="BD145">
            <v>4.03</v>
          </cell>
          <cell r="BE145">
            <v>3.58</v>
          </cell>
          <cell r="BF145">
            <v>2.91</v>
          </cell>
          <cell r="BG145">
            <v>4.21</v>
          </cell>
          <cell r="BH145">
            <v>4.0999999999999996</v>
          </cell>
          <cell r="BI145">
            <v>3.85</v>
          </cell>
          <cell r="BJ145">
            <v>3.72</v>
          </cell>
          <cell r="BK145">
            <v>3.97</v>
          </cell>
          <cell r="BL145">
            <v>3.67</v>
          </cell>
          <cell r="BM145">
            <v>4.1100000000000003</v>
          </cell>
          <cell r="BN145">
            <v>4.1100000000000003</v>
          </cell>
          <cell r="BO145">
            <v>3.83</v>
          </cell>
          <cell r="BP145" t="str">
            <v>:</v>
          </cell>
          <cell r="BQ145">
            <v>3.61</v>
          </cell>
          <cell r="BU145">
            <v>3.9116040345953249</v>
          </cell>
          <cell r="BV145">
            <v>3.8364001804894943</v>
          </cell>
          <cell r="BW145">
            <v>3.9013556466879438</v>
          </cell>
          <cell r="CC145" t="str">
            <v xml:space="preserve">jul </v>
          </cell>
          <cell r="CD145" t="str">
            <v>-</v>
          </cell>
          <cell r="CE145">
            <v>3.22</v>
          </cell>
          <cell r="CF145">
            <v>3.25</v>
          </cell>
          <cell r="CG145">
            <v>3.3</v>
          </cell>
          <cell r="CH145">
            <v>3.26</v>
          </cell>
          <cell r="CI145">
            <v>3.2</v>
          </cell>
          <cell r="CJ145">
            <v>3.02</v>
          </cell>
          <cell r="CK145">
            <v>3.08</v>
          </cell>
          <cell r="CL145">
            <v>3.1</v>
          </cell>
          <cell r="CM145">
            <v>3.21</v>
          </cell>
          <cell r="CN145">
            <v>3.23</v>
          </cell>
          <cell r="CO145">
            <v>3.26</v>
          </cell>
          <cell r="CP145">
            <v>3.21</v>
          </cell>
          <cell r="CQ145">
            <v>3.11</v>
          </cell>
          <cell r="CR145">
            <v>3.26</v>
          </cell>
          <cell r="CS145">
            <v>3.2</v>
          </cell>
          <cell r="CT145">
            <v>3.13</v>
          </cell>
          <cell r="CU145">
            <v>3.35</v>
          </cell>
          <cell r="CV145">
            <v>3.3</v>
          </cell>
          <cell r="CW145">
            <v>3.08</v>
          </cell>
          <cell r="CX145">
            <v>3.15</v>
          </cell>
          <cell r="CY145">
            <v>3.18</v>
          </cell>
          <cell r="CZ145">
            <v>3.19</v>
          </cell>
          <cell r="DA145">
            <v>3.34</v>
          </cell>
          <cell r="DB145">
            <v>3.28</v>
          </cell>
          <cell r="DC145">
            <v>3.19</v>
          </cell>
          <cell r="DD145" t="str">
            <v>:</v>
          </cell>
          <cell r="DE145">
            <v>3.16</v>
          </cell>
          <cell r="DI145">
            <v>3.2157364239319688</v>
          </cell>
          <cell r="DJ145">
            <v>3.1341686788769292</v>
          </cell>
          <cell r="DK145">
            <v>3.2044275060910046</v>
          </cell>
        </row>
        <row r="146">
          <cell r="AO146" t="str">
            <v xml:space="preserve">jul </v>
          </cell>
          <cell r="AP146" t="str">
            <v>-</v>
          </cell>
          <cell r="AQ146">
            <v>3.84</v>
          </cell>
          <cell r="AR146">
            <v>3.78</v>
          </cell>
          <cell r="AS146">
            <v>4.12</v>
          </cell>
          <cell r="AT146">
            <v>3.93</v>
          </cell>
          <cell r="AU146">
            <v>3.9</v>
          </cell>
          <cell r="AV146">
            <v>3.77</v>
          </cell>
          <cell r="AW146">
            <v>3.63</v>
          </cell>
          <cell r="AX146">
            <v>3.87</v>
          </cell>
          <cell r="AY146">
            <v>3.59</v>
          </cell>
          <cell r="AZ146">
            <v>3.64</v>
          </cell>
          <cell r="BA146">
            <v>3.45</v>
          </cell>
          <cell r="BB146">
            <v>4.04</v>
          </cell>
          <cell r="BC146">
            <v>3.86</v>
          </cell>
          <cell r="BD146">
            <v>3.91</v>
          </cell>
          <cell r="BE146">
            <v>3.51</v>
          </cell>
          <cell r="BF146">
            <v>2.92</v>
          </cell>
          <cell r="BG146">
            <v>4.12</v>
          </cell>
          <cell r="BH146">
            <v>4.07</v>
          </cell>
          <cell r="BI146">
            <v>3.76</v>
          </cell>
          <cell r="BJ146">
            <v>3.74</v>
          </cell>
          <cell r="BK146">
            <v>3.91</v>
          </cell>
          <cell r="BL146">
            <v>3.6</v>
          </cell>
          <cell r="BM146">
            <v>4.0599999999999996</v>
          </cell>
          <cell r="BN146">
            <v>4.04</v>
          </cell>
          <cell r="BO146">
            <v>3.84</v>
          </cell>
          <cell r="BP146" t="str">
            <v>:</v>
          </cell>
          <cell r="BQ146">
            <v>3.61</v>
          </cell>
          <cell r="BU146">
            <v>3.8720576968161362</v>
          </cell>
          <cell r="BV146">
            <v>3.7586375838064163</v>
          </cell>
          <cell r="BW146">
            <v>3.8563326238884215</v>
          </cell>
          <cell r="CC146" t="str">
            <v xml:space="preserve">aug </v>
          </cell>
          <cell r="CD146" t="str">
            <v>-</v>
          </cell>
          <cell r="CE146">
            <v>3.31</v>
          </cell>
          <cell r="CF146">
            <v>3.31</v>
          </cell>
          <cell r="CG146">
            <v>3.34</v>
          </cell>
          <cell r="CH146">
            <v>3.33</v>
          </cell>
          <cell r="CI146">
            <v>3.3</v>
          </cell>
          <cell r="CJ146">
            <v>3</v>
          </cell>
          <cell r="CK146">
            <v>3.11</v>
          </cell>
          <cell r="CL146">
            <v>3.18</v>
          </cell>
          <cell r="CM146">
            <v>3.28</v>
          </cell>
          <cell r="CN146">
            <v>3.27</v>
          </cell>
          <cell r="CO146">
            <v>3.23</v>
          </cell>
          <cell r="CP146">
            <v>3.25</v>
          </cell>
          <cell r="CQ146">
            <v>3.19</v>
          </cell>
          <cell r="CR146">
            <v>3.36</v>
          </cell>
          <cell r="CS146">
            <v>3.22</v>
          </cell>
          <cell r="CT146">
            <v>3.11</v>
          </cell>
          <cell r="CU146">
            <v>3.41</v>
          </cell>
          <cell r="CV146">
            <v>3.29</v>
          </cell>
          <cell r="CW146">
            <v>3.15</v>
          </cell>
          <cell r="CX146">
            <v>3.17</v>
          </cell>
          <cell r="CY146">
            <v>3.24</v>
          </cell>
          <cell r="CZ146">
            <v>3.22</v>
          </cell>
          <cell r="DA146">
            <v>3.36</v>
          </cell>
          <cell r="DB146">
            <v>3.33</v>
          </cell>
          <cell r="DC146">
            <v>3.24</v>
          </cell>
          <cell r="DD146" t="str">
            <v>:</v>
          </cell>
          <cell r="DE146">
            <v>3.17</v>
          </cell>
          <cell r="DI146">
            <v>3.274488276966899</v>
          </cell>
          <cell r="DJ146">
            <v>3.1965229862577904</v>
          </cell>
          <cell r="DK146">
            <v>3.2635284741207715</v>
          </cell>
        </row>
        <row r="147">
          <cell r="AO147" t="str">
            <v xml:space="preserve">aug </v>
          </cell>
          <cell r="AP147" t="str">
            <v>-</v>
          </cell>
          <cell r="AQ147">
            <v>3.96</v>
          </cell>
          <cell r="AR147">
            <v>3.8</v>
          </cell>
          <cell r="AS147">
            <v>4.16</v>
          </cell>
          <cell r="AT147">
            <v>3.99</v>
          </cell>
          <cell r="AU147">
            <v>3.9</v>
          </cell>
          <cell r="AV147">
            <v>3.7</v>
          </cell>
          <cell r="AW147">
            <v>3.68</v>
          </cell>
          <cell r="AX147">
            <v>3.96</v>
          </cell>
          <cell r="AY147">
            <v>3.73</v>
          </cell>
          <cell r="AZ147">
            <v>3.67</v>
          </cell>
          <cell r="BA147">
            <v>3.45</v>
          </cell>
          <cell r="BB147">
            <v>4.09</v>
          </cell>
          <cell r="BC147">
            <v>3.9</v>
          </cell>
          <cell r="BD147">
            <v>4.0599999999999996</v>
          </cell>
          <cell r="BE147">
            <v>3.51</v>
          </cell>
          <cell r="BF147">
            <v>2.98</v>
          </cell>
          <cell r="BG147">
            <v>4.2</v>
          </cell>
          <cell r="BH147">
            <v>4.07</v>
          </cell>
          <cell r="BI147">
            <v>3.8</v>
          </cell>
          <cell r="BJ147">
            <v>3.78</v>
          </cell>
          <cell r="BK147">
            <v>3.99</v>
          </cell>
          <cell r="BL147">
            <v>3.66</v>
          </cell>
          <cell r="BM147">
            <v>4.0199999999999996</v>
          </cell>
          <cell r="BN147">
            <v>4.0599999999999996</v>
          </cell>
          <cell r="BO147">
            <v>3.97</v>
          </cell>
          <cell r="BP147" t="str">
            <v>:</v>
          </cell>
          <cell r="BQ147">
            <v>3.6</v>
          </cell>
          <cell r="BU147">
            <v>3.9464217459830184</v>
          </cell>
          <cell r="BV147">
            <v>3.7941175128425773</v>
          </cell>
          <cell r="BW147">
            <v>3.9250119063907061</v>
          </cell>
          <cell r="CC147" t="str">
            <v xml:space="preserve">sep </v>
          </cell>
          <cell r="CD147" t="str">
            <v>-</v>
          </cell>
          <cell r="CE147">
            <v>3.4</v>
          </cell>
          <cell r="CF147">
            <v>3.38</v>
          </cell>
          <cell r="CG147">
            <v>3.46</v>
          </cell>
          <cell r="CH147">
            <v>3.42</v>
          </cell>
          <cell r="CI147">
            <v>3.3</v>
          </cell>
          <cell r="CJ147">
            <v>3.02</v>
          </cell>
          <cell r="CK147">
            <v>3.16</v>
          </cell>
          <cell r="CL147">
            <v>3.23</v>
          </cell>
          <cell r="CM147">
            <v>3.44</v>
          </cell>
          <cell r="CN147">
            <v>3.3</v>
          </cell>
          <cell r="CO147">
            <v>3.27</v>
          </cell>
          <cell r="CP147">
            <v>3.39</v>
          </cell>
          <cell r="CQ147">
            <v>3.35</v>
          </cell>
          <cell r="CR147">
            <v>3.45</v>
          </cell>
          <cell r="CS147">
            <v>3.24</v>
          </cell>
          <cell r="CT147">
            <v>3.17</v>
          </cell>
          <cell r="CU147">
            <v>3.47</v>
          </cell>
          <cell r="CV147">
            <v>3.36</v>
          </cell>
          <cell r="CW147">
            <v>3.25</v>
          </cell>
          <cell r="CX147">
            <v>3.23</v>
          </cell>
          <cell r="CY147">
            <v>3.3</v>
          </cell>
          <cell r="CZ147">
            <v>3.27</v>
          </cell>
          <cell r="DA147">
            <v>3.43</v>
          </cell>
          <cell r="DB147">
            <v>3.44</v>
          </cell>
          <cell r="DC147">
            <v>3.35</v>
          </cell>
          <cell r="DD147" t="str">
            <v>:</v>
          </cell>
          <cell r="DE147">
            <v>3.18</v>
          </cell>
          <cell r="DI147">
            <v>3.3521467750593814</v>
          </cell>
          <cell r="DJ147">
            <v>3.2854476374782622</v>
          </cell>
          <cell r="DK147">
            <v>3.3427065938134519</v>
          </cell>
        </row>
        <row r="148">
          <cell r="AO148" t="str">
            <v xml:space="preserve">sep </v>
          </cell>
          <cell r="AP148" t="str">
            <v>-</v>
          </cell>
          <cell r="AQ148">
            <v>4.01</v>
          </cell>
          <cell r="AR148">
            <v>3.87</v>
          </cell>
          <cell r="AS148">
            <v>4.28</v>
          </cell>
          <cell r="AT148">
            <v>4.08</v>
          </cell>
          <cell r="AU148">
            <v>4</v>
          </cell>
          <cell r="AV148">
            <v>3.81</v>
          </cell>
          <cell r="AW148">
            <v>3.74</v>
          </cell>
          <cell r="AX148">
            <v>4.03</v>
          </cell>
          <cell r="AY148">
            <v>3.92</v>
          </cell>
          <cell r="AZ148">
            <v>3.72</v>
          </cell>
          <cell r="BA148">
            <v>3.6</v>
          </cell>
          <cell r="BB148">
            <v>4.22</v>
          </cell>
          <cell r="BC148">
            <v>4.0199999999999996</v>
          </cell>
          <cell r="BD148">
            <v>4.13</v>
          </cell>
          <cell r="BE148">
            <v>3.59</v>
          </cell>
          <cell r="BF148">
            <v>3.16</v>
          </cell>
          <cell r="BG148">
            <v>4.28</v>
          </cell>
          <cell r="BH148">
            <v>4.12</v>
          </cell>
          <cell r="BI148">
            <v>3.89</v>
          </cell>
          <cell r="BJ148">
            <v>3.85</v>
          </cell>
          <cell r="BK148">
            <v>4.03</v>
          </cell>
          <cell r="BL148">
            <v>3.68</v>
          </cell>
          <cell r="BM148">
            <v>4.0599999999999996</v>
          </cell>
          <cell r="BN148">
            <v>4.18</v>
          </cell>
          <cell r="BO148">
            <v>4.0599999999999996</v>
          </cell>
          <cell r="BP148" t="str">
            <v>:</v>
          </cell>
          <cell r="BQ148">
            <v>3.68</v>
          </cell>
          <cell r="BU148">
            <v>4.032866319617205</v>
          </cell>
          <cell r="BV148">
            <v>3.882557599788885</v>
          </cell>
          <cell r="BW148">
            <v>4.0115925579243017</v>
          </cell>
          <cell r="CC148" t="str">
            <v xml:space="preserve">oct </v>
          </cell>
          <cell r="CD148" t="str">
            <v>-</v>
          </cell>
          <cell r="CE148">
            <v>3.42</v>
          </cell>
          <cell r="CF148">
            <v>3.39</v>
          </cell>
          <cell r="CG148">
            <v>3.49</v>
          </cell>
          <cell r="CH148">
            <v>3.47</v>
          </cell>
          <cell r="CI148">
            <v>3.4</v>
          </cell>
          <cell r="CJ148">
            <v>3.04</v>
          </cell>
          <cell r="CK148">
            <v>3.2</v>
          </cell>
          <cell r="CL148">
            <v>3.26</v>
          </cell>
          <cell r="CM148">
            <v>3.58</v>
          </cell>
          <cell r="CN148">
            <v>3.34</v>
          </cell>
          <cell r="CO148">
            <v>3.35</v>
          </cell>
          <cell r="CP148">
            <v>3.48</v>
          </cell>
          <cell r="CQ148">
            <v>3.51</v>
          </cell>
          <cell r="CR148">
            <v>3.47</v>
          </cell>
          <cell r="CS148">
            <v>3.28</v>
          </cell>
          <cell r="CT148">
            <v>3.26</v>
          </cell>
          <cell r="CU148">
            <v>3.53</v>
          </cell>
          <cell r="CV148">
            <v>3.42</v>
          </cell>
          <cell r="CW148">
            <v>3.31</v>
          </cell>
          <cell r="CX148">
            <v>3.3</v>
          </cell>
          <cell r="CY148">
            <v>3.38</v>
          </cell>
          <cell r="CZ148">
            <v>3.31</v>
          </cell>
          <cell r="DA148">
            <v>3.5</v>
          </cell>
          <cell r="DB148">
            <v>3.48</v>
          </cell>
          <cell r="DC148">
            <v>3.38</v>
          </cell>
          <cell r="DD148" t="str">
            <v>:</v>
          </cell>
          <cell r="DE148">
            <v>3.23</v>
          </cell>
          <cell r="DI148">
            <v>3.3959626816489785</v>
          </cell>
          <cell r="DJ148">
            <v>3.3486757457756284</v>
          </cell>
          <cell r="DK148">
            <v>3.3896070405331762</v>
          </cell>
        </row>
        <row r="149">
          <cell r="AO149" t="str">
            <v xml:space="preserve">oct </v>
          </cell>
          <cell r="AP149" t="str">
            <v>-</v>
          </cell>
          <cell r="AQ149">
            <v>4.0999999999999996</v>
          </cell>
          <cell r="AR149">
            <v>3.89</v>
          </cell>
          <cell r="AS149">
            <v>4.32</v>
          </cell>
          <cell r="AT149">
            <v>4.17</v>
          </cell>
          <cell r="AU149">
            <v>4.0999999999999996</v>
          </cell>
          <cell r="AV149">
            <v>3.95</v>
          </cell>
          <cell r="AW149">
            <v>3.8</v>
          </cell>
          <cell r="AX149">
            <v>4.08</v>
          </cell>
          <cell r="AY149">
            <v>4.0999999999999996</v>
          </cell>
          <cell r="AZ149">
            <v>3.77</v>
          </cell>
          <cell r="BA149">
            <v>3.71</v>
          </cell>
          <cell r="BB149">
            <v>4.3600000000000003</v>
          </cell>
          <cell r="BC149">
            <v>4.1900000000000004</v>
          </cell>
          <cell r="BD149">
            <v>4.25</v>
          </cell>
          <cell r="BE149">
            <v>3.64</v>
          </cell>
          <cell r="BF149">
            <v>3.24</v>
          </cell>
          <cell r="BG149">
            <v>4.3499999999999996</v>
          </cell>
          <cell r="BH149">
            <v>4.1500000000000004</v>
          </cell>
          <cell r="BI149">
            <v>3.99</v>
          </cell>
          <cell r="BJ149">
            <v>3.95</v>
          </cell>
          <cell r="BK149">
            <v>4.0999999999999996</v>
          </cell>
          <cell r="BL149">
            <v>3.69</v>
          </cell>
          <cell r="BM149">
            <v>4.18</v>
          </cell>
          <cell r="BN149">
            <v>4.2699999999999996</v>
          </cell>
          <cell r="BO149">
            <v>4.13</v>
          </cell>
          <cell r="BP149" t="str">
            <v>:</v>
          </cell>
          <cell r="BQ149">
            <v>3.74</v>
          </cell>
          <cell r="BU149">
            <v>4.1086988067320114</v>
          </cell>
          <cell r="BV149">
            <v>3.9673879850949745</v>
          </cell>
          <cell r="BW149">
            <v>4.089705804721695</v>
          </cell>
          <cell r="CC149" t="str">
            <v xml:space="preserve">nov </v>
          </cell>
          <cell r="CD149" t="str">
            <v>-</v>
          </cell>
          <cell r="CE149">
            <v>3.44</v>
          </cell>
          <cell r="CF149">
            <v>3.43</v>
          </cell>
          <cell r="CG149">
            <v>3.52</v>
          </cell>
          <cell r="CH149">
            <v>3.49</v>
          </cell>
          <cell r="CI149">
            <v>3.4</v>
          </cell>
          <cell r="CJ149">
            <v>3.05</v>
          </cell>
          <cell r="CK149">
            <v>3.22</v>
          </cell>
          <cell r="CL149">
            <v>3.29</v>
          </cell>
          <cell r="CM149">
            <v>3.57</v>
          </cell>
          <cell r="CN149">
            <v>3.36</v>
          </cell>
          <cell r="CO149">
            <v>3.51</v>
          </cell>
          <cell r="CP149">
            <v>3.45</v>
          </cell>
          <cell r="CQ149">
            <v>3.38</v>
          </cell>
          <cell r="CR149">
            <v>3.49</v>
          </cell>
          <cell r="CS149">
            <v>3.32</v>
          </cell>
          <cell r="CT149">
            <v>3.3</v>
          </cell>
          <cell r="CU149">
            <v>3.57</v>
          </cell>
          <cell r="CV149">
            <v>3.44</v>
          </cell>
          <cell r="CW149">
            <v>3.33</v>
          </cell>
          <cell r="CX149">
            <v>3.3</v>
          </cell>
          <cell r="CY149">
            <v>3.42</v>
          </cell>
          <cell r="CZ149">
            <v>3.37</v>
          </cell>
          <cell r="DA149">
            <v>3.52</v>
          </cell>
          <cell r="DB149">
            <v>3.48</v>
          </cell>
          <cell r="DC149">
            <v>3.38</v>
          </cell>
          <cell r="DD149" t="str">
            <v>:</v>
          </cell>
          <cell r="DE149">
            <v>3.27</v>
          </cell>
          <cell r="DI149">
            <v>3.4121405620250123</v>
          </cell>
          <cell r="DJ149">
            <v>3.3609995317794761</v>
          </cell>
          <cell r="DK149">
            <v>3.4057599220409491</v>
          </cell>
        </row>
        <row r="150">
          <cell r="AO150" t="str">
            <v xml:space="preserve">nov </v>
          </cell>
          <cell r="AP150" t="str">
            <v>-</v>
          </cell>
          <cell r="AQ150">
            <v>4.2</v>
          </cell>
          <cell r="AR150">
            <v>3.97</v>
          </cell>
          <cell r="AS150">
            <v>4.38</v>
          </cell>
          <cell r="AT150">
            <v>4.2699999999999996</v>
          </cell>
          <cell r="AU150">
            <v>4.2</v>
          </cell>
          <cell r="AV150">
            <v>4.08</v>
          </cell>
          <cell r="AW150">
            <v>3.81</v>
          </cell>
          <cell r="AX150">
            <v>4.12</v>
          </cell>
          <cell r="AY150">
            <v>4.18</v>
          </cell>
          <cell r="AZ150">
            <v>3.81</v>
          </cell>
          <cell r="BA150">
            <v>3.89</v>
          </cell>
          <cell r="BB150">
            <v>4.49</v>
          </cell>
          <cell r="BC150">
            <v>4.3600000000000003</v>
          </cell>
          <cell r="BD150">
            <v>4.34</v>
          </cell>
          <cell r="BE150">
            <v>3.72</v>
          </cell>
          <cell r="BF150">
            <v>3.22</v>
          </cell>
          <cell r="BG150">
            <v>4.46</v>
          </cell>
          <cell r="BH150">
            <v>4.29</v>
          </cell>
          <cell r="BI150">
            <v>4.0999999999999996</v>
          </cell>
          <cell r="BJ150">
            <v>3.93</v>
          </cell>
          <cell r="BK150">
            <v>4.17</v>
          </cell>
          <cell r="BL150">
            <v>3.82</v>
          </cell>
          <cell r="BM150">
            <v>4.2699999999999996</v>
          </cell>
          <cell r="BN150">
            <v>4.33</v>
          </cell>
          <cell r="BO150">
            <v>4.17</v>
          </cell>
          <cell r="BP150" t="str">
            <v>:</v>
          </cell>
          <cell r="BQ150">
            <v>3.78</v>
          </cell>
          <cell r="BU150">
            <v>4.1748193447396948</v>
          </cell>
          <cell r="BV150">
            <v>4.0654774658952926</v>
          </cell>
          <cell r="BW150">
            <v>4.1611772424836841</v>
          </cell>
          <cell r="CC150" t="str">
            <v xml:space="preserve">dec </v>
          </cell>
          <cell r="CD150" t="str">
            <v>-</v>
          </cell>
          <cell r="CE150">
            <v>3.4</v>
          </cell>
          <cell r="CF150">
            <v>3.44</v>
          </cell>
          <cell r="CG150">
            <v>3.48</v>
          </cell>
          <cell r="CH150">
            <v>3.48</v>
          </cell>
          <cell r="CI150">
            <v>3.4</v>
          </cell>
          <cell r="CJ150">
            <v>3.05</v>
          </cell>
          <cell r="CK150">
            <v>3.25</v>
          </cell>
          <cell r="CL150">
            <v>3.26</v>
          </cell>
          <cell r="CM150">
            <v>3.37</v>
          </cell>
          <cell r="CN150">
            <v>3.34</v>
          </cell>
          <cell r="CO150">
            <v>3.54</v>
          </cell>
          <cell r="CP150">
            <v>3.41</v>
          </cell>
          <cell r="CQ150">
            <v>3.34</v>
          </cell>
          <cell r="CR150">
            <v>3.45</v>
          </cell>
          <cell r="CS150">
            <v>3.29</v>
          </cell>
          <cell r="CT150">
            <v>3.33</v>
          </cell>
          <cell r="CU150">
            <v>3.55</v>
          </cell>
          <cell r="CV150">
            <v>3.49</v>
          </cell>
          <cell r="CW150">
            <v>3.3</v>
          </cell>
          <cell r="CX150">
            <v>3.34</v>
          </cell>
          <cell r="CY150">
            <v>3.42</v>
          </cell>
          <cell r="CZ150">
            <v>3.34</v>
          </cell>
          <cell r="DA150">
            <v>3.5</v>
          </cell>
          <cell r="DB150">
            <v>3.45</v>
          </cell>
          <cell r="DC150">
            <v>3.35</v>
          </cell>
          <cell r="DD150" t="str">
            <v>:</v>
          </cell>
          <cell r="DE150">
            <v>3.24</v>
          </cell>
          <cell r="DI150">
            <v>3.3899515463635668</v>
          </cell>
          <cell r="DJ150">
            <v>3.3387253368166836</v>
          </cell>
          <cell r="DK150">
            <v>3.3835705746645379</v>
          </cell>
        </row>
        <row r="151">
          <cell r="AO151" t="str">
            <v xml:space="preserve">dec </v>
          </cell>
          <cell r="AP151" t="str">
            <v>-</v>
          </cell>
          <cell r="AQ151">
            <v>4.17</v>
          </cell>
          <cell r="AR151">
            <v>4</v>
          </cell>
          <cell r="AS151">
            <v>4.34</v>
          </cell>
          <cell r="AT151">
            <v>4.28</v>
          </cell>
          <cell r="AU151">
            <v>4.0999999999999996</v>
          </cell>
          <cell r="AV151">
            <v>4.09</v>
          </cell>
          <cell r="AW151">
            <v>3.87</v>
          </cell>
          <cell r="AX151">
            <v>4.17</v>
          </cell>
          <cell r="AY151">
            <v>4.0199999999999996</v>
          </cell>
          <cell r="AZ151">
            <v>3.82</v>
          </cell>
          <cell r="BA151">
            <v>3.89</v>
          </cell>
          <cell r="BB151">
            <v>4.3899999999999997</v>
          </cell>
          <cell r="BC151">
            <v>4.32</v>
          </cell>
          <cell r="BD151">
            <v>4.33</v>
          </cell>
          <cell r="BE151">
            <v>3.75</v>
          </cell>
          <cell r="BF151">
            <v>3.2</v>
          </cell>
          <cell r="BG151">
            <v>4.4800000000000004</v>
          </cell>
          <cell r="BH151">
            <v>4.3600000000000003</v>
          </cell>
          <cell r="BI151">
            <v>4.07</v>
          </cell>
          <cell r="BJ151">
            <v>4.01</v>
          </cell>
          <cell r="BK151">
            <v>4.21</v>
          </cell>
          <cell r="BL151">
            <v>3.78</v>
          </cell>
          <cell r="BM151">
            <v>4.25</v>
          </cell>
          <cell r="BN151">
            <v>4.26</v>
          </cell>
          <cell r="BO151">
            <v>4.1900000000000004</v>
          </cell>
          <cell r="BP151" t="str">
            <v>:</v>
          </cell>
          <cell r="BQ151">
            <v>3.78</v>
          </cell>
          <cell r="BU151">
            <v>4.1934320636014624</v>
          </cell>
          <cell r="BV151">
            <v>4.0439922839740561</v>
          </cell>
          <cell r="BW151">
            <v>4.1748171589862988</v>
          </cell>
          <cell r="CC151" t="str">
            <v xml:space="preserve">jan </v>
          </cell>
          <cell r="CD151" t="str">
            <v>-</v>
          </cell>
          <cell r="CE151">
            <v>3.35</v>
          </cell>
          <cell r="CF151">
            <v>3.41</v>
          </cell>
          <cell r="CG151">
            <v>3.45</v>
          </cell>
          <cell r="CH151">
            <v>3.44</v>
          </cell>
          <cell r="CI151">
            <v>3.4</v>
          </cell>
          <cell r="CJ151">
            <v>3.05</v>
          </cell>
          <cell r="CK151">
            <v>3.2229999999999999</v>
          </cell>
          <cell r="CL151">
            <v>3.21</v>
          </cell>
          <cell r="CM151">
            <v>3.22</v>
          </cell>
          <cell r="CN151">
            <v>3.36</v>
          </cell>
          <cell r="CO151">
            <v>3.51</v>
          </cell>
          <cell r="CP151">
            <v>3.4</v>
          </cell>
          <cell r="CQ151">
            <v>3.31</v>
          </cell>
          <cell r="CR151">
            <v>3.42</v>
          </cell>
          <cell r="CS151">
            <v>3.27</v>
          </cell>
          <cell r="CT151">
            <v>3.3</v>
          </cell>
          <cell r="CU151">
            <v>3.51</v>
          </cell>
          <cell r="CV151">
            <v>3.44</v>
          </cell>
          <cell r="CW151">
            <v>3.27</v>
          </cell>
          <cell r="CX151">
            <v>3.29</v>
          </cell>
          <cell r="CY151">
            <v>3.38</v>
          </cell>
          <cell r="CZ151">
            <v>3.33</v>
          </cell>
          <cell r="DA151">
            <v>3.47</v>
          </cell>
          <cell r="DB151">
            <v>3.41</v>
          </cell>
          <cell r="DC151">
            <v>3.28</v>
          </cell>
          <cell r="DD151">
            <v>3.2</v>
          </cell>
          <cell r="DE151">
            <v>3.21</v>
          </cell>
          <cell r="DI151">
            <v>3.3497092044162091</v>
          </cell>
          <cell r="DJ151">
            <v>3.3127272686657849</v>
          </cell>
          <cell r="DK151">
            <v>3.3451490737874066</v>
          </cell>
        </row>
        <row r="152">
          <cell r="AO152" t="str">
            <v xml:space="preserve">jan </v>
          </cell>
          <cell r="AP152" t="str">
            <v>-</v>
          </cell>
          <cell r="AQ152">
            <v>4.1399999999999997</v>
          </cell>
          <cell r="AR152">
            <v>3.97</v>
          </cell>
          <cell r="AS152">
            <v>4.29</v>
          </cell>
          <cell r="AT152">
            <v>4.25</v>
          </cell>
          <cell r="AU152">
            <v>4.0999999999999996</v>
          </cell>
          <cell r="AV152">
            <v>4</v>
          </cell>
          <cell r="AW152">
            <v>3.8439999999999999</v>
          </cell>
          <cell r="AX152">
            <v>4.13</v>
          </cell>
          <cell r="AY152">
            <v>3.87</v>
          </cell>
          <cell r="AZ152">
            <v>3.84</v>
          </cell>
          <cell r="BA152">
            <v>3.86</v>
          </cell>
          <cell r="BB152">
            <v>4.3899999999999997</v>
          </cell>
          <cell r="BC152">
            <v>4.26</v>
          </cell>
          <cell r="BD152">
            <v>4.2699999999999996</v>
          </cell>
          <cell r="BE152">
            <v>3.72</v>
          </cell>
          <cell r="BF152">
            <v>3.12</v>
          </cell>
          <cell r="BG152">
            <v>4.47</v>
          </cell>
          <cell r="BH152">
            <v>4.29</v>
          </cell>
          <cell r="BI152">
            <v>4.0599999999999996</v>
          </cell>
          <cell r="BJ152">
            <v>3.95</v>
          </cell>
          <cell r="BK152">
            <v>4.1900000000000004</v>
          </cell>
          <cell r="BL152">
            <v>3.86</v>
          </cell>
          <cell r="BM152">
            <v>4.1900000000000004</v>
          </cell>
          <cell r="BN152">
            <v>4.24</v>
          </cell>
          <cell r="BO152">
            <v>4.13</v>
          </cell>
          <cell r="BP152">
            <v>3.58</v>
          </cell>
          <cell r="BQ152">
            <v>3.73</v>
          </cell>
          <cell r="BU152">
            <v>4.1597229500882866</v>
          </cell>
          <cell r="BV152">
            <v>4.0287938126213705</v>
          </cell>
          <cell r="BW152">
            <v>4.1435784742016031</v>
          </cell>
          <cell r="CC152" t="str">
            <v xml:space="preserve">feb </v>
          </cell>
          <cell r="CD152" t="str">
            <v>-</v>
          </cell>
          <cell r="CE152">
            <v>3.35</v>
          </cell>
          <cell r="CF152">
            <v>3.38</v>
          </cell>
          <cell r="CG152">
            <v>3.44</v>
          </cell>
          <cell r="CH152">
            <v>3.43</v>
          </cell>
          <cell r="CI152">
            <v>3.4</v>
          </cell>
          <cell r="CJ152">
            <v>3.04</v>
          </cell>
          <cell r="CK152">
            <v>3.194</v>
          </cell>
          <cell r="CL152">
            <v>3.2</v>
          </cell>
          <cell r="CM152">
            <v>3.2</v>
          </cell>
          <cell r="CN152">
            <v>3.35</v>
          </cell>
          <cell r="CO152">
            <v>3.41</v>
          </cell>
          <cell r="CP152">
            <v>3.41</v>
          </cell>
          <cell r="CQ152">
            <v>3.31</v>
          </cell>
          <cell r="CR152">
            <v>3.39</v>
          </cell>
          <cell r="CS152">
            <v>3.25</v>
          </cell>
          <cell r="CT152">
            <v>3.27</v>
          </cell>
          <cell r="CU152">
            <v>3.5</v>
          </cell>
          <cell r="CV152">
            <v>3.43</v>
          </cell>
          <cell r="CW152">
            <v>3.28</v>
          </cell>
          <cell r="CX152">
            <v>3.28</v>
          </cell>
          <cell r="CY152">
            <v>3.36</v>
          </cell>
          <cell r="CZ152">
            <v>3.3</v>
          </cell>
          <cell r="DA152">
            <v>3.47</v>
          </cell>
          <cell r="DB152">
            <v>3.43</v>
          </cell>
          <cell r="DC152">
            <v>3.25</v>
          </cell>
          <cell r="DD152">
            <v>3.21</v>
          </cell>
          <cell r="DE152">
            <v>3.19</v>
          </cell>
          <cell r="DI152">
            <v>3.3360387972092211</v>
          </cell>
          <cell r="DJ152">
            <v>3.3082224336626229</v>
          </cell>
          <cell r="DK152">
            <v>3.3326506502163866</v>
          </cell>
        </row>
        <row r="153">
          <cell r="AO153" t="str">
            <v xml:space="preserve">feb </v>
          </cell>
          <cell r="AP153" t="str">
            <v>-</v>
          </cell>
          <cell r="AQ153">
            <v>4.12</v>
          </cell>
          <cell r="AR153">
            <v>3.97</v>
          </cell>
          <cell r="AS153">
            <v>4.3099999999999996</v>
          </cell>
          <cell r="AT153">
            <v>4.24</v>
          </cell>
          <cell r="AU153">
            <v>4.0999999999999996</v>
          </cell>
          <cell r="AV153">
            <v>4</v>
          </cell>
          <cell r="AW153">
            <v>3.8279999999999998</v>
          </cell>
          <cell r="AX153">
            <v>4.08</v>
          </cell>
          <cell r="AY153">
            <v>3.87</v>
          </cell>
          <cell r="AZ153">
            <v>3.79</v>
          </cell>
          <cell r="BA153">
            <v>3.8</v>
          </cell>
          <cell r="BB153">
            <v>4.4400000000000004</v>
          </cell>
          <cell r="BC153">
            <v>4.3099999999999996</v>
          </cell>
          <cell r="BD153">
            <v>4.24</v>
          </cell>
          <cell r="BE153">
            <v>3.68</v>
          </cell>
          <cell r="BF153">
            <v>3.09</v>
          </cell>
          <cell r="BG153">
            <v>4.4800000000000004</v>
          </cell>
          <cell r="BH153">
            <v>4.41</v>
          </cell>
          <cell r="BI153">
            <v>4.08</v>
          </cell>
          <cell r="BJ153">
            <v>3.88</v>
          </cell>
          <cell r="BK153">
            <v>4.16</v>
          </cell>
          <cell r="BL153">
            <v>3.82</v>
          </cell>
          <cell r="BM153">
            <v>4.21</v>
          </cell>
          <cell r="BN153">
            <v>4.2699999999999996</v>
          </cell>
          <cell r="BO153">
            <v>4.08</v>
          </cell>
          <cell r="BP153">
            <v>3.6</v>
          </cell>
          <cell r="BQ153">
            <v>3.71</v>
          </cell>
          <cell r="BU153">
            <v>4.1354298838084302</v>
          </cell>
          <cell r="BV153">
            <v>4.0344842985013951</v>
          </cell>
          <cell r="BW153">
            <v>4.1231342981282619</v>
          </cell>
          <cell r="CC153" t="str">
            <v xml:space="preserve">mar </v>
          </cell>
          <cell r="CD153" t="str">
            <v>-</v>
          </cell>
          <cell r="CE153">
            <v>3.34</v>
          </cell>
          <cell r="CF153">
            <v>3.36</v>
          </cell>
          <cell r="CG153">
            <v>3.43</v>
          </cell>
          <cell r="CH153">
            <v>3.43</v>
          </cell>
          <cell r="CI153">
            <v>3.4</v>
          </cell>
          <cell r="CJ153">
            <v>3.04</v>
          </cell>
          <cell r="CK153">
            <v>3.1859999999999999</v>
          </cell>
          <cell r="CL153">
            <v>3.21</v>
          </cell>
          <cell r="CM153">
            <v>3.1</v>
          </cell>
          <cell r="CN153">
            <v>3.31</v>
          </cell>
          <cell r="CO153">
            <v>3.38</v>
          </cell>
          <cell r="CP153">
            <v>3.36</v>
          </cell>
          <cell r="CQ153">
            <v>3.27</v>
          </cell>
          <cell r="CR153">
            <v>3.38</v>
          </cell>
          <cell r="CS153">
            <v>3.27</v>
          </cell>
          <cell r="CT153">
            <v>3.25</v>
          </cell>
          <cell r="CU153">
            <v>3.49</v>
          </cell>
          <cell r="CV153">
            <v>3.4</v>
          </cell>
          <cell r="CW153">
            <v>3.26</v>
          </cell>
          <cell r="CX153">
            <v>3.27</v>
          </cell>
          <cell r="CY153">
            <v>3.35</v>
          </cell>
          <cell r="CZ153">
            <v>3.29</v>
          </cell>
          <cell r="DA153">
            <v>3.46</v>
          </cell>
          <cell r="DB153">
            <v>3.4</v>
          </cell>
          <cell r="DC153">
            <v>3.25</v>
          </cell>
          <cell r="DD153">
            <v>3.23</v>
          </cell>
          <cell r="DE153">
            <v>3.21</v>
          </cell>
          <cell r="DI153">
            <v>3.3238925520559257</v>
          </cell>
          <cell r="DJ153">
            <v>3.2909448190473722</v>
          </cell>
          <cell r="DK153">
            <v>3.3198748552893176</v>
          </cell>
        </row>
        <row r="154">
          <cell r="AO154" t="str">
            <v xml:space="preserve">mar </v>
          </cell>
          <cell r="AP154" t="str">
            <v>-</v>
          </cell>
          <cell r="AQ154">
            <v>4.13</v>
          </cell>
          <cell r="AR154">
            <v>3.94</v>
          </cell>
          <cell r="AS154">
            <v>4.3099999999999996</v>
          </cell>
          <cell r="AT154">
            <v>4.22</v>
          </cell>
          <cell r="AU154">
            <v>4.0999999999999996</v>
          </cell>
          <cell r="AV154">
            <v>3.97</v>
          </cell>
          <cell r="AW154">
            <v>3.7829999999999999</v>
          </cell>
          <cell r="AX154">
            <v>4.0599999999999996</v>
          </cell>
          <cell r="AY154">
            <v>3.8</v>
          </cell>
          <cell r="AZ154">
            <v>3.76</v>
          </cell>
          <cell r="BA154">
            <v>3.71</v>
          </cell>
          <cell r="BB154">
            <v>4.3600000000000003</v>
          </cell>
          <cell r="BC154">
            <v>4.24</v>
          </cell>
          <cell r="BD154">
            <v>4.24</v>
          </cell>
          <cell r="BE154">
            <v>3.7</v>
          </cell>
          <cell r="BF154">
            <v>3.07</v>
          </cell>
          <cell r="BG154">
            <v>4.47</v>
          </cell>
          <cell r="BH154">
            <v>4.24</v>
          </cell>
          <cell r="BI154">
            <v>4.05</v>
          </cell>
          <cell r="BJ154">
            <v>3.83</v>
          </cell>
          <cell r="BK154">
            <v>4.1500000000000004</v>
          </cell>
          <cell r="BL154">
            <v>3.79</v>
          </cell>
          <cell r="BM154">
            <v>4.21</v>
          </cell>
          <cell r="BN154">
            <v>4.26</v>
          </cell>
          <cell r="BO154">
            <v>4.0999999999999996</v>
          </cell>
          <cell r="BP154">
            <v>3.6</v>
          </cell>
          <cell r="BQ154">
            <v>3.68</v>
          </cell>
          <cell r="BU154">
            <v>4.1105091250770105</v>
          </cell>
          <cell r="BV154">
            <v>4.0063127639656431</v>
          </cell>
          <cell r="BW154">
            <v>4.0978032620356677</v>
          </cell>
          <cell r="CC154" t="str">
            <v xml:space="preserve">apr </v>
          </cell>
          <cell r="CD154" t="str">
            <v>-</v>
          </cell>
          <cell r="CE154">
            <v>3.37</v>
          </cell>
          <cell r="CF154">
            <v>3.33</v>
          </cell>
          <cell r="CG154">
            <v>3.4</v>
          </cell>
          <cell r="CH154">
            <v>3.4</v>
          </cell>
          <cell r="CI154">
            <v>3.3</v>
          </cell>
          <cell r="CJ154">
            <v>3.04</v>
          </cell>
          <cell r="CK154">
            <v>3.1680000000000001</v>
          </cell>
          <cell r="CL154">
            <v>3.24</v>
          </cell>
          <cell r="CM154">
            <v>3.24</v>
          </cell>
          <cell r="CN154">
            <v>3.28</v>
          </cell>
          <cell r="CO154">
            <v>3.38</v>
          </cell>
          <cell r="CP154">
            <v>3.28</v>
          </cell>
          <cell r="CQ154">
            <v>3.21</v>
          </cell>
          <cell r="CR154">
            <v>3.37</v>
          </cell>
          <cell r="CS154">
            <v>3.24</v>
          </cell>
          <cell r="CT154">
            <v>3.2</v>
          </cell>
          <cell r="CU154">
            <v>3.47</v>
          </cell>
          <cell r="CV154">
            <v>3.36</v>
          </cell>
          <cell r="CW154">
            <v>3.2</v>
          </cell>
          <cell r="CX154">
            <v>3.28</v>
          </cell>
          <cell r="CY154">
            <v>3.33</v>
          </cell>
          <cell r="CZ154">
            <v>3.27</v>
          </cell>
          <cell r="DA154">
            <v>3.45</v>
          </cell>
          <cell r="DB154">
            <v>3.39</v>
          </cell>
          <cell r="DC154">
            <v>3.27</v>
          </cell>
          <cell r="DD154">
            <v>3.2</v>
          </cell>
          <cell r="DE154">
            <v>3.19</v>
          </cell>
          <cell r="DI154">
            <v>3.3211568192733298</v>
          </cell>
          <cell r="DJ154">
            <v>3.2399760436588592</v>
          </cell>
          <cell r="DK154">
            <v>3.3113662679048081</v>
          </cell>
        </row>
        <row r="155">
          <cell r="AO155" t="str">
            <v xml:space="preserve">apr </v>
          </cell>
          <cell r="AP155" t="str">
            <v>-</v>
          </cell>
          <cell r="AQ155">
            <v>4.05</v>
          </cell>
          <cell r="AR155">
            <v>3.85</v>
          </cell>
          <cell r="AS155">
            <v>4.25</v>
          </cell>
          <cell r="AT155">
            <v>4.16</v>
          </cell>
          <cell r="AU155">
            <v>4.0999999999999996</v>
          </cell>
          <cell r="AV155">
            <v>3.92</v>
          </cell>
          <cell r="AW155">
            <v>3.742</v>
          </cell>
          <cell r="AX155">
            <v>3.95</v>
          </cell>
          <cell r="AY155">
            <v>3.59</v>
          </cell>
          <cell r="AZ155">
            <v>3.74</v>
          </cell>
          <cell r="BA155">
            <v>3.71</v>
          </cell>
          <cell r="BB155">
            <v>4.3</v>
          </cell>
          <cell r="BC155">
            <v>4.16</v>
          </cell>
          <cell r="BD155">
            <v>4.16</v>
          </cell>
          <cell r="BE155">
            <v>3.68</v>
          </cell>
          <cell r="BF155">
            <v>3.03</v>
          </cell>
          <cell r="BG155">
            <v>4.37</v>
          </cell>
          <cell r="BH155">
            <v>4.18</v>
          </cell>
          <cell r="BI155">
            <v>4.01</v>
          </cell>
          <cell r="BJ155">
            <v>3.8</v>
          </cell>
          <cell r="BK155">
            <v>4.12</v>
          </cell>
          <cell r="BL155">
            <v>3.77</v>
          </cell>
          <cell r="BM155">
            <v>4.17</v>
          </cell>
          <cell r="BN155">
            <v>4.24</v>
          </cell>
          <cell r="BO155">
            <v>4.0199999999999996</v>
          </cell>
          <cell r="BP155">
            <v>3.61</v>
          </cell>
          <cell r="BQ155">
            <v>3.67</v>
          </cell>
          <cell r="BU155">
            <v>4.0241792388289381</v>
          </cell>
          <cell r="BV155">
            <v>3.9634437240389584</v>
          </cell>
          <cell r="BW155">
            <v>4.0168544236501722</v>
          </cell>
          <cell r="CC155" t="str">
            <v xml:space="preserve">may </v>
          </cell>
          <cell r="CD155" t="str">
            <v>-</v>
          </cell>
          <cell r="CE155">
            <v>3.37</v>
          </cell>
          <cell r="CF155">
            <v>3.31</v>
          </cell>
          <cell r="CG155">
            <v>3.38</v>
          </cell>
          <cell r="CH155">
            <v>3.38</v>
          </cell>
          <cell r="CI155">
            <v>3.3</v>
          </cell>
          <cell r="CJ155">
            <v>3.02</v>
          </cell>
          <cell r="CK155">
            <v>3.1560000000000001</v>
          </cell>
          <cell r="CL155">
            <v>3.21</v>
          </cell>
          <cell r="CM155">
            <v>3.26</v>
          </cell>
          <cell r="CN155">
            <v>3.29</v>
          </cell>
          <cell r="CO155">
            <v>3.27</v>
          </cell>
          <cell r="CP155">
            <v>3.3</v>
          </cell>
          <cell r="CQ155">
            <v>3.25</v>
          </cell>
          <cell r="CR155">
            <v>3.36</v>
          </cell>
          <cell r="CS155">
            <v>3.23</v>
          </cell>
          <cell r="CT155">
            <v>3.15</v>
          </cell>
          <cell r="CU155">
            <v>3.46</v>
          </cell>
          <cell r="CV155">
            <v>3.34</v>
          </cell>
          <cell r="CW155">
            <v>3.19</v>
          </cell>
          <cell r="CX155">
            <v>3.25</v>
          </cell>
          <cell r="CY155">
            <v>3.29</v>
          </cell>
          <cell r="CZ155">
            <v>3.24</v>
          </cell>
          <cell r="DA155">
            <v>3.42</v>
          </cell>
          <cell r="DB155">
            <v>3.38</v>
          </cell>
          <cell r="DC155">
            <v>3.33</v>
          </cell>
          <cell r="DD155">
            <v>3.22</v>
          </cell>
          <cell r="DE155">
            <v>3.19</v>
          </cell>
          <cell r="DI155">
            <v>3.3163159100749371</v>
          </cell>
          <cell r="DJ155">
            <v>3.2291352758963305</v>
          </cell>
          <cell r="DK155">
            <v>3.3051736909725902</v>
          </cell>
        </row>
        <row r="156">
          <cell r="AO156" t="str">
            <v xml:space="preserve">may </v>
          </cell>
          <cell r="AP156" t="str">
            <v>-</v>
          </cell>
          <cell r="AQ156">
            <v>3.97</v>
          </cell>
          <cell r="AR156">
            <v>3.83</v>
          </cell>
          <cell r="AS156">
            <v>4.18</v>
          </cell>
          <cell r="AT156">
            <v>4.07</v>
          </cell>
          <cell r="AU156">
            <v>4</v>
          </cell>
          <cell r="AV156">
            <v>3.81</v>
          </cell>
          <cell r="AW156">
            <v>3.6960000000000002</v>
          </cell>
          <cell r="AX156">
            <v>3.9</v>
          </cell>
          <cell r="AY156">
            <v>3.62</v>
          </cell>
          <cell r="AZ156">
            <v>3.7</v>
          </cell>
          <cell r="BA156">
            <v>3.55</v>
          </cell>
          <cell r="BB156">
            <v>4.2300000000000004</v>
          </cell>
          <cell r="BC156">
            <v>4.05</v>
          </cell>
          <cell r="BD156">
            <v>4.04</v>
          </cell>
          <cell r="BE156">
            <v>3.61</v>
          </cell>
          <cell r="BF156">
            <v>2.99</v>
          </cell>
          <cell r="BG156">
            <v>4.26</v>
          </cell>
          <cell r="BH156">
            <v>4.12</v>
          </cell>
          <cell r="BI156">
            <v>3.92</v>
          </cell>
          <cell r="BJ156">
            <v>3.76</v>
          </cell>
          <cell r="BK156">
            <v>4.0599999999999996</v>
          </cell>
          <cell r="BL156">
            <v>3.78</v>
          </cell>
          <cell r="BM156">
            <v>4.1500000000000004</v>
          </cell>
          <cell r="BN156">
            <v>4.2</v>
          </cell>
          <cell r="BO156">
            <v>3.92</v>
          </cell>
          <cell r="BP156">
            <v>3.59</v>
          </cell>
          <cell r="BQ156">
            <v>3.66</v>
          </cell>
          <cell r="BU156">
            <v>3.9563405657190431</v>
          </cell>
          <cell r="BV156">
            <v>3.8970740377559441</v>
          </cell>
          <cell r="BW156">
            <v>3.948765940388292</v>
          </cell>
          <cell r="CC156" t="str">
            <v xml:space="preserve">jun </v>
          </cell>
          <cell r="CD156" t="str">
            <v>-</v>
          </cell>
          <cell r="CE156">
            <v>3.3195508982035933</v>
          </cell>
          <cell r="CF156">
            <v>3.29</v>
          </cell>
          <cell r="CG156">
            <v>3.34</v>
          </cell>
          <cell r="CH156">
            <v>3.33</v>
          </cell>
          <cell r="CI156">
            <v>3.3</v>
          </cell>
          <cell r="CJ156">
            <v>3.02</v>
          </cell>
          <cell r="CK156">
            <v>3.1219999999999999</v>
          </cell>
          <cell r="CL156">
            <v>3.18</v>
          </cell>
          <cell r="CM156">
            <v>3.24</v>
          </cell>
          <cell r="CN156">
            <v>3.26</v>
          </cell>
          <cell r="CO156">
            <v>3.26</v>
          </cell>
          <cell r="CP156">
            <v>3.3</v>
          </cell>
          <cell r="CQ156">
            <v>3.17</v>
          </cell>
          <cell r="CR156">
            <v>3.31</v>
          </cell>
          <cell r="CS156">
            <v>3.18</v>
          </cell>
          <cell r="CT156">
            <v>3.12</v>
          </cell>
          <cell r="CU156">
            <v>3.42</v>
          </cell>
          <cell r="CV156">
            <v>3.3</v>
          </cell>
          <cell r="CW156">
            <v>3.12</v>
          </cell>
          <cell r="CX156">
            <v>3.23</v>
          </cell>
          <cell r="CY156">
            <v>3.24</v>
          </cell>
          <cell r="CZ156">
            <v>3.22</v>
          </cell>
          <cell r="DA156">
            <v>3.4</v>
          </cell>
          <cell r="DB156">
            <v>3.3698498498498495</v>
          </cell>
          <cell r="DC156">
            <v>3.28</v>
          </cell>
          <cell r="DD156">
            <v>3.22</v>
          </cell>
          <cell r="DE156">
            <v>3.17</v>
          </cell>
          <cell r="DI156">
            <v>3.2798333117352128</v>
          </cell>
          <cell r="DJ156">
            <v>3.1769718709835684</v>
          </cell>
          <cell r="DK156">
            <v>3.2660752343508492</v>
          </cell>
        </row>
        <row r="157">
          <cell r="AO157" t="str">
            <v xml:space="preserve">jun </v>
          </cell>
          <cell r="AP157" t="str">
            <v>-</v>
          </cell>
          <cell r="AQ157">
            <v>3.9</v>
          </cell>
          <cell r="AR157">
            <v>3.75</v>
          </cell>
          <cell r="AS157">
            <v>4.1100000000000003</v>
          </cell>
          <cell r="AT157">
            <v>4</v>
          </cell>
          <cell r="AU157">
            <v>4</v>
          </cell>
          <cell r="AV157">
            <v>3.77</v>
          </cell>
          <cell r="AW157">
            <v>3.6520000000000001</v>
          </cell>
          <cell r="AX157">
            <v>3.89</v>
          </cell>
          <cell r="AY157">
            <v>3.66</v>
          </cell>
          <cell r="AZ157">
            <v>3.67</v>
          </cell>
          <cell r="BA157">
            <v>3.48</v>
          </cell>
          <cell r="BB157">
            <v>4.13</v>
          </cell>
          <cell r="BC157">
            <v>3.93</v>
          </cell>
          <cell r="BD157">
            <v>3.95</v>
          </cell>
          <cell r="BE157">
            <v>3.54</v>
          </cell>
          <cell r="BF157">
            <v>2.91</v>
          </cell>
          <cell r="BG157">
            <v>4.18</v>
          </cell>
          <cell r="BH157">
            <v>4.0999999999999996</v>
          </cell>
          <cell r="BI157">
            <v>3.84</v>
          </cell>
          <cell r="BJ157">
            <v>3.78</v>
          </cell>
          <cell r="BK157">
            <v>4.01</v>
          </cell>
          <cell r="BL157">
            <v>3.63</v>
          </cell>
          <cell r="BM157">
            <v>4.13</v>
          </cell>
          <cell r="BN157">
            <v>4.1100000000000003</v>
          </cell>
          <cell r="BO157">
            <v>3.89</v>
          </cell>
          <cell r="BP157">
            <v>3.6</v>
          </cell>
          <cell r="BQ157">
            <v>3.61</v>
          </cell>
          <cell r="BU157">
            <v>3.9175240627344898</v>
          </cell>
          <cell r="BV157">
            <v>3.8177103876572569</v>
          </cell>
          <cell r="BW157">
            <v>3.904173634666444</v>
          </cell>
          <cell r="CC157" t="str">
            <v xml:space="preserve">jul </v>
          </cell>
          <cell r="CD157" t="str">
            <v>-</v>
          </cell>
          <cell r="CE157">
            <v>3.33</v>
          </cell>
          <cell r="CF157">
            <v>3.27</v>
          </cell>
          <cell r="CG157">
            <v>3.34</v>
          </cell>
          <cell r="CH157">
            <v>3.34</v>
          </cell>
          <cell r="CI157">
            <v>3.3</v>
          </cell>
          <cell r="CJ157">
            <v>3.13</v>
          </cell>
          <cell r="CK157">
            <v>3.113</v>
          </cell>
          <cell r="CL157">
            <v>3.17</v>
          </cell>
          <cell r="CM157">
            <v>3.27</v>
          </cell>
          <cell r="CN157">
            <v>3.25</v>
          </cell>
          <cell r="CO157">
            <v>3.24</v>
          </cell>
          <cell r="CP157">
            <v>3.27</v>
          </cell>
          <cell r="CQ157">
            <v>3.18</v>
          </cell>
          <cell r="CR157">
            <v>3.34</v>
          </cell>
          <cell r="CS157">
            <v>3.17</v>
          </cell>
          <cell r="CT157">
            <v>3.13</v>
          </cell>
          <cell r="CU157">
            <v>3.41</v>
          </cell>
          <cell r="CV157">
            <v>3.25</v>
          </cell>
          <cell r="CW157">
            <v>3.11</v>
          </cell>
          <cell r="CX157">
            <v>3.21</v>
          </cell>
          <cell r="CY157">
            <v>3.25</v>
          </cell>
          <cell r="CZ157">
            <v>3.2</v>
          </cell>
          <cell r="DA157">
            <v>3.4</v>
          </cell>
          <cell r="DB157">
            <v>3.35</v>
          </cell>
          <cell r="DC157">
            <v>3.26</v>
          </cell>
          <cell r="DD157">
            <v>3.2</v>
          </cell>
          <cell r="DE157">
            <v>3.16</v>
          </cell>
          <cell r="DI157">
            <v>3.277484701596292</v>
          </cell>
          <cell r="DJ157">
            <v>3.1666115998574642</v>
          </cell>
          <cell r="DK157">
            <v>3.2620278054988407</v>
          </cell>
        </row>
        <row r="158">
          <cell r="AO158" t="str">
            <v xml:space="preserve">jul </v>
          </cell>
          <cell r="AP158" t="str">
            <v>-</v>
          </cell>
          <cell r="AQ158">
            <v>3.93</v>
          </cell>
          <cell r="AR158">
            <v>3.76</v>
          </cell>
          <cell r="AS158">
            <v>4.1100000000000003</v>
          </cell>
          <cell r="AT158">
            <v>4.01</v>
          </cell>
          <cell r="AU158">
            <v>3.9</v>
          </cell>
          <cell r="AV158">
            <v>3.67</v>
          </cell>
          <cell r="AW158">
            <v>3.6549999999999998</v>
          </cell>
          <cell r="AX158">
            <v>3.91</v>
          </cell>
          <cell r="AY158">
            <v>3.71</v>
          </cell>
          <cell r="AZ158">
            <v>3.68</v>
          </cell>
          <cell r="BA158">
            <v>3.45</v>
          </cell>
          <cell r="BB158">
            <v>4.16</v>
          </cell>
          <cell r="BC158">
            <v>3.98</v>
          </cell>
          <cell r="BD158">
            <v>4</v>
          </cell>
          <cell r="BE158">
            <v>3.56</v>
          </cell>
          <cell r="BF158">
            <v>2.92</v>
          </cell>
          <cell r="BG158">
            <v>4.18</v>
          </cell>
          <cell r="BH158">
            <v>4.0199999999999996</v>
          </cell>
          <cell r="BI158">
            <v>3.83</v>
          </cell>
          <cell r="BJ158">
            <v>3.75</v>
          </cell>
          <cell r="BK158">
            <v>4</v>
          </cell>
          <cell r="BL158">
            <v>3.6</v>
          </cell>
          <cell r="BM158">
            <v>4.08</v>
          </cell>
          <cell r="BN158">
            <v>4.09</v>
          </cell>
          <cell r="BO158">
            <v>3.93</v>
          </cell>
          <cell r="BP158">
            <v>3.6</v>
          </cell>
          <cell r="BQ158">
            <v>3.6</v>
          </cell>
          <cell r="BU158">
            <v>3.9304104511754598</v>
          </cell>
          <cell r="BV158">
            <v>3.8171795082009545</v>
          </cell>
          <cell r="BW158">
            <v>3.9146248467941902</v>
          </cell>
          <cell r="CC158" t="str">
            <v xml:space="preserve">aug </v>
          </cell>
          <cell r="CD158" t="str">
            <v>-</v>
          </cell>
          <cell r="CE158">
            <v>3.36</v>
          </cell>
          <cell r="CF158">
            <v>3.31</v>
          </cell>
          <cell r="CG158">
            <v>3.38</v>
          </cell>
          <cell r="CH158">
            <v>3.37</v>
          </cell>
          <cell r="CI158">
            <v>3.3</v>
          </cell>
          <cell r="CJ158">
            <v>3.28</v>
          </cell>
          <cell r="CK158">
            <v>3.1150000000000002</v>
          </cell>
          <cell r="CL158">
            <v>3.2</v>
          </cell>
          <cell r="CM158">
            <v>3.34</v>
          </cell>
          <cell r="CN158">
            <v>3.28</v>
          </cell>
          <cell r="CO158">
            <v>3.17</v>
          </cell>
          <cell r="CP158">
            <v>3.26</v>
          </cell>
          <cell r="CQ158">
            <v>3.21</v>
          </cell>
          <cell r="CR158">
            <v>3.38</v>
          </cell>
          <cell r="CS158">
            <v>3.18</v>
          </cell>
          <cell r="CT158">
            <v>3.11</v>
          </cell>
          <cell r="CU158">
            <v>3.45</v>
          </cell>
          <cell r="CV158">
            <v>3.29</v>
          </cell>
          <cell r="CW158">
            <v>3.14</v>
          </cell>
          <cell r="CX158">
            <v>3.22</v>
          </cell>
          <cell r="CY158">
            <v>3.28</v>
          </cell>
          <cell r="CZ158">
            <v>3.22</v>
          </cell>
          <cell r="DA158">
            <v>3.41</v>
          </cell>
          <cell r="DB158">
            <v>3.38</v>
          </cell>
          <cell r="DC158">
            <v>3.31</v>
          </cell>
          <cell r="DD158">
            <v>3.22</v>
          </cell>
          <cell r="DE158">
            <v>3.17</v>
          </cell>
          <cell r="DI158">
            <v>3.3129797225449016</v>
          </cell>
          <cell r="DJ158">
            <v>3.1926068155179124</v>
          </cell>
          <cell r="DK158">
            <v>3.2959181307279048</v>
          </cell>
        </row>
        <row r="159">
          <cell r="AO159" t="str">
            <v xml:space="preserve">aug </v>
          </cell>
          <cell r="AQ159">
            <v>3.99</v>
          </cell>
          <cell r="AR159">
            <v>3.73</v>
          </cell>
          <cell r="AS159">
            <v>4.1399999999999997</v>
          </cell>
          <cell r="AT159">
            <v>4.04</v>
          </cell>
          <cell r="AU159">
            <v>3.9</v>
          </cell>
          <cell r="AV159">
            <v>3.71</v>
          </cell>
          <cell r="AW159">
            <v>3.6379999999999999</v>
          </cell>
          <cell r="AX159">
            <v>3.94</v>
          </cell>
          <cell r="AY159">
            <v>3.79</v>
          </cell>
          <cell r="AZ159">
            <v>3.69</v>
          </cell>
          <cell r="BA159">
            <v>3.44</v>
          </cell>
          <cell r="BB159">
            <v>4.18</v>
          </cell>
          <cell r="BC159">
            <v>3.94</v>
          </cell>
          <cell r="BD159">
            <v>4.08</v>
          </cell>
          <cell r="BE159">
            <v>3.57</v>
          </cell>
          <cell r="BF159">
            <v>2.98</v>
          </cell>
          <cell r="BG159">
            <v>4.2</v>
          </cell>
          <cell r="BH159">
            <v>4.0599999999999996</v>
          </cell>
          <cell r="BI159">
            <v>3.84</v>
          </cell>
          <cell r="BJ159">
            <v>3.78</v>
          </cell>
          <cell r="BK159">
            <v>4.0199999999999996</v>
          </cell>
          <cell r="BL159">
            <v>3.59</v>
          </cell>
          <cell r="BM159">
            <v>4.04</v>
          </cell>
          <cell r="BN159">
            <v>4.0999999999999996</v>
          </cell>
          <cell r="BO159">
            <v>3.97</v>
          </cell>
          <cell r="BP159">
            <v>3.61</v>
          </cell>
          <cell r="BQ159">
            <v>3.64</v>
          </cell>
          <cell r="BU159">
            <v>3.9602004249537566</v>
          </cell>
          <cell r="BV159">
            <v>3.8166717049497874</v>
          </cell>
          <cell r="BW159">
            <v>3.9398567405217215</v>
          </cell>
          <cell r="CC159" t="str">
            <v xml:space="preserve">sep </v>
          </cell>
          <cell r="CD159" t="str">
            <v>-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I159">
            <v>0</v>
          </cell>
          <cell r="DJ159">
            <v>0</v>
          </cell>
          <cell r="DK159">
            <v>0</v>
          </cell>
        </row>
        <row r="160">
          <cell r="AO160" t="str">
            <v xml:space="preserve">sep </v>
          </cell>
          <cell r="AQ160">
            <v>4.08</v>
          </cell>
          <cell r="AR160">
            <v>3.86</v>
          </cell>
          <cell r="AS160">
            <v>4.26</v>
          </cell>
          <cell r="AT160">
            <v>4.1500000000000004</v>
          </cell>
          <cell r="AU160">
            <v>4.0999999999999996</v>
          </cell>
          <cell r="AV160">
            <v>3.84</v>
          </cell>
          <cell r="AW160">
            <v>3.7029999999999998</v>
          </cell>
          <cell r="AX160">
            <v>4.0199999999999996</v>
          </cell>
          <cell r="AY160">
            <v>3.93</v>
          </cell>
          <cell r="AZ160">
            <v>3.74</v>
          </cell>
          <cell r="BA160">
            <v>3.53</v>
          </cell>
          <cell r="BB160">
            <v>4.3499999999999996</v>
          </cell>
          <cell r="BC160">
            <v>4.0999999999999996</v>
          </cell>
          <cell r="BD160">
            <v>4.21</v>
          </cell>
          <cell r="BE160">
            <v>3.61</v>
          </cell>
          <cell r="BF160">
            <v>3.16</v>
          </cell>
          <cell r="BG160">
            <v>4.32</v>
          </cell>
          <cell r="BH160">
            <v>4.2</v>
          </cell>
          <cell r="BI160">
            <v>3.96</v>
          </cell>
          <cell r="BJ160">
            <v>3.84</v>
          </cell>
          <cell r="BK160">
            <v>4.09</v>
          </cell>
          <cell r="BL160">
            <v>3.79</v>
          </cell>
          <cell r="BM160">
            <v>4.12</v>
          </cell>
          <cell r="BN160">
            <v>4.24</v>
          </cell>
          <cell r="BO160">
            <v>4.0599999999999996</v>
          </cell>
          <cell r="BP160">
            <v>3.63</v>
          </cell>
          <cell r="BQ160">
            <v>3.71</v>
          </cell>
          <cell r="BU160">
            <v>4.058224267364781</v>
          </cell>
          <cell r="BV160">
            <v>3.9426208502839795</v>
          </cell>
          <cell r="BW160">
            <v>4.0420352750215747</v>
          </cell>
          <cell r="CC160" t="str">
            <v xml:space="preserve">oct </v>
          </cell>
          <cell r="CD160" t="str">
            <v>-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I160">
            <v>0</v>
          </cell>
          <cell r="DJ160">
            <v>0</v>
          </cell>
          <cell r="DK160">
            <v>0</v>
          </cell>
        </row>
        <row r="161">
          <cell r="AO161" t="str">
            <v xml:space="preserve">oct </v>
          </cell>
          <cell r="AQ161">
            <v>4.1715710723192014</v>
          </cell>
          <cell r="AR161">
            <v>3.9</v>
          </cell>
          <cell r="AS161">
            <v>4.34</v>
          </cell>
          <cell r="AT161">
            <v>4.25</v>
          </cell>
          <cell r="AU161">
            <v>4.0999999999999996</v>
          </cell>
          <cell r="AV161">
            <v>4.0999999999999996</v>
          </cell>
          <cell r="AW161">
            <v>3.7389999999999999</v>
          </cell>
          <cell r="AX161">
            <v>4.09</v>
          </cell>
          <cell r="AY161">
            <v>4.12</v>
          </cell>
          <cell r="AZ161">
            <v>3.77</v>
          </cell>
          <cell r="BA161">
            <v>3.66</v>
          </cell>
          <cell r="BB161">
            <v>4.62</v>
          </cell>
          <cell r="BC161">
            <v>4.29</v>
          </cell>
          <cell r="BD161">
            <v>4.3099999999999996</v>
          </cell>
          <cell r="BE161">
            <v>3.72</v>
          </cell>
          <cell r="BF161">
            <v>3.24</v>
          </cell>
          <cell r="BG161">
            <v>4.41</v>
          </cell>
          <cell r="BH161">
            <v>4.2699999999999996</v>
          </cell>
          <cell r="BI161">
            <v>4.0599999999999996</v>
          </cell>
          <cell r="BJ161">
            <v>3.93</v>
          </cell>
          <cell r="BK161">
            <v>4.16</v>
          </cell>
          <cell r="BL161">
            <v>3.84</v>
          </cell>
          <cell r="BM161">
            <v>4.2699999999999996</v>
          </cell>
          <cell r="BN161">
            <v>4.34</v>
          </cell>
          <cell r="BO161">
            <v>4.17</v>
          </cell>
          <cell r="BP161">
            <v>3.65</v>
          </cell>
          <cell r="BQ161">
            <v>3.76</v>
          </cell>
          <cell r="BU161">
            <v>4.1484471481821616</v>
          </cell>
          <cell r="BV161">
            <v>4.0365284964099546</v>
          </cell>
          <cell r="BW161">
            <v>4.1335749949192797</v>
          </cell>
          <cell r="CC161" t="str">
            <v xml:space="preserve">nov </v>
          </cell>
          <cell r="CD161" t="str">
            <v>-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I161">
            <v>0</v>
          </cell>
          <cell r="DJ161">
            <v>0</v>
          </cell>
          <cell r="DK161">
            <v>0</v>
          </cell>
        </row>
        <row r="162">
          <cell r="AO162" t="str">
            <v xml:space="preserve">nov </v>
          </cell>
          <cell r="AQ162">
            <v>4.2733167082294266</v>
          </cell>
          <cell r="AR162">
            <v>4.01</v>
          </cell>
          <cell r="AS162">
            <v>4.41</v>
          </cell>
          <cell r="AT162">
            <v>4.3099999999999996</v>
          </cell>
          <cell r="AU162">
            <v>4.2</v>
          </cell>
          <cell r="AV162">
            <v>4.12</v>
          </cell>
          <cell r="AW162">
            <v>3.7488394736842108</v>
          </cell>
          <cell r="AX162">
            <v>4.1900000000000004</v>
          </cell>
          <cell r="AY162">
            <v>4.24</v>
          </cell>
          <cell r="AZ162">
            <v>3.82</v>
          </cell>
          <cell r="BA162">
            <v>3.8375741239892185</v>
          </cell>
          <cell r="BB162">
            <v>4.62</v>
          </cell>
          <cell r="BC162">
            <v>4.42</v>
          </cell>
          <cell r="BD162">
            <v>4.41</v>
          </cell>
          <cell r="BE162">
            <v>3.76</v>
          </cell>
          <cell r="BF162">
            <v>3.22</v>
          </cell>
          <cell r="BG162">
            <v>4.4800000000000004</v>
          </cell>
          <cell r="BH162">
            <v>4.28</v>
          </cell>
          <cell r="BI162">
            <v>4.1500000000000004</v>
          </cell>
          <cell r="BJ162">
            <v>3.98</v>
          </cell>
          <cell r="BK162">
            <v>4.22</v>
          </cell>
          <cell r="BL162">
            <v>3.91</v>
          </cell>
          <cell r="BM162">
            <v>4.32</v>
          </cell>
          <cell r="BN162">
            <v>4.3499999999999996</v>
          </cell>
          <cell r="BO162">
            <v>4.2300000000000004</v>
          </cell>
          <cell r="BP162">
            <v>3.68</v>
          </cell>
          <cell r="BQ162">
            <v>3.83</v>
          </cell>
          <cell r="BU162">
            <v>4.2146325713746169</v>
          </cell>
          <cell r="BV162">
            <v>4.1154743483492604</v>
          </cell>
          <cell r="BW162">
            <v>4.2023244908675697</v>
          </cell>
          <cell r="CC162" t="str">
            <v xml:space="preserve">dec </v>
          </cell>
          <cell r="CD162" t="str">
            <v>-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I162">
            <v>0</v>
          </cell>
          <cell r="DJ162">
            <v>0</v>
          </cell>
          <cell r="DK162">
            <v>0</v>
          </cell>
        </row>
        <row r="163">
          <cell r="AO163" t="str">
            <v xml:space="preserve">dec </v>
          </cell>
          <cell r="AQ163">
            <v>4.2427930174563588</v>
          </cell>
          <cell r="AR163">
            <v>4.0403022670025184</v>
          </cell>
          <cell r="AS163">
            <v>4.3697260273972605</v>
          </cell>
          <cell r="AT163">
            <v>4.3</v>
          </cell>
          <cell r="AU163">
            <v>4.0999999999999996</v>
          </cell>
          <cell r="AV163">
            <v>4.1300980392156861</v>
          </cell>
          <cell r="AW163">
            <v>3.8078763157894739</v>
          </cell>
          <cell r="AX163">
            <v>4.2459888241010697</v>
          </cell>
          <cell r="AY163">
            <v>4.0777033492822969</v>
          </cell>
          <cell r="AZ163">
            <v>3.8300262467191599</v>
          </cell>
          <cell r="BA163">
            <v>3.8375741239892185</v>
          </cell>
          <cell r="BB163">
            <v>4.517104677060134</v>
          </cell>
          <cell r="BC163">
            <v>4.3794495412844032</v>
          </cell>
          <cell r="BD163">
            <v>4.3998387096774199</v>
          </cell>
          <cell r="BE163">
            <v>3.790322580645161</v>
          </cell>
          <cell r="BF163">
            <v>3.2</v>
          </cell>
          <cell r="BG163">
            <v>4.4990681003584223</v>
          </cell>
          <cell r="BH163">
            <v>4.3498368298368302</v>
          </cell>
          <cell r="BI163">
            <v>4.1196341463414647</v>
          </cell>
          <cell r="BJ163">
            <v>4.0610178117048346</v>
          </cell>
          <cell r="BK163">
            <v>4.260479616306954</v>
          </cell>
          <cell r="BL163">
            <v>3.869057591623037</v>
          </cell>
          <cell r="BM163">
            <v>4.3</v>
          </cell>
          <cell r="BN163">
            <v>4.2796766743648957</v>
          </cell>
          <cell r="BO163">
            <v>4.2</v>
          </cell>
          <cell r="BP163">
            <v>3.7096774193548385</v>
          </cell>
          <cell r="BQ163">
            <v>3.83</v>
          </cell>
          <cell r="BU163">
            <v>4.2232110239050851</v>
          </cell>
          <cell r="BV163">
            <v>4.0969854707791615</v>
          </cell>
          <cell r="BW163">
            <v>4.2076777282635227</v>
          </cell>
        </row>
        <row r="270">
          <cell r="AO270" t="str">
            <v xml:space="preserve">jan </v>
          </cell>
          <cell r="AQ270">
            <v>11.001178790000001</v>
          </cell>
          <cell r="AR270">
            <v>0</v>
          </cell>
          <cell r="AS270">
            <v>16.346699999999998</v>
          </cell>
          <cell r="AT270">
            <v>98.708659459999993</v>
          </cell>
          <cell r="AU270">
            <v>1.3119999999999998</v>
          </cell>
          <cell r="AV270">
            <v>1.7772804</v>
          </cell>
          <cell r="AW270">
            <v>17.419011470000001</v>
          </cell>
          <cell r="AX270">
            <v>86.400155949999984</v>
          </cell>
          <cell r="AY270">
            <v>4.5964799999999997</v>
          </cell>
          <cell r="AZ270">
            <v>32.002693800000003</v>
          </cell>
          <cell r="BA270">
            <v>0</v>
          </cell>
          <cell r="BB270">
            <v>0</v>
          </cell>
          <cell r="BC270">
            <v>1.3109999999999999</v>
          </cell>
          <cell r="BD270">
            <v>0.93967900000000004</v>
          </cell>
          <cell r="BE270">
            <v>0</v>
          </cell>
          <cell r="BF270">
            <v>0</v>
          </cell>
          <cell r="BG270">
            <v>41.600640000000006</v>
          </cell>
          <cell r="BH270">
            <v>9.3719999999999999</v>
          </cell>
          <cell r="BI270">
            <v>0</v>
          </cell>
          <cell r="BJ270">
            <v>5.5938200000000009</v>
          </cell>
          <cell r="BK270">
            <v>0</v>
          </cell>
          <cell r="BL270">
            <v>0</v>
          </cell>
          <cell r="BM270">
            <v>8.697989999999999</v>
          </cell>
          <cell r="BN270">
            <v>11.975130000000002</v>
          </cell>
          <cell r="BO270">
            <v>47.757576999999998</v>
          </cell>
          <cell r="BU270">
            <v>394.18899586999993</v>
          </cell>
          <cell r="BV270">
            <v>2.6229999999999998</v>
          </cell>
          <cell r="BW270">
            <v>396.81199586999992</v>
          </cell>
        </row>
        <row r="271">
          <cell r="AO271" t="str">
            <v xml:space="preserve">feb </v>
          </cell>
          <cell r="AQ271">
            <v>10.3112841</v>
          </cell>
          <cell r="AR271">
            <v>0</v>
          </cell>
          <cell r="AS271">
            <v>14.458400000000001</v>
          </cell>
          <cell r="AT271">
            <v>89.28751763999999</v>
          </cell>
          <cell r="AU271">
            <v>1.216</v>
          </cell>
          <cell r="AV271">
            <v>1.6513952000000001</v>
          </cell>
          <cell r="AW271">
            <v>16.363169119999998</v>
          </cell>
          <cell r="AX271">
            <v>79.17150715999999</v>
          </cell>
          <cell r="AY271">
            <v>7.1583600000000001</v>
          </cell>
          <cell r="AZ271">
            <v>29.940010800000003</v>
          </cell>
          <cell r="BA271">
            <v>0</v>
          </cell>
          <cell r="BB271">
            <v>0</v>
          </cell>
          <cell r="BC271">
            <v>0.89869999999999994</v>
          </cell>
          <cell r="BD271">
            <v>0.86440880000000009</v>
          </cell>
          <cell r="BE271">
            <v>0</v>
          </cell>
          <cell r="BF271">
            <v>0</v>
          </cell>
          <cell r="BG271">
            <v>38.316708000000006</v>
          </cell>
          <cell r="BH271">
            <v>8.4435999999999982</v>
          </cell>
          <cell r="BI271">
            <v>0</v>
          </cell>
          <cell r="BJ271">
            <v>5.2976000000000001</v>
          </cell>
          <cell r="BK271">
            <v>0</v>
          </cell>
          <cell r="BL271">
            <v>0</v>
          </cell>
          <cell r="BM271">
            <v>8.1087299999999995</v>
          </cell>
          <cell r="BN271">
            <v>10.862279999999998</v>
          </cell>
          <cell r="BO271">
            <v>43.971001200000003</v>
          </cell>
          <cell r="BU271">
            <v>364.20597201999993</v>
          </cell>
          <cell r="BV271">
            <v>2.1147</v>
          </cell>
          <cell r="BW271">
            <v>366.32067201999996</v>
          </cell>
        </row>
        <row r="272">
          <cell r="AO272" t="str">
            <v xml:space="preserve">mar </v>
          </cell>
          <cell r="AQ272">
            <v>11.707357500000002</v>
          </cell>
          <cell r="AR272">
            <v>0</v>
          </cell>
          <cell r="AS272">
            <v>16.042250000000003</v>
          </cell>
          <cell r="AT272">
            <v>98.936553950000004</v>
          </cell>
          <cell r="AU272">
            <v>1.42</v>
          </cell>
          <cell r="AV272">
            <v>1.941406</v>
          </cell>
          <cell r="AW272">
            <v>18.69696192</v>
          </cell>
          <cell r="AX272">
            <v>87.775356479999985</v>
          </cell>
          <cell r="AY272">
            <v>14.613689999999998</v>
          </cell>
          <cell r="AZ272">
            <v>33.875380800000002</v>
          </cell>
          <cell r="BA272">
            <v>0</v>
          </cell>
          <cell r="BB272">
            <v>0</v>
          </cell>
          <cell r="BC272">
            <v>1.1924000000000001</v>
          </cell>
          <cell r="BD272">
            <v>0.99547679999999983</v>
          </cell>
          <cell r="BE272">
            <v>0</v>
          </cell>
          <cell r="BF272">
            <v>0</v>
          </cell>
          <cell r="BG272">
            <v>39.524101999999999</v>
          </cell>
          <cell r="BH272">
            <v>9.2960000000000012</v>
          </cell>
          <cell r="BI272">
            <v>0</v>
          </cell>
          <cell r="BJ272">
            <v>6.0598999999999998</v>
          </cell>
          <cell r="BK272">
            <v>0</v>
          </cell>
          <cell r="BL272">
            <v>0</v>
          </cell>
          <cell r="BM272">
            <v>9.0479199999999995</v>
          </cell>
          <cell r="BN272">
            <v>12.26454</v>
          </cell>
          <cell r="BO272">
            <v>49.809176199999996</v>
          </cell>
          <cell r="BU272">
            <v>410.58607165000001</v>
          </cell>
          <cell r="BV272">
            <v>2.6124000000000001</v>
          </cell>
          <cell r="BW272">
            <v>413.19847165000004</v>
          </cell>
        </row>
        <row r="273">
          <cell r="AO273" t="str">
            <v xml:space="preserve">apr </v>
          </cell>
          <cell r="AQ273">
            <v>11.12959614</v>
          </cell>
          <cell r="AR273">
            <v>0</v>
          </cell>
          <cell r="AS273">
            <v>16.19286</v>
          </cell>
          <cell r="AT273">
            <v>97.901840639999989</v>
          </cell>
          <cell r="AU273">
            <v>1.5756000000000001</v>
          </cell>
          <cell r="AV273">
            <v>1.9373400000000001</v>
          </cell>
          <cell r="AW273">
            <v>19.012977099999997</v>
          </cell>
          <cell r="AX273">
            <v>86.115153890000016</v>
          </cell>
          <cell r="AY273">
            <v>20.36974</v>
          </cell>
          <cell r="AZ273">
            <v>32.6703312</v>
          </cell>
          <cell r="BA273">
            <v>0</v>
          </cell>
          <cell r="BB273">
            <v>0</v>
          </cell>
          <cell r="BC273">
            <v>1.3707999999999998</v>
          </cell>
          <cell r="BD273">
            <v>0.93374150000000011</v>
          </cell>
          <cell r="BE273">
            <v>0</v>
          </cell>
          <cell r="BF273">
            <v>0</v>
          </cell>
          <cell r="BG273">
            <v>41.103797999999998</v>
          </cell>
          <cell r="BH273">
            <v>9.4530000000000012</v>
          </cell>
          <cell r="BI273">
            <v>0</v>
          </cell>
          <cell r="BJ273">
            <v>6.2039999999999997</v>
          </cell>
          <cell r="BK273">
            <v>0</v>
          </cell>
          <cell r="BL273">
            <v>0</v>
          </cell>
          <cell r="BM273">
            <v>8.9119199999999985</v>
          </cell>
          <cell r="BN273">
            <v>12.013200000000001</v>
          </cell>
          <cell r="BO273">
            <v>48.70525949999999</v>
          </cell>
          <cell r="BU273">
            <v>412.65475796999999</v>
          </cell>
          <cell r="BV273">
            <v>2.9463999999999997</v>
          </cell>
          <cell r="BW273">
            <v>415.60115796999997</v>
          </cell>
        </row>
        <row r="274">
          <cell r="AO274" t="str">
            <v xml:space="preserve">may </v>
          </cell>
          <cell r="AQ274">
            <v>12.091376</v>
          </cell>
          <cell r="AR274">
            <v>0</v>
          </cell>
          <cell r="AS274">
            <v>17.033029999999997</v>
          </cell>
          <cell r="AT274">
            <v>102.56670321999999</v>
          </cell>
          <cell r="AU274">
            <v>1.6769999999999998</v>
          </cell>
          <cell r="AV274">
            <v>2.1610440000000004</v>
          </cell>
          <cell r="AW274">
            <v>19.26536304</v>
          </cell>
          <cell r="AX274">
            <v>86.176071679999993</v>
          </cell>
          <cell r="AY274">
            <v>25.738240000000001</v>
          </cell>
          <cell r="AZ274">
            <v>32.829828899999995</v>
          </cell>
          <cell r="BA274">
            <v>0</v>
          </cell>
          <cell r="BB274">
            <v>0</v>
          </cell>
          <cell r="BC274">
            <v>3.2059999999999995</v>
          </cell>
          <cell r="BD274">
            <v>0.97932240000000004</v>
          </cell>
          <cell r="BE274">
            <v>0</v>
          </cell>
          <cell r="BF274">
            <v>0</v>
          </cell>
          <cell r="BG274">
            <v>42.344484000000001</v>
          </cell>
          <cell r="BH274">
            <v>10.246499999999999</v>
          </cell>
          <cell r="BI274">
            <v>0</v>
          </cell>
          <cell r="BJ274">
            <v>6.5129399999999995</v>
          </cell>
          <cell r="BK274">
            <v>0</v>
          </cell>
          <cell r="BL274">
            <v>0</v>
          </cell>
          <cell r="BM274">
            <v>9.3430800000000005</v>
          </cell>
          <cell r="BN274">
            <v>12.4026</v>
          </cell>
          <cell r="BO274">
            <v>51.705269000000001</v>
          </cell>
          <cell r="BU274">
            <v>431.39585224000001</v>
          </cell>
          <cell r="BV274">
            <v>4.8829999999999991</v>
          </cell>
          <cell r="BW274">
            <v>436.27885224000005</v>
          </cell>
        </row>
        <row r="275">
          <cell r="AO275" t="str">
            <v xml:space="preserve">jun </v>
          </cell>
          <cell r="AQ275">
            <v>11.26886266</v>
          </cell>
          <cell r="AR275">
            <v>0</v>
          </cell>
          <cell r="AS275">
            <v>16.190160000000002</v>
          </cell>
          <cell r="AT275">
            <v>96.71263162999999</v>
          </cell>
          <cell r="AU275">
            <v>1.8447</v>
          </cell>
          <cell r="AV275">
            <v>2.0118272000000004</v>
          </cell>
          <cell r="AW275">
            <v>18.549239939999996</v>
          </cell>
          <cell r="AX275">
            <v>76.177478100000002</v>
          </cell>
          <cell r="AY275">
            <v>25.019679999999997</v>
          </cell>
          <cell r="AZ275">
            <v>30.727260000000001</v>
          </cell>
          <cell r="BA275">
            <v>0</v>
          </cell>
          <cell r="BB275">
            <v>0</v>
          </cell>
          <cell r="BC275">
            <v>4.5275999999999996</v>
          </cell>
          <cell r="BD275">
            <v>0.91103669999999992</v>
          </cell>
          <cell r="BE275">
            <v>0</v>
          </cell>
          <cell r="BF275">
            <v>0</v>
          </cell>
          <cell r="BG275">
            <v>40.101278000000001</v>
          </cell>
          <cell r="BH275">
            <v>9.4871999999999996</v>
          </cell>
          <cell r="BI275">
            <v>0</v>
          </cell>
          <cell r="BJ275">
            <v>6.0658500000000002</v>
          </cell>
          <cell r="BK275">
            <v>0</v>
          </cell>
          <cell r="BL275">
            <v>0</v>
          </cell>
          <cell r="BM275">
            <v>9.311399999999999</v>
          </cell>
          <cell r="BN275">
            <v>11.577870000000001</v>
          </cell>
          <cell r="BO275">
            <v>48.234048000000001</v>
          </cell>
          <cell r="BU275">
            <v>402.34582223000001</v>
          </cell>
          <cell r="BV275">
            <v>6.3722999999999992</v>
          </cell>
          <cell r="BW275">
            <v>408.71812223000001</v>
          </cell>
        </row>
        <row r="276">
          <cell r="AO276" t="str">
            <v xml:space="preserve">jul </v>
          </cell>
          <cell r="AQ276">
            <v>10.653082380000001</v>
          </cell>
          <cell r="AR276">
            <v>0</v>
          </cell>
          <cell r="AS276">
            <v>16.15428</v>
          </cell>
          <cell r="AT276">
            <v>95.394067689999986</v>
          </cell>
          <cell r="AU276">
            <v>1.56</v>
          </cell>
          <cell r="AV276">
            <v>1.90564</v>
          </cell>
          <cell r="AW276">
            <v>18.50356652</v>
          </cell>
          <cell r="AX276">
            <v>70.08266442</v>
          </cell>
          <cell r="AY276">
            <v>24.511759999999999</v>
          </cell>
          <cell r="AZ276">
            <v>29.8438272</v>
          </cell>
          <cell r="BA276">
            <v>0</v>
          </cell>
          <cell r="BB276">
            <v>0</v>
          </cell>
          <cell r="BC276">
            <v>4.3254999999999999</v>
          </cell>
          <cell r="BD276">
            <v>0.89368199999999998</v>
          </cell>
          <cell r="BE276">
            <v>0</v>
          </cell>
          <cell r="BF276">
            <v>0</v>
          </cell>
          <cell r="BG276">
            <v>38.374007999999996</v>
          </cell>
          <cell r="BH276">
            <v>9.4705000000000013</v>
          </cell>
          <cell r="BI276">
            <v>0</v>
          </cell>
          <cell r="BJ276">
            <v>6.0648800000000005</v>
          </cell>
          <cell r="BK276">
            <v>0</v>
          </cell>
          <cell r="BL276">
            <v>0</v>
          </cell>
          <cell r="BM276">
            <v>8.5199500000000015</v>
          </cell>
          <cell r="BN276">
            <v>11.246199999999998</v>
          </cell>
          <cell r="BO276">
            <v>47.192012599999998</v>
          </cell>
          <cell r="BU276">
            <v>388.81012081</v>
          </cell>
          <cell r="BV276">
            <v>5.8855000000000004</v>
          </cell>
          <cell r="BW276">
            <v>394.69562080999998</v>
          </cell>
        </row>
        <row r="277">
          <cell r="AO277" t="str">
            <v xml:space="preserve">aug </v>
          </cell>
          <cell r="AQ277">
            <v>9.5025364799999998</v>
          </cell>
          <cell r="AR277">
            <v>0</v>
          </cell>
          <cell r="AS277">
            <v>15.857150000000001</v>
          </cell>
          <cell r="AT277">
            <v>91.632249720000004</v>
          </cell>
          <cell r="AU277">
            <v>1.4742</v>
          </cell>
          <cell r="AV277">
            <v>1.8641405</v>
          </cell>
          <cell r="AW277">
            <v>18.039111999999999</v>
          </cell>
          <cell r="AX277">
            <v>66.989952360000004</v>
          </cell>
          <cell r="AY277">
            <v>22.852499999999999</v>
          </cell>
          <cell r="AZ277">
            <v>28.533620499999998</v>
          </cell>
          <cell r="BA277">
            <v>0</v>
          </cell>
          <cell r="BB277">
            <v>0</v>
          </cell>
          <cell r="BC277">
            <v>5.6963999999999997</v>
          </cell>
          <cell r="BD277">
            <v>0.84901300000000002</v>
          </cell>
          <cell r="BE277">
            <v>0</v>
          </cell>
          <cell r="BF277">
            <v>0</v>
          </cell>
          <cell r="BG277">
            <v>37.265535999999997</v>
          </cell>
          <cell r="BH277">
            <v>9.0719999999999992</v>
          </cell>
          <cell r="BI277">
            <v>0</v>
          </cell>
          <cell r="BJ277">
            <v>5.7040200000000008</v>
          </cell>
          <cell r="BK277">
            <v>0</v>
          </cell>
          <cell r="BL277">
            <v>0</v>
          </cell>
          <cell r="BM277">
            <v>8.4213100000000001</v>
          </cell>
          <cell r="BN277">
            <v>11.06756</v>
          </cell>
          <cell r="BO277">
            <v>45.617559</v>
          </cell>
          <cell r="BU277">
            <v>373.26825956000005</v>
          </cell>
          <cell r="BV277">
            <v>7.1705999999999994</v>
          </cell>
          <cell r="BW277">
            <v>380.43885956000003</v>
          </cell>
        </row>
        <row r="278">
          <cell r="AO278" t="str">
            <v xml:space="preserve">sep </v>
          </cell>
          <cell r="AQ278">
            <v>9.0727142599999997</v>
          </cell>
          <cell r="AR278">
            <v>0</v>
          </cell>
          <cell r="AS278">
            <v>15.352360000000001</v>
          </cell>
          <cell r="AT278">
            <v>89.526972879999988</v>
          </cell>
          <cell r="AU278">
            <v>1.3065</v>
          </cell>
          <cell r="AV278">
            <v>1.7553960000000002</v>
          </cell>
          <cell r="AW278">
            <v>17.238214920000001</v>
          </cell>
          <cell r="AX278">
            <v>67.905260219999988</v>
          </cell>
          <cell r="AY278">
            <v>20.290240000000001</v>
          </cell>
          <cell r="AZ278">
            <v>28.487573400000002</v>
          </cell>
          <cell r="BA278">
            <v>0</v>
          </cell>
          <cell r="BB278">
            <v>0</v>
          </cell>
          <cell r="BC278">
            <v>5.2155000000000005</v>
          </cell>
          <cell r="BD278">
            <v>0.83401950000000014</v>
          </cell>
          <cell r="BE278">
            <v>0</v>
          </cell>
          <cell r="BF278">
            <v>0</v>
          </cell>
          <cell r="BG278">
            <v>36.044529999999995</v>
          </cell>
          <cell r="BH278">
            <v>8.6108000000000011</v>
          </cell>
          <cell r="BI278">
            <v>0</v>
          </cell>
          <cell r="BJ278">
            <v>5.4320399999999998</v>
          </cell>
          <cell r="BK278">
            <v>0</v>
          </cell>
          <cell r="BL278">
            <v>0</v>
          </cell>
          <cell r="BM278">
            <v>8.07456</v>
          </cell>
          <cell r="BN278">
            <v>10.853839999999998</v>
          </cell>
          <cell r="BO278">
            <v>43.800387899999997</v>
          </cell>
          <cell r="BU278">
            <v>363.27890908000001</v>
          </cell>
          <cell r="BV278">
            <v>6.5220000000000002</v>
          </cell>
          <cell r="BW278">
            <v>369.80090908000005</v>
          </cell>
        </row>
        <row r="279">
          <cell r="AO279" t="str">
            <v xml:space="preserve">oct </v>
          </cell>
          <cell r="AQ279">
            <v>10.014042760000001</v>
          </cell>
          <cell r="AR279">
            <v>0</v>
          </cell>
          <cell r="AS279">
            <v>15.754859999999999</v>
          </cell>
          <cell r="AT279">
            <v>91.572134500000004</v>
          </cell>
          <cell r="AU279">
            <v>1.1931</v>
          </cell>
          <cell r="AV279">
            <v>1.7810499999999998</v>
          </cell>
          <cell r="AW279">
            <v>17.42553612</v>
          </cell>
          <cell r="AX279">
            <v>76.937239079999998</v>
          </cell>
          <cell r="AY279">
            <v>17.526479999999999</v>
          </cell>
          <cell r="AZ279">
            <v>28.971731999999996</v>
          </cell>
          <cell r="BA279">
            <v>0</v>
          </cell>
          <cell r="BB279">
            <v>0</v>
          </cell>
          <cell r="BC279">
            <v>3.7719999999999998</v>
          </cell>
          <cell r="BD279">
            <v>0.86645039999999995</v>
          </cell>
          <cell r="BE279">
            <v>0</v>
          </cell>
          <cell r="BF279">
            <v>0</v>
          </cell>
          <cell r="BG279">
            <v>38.189242</v>
          </cell>
          <cell r="BH279">
            <v>8.839500000000001</v>
          </cell>
          <cell r="BI279">
            <v>0</v>
          </cell>
          <cell r="BJ279">
            <v>5.5193600000000007</v>
          </cell>
          <cell r="BK279">
            <v>0</v>
          </cell>
          <cell r="BL279">
            <v>0</v>
          </cell>
          <cell r="BM279">
            <v>8.3862799999999993</v>
          </cell>
          <cell r="BN279">
            <v>11.165460000000001</v>
          </cell>
          <cell r="BO279">
            <v>45.455819099999999</v>
          </cell>
          <cell r="BU279">
            <v>378.40518595999993</v>
          </cell>
          <cell r="BV279">
            <v>4.9650999999999996</v>
          </cell>
          <cell r="BW279">
            <v>383.37028595999993</v>
          </cell>
        </row>
        <row r="280">
          <cell r="AO280" t="str">
            <v xml:space="preserve">nov </v>
          </cell>
          <cell r="AQ280">
            <v>9.8060474400000004</v>
          </cell>
          <cell r="AR280">
            <v>0</v>
          </cell>
          <cell r="AS280">
            <v>15.4771</v>
          </cell>
          <cell r="AT280">
            <v>90.306194550000015</v>
          </cell>
          <cell r="AU280">
            <v>1.1397999999999999</v>
          </cell>
          <cell r="AV280">
            <v>1.689605</v>
          </cell>
          <cell r="AW280">
            <v>17.937323759999998</v>
          </cell>
          <cell r="AX280">
            <v>79.560510249999993</v>
          </cell>
          <cell r="AY280">
            <v>10.924200000000001</v>
          </cell>
          <cell r="AZ280">
            <v>28.781351400000002</v>
          </cell>
          <cell r="BA280">
            <v>0</v>
          </cell>
          <cell r="BB280">
            <v>0</v>
          </cell>
          <cell r="BC280">
            <v>1.9487999999999999</v>
          </cell>
          <cell r="BD280">
            <v>0.8591898</v>
          </cell>
          <cell r="BE280">
            <v>0</v>
          </cell>
          <cell r="BF280">
            <v>0</v>
          </cell>
          <cell r="BG280">
            <v>39.238343999999998</v>
          </cell>
          <cell r="BH280">
            <v>8.355599999999999</v>
          </cell>
          <cell r="BI280">
            <v>0</v>
          </cell>
          <cell r="BJ280">
            <v>5.42699</v>
          </cell>
          <cell r="BK280">
            <v>0</v>
          </cell>
          <cell r="BL280">
            <v>0</v>
          </cell>
          <cell r="BM280">
            <v>8.4001999999999999</v>
          </cell>
          <cell r="BN280">
            <v>11.016719999999999</v>
          </cell>
          <cell r="BO280">
            <v>45.143993600000002</v>
          </cell>
          <cell r="BU280">
            <v>372.92336979999999</v>
          </cell>
          <cell r="BV280">
            <v>3.0885999999999996</v>
          </cell>
          <cell r="BW280">
            <v>376.01196979999997</v>
          </cell>
        </row>
        <row r="281">
          <cell r="AO281" t="str">
            <v xml:space="preserve">dec </v>
          </cell>
          <cell r="AQ281">
            <v>10.02288096</v>
          </cell>
          <cell r="AR281">
            <v>0</v>
          </cell>
          <cell r="AS281">
            <v>16.2959</v>
          </cell>
          <cell r="AT281">
            <v>95.592448359999992</v>
          </cell>
          <cell r="AU281">
            <v>1.2299999999999998</v>
          </cell>
          <cell r="AV281">
            <v>1.6415637000000001</v>
          </cell>
          <cell r="AW281">
            <v>18.56342493</v>
          </cell>
          <cell r="AX281">
            <v>86.043886499999985</v>
          </cell>
          <cell r="AY281">
            <v>5.8129199999999992</v>
          </cell>
          <cell r="AZ281">
            <v>30.361875000000001</v>
          </cell>
          <cell r="BA281">
            <v>0</v>
          </cell>
          <cell r="BB281">
            <v>0</v>
          </cell>
          <cell r="BC281">
            <v>1.5807999999999998</v>
          </cell>
          <cell r="BD281">
            <v>0.94367840000000003</v>
          </cell>
          <cell r="BE281">
            <v>0</v>
          </cell>
          <cell r="BF281">
            <v>0</v>
          </cell>
          <cell r="BG281">
            <v>41.955555000000004</v>
          </cell>
          <cell r="BH281">
            <v>8.7974999999999994</v>
          </cell>
          <cell r="BI281">
            <v>0</v>
          </cell>
          <cell r="BJ281">
            <v>5.7615600000000002</v>
          </cell>
          <cell r="BK281">
            <v>0</v>
          </cell>
          <cell r="BL281">
            <v>0</v>
          </cell>
          <cell r="BM281">
            <v>8.8992000000000004</v>
          </cell>
          <cell r="BN281">
            <v>11.729689999999998</v>
          </cell>
          <cell r="BO281">
            <v>48.121565099999998</v>
          </cell>
          <cell r="BU281">
            <v>390.54364794999998</v>
          </cell>
          <cell r="BV281">
            <v>2.8107999999999995</v>
          </cell>
          <cell r="BW281">
            <v>393.35444795000001</v>
          </cell>
        </row>
        <row r="282">
          <cell r="AO282" t="str">
            <v xml:space="preserve">jan </v>
          </cell>
          <cell r="AQ282">
            <v>10.21493791</v>
          </cell>
          <cell r="AR282">
            <v>0</v>
          </cell>
          <cell r="AS282">
            <v>16.636879999999998</v>
          </cell>
          <cell r="AT282">
            <v>97.241165999999993</v>
          </cell>
          <cell r="AU282">
            <v>1.4677999999999998</v>
          </cell>
          <cell r="AV282">
            <v>1.7189332000000002</v>
          </cell>
          <cell r="AW282">
            <v>18.212883039999998</v>
          </cell>
          <cell r="AX282">
            <v>88.939586599999998</v>
          </cell>
          <cell r="AY282">
            <v>4.5834299999999999</v>
          </cell>
          <cell r="AZ282">
            <v>32.171088599999997</v>
          </cell>
          <cell r="BA282">
            <v>0</v>
          </cell>
          <cell r="BB282">
            <v>0</v>
          </cell>
          <cell r="BC282">
            <v>1.4824999999999999</v>
          </cell>
          <cell r="BD282">
            <v>0.97429124999999994</v>
          </cell>
          <cell r="BE282">
            <v>0</v>
          </cell>
          <cell r="BF282">
            <v>0</v>
          </cell>
          <cell r="BG282">
            <v>41.603581329999997</v>
          </cell>
          <cell r="BH282">
            <v>9.2231999999999985</v>
          </cell>
          <cell r="BI282">
            <v>0</v>
          </cell>
          <cell r="BJ282">
            <v>5.9796000000000005</v>
          </cell>
          <cell r="BK282">
            <v>0</v>
          </cell>
          <cell r="BL282">
            <v>2.8423239999999996</v>
          </cell>
          <cell r="BM282">
            <v>9.1291200000000003</v>
          </cell>
          <cell r="BN282">
            <v>11.997750000000002</v>
          </cell>
          <cell r="BO282">
            <v>49.22567320000001</v>
          </cell>
          <cell r="BU282">
            <v>397.85212113</v>
          </cell>
          <cell r="BV282">
            <v>5.7926239999999991</v>
          </cell>
          <cell r="BW282">
            <v>403.64474513000005</v>
          </cell>
          <cell r="CC282" t="str">
            <v xml:space="preserve">jan </v>
          </cell>
          <cell r="CD282">
            <v>3</v>
          </cell>
          <cell r="CE282">
            <v>7.8381293200000002</v>
          </cell>
          <cell r="CF282">
            <v>0</v>
          </cell>
          <cell r="CG282">
            <v>13.285950000000003</v>
          </cell>
          <cell r="CH282">
            <v>79.178532239999996</v>
          </cell>
          <cell r="CI282">
            <v>1.2648000000000001</v>
          </cell>
          <cell r="CJ282">
            <v>1.4142300000000001</v>
          </cell>
          <cell r="CK282">
            <v>15.109773299999999</v>
          </cell>
          <cell r="CL282">
            <v>64.969462350000001</v>
          </cell>
          <cell r="CM282">
            <v>4.0279199999999999</v>
          </cell>
          <cell r="CN282">
            <v>28.294608200000003</v>
          </cell>
          <cell r="CO282">
            <v>0</v>
          </cell>
          <cell r="CP282">
            <v>0.87080799999999992</v>
          </cell>
          <cell r="CQ282">
            <v>1.9853599999999998</v>
          </cell>
          <cell r="CR282">
            <v>0.754494</v>
          </cell>
          <cell r="CS282">
            <v>5.0324035</v>
          </cell>
          <cell r="CT282">
            <v>0.11655000000000001</v>
          </cell>
          <cell r="CU282">
            <v>32.474817389999998</v>
          </cell>
          <cell r="CV282">
            <v>7.5773999999999999</v>
          </cell>
          <cell r="CW282">
            <v>0</v>
          </cell>
          <cell r="CX282">
            <v>4.8031367999999999</v>
          </cell>
          <cell r="CY282">
            <v>1.3890635</v>
          </cell>
          <cell r="CZ282">
            <v>2.6334280000000003</v>
          </cell>
          <cell r="DA282">
            <v>7.0966700000000005</v>
          </cell>
          <cell r="DB282">
            <v>9.1156799999999993</v>
          </cell>
          <cell r="DC282">
            <v>38.208892220000003</v>
          </cell>
          <cell r="DD282">
            <v>0</v>
          </cell>
          <cell r="DE282">
            <v>0</v>
          </cell>
          <cell r="DI282">
            <v>314.14969581999998</v>
          </cell>
        </row>
        <row r="283">
          <cell r="AO283" t="str">
            <v xml:space="preserve">feb </v>
          </cell>
          <cell r="AQ283">
            <v>9.2064308700000002</v>
          </cell>
          <cell r="AR283">
            <v>0</v>
          </cell>
          <cell r="AS283">
            <v>14.87318</v>
          </cell>
          <cell r="AT283">
            <v>87.787532499999998</v>
          </cell>
          <cell r="AU283">
            <v>1.3080000000000001</v>
          </cell>
          <cell r="AV283">
            <v>1.5152695999999997</v>
          </cell>
          <cell r="AW283">
            <v>17.214113400000002</v>
          </cell>
          <cell r="AX283">
            <v>79.900570709999997</v>
          </cell>
          <cell r="AY283">
            <v>6.3976899999999999</v>
          </cell>
          <cell r="AZ283">
            <v>28.768024799999999</v>
          </cell>
          <cell r="BA283">
            <v>0</v>
          </cell>
          <cell r="BB283">
            <v>0</v>
          </cell>
          <cell r="BC283">
            <v>1.2012000000000003</v>
          </cell>
          <cell r="BD283">
            <v>0.86098454999999996</v>
          </cell>
          <cell r="BE283">
            <v>0</v>
          </cell>
          <cell r="BF283">
            <v>0</v>
          </cell>
          <cell r="BG283">
            <v>35.532426749999999</v>
          </cell>
          <cell r="BH283">
            <v>8.5665999999999993</v>
          </cell>
          <cell r="BI283">
            <v>0</v>
          </cell>
          <cell r="BJ283">
            <v>5.6409599999999998</v>
          </cell>
          <cell r="BK283">
            <v>0</v>
          </cell>
          <cell r="BL283">
            <v>2.6633584000000003</v>
          </cell>
          <cell r="BM283">
            <v>8.2534999999999989</v>
          </cell>
          <cell r="BN283">
            <v>10.80768</v>
          </cell>
          <cell r="BO283">
            <v>44.9904364</v>
          </cell>
          <cell r="BU283">
            <v>360.31539958000008</v>
          </cell>
          <cell r="BV283">
            <v>5.1725584000000007</v>
          </cell>
          <cell r="BW283">
            <v>365.48795798000009</v>
          </cell>
          <cell r="CC283" t="str">
            <v xml:space="preserve">feb </v>
          </cell>
          <cell r="CD283">
            <v>3</v>
          </cell>
          <cell r="CE283">
            <v>7.0132945599999994</v>
          </cell>
          <cell r="CF283">
            <v>0</v>
          </cell>
          <cell r="CG283">
            <v>11.932379999999998</v>
          </cell>
          <cell r="CH283">
            <v>72.959577279999991</v>
          </cell>
          <cell r="CI283">
            <v>1.1384999999999998</v>
          </cell>
          <cell r="CJ283">
            <v>1.35006</v>
          </cell>
          <cell r="CK283">
            <v>13.9557608</v>
          </cell>
          <cell r="CL283">
            <v>58.597226479999996</v>
          </cell>
          <cell r="CM283">
            <v>5.9830000000000005</v>
          </cell>
          <cell r="CN283">
            <v>26.728988000000001</v>
          </cell>
          <cell r="CO283">
            <v>0</v>
          </cell>
          <cell r="CP283">
            <v>0.77823500000000001</v>
          </cell>
          <cell r="CQ283">
            <v>1.7766999999999999</v>
          </cell>
          <cell r="CR283">
            <v>0.68283720000000003</v>
          </cell>
          <cell r="CS283">
            <v>4.1764450000000002</v>
          </cell>
          <cell r="CT283">
            <v>0.10487600000000001</v>
          </cell>
          <cell r="CU283">
            <v>29.210173440000002</v>
          </cell>
          <cell r="CV283">
            <v>6.8477999999999994</v>
          </cell>
          <cell r="CW283">
            <v>0</v>
          </cell>
          <cell r="CX283">
            <v>4.4790407999999999</v>
          </cell>
          <cell r="CY283">
            <v>1.2851150999999998</v>
          </cell>
          <cell r="CZ283">
            <v>2.4516700000000005</v>
          </cell>
          <cell r="DA283">
            <v>6.4653600000000004</v>
          </cell>
          <cell r="DB283">
            <v>8.3516400000000015</v>
          </cell>
          <cell r="DC283">
            <v>35.195337420000001</v>
          </cell>
          <cell r="DD283">
            <v>0</v>
          </cell>
          <cell r="DE283">
            <v>0</v>
          </cell>
          <cell r="DI283">
            <v>289.75247597999993</v>
          </cell>
        </row>
        <row r="284">
          <cell r="AO284" t="str">
            <v xml:space="preserve">mar </v>
          </cell>
          <cell r="AQ284">
            <v>10.055573059999999</v>
          </cell>
          <cell r="AR284">
            <v>0</v>
          </cell>
          <cell r="AS284">
            <v>16.408199999999997</v>
          </cell>
          <cell r="AT284">
            <v>98.568350320000008</v>
          </cell>
          <cell r="AU284">
            <v>1.528</v>
          </cell>
          <cell r="AV284">
            <v>1.8693948</v>
          </cell>
          <cell r="AW284">
            <v>19.173526620000001</v>
          </cell>
          <cell r="AX284">
            <v>86.652885150000017</v>
          </cell>
          <cell r="AY284">
            <v>12.943099999999999</v>
          </cell>
          <cell r="AZ284">
            <v>33.089527399999994</v>
          </cell>
          <cell r="BA284">
            <v>0</v>
          </cell>
          <cell r="BB284">
            <v>0</v>
          </cell>
          <cell r="BC284">
            <v>1.5119999999999998</v>
          </cell>
          <cell r="BD284">
            <v>0.94348364000000007</v>
          </cell>
          <cell r="BE284">
            <v>0</v>
          </cell>
          <cell r="BF284">
            <v>0</v>
          </cell>
          <cell r="BG284">
            <v>38.957868239999996</v>
          </cell>
          <cell r="BH284">
            <v>9.4658999999999995</v>
          </cell>
          <cell r="BI284">
            <v>0</v>
          </cell>
          <cell r="BJ284">
            <v>6.5265300000000002</v>
          </cell>
          <cell r="BK284">
            <v>0</v>
          </cell>
          <cell r="BL284">
            <v>3.0748036000000001</v>
          </cell>
          <cell r="BM284">
            <v>9.1202400000000008</v>
          </cell>
          <cell r="BN284">
            <v>12.07184</v>
          </cell>
          <cell r="BO284">
            <v>51.170625300000005</v>
          </cell>
          <cell r="BU284">
            <v>407.01704452999996</v>
          </cell>
          <cell r="BV284">
            <v>6.1148036000000001</v>
          </cell>
          <cell r="BW284">
            <v>413.13184812999998</v>
          </cell>
          <cell r="CC284" t="str">
            <v xml:space="preserve">mar </v>
          </cell>
          <cell r="CD284">
            <v>3</v>
          </cell>
          <cell r="CE284">
            <v>7.7112604800000009</v>
          </cell>
          <cell r="CF284">
            <v>0</v>
          </cell>
          <cell r="CG284">
            <v>13.0975</v>
          </cell>
          <cell r="CH284">
            <v>81.91937944</v>
          </cell>
          <cell r="CI284">
            <v>1.3331999999999999</v>
          </cell>
          <cell r="CJ284">
            <v>1.6370388</v>
          </cell>
          <cell r="CK284">
            <v>15.756653520000002</v>
          </cell>
          <cell r="CL284">
            <v>63.7605875</v>
          </cell>
          <cell r="CM284">
            <v>12.93474</v>
          </cell>
          <cell r="CN284">
            <v>29.365355599999997</v>
          </cell>
          <cell r="CO284">
            <v>0</v>
          </cell>
          <cell r="CP284">
            <v>0.88077000000000016</v>
          </cell>
          <cell r="CQ284">
            <v>2.0511900000000001</v>
          </cell>
          <cell r="CR284">
            <v>0.72979749999999999</v>
          </cell>
          <cell r="CS284">
            <v>4.9886429999999997</v>
          </cell>
          <cell r="CT284">
            <v>0.114665</v>
          </cell>
          <cell r="CU284">
            <v>31.784856839999996</v>
          </cell>
          <cell r="CV284">
            <v>7.7292000000000005</v>
          </cell>
          <cell r="CW284">
            <v>0</v>
          </cell>
          <cell r="CX284">
            <v>5.1623244000000001</v>
          </cell>
          <cell r="CY284">
            <v>1.4073424000000001</v>
          </cell>
          <cell r="CZ284">
            <v>2.7952820000000003</v>
          </cell>
          <cell r="DA284">
            <v>7.0878599999999992</v>
          </cell>
          <cell r="DB284">
            <v>9.3686999999999987</v>
          </cell>
          <cell r="DC284">
            <v>40.310870119999997</v>
          </cell>
          <cell r="DD284">
            <v>0</v>
          </cell>
          <cell r="DE284">
            <v>0</v>
          </cell>
          <cell r="DI284">
            <v>328.35612419999995</v>
          </cell>
        </row>
        <row r="285">
          <cell r="AO285" t="str">
            <v xml:space="preserve">apr </v>
          </cell>
          <cell r="AQ285">
            <v>10.922779200000001</v>
          </cell>
          <cell r="AR285">
            <v>0</v>
          </cell>
          <cell r="AS285">
            <v>16.353120000000001</v>
          </cell>
          <cell r="AT285">
            <v>97.768744679999998</v>
          </cell>
          <cell r="AU285">
            <v>1.72</v>
          </cell>
          <cell r="AV285">
            <v>1.6965049999999999</v>
          </cell>
          <cell r="AW285">
            <v>19.983979400000003</v>
          </cell>
          <cell r="AX285">
            <v>89.438397440000003</v>
          </cell>
          <cell r="AY285">
            <v>22.078800000000001</v>
          </cell>
          <cell r="AZ285">
            <v>32.105418800000002</v>
          </cell>
          <cell r="BA285">
            <v>0</v>
          </cell>
          <cell r="BB285">
            <v>0</v>
          </cell>
          <cell r="BC285">
            <v>1.768</v>
          </cell>
          <cell r="BD285">
            <v>0.96705519999999989</v>
          </cell>
          <cell r="BE285">
            <v>0</v>
          </cell>
          <cell r="BF285">
            <v>0</v>
          </cell>
          <cell r="BG285">
            <v>40.589689919999998</v>
          </cell>
          <cell r="BH285">
            <v>9.5680000000000014</v>
          </cell>
          <cell r="BI285">
            <v>0</v>
          </cell>
          <cell r="BJ285">
            <v>6.6487499999999997</v>
          </cell>
          <cell r="BK285">
            <v>0</v>
          </cell>
          <cell r="BL285">
            <v>3.1839280000000003</v>
          </cell>
          <cell r="BM285">
            <v>8.9548799999999993</v>
          </cell>
          <cell r="BN285">
            <v>11.894400000000001</v>
          </cell>
          <cell r="BO285">
            <v>52.309059599999998</v>
          </cell>
          <cell r="BU285">
            <v>421.27957924000003</v>
          </cell>
          <cell r="BV285">
            <v>6.6719280000000003</v>
          </cell>
          <cell r="BW285">
            <v>427.95150724000001</v>
          </cell>
          <cell r="CC285" t="str">
            <v xml:space="preserve">apr </v>
          </cell>
          <cell r="CD285">
            <v>3</v>
          </cell>
          <cell r="CE285">
            <v>8.335742800000002</v>
          </cell>
          <cell r="CF285">
            <v>0</v>
          </cell>
          <cell r="CG285">
            <v>12.9377</v>
          </cell>
          <cell r="CH285">
            <v>79.415810999999991</v>
          </cell>
          <cell r="CI285">
            <v>1.3629</v>
          </cell>
          <cell r="CJ285">
            <v>1.6591800000000001</v>
          </cell>
          <cell r="CK285">
            <v>16.262960879999998</v>
          </cell>
          <cell r="CL285">
            <v>71.182393500000003</v>
          </cell>
          <cell r="CM285">
            <v>19.714500000000001</v>
          </cell>
          <cell r="CN285">
            <v>29.317642799999998</v>
          </cell>
          <cell r="CO285">
            <v>0</v>
          </cell>
          <cell r="CP285">
            <v>0.93416399999999999</v>
          </cell>
          <cell r="CQ285">
            <v>2.0919300000000001</v>
          </cell>
          <cell r="CR285">
            <v>0.75908180000000003</v>
          </cell>
          <cell r="CS285">
            <v>4.8929990999999999</v>
          </cell>
          <cell r="CT285">
            <v>0.11074500000000001</v>
          </cell>
          <cell r="CU285">
            <v>31.126176000000001</v>
          </cell>
          <cell r="CV285">
            <v>7.8184000000000005</v>
          </cell>
          <cell r="CW285">
            <v>0</v>
          </cell>
          <cell r="CX285">
            <v>5.3738963999999996</v>
          </cell>
          <cell r="CY285">
            <v>1.4326132</v>
          </cell>
          <cell r="CZ285">
            <v>2.7508415999999998</v>
          </cell>
          <cell r="DA285">
            <v>6.918610000000001</v>
          </cell>
          <cell r="DB285">
            <v>9.236699999999999</v>
          </cell>
          <cell r="DC285">
            <v>42.812843919999999</v>
          </cell>
          <cell r="DD285">
            <v>0</v>
          </cell>
          <cell r="DE285">
            <v>0</v>
          </cell>
          <cell r="DI285">
            <v>342.87163909999987</v>
          </cell>
        </row>
        <row r="286">
          <cell r="AO286" t="str">
            <v xml:space="preserve">may </v>
          </cell>
          <cell r="AQ286">
            <v>11.505705370000001</v>
          </cell>
          <cell r="AR286">
            <v>0</v>
          </cell>
          <cell r="AS286">
            <v>16.825139999999998</v>
          </cell>
          <cell r="AT286">
            <v>100.42390834000001</v>
          </cell>
          <cell r="AU286">
            <v>1.9119999999999999</v>
          </cell>
          <cell r="AV286">
            <v>1.8875191999999998</v>
          </cell>
          <cell r="AW286">
            <v>20.377388849999999</v>
          </cell>
          <cell r="AX286">
            <v>89.455788730000009</v>
          </cell>
          <cell r="AY286">
            <v>26.178280000000001</v>
          </cell>
          <cell r="AZ286">
            <v>32.042757099999996</v>
          </cell>
          <cell r="BA286">
            <v>0</v>
          </cell>
          <cell r="BB286">
            <v>0</v>
          </cell>
          <cell r="BC286">
            <v>3.6113999999999997</v>
          </cell>
          <cell r="BD286">
            <v>1.0102784</v>
          </cell>
          <cell r="BE286">
            <v>0</v>
          </cell>
          <cell r="BF286">
            <v>0</v>
          </cell>
          <cell r="BG286">
            <v>40.850139200000001</v>
          </cell>
          <cell r="BH286">
            <v>10.331999999999999</v>
          </cell>
          <cell r="BI286">
            <v>0</v>
          </cell>
          <cell r="BJ286">
            <v>7.0723400000000005</v>
          </cell>
          <cell r="BK286">
            <v>0</v>
          </cell>
          <cell r="BL286">
            <v>3.4996820000000004</v>
          </cell>
          <cell r="BM286">
            <v>9.282</v>
          </cell>
          <cell r="BN286">
            <v>12.23068</v>
          </cell>
          <cell r="BO286">
            <v>54.235002399999992</v>
          </cell>
          <cell r="BU286">
            <v>433.70892758999997</v>
          </cell>
          <cell r="BV286">
            <v>9.0230820000000005</v>
          </cell>
          <cell r="BW286">
            <v>442.73200958999996</v>
          </cell>
          <cell r="CC286" t="str">
            <v xml:space="preserve">may </v>
          </cell>
          <cell r="CD286">
            <v>3</v>
          </cell>
          <cell r="CE286">
            <v>8.4274578700000013</v>
          </cell>
          <cell r="CF286">
            <v>0</v>
          </cell>
          <cell r="CG286">
            <v>13.549769999999999</v>
          </cell>
          <cell r="CH286">
            <v>83.414985000000016</v>
          </cell>
          <cell r="CI286">
            <v>1.4047999999999998</v>
          </cell>
          <cell r="CJ286">
            <v>1.8042600000000002</v>
          </cell>
          <cell r="CK286">
            <v>16.80005358</v>
          </cell>
          <cell r="CL286">
            <v>73.333005389999983</v>
          </cell>
          <cell r="CM286">
            <v>23.885400000000001</v>
          </cell>
          <cell r="CN286">
            <v>29.097640000000002</v>
          </cell>
          <cell r="CO286">
            <v>0</v>
          </cell>
          <cell r="CP286">
            <v>1.2117289999999998</v>
          </cell>
          <cell r="CQ286">
            <v>2.9216000000000002</v>
          </cell>
          <cell r="CR286">
            <v>0.81008360000000001</v>
          </cell>
          <cell r="CS286">
            <v>5.1576994000000003</v>
          </cell>
          <cell r="CT286">
            <v>0.111156</v>
          </cell>
          <cell r="CU286">
            <v>32.83448096</v>
          </cell>
          <cell r="CV286">
            <v>8.3582999999999998</v>
          </cell>
          <cell r="CW286">
            <v>0</v>
          </cell>
          <cell r="CX286">
            <v>5.6999474000000001</v>
          </cell>
          <cell r="CY286">
            <v>1.5238951000000001</v>
          </cell>
          <cell r="CZ286">
            <v>2.8911667999999997</v>
          </cell>
          <cell r="DA286">
            <v>7.1903999999999995</v>
          </cell>
          <cell r="DB286">
            <v>9.43</v>
          </cell>
          <cell r="DC286">
            <v>47.109339720000001</v>
          </cell>
          <cell r="DD286">
            <v>0</v>
          </cell>
          <cell r="DE286">
            <v>0</v>
          </cell>
          <cell r="DI286">
            <v>361.74512351999999</v>
          </cell>
        </row>
        <row r="287">
          <cell r="AO287" t="str">
            <v xml:space="preserve">jun </v>
          </cell>
          <cell r="AQ287">
            <v>9.7478070799999994</v>
          </cell>
          <cell r="AR287">
            <v>0</v>
          </cell>
          <cell r="AS287">
            <v>15.63444</v>
          </cell>
          <cell r="AT287">
            <v>91.865764419999991</v>
          </cell>
          <cell r="AU287">
            <v>1.9880000000000002</v>
          </cell>
          <cell r="AV287">
            <v>1.7349037999999999</v>
          </cell>
          <cell r="AW287">
            <v>19.284385120000003</v>
          </cell>
          <cell r="AX287">
            <v>77.736347760000001</v>
          </cell>
          <cell r="AY287">
            <v>24.25038</v>
          </cell>
          <cell r="AZ287">
            <v>29.715947999999997</v>
          </cell>
          <cell r="BA287">
            <v>0</v>
          </cell>
          <cell r="BB287">
            <v>0</v>
          </cell>
          <cell r="BC287">
            <v>4.5654000000000003</v>
          </cell>
          <cell r="BD287">
            <v>0.9113311999999999</v>
          </cell>
          <cell r="BE287">
            <v>0</v>
          </cell>
          <cell r="BF287">
            <v>0</v>
          </cell>
          <cell r="BG287">
            <v>37.639696480000005</v>
          </cell>
          <cell r="BH287">
            <v>9.4478999999999989</v>
          </cell>
          <cell r="BI287">
            <v>0</v>
          </cell>
          <cell r="BJ287">
            <v>6.6777599999999993</v>
          </cell>
          <cell r="BK287">
            <v>0</v>
          </cell>
          <cell r="BL287">
            <v>3.3163534999999995</v>
          </cell>
          <cell r="BM287">
            <v>8.7276799999999994</v>
          </cell>
          <cell r="BN287">
            <v>11.130240000000001</v>
          </cell>
          <cell r="BO287">
            <v>48.685878500000008</v>
          </cell>
          <cell r="BU287">
            <v>393.19046236000003</v>
          </cell>
          <cell r="BV287">
            <v>9.8697534999999998</v>
          </cell>
          <cell r="BW287">
            <v>403.06021586000003</v>
          </cell>
          <cell r="CC287" t="str">
            <v xml:space="preserve">jun </v>
          </cell>
          <cell r="CD287">
            <v>3</v>
          </cell>
          <cell r="CE287">
            <v>7.8889595199999993</v>
          </cell>
          <cell r="CF287">
            <v>0</v>
          </cell>
          <cell r="CG287">
            <v>12.829560000000001</v>
          </cell>
          <cell r="CH287">
            <v>77.165078250000008</v>
          </cell>
          <cell r="CI287">
            <v>1.5938999999999999</v>
          </cell>
          <cell r="CJ287">
            <v>1.72281</v>
          </cell>
          <cell r="CK287">
            <v>15.767990060000002</v>
          </cell>
          <cell r="CL287">
            <v>60.908840980000008</v>
          </cell>
          <cell r="CM287">
            <v>21.930999999999997</v>
          </cell>
          <cell r="CN287">
            <v>26.5056498</v>
          </cell>
          <cell r="CO287">
            <v>0</v>
          </cell>
          <cell r="CP287">
            <v>1.4523060000000001</v>
          </cell>
          <cell r="CQ287">
            <v>3.5484400000000007</v>
          </cell>
          <cell r="CR287">
            <v>0.74216559999999987</v>
          </cell>
          <cell r="CS287">
            <v>4.7329710999999994</v>
          </cell>
          <cell r="CT287">
            <v>0.10509</v>
          </cell>
          <cell r="CU287">
            <v>29.849923619999998</v>
          </cell>
          <cell r="CV287">
            <v>7.4783999999999988</v>
          </cell>
          <cell r="CW287">
            <v>0</v>
          </cell>
          <cell r="CX287">
            <v>5.3336000000000006</v>
          </cell>
          <cell r="CY287">
            <v>1.3439307</v>
          </cell>
          <cell r="CZ287">
            <v>2.7293552000000001</v>
          </cell>
          <cell r="DA287">
            <v>6.8205999999999998</v>
          </cell>
          <cell r="DB287">
            <v>8.8895800000000005</v>
          </cell>
          <cell r="DC287">
            <v>43.129571679999998</v>
          </cell>
          <cell r="DD287">
            <v>0</v>
          </cell>
          <cell r="DE287">
            <v>0</v>
          </cell>
          <cell r="DI287">
            <v>326.96372951000001</v>
          </cell>
        </row>
        <row r="288">
          <cell r="AO288" t="str">
            <v xml:space="preserve">jul </v>
          </cell>
          <cell r="AQ288">
            <v>9.6050999000000008</v>
          </cell>
          <cell r="AR288">
            <v>0</v>
          </cell>
          <cell r="AS288">
            <v>15.559610000000003</v>
          </cell>
          <cell r="AT288">
            <v>92.729573719999991</v>
          </cell>
          <cell r="AU288">
            <v>1.96</v>
          </cell>
          <cell r="AV288">
            <v>1.7652221999999997</v>
          </cell>
          <cell r="AW288">
            <v>19.344528839999999</v>
          </cell>
          <cell r="AX288">
            <v>72.683168479999992</v>
          </cell>
          <cell r="AY288">
            <v>23.46846</v>
          </cell>
          <cell r="AZ288">
            <v>29.985750899999999</v>
          </cell>
          <cell r="BA288">
            <v>0</v>
          </cell>
          <cell r="BB288">
            <v>0</v>
          </cell>
          <cell r="BC288">
            <v>5.2403999999999993</v>
          </cell>
          <cell r="BD288">
            <v>0.91183470000000011</v>
          </cell>
          <cell r="BE288">
            <v>0</v>
          </cell>
          <cell r="BF288">
            <v>0</v>
          </cell>
          <cell r="BG288">
            <v>37.137551220000006</v>
          </cell>
          <cell r="BH288">
            <v>9.5238000000000014</v>
          </cell>
          <cell r="BI288">
            <v>0</v>
          </cell>
          <cell r="BJ288">
            <v>6.59091</v>
          </cell>
          <cell r="BK288">
            <v>0</v>
          </cell>
          <cell r="BL288">
            <v>3.3075542000000002</v>
          </cell>
          <cell r="BM288">
            <v>8.3720700000000008</v>
          </cell>
          <cell r="BN288">
            <v>10.796940000000001</v>
          </cell>
          <cell r="BO288">
            <v>47.422655999999996</v>
          </cell>
          <cell r="BU288">
            <v>385.89717596000003</v>
          </cell>
          <cell r="BV288">
            <v>10.5079542</v>
          </cell>
          <cell r="BW288">
            <v>396.40513016000006</v>
          </cell>
          <cell r="CC288" t="str">
            <v xml:space="preserve">jul </v>
          </cell>
          <cell r="CD288">
            <v>3</v>
          </cell>
          <cell r="CE288">
            <v>7.7449597400000005</v>
          </cell>
          <cell r="CF288">
            <v>0</v>
          </cell>
          <cell r="CG288">
            <v>12.82625</v>
          </cell>
          <cell r="CH288">
            <v>78.130089749999996</v>
          </cell>
          <cell r="CI288">
            <v>1.5674999999999999</v>
          </cell>
          <cell r="CJ288">
            <v>1.7895600000000003</v>
          </cell>
          <cell r="CK288">
            <v>15.711228</v>
          </cell>
          <cell r="CL288">
            <v>55.247580000000006</v>
          </cell>
          <cell r="CM288">
            <v>20.949840000000005</v>
          </cell>
          <cell r="CN288">
            <v>27.005344000000004</v>
          </cell>
          <cell r="CO288">
            <v>0</v>
          </cell>
          <cell r="CP288">
            <v>1.47498</v>
          </cell>
          <cell r="CQ288">
            <v>3.6518400000000004</v>
          </cell>
          <cell r="CR288">
            <v>0.72041370000000005</v>
          </cell>
          <cell r="CS288">
            <v>4.4955712999999999</v>
          </cell>
          <cell r="CT288">
            <v>0.10636199999999998</v>
          </cell>
          <cell r="CU288">
            <v>30.782851109999996</v>
          </cell>
          <cell r="CV288">
            <v>7.5998999999999999</v>
          </cell>
          <cell r="CW288">
            <v>0</v>
          </cell>
          <cell r="CX288">
            <v>5.181804099999999</v>
          </cell>
          <cell r="CY288">
            <v>1.3928</v>
          </cell>
          <cell r="CZ288">
            <v>2.7152684999999996</v>
          </cell>
          <cell r="DA288">
            <v>6.7832100000000004</v>
          </cell>
          <cell r="DB288">
            <v>8.7280800000000003</v>
          </cell>
          <cell r="DC288">
            <v>41.550711</v>
          </cell>
          <cell r="DD288">
            <v>0</v>
          </cell>
          <cell r="DE288">
            <v>0</v>
          </cell>
          <cell r="DI288">
            <v>320.75182139999998</v>
          </cell>
        </row>
        <row r="289">
          <cell r="AO289" t="str">
            <v xml:space="preserve">aug </v>
          </cell>
          <cell r="AQ289">
            <v>9.373463880000001</v>
          </cell>
          <cell r="AR289">
            <v>0</v>
          </cell>
          <cell r="AS289">
            <v>15.175349999999998</v>
          </cell>
          <cell r="AT289">
            <v>88.137840570000009</v>
          </cell>
          <cell r="AU289">
            <v>1.8018000000000001</v>
          </cell>
          <cell r="AV289">
            <v>1.7909950000000001</v>
          </cell>
          <cell r="AW289">
            <v>18.59587213</v>
          </cell>
          <cell r="AX289">
            <v>68.848671449999998</v>
          </cell>
          <cell r="AY289">
            <v>21.656610000000001</v>
          </cell>
          <cell r="AZ289">
            <v>29.049597799999997</v>
          </cell>
          <cell r="BA289">
            <v>0</v>
          </cell>
          <cell r="BB289">
            <v>0</v>
          </cell>
          <cell r="BC289">
            <v>4.6661999999999999</v>
          </cell>
          <cell r="BD289">
            <v>0.85395700000000008</v>
          </cell>
          <cell r="BE289">
            <v>0</v>
          </cell>
          <cell r="BF289">
            <v>0</v>
          </cell>
          <cell r="BG289">
            <v>36.528999209999995</v>
          </cell>
          <cell r="BH289">
            <v>9.035400000000001</v>
          </cell>
          <cell r="BI289">
            <v>0</v>
          </cell>
          <cell r="BJ289">
            <v>6.1890700000000001</v>
          </cell>
          <cell r="BK289">
            <v>0</v>
          </cell>
          <cell r="BL289">
            <v>3.2365454999999996</v>
          </cell>
          <cell r="BM289">
            <v>8.1605999999999987</v>
          </cell>
          <cell r="BN289">
            <v>10.388500000000001</v>
          </cell>
          <cell r="BO289">
            <v>45.26127919999999</v>
          </cell>
          <cell r="BU289">
            <v>369.04620623999995</v>
          </cell>
          <cell r="BV289">
            <v>9.7045455</v>
          </cell>
          <cell r="BW289">
            <v>378.75075173999994</v>
          </cell>
          <cell r="CC289" t="str">
            <v xml:space="preserve">aug </v>
          </cell>
          <cell r="CD289">
            <v>3</v>
          </cell>
          <cell r="CE289">
            <v>7.0791865600000001</v>
          </cell>
          <cell r="CF289">
            <v>0</v>
          </cell>
          <cell r="CG289">
            <v>12.762079999999999</v>
          </cell>
          <cell r="CH289">
            <v>75.412555900000001</v>
          </cell>
          <cell r="CI289">
            <v>1.4816999999999998</v>
          </cell>
          <cell r="CJ289">
            <v>1.7551500000000002</v>
          </cell>
          <cell r="CK289">
            <v>15.095818919999999</v>
          </cell>
          <cell r="CL289">
            <v>51.153837599999996</v>
          </cell>
          <cell r="CM289">
            <v>19.031879999999997</v>
          </cell>
          <cell r="CN289">
            <v>25.541979099999999</v>
          </cell>
          <cell r="CO289">
            <v>0</v>
          </cell>
          <cell r="CP289">
            <v>1.4888640000000002</v>
          </cell>
          <cell r="CQ289">
            <v>3.8263199999999999</v>
          </cell>
          <cell r="CR289">
            <v>0.66787000000000007</v>
          </cell>
          <cell r="CS289">
            <v>4.5324879000000005</v>
          </cell>
          <cell r="CT289">
            <v>0.103896</v>
          </cell>
          <cell r="CU289">
            <v>29.559428499999999</v>
          </cell>
          <cell r="CV289">
            <v>7.282</v>
          </cell>
          <cell r="CW289">
            <v>0</v>
          </cell>
          <cell r="CX289">
            <v>4.6656323999999998</v>
          </cell>
          <cell r="CY289">
            <v>1.3593230000000003</v>
          </cell>
          <cell r="CZ289">
            <v>2.6189132000000002</v>
          </cell>
          <cell r="DA289">
            <v>6.54678</v>
          </cell>
          <cell r="DB289">
            <v>8.8544699999999992</v>
          </cell>
          <cell r="DC289">
            <v>39.679109760000003</v>
          </cell>
          <cell r="DD289">
            <v>0</v>
          </cell>
          <cell r="DE289">
            <v>0</v>
          </cell>
          <cell r="DI289">
            <v>305.08777873999998</v>
          </cell>
        </row>
        <row r="290">
          <cell r="AO290" t="str">
            <v xml:space="preserve">sep </v>
          </cell>
          <cell r="AQ290">
            <v>8.7191706599999996</v>
          </cell>
          <cell r="AR290">
            <v>0</v>
          </cell>
          <cell r="AS290">
            <v>14.981119999999999</v>
          </cell>
          <cell r="AT290">
            <v>85.72230943000001</v>
          </cell>
          <cell r="AU290">
            <v>1.6440999999999999</v>
          </cell>
          <cell r="AV290">
            <v>1.6296120000000003</v>
          </cell>
          <cell r="AW290">
            <v>17.663135520000001</v>
          </cell>
          <cell r="AX290">
            <v>69.472129440000003</v>
          </cell>
          <cell r="AY290">
            <v>19.246079999999999</v>
          </cell>
          <cell r="AZ290">
            <v>28.734403799999999</v>
          </cell>
          <cell r="BA290">
            <v>0</v>
          </cell>
          <cell r="BB290">
            <v>0</v>
          </cell>
          <cell r="BC290">
            <v>3.6252</v>
          </cell>
          <cell r="BD290">
            <v>0.83636800000000011</v>
          </cell>
          <cell r="BE290">
            <v>0</v>
          </cell>
          <cell r="BF290">
            <v>0</v>
          </cell>
          <cell r="BG290">
            <v>35.608584370000003</v>
          </cell>
          <cell r="BH290">
            <v>8.7569999999999997</v>
          </cell>
          <cell r="BI290">
            <v>0</v>
          </cell>
          <cell r="BJ290">
            <v>5.8238799999999991</v>
          </cell>
          <cell r="BK290">
            <v>0</v>
          </cell>
          <cell r="BL290">
            <v>3.0707400000000002</v>
          </cell>
          <cell r="BM290">
            <v>7.8980399999999999</v>
          </cell>
          <cell r="BN290">
            <v>10.383119999999998</v>
          </cell>
          <cell r="BO290">
            <v>43.554833000000002</v>
          </cell>
          <cell r="BU290">
            <v>359.02978622000001</v>
          </cell>
          <cell r="BV290">
            <v>8.3400400000000001</v>
          </cell>
          <cell r="BW290">
            <v>367.36982621999999</v>
          </cell>
          <cell r="CC290" t="str">
            <v xml:space="preserve">sep </v>
          </cell>
          <cell r="CD290">
            <v>3</v>
          </cell>
          <cell r="CE290">
            <v>7.4701954500000003</v>
          </cell>
          <cell r="CF290">
            <v>0</v>
          </cell>
          <cell r="CG290">
            <v>12.582179999999999</v>
          </cell>
          <cell r="CH290">
            <v>75.481342499999997</v>
          </cell>
          <cell r="CI290">
            <v>1.3498000000000001</v>
          </cell>
          <cell r="CJ290">
            <v>1.6769400000000001</v>
          </cell>
          <cell r="CK290">
            <v>14.927779799999998</v>
          </cell>
          <cell r="CL290">
            <v>54.076525360000005</v>
          </cell>
          <cell r="CM290">
            <v>16.867439999999998</v>
          </cell>
          <cell r="CN290">
            <v>26.166476800000002</v>
          </cell>
          <cell r="CO290">
            <v>0</v>
          </cell>
          <cell r="CP290">
            <v>1.490146</v>
          </cell>
          <cell r="CQ290">
            <v>3.7474400000000001</v>
          </cell>
          <cell r="CR290">
            <v>0.68570280000000006</v>
          </cell>
          <cell r="CS290">
            <v>4.3665743999999993</v>
          </cell>
          <cell r="CT290">
            <v>0.10580640000000001</v>
          </cell>
          <cell r="CU290">
            <v>30.482937759999999</v>
          </cell>
          <cell r="CV290">
            <v>7.1059999999999999</v>
          </cell>
          <cell r="CW290">
            <v>0</v>
          </cell>
          <cell r="CX290">
            <v>4.5175000000000001</v>
          </cell>
          <cell r="CY290">
            <v>1.339674</v>
          </cell>
          <cell r="CZ290">
            <v>2.5156008000000001</v>
          </cell>
          <cell r="DA290">
            <v>6.4398599999999995</v>
          </cell>
          <cell r="DB290">
            <v>8.7107399999999995</v>
          </cell>
          <cell r="DC290">
            <v>38.448039659999999</v>
          </cell>
          <cell r="DD290">
            <v>0</v>
          </cell>
          <cell r="DE290">
            <v>0</v>
          </cell>
          <cell r="DI290">
            <v>305.63966012999992</v>
          </cell>
        </row>
        <row r="291">
          <cell r="AO291" t="str">
            <v xml:space="preserve">oct </v>
          </cell>
          <cell r="AQ291">
            <v>9.3045428399999999</v>
          </cell>
          <cell r="AR291">
            <v>0</v>
          </cell>
          <cell r="AS291">
            <v>15.97068</v>
          </cell>
          <cell r="AT291">
            <v>91.356004530000007</v>
          </cell>
          <cell r="AU291">
            <v>1.5834000000000004</v>
          </cell>
          <cell r="AV291">
            <v>1.5992614000000003</v>
          </cell>
          <cell r="AW291">
            <v>18.11109312</v>
          </cell>
          <cell r="AX291">
            <v>77.459019990000002</v>
          </cell>
          <cell r="AY291">
            <v>17.133899999999997</v>
          </cell>
          <cell r="AZ291">
            <v>29.804751499999998</v>
          </cell>
          <cell r="BA291">
            <v>0</v>
          </cell>
          <cell r="BB291">
            <v>0</v>
          </cell>
          <cell r="BC291">
            <v>2.4448000000000003</v>
          </cell>
          <cell r="BD291">
            <v>0.86896799999999996</v>
          </cell>
          <cell r="BE291">
            <v>0</v>
          </cell>
          <cell r="BF291">
            <v>0</v>
          </cell>
          <cell r="BG291">
            <v>38.661280880000007</v>
          </cell>
          <cell r="BH291">
            <v>8.8608000000000011</v>
          </cell>
          <cell r="BI291">
            <v>0</v>
          </cell>
          <cell r="BJ291">
            <v>5.8404983999999986</v>
          </cell>
          <cell r="BK291">
            <v>0</v>
          </cell>
          <cell r="BL291">
            <v>3.0248435000000002</v>
          </cell>
          <cell r="BM291">
            <v>8.2518400000000014</v>
          </cell>
          <cell r="BN291">
            <v>10.898609999999998</v>
          </cell>
          <cell r="BO291">
            <v>45.221904000000002</v>
          </cell>
          <cell r="BU291">
            <v>379.34315466000004</v>
          </cell>
          <cell r="BV291">
            <v>7.0530435000000011</v>
          </cell>
          <cell r="BW291">
            <v>386.39619815999998</v>
          </cell>
          <cell r="CC291" t="str">
            <v xml:space="preserve">oct </v>
          </cell>
          <cell r="CD291">
            <v>3</v>
          </cell>
          <cell r="CE291">
            <v>7.4646167000000005</v>
          </cell>
          <cell r="CF291">
            <v>0</v>
          </cell>
          <cell r="CG291">
            <v>13.08384</v>
          </cell>
          <cell r="CH291">
            <v>79.084090799999998</v>
          </cell>
          <cell r="CI291">
            <v>1.1129</v>
          </cell>
          <cell r="CJ291">
            <v>1.62612</v>
          </cell>
          <cell r="CK291">
            <v>15.221084999999999</v>
          </cell>
          <cell r="CL291">
            <v>61.561503399999999</v>
          </cell>
          <cell r="CM291">
            <v>15.21</v>
          </cell>
          <cell r="CN291">
            <v>26.707774499999999</v>
          </cell>
          <cell r="CO291">
            <v>0</v>
          </cell>
          <cell r="CP291">
            <v>1.3072759999999999</v>
          </cell>
          <cell r="CQ291">
            <v>3.3399300000000007</v>
          </cell>
          <cell r="CR291">
            <v>0.71303240000000001</v>
          </cell>
          <cell r="CS291">
            <v>4.4138595</v>
          </cell>
          <cell r="CT291">
            <v>0.102714</v>
          </cell>
          <cell r="CU291">
            <v>32.188276199999997</v>
          </cell>
          <cell r="CV291">
            <v>7.4412000000000003</v>
          </cell>
          <cell r="CW291">
            <v>0</v>
          </cell>
          <cell r="CX291">
            <v>4.6158128999999999</v>
          </cell>
          <cell r="CY291">
            <v>1.4214372</v>
          </cell>
          <cell r="CZ291">
            <v>2.5195477999999998</v>
          </cell>
          <cell r="DA291">
            <v>6.6344900000000004</v>
          </cell>
          <cell r="DB291">
            <v>8.9005500000000008</v>
          </cell>
          <cell r="DC291">
            <v>39.497462999999996</v>
          </cell>
          <cell r="DD291">
            <v>0</v>
          </cell>
          <cell r="DE291">
            <v>0</v>
          </cell>
          <cell r="DI291">
            <v>319.94985490000005</v>
          </cell>
        </row>
        <row r="292">
          <cell r="AO292" t="str">
            <v xml:space="preserve">nov </v>
          </cell>
          <cell r="AQ292">
            <v>9.2497626200000003</v>
          </cell>
          <cell r="AR292">
            <v>0</v>
          </cell>
          <cell r="AS292">
            <v>15.8355</v>
          </cell>
          <cell r="AT292">
            <v>89.518664079999994</v>
          </cell>
          <cell r="AU292">
            <v>1.5414000000000001</v>
          </cell>
          <cell r="AV292">
            <v>1.498416</v>
          </cell>
          <cell r="AW292">
            <v>17.507021799999997</v>
          </cell>
          <cell r="AX292">
            <v>78.925627079999998</v>
          </cell>
          <cell r="AY292">
            <v>9.9802999999999997</v>
          </cell>
          <cell r="AZ292">
            <v>30.1437642</v>
          </cell>
          <cell r="BA292">
            <v>0</v>
          </cell>
          <cell r="BB292">
            <v>0</v>
          </cell>
          <cell r="BC292">
            <v>1.6794000000000002</v>
          </cell>
          <cell r="BD292">
            <v>0.85211560000000008</v>
          </cell>
          <cell r="BE292">
            <v>0</v>
          </cell>
          <cell r="BF292">
            <v>0</v>
          </cell>
          <cell r="BG292">
            <v>38.7272088</v>
          </cell>
          <cell r="BH292">
            <v>8.5371000000000006</v>
          </cell>
          <cell r="BI292">
            <v>0</v>
          </cell>
          <cell r="BJ292">
            <v>5.5487916000000004</v>
          </cell>
          <cell r="BK292">
            <v>0</v>
          </cell>
          <cell r="BL292">
            <v>2.9096483000000002</v>
          </cell>
          <cell r="BM292">
            <v>8.3598100000000013</v>
          </cell>
          <cell r="BN292">
            <v>10.719799999999999</v>
          </cell>
          <cell r="BO292">
            <v>43.475970399999994</v>
          </cell>
          <cell r="BU292">
            <v>368.87985218</v>
          </cell>
          <cell r="BV292">
            <v>6.1304483000000012</v>
          </cell>
          <cell r="BW292">
            <v>375.01030048000001</v>
          </cell>
          <cell r="CC292" t="str">
            <v xml:space="preserve">nov </v>
          </cell>
          <cell r="CD292">
            <v>3</v>
          </cell>
          <cell r="CE292">
            <v>7.2640414</v>
          </cell>
          <cell r="CF292">
            <v>0</v>
          </cell>
          <cell r="CG292">
            <v>12.570540000000001</v>
          </cell>
          <cell r="CH292">
            <v>75.408713800000001</v>
          </cell>
          <cell r="CI292">
            <v>1.1008</v>
          </cell>
          <cell r="CJ292">
            <v>1.50726</v>
          </cell>
          <cell r="CK292">
            <v>14.916428459999999</v>
          </cell>
          <cell r="CL292">
            <v>61.107336090000011</v>
          </cell>
          <cell r="CM292">
            <v>9.4283699999999993</v>
          </cell>
          <cell r="CN292">
            <v>26.258238000000002</v>
          </cell>
          <cell r="CO292">
            <v>0</v>
          </cell>
          <cell r="CP292">
            <v>0.99299999999999999</v>
          </cell>
          <cell r="CQ292">
            <v>2.3153999999999995</v>
          </cell>
          <cell r="CR292">
            <v>0.68515199999999998</v>
          </cell>
          <cell r="CS292">
            <v>4.1500703999999997</v>
          </cell>
          <cell r="CT292">
            <v>0.10104300000000001</v>
          </cell>
          <cell r="CU292">
            <v>29.958537200000002</v>
          </cell>
          <cell r="CV292">
            <v>6.9451000000000001</v>
          </cell>
          <cell r="CW292">
            <v>0</v>
          </cell>
          <cell r="CX292">
            <v>4.442823999999999</v>
          </cell>
          <cell r="CY292">
            <v>1.3592250000000001</v>
          </cell>
          <cell r="CZ292">
            <v>2.3779463999999999</v>
          </cell>
          <cell r="DA292">
            <v>6.5960999999999999</v>
          </cell>
          <cell r="DB292">
            <v>8.6516000000000002</v>
          </cell>
          <cell r="DC292">
            <v>37.121224140000002</v>
          </cell>
          <cell r="DD292">
            <v>0</v>
          </cell>
          <cell r="DE292">
            <v>0</v>
          </cell>
          <cell r="DI292">
            <v>302.86146508999997</v>
          </cell>
        </row>
        <row r="293">
          <cell r="AO293" t="str">
            <v xml:space="preserve">dec </v>
          </cell>
          <cell r="AQ293">
            <v>9.8942769300000002</v>
          </cell>
          <cell r="AR293">
            <v>0</v>
          </cell>
          <cell r="AS293">
            <v>16.733919999999998</v>
          </cell>
          <cell r="AT293">
            <v>95.83634314999999</v>
          </cell>
          <cell r="AU293">
            <v>1.6170000000000002</v>
          </cell>
          <cell r="AV293">
            <v>1.5030477</v>
          </cell>
          <cell r="AW293">
            <v>18.130764159999998</v>
          </cell>
          <cell r="AX293">
            <v>84.668739479999999</v>
          </cell>
          <cell r="AY293">
            <v>5.6418600000000003</v>
          </cell>
          <cell r="AZ293">
            <v>31.001682800000005</v>
          </cell>
          <cell r="BA293">
            <v>0</v>
          </cell>
          <cell r="BB293">
            <v>0</v>
          </cell>
          <cell r="BC293">
            <v>1.6173000000000002</v>
          </cell>
          <cell r="BD293">
            <v>0.9298242000000001</v>
          </cell>
          <cell r="BE293">
            <v>0</v>
          </cell>
          <cell r="BF293">
            <v>0</v>
          </cell>
          <cell r="BG293">
            <v>41.792124000000001</v>
          </cell>
          <cell r="BH293">
            <v>9.2654999999999994</v>
          </cell>
          <cell r="BI293">
            <v>0</v>
          </cell>
          <cell r="BJ293">
            <v>5.7155315000000009</v>
          </cell>
          <cell r="BK293">
            <v>0</v>
          </cell>
          <cell r="BL293">
            <v>3.0816734000000001</v>
          </cell>
          <cell r="BM293">
            <v>8.8130999999999986</v>
          </cell>
          <cell r="BN293">
            <v>11.339099999999998</v>
          </cell>
          <cell r="BO293">
            <v>46.423953600000004</v>
          </cell>
          <cell r="BU293">
            <v>387.68976752000003</v>
          </cell>
          <cell r="BV293">
            <v>6.3159734000000007</v>
          </cell>
          <cell r="BW293">
            <v>394.00574092000005</v>
          </cell>
          <cell r="CC293" t="str">
            <v xml:space="preserve">dec </v>
          </cell>
          <cell r="CD293">
            <v>3</v>
          </cell>
          <cell r="CE293">
            <v>7.9734367999999991</v>
          </cell>
          <cell r="CF293">
            <v>0</v>
          </cell>
          <cell r="CG293">
            <v>12.956980000000001</v>
          </cell>
          <cell r="CH293">
            <v>78.889939219999988</v>
          </cell>
          <cell r="CI293">
            <v>1.1130000000000002</v>
          </cell>
          <cell r="CJ293">
            <v>1.57125</v>
          </cell>
          <cell r="CK293">
            <v>15.59431045</v>
          </cell>
          <cell r="CL293">
            <v>65.142659649999999</v>
          </cell>
          <cell r="CM293">
            <v>4.9757599999999993</v>
          </cell>
          <cell r="CN293">
            <v>26.802283200000002</v>
          </cell>
          <cell r="CO293">
            <v>0</v>
          </cell>
          <cell r="CP293">
            <v>0.997448</v>
          </cell>
          <cell r="CQ293">
            <v>2.2945799999999998</v>
          </cell>
          <cell r="CR293">
            <v>0.73708879999999999</v>
          </cell>
          <cell r="CS293">
            <v>4.2462755999999997</v>
          </cell>
          <cell r="CT293">
            <v>0.10662299999999998</v>
          </cell>
          <cell r="CU293">
            <v>31.217835310000002</v>
          </cell>
          <cell r="CV293">
            <v>7.4686000000000003</v>
          </cell>
          <cell r="CW293">
            <v>0</v>
          </cell>
          <cell r="CX293">
            <v>4.8053581999999997</v>
          </cell>
          <cell r="CY293">
            <v>1.4205359999999998</v>
          </cell>
          <cell r="CZ293">
            <v>2.5044453</v>
          </cell>
          <cell r="DA293">
            <v>7.0128700000000004</v>
          </cell>
          <cell r="DB293">
            <v>9.1353899999999992</v>
          </cell>
          <cell r="DC293">
            <v>38.046925589999994</v>
          </cell>
          <cell r="DD293">
            <v>0</v>
          </cell>
          <cell r="DE293">
            <v>0</v>
          </cell>
          <cell r="DI293">
            <v>312.33068722000002</v>
          </cell>
        </row>
        <row r="294">
          <cell r="AO294" t="str">
            <v xml:space="preserve">jan </v>
          </cell>
          <cell r="AP294">
            <v>3</v>
          </cell>
          <cell r="AQ294">
            <v>9.9790775800000002</v>
          </cell>
          <cell r="AR294">
            <v>0</v>
          </cell>
          <cell r="AS294">
            <v>17.098440000000004</v>
          </cell>
          <cell r="AT294">
            <v>97.968593380000002</v>
          </cell>
          <cell r="AU294">
            <v>1.5624</v>
          </cell>
          <cell r="AV294">
            <v>1.7583593</v>
          </cell>
          <cell r="AW294">
            <v>18.327154050000001</v>
          </cell>
          <cell r="AX294">
            <v>85.405866000000003</v>
          </cell>
          <cell r="AY294">
            <v>4.9316199999999997</v>
          </cell>
          <cell r="AZ294">
            <v>32.055824999999999</v>
          </cell>
          <cell r="BA294">
            <v>0</v>
          </cell>
          <cell r="BB294">
            <v>1.151192</v>
          </cell>
          <cell r="BC294">
            <v>2.5773799999999993</v>
          </cell>
          <cell r="BD294">
            <v>0.96087029999999995</v>
          </cell>
          <cell r="BE294">
            <v>5.7985306000000003</v>
          </cell>
          <cell r="BF294">
            <v>9.6950000000000008E-2</v>
          </cell>
          <cell r="BG294">
            <v>42.317909609999994</v>
          </cell>
          <cell r="BH294">
            <v>9.3950999999999993</v>
          </cell>
          <cell r="BI294">
            <v>0</v>
          </cell>
          <cell r="BJ294">
            <v>5.7374856000000003</v>
          </cell>
          <cell r="BK294">
            <v>1.7271639999999999</v>
          </cell>
          <cell r="BL294">
            <v>3.0454059999999998</v>
          </cell>
          <cell r="BM294">
            <v>8.9380800000000011</v>
          </cell>
          <cell r="BN294">
            <v>11.58451</v>
          </cell>
          <cell r="BO294">
            <v>47.217874799999997</v>
          </cell>
          <cell r="BP294">
            <v>0</v>
          </cell>
          <cell r="BQ294">
            <v>0</v>
          </cell>
          <cell r="BU294">
            <v>393.67676562000008</v>
          </cell>
          <cell r="CC294" t="str">
            <v xml:space="preserve">jan </v>
          </cell>
          <cell r="CD294">
            <v>1</v>
          </cell>
          <cell r="CE294">
            <v>7.9357442500000017</v>
          </cell>
          <cell r="CF294">
            <v>7.4704069999999989</v>
          </cell>
          <cell r="CG294">
            <v>12.902999999999999</v>
          </cell>
          <cell r="CH294">
            <v>79.478965079999995</v>
          </cell>
          <cell r="CI294">
            <v>1.2605999999999999</v>
          </cell>
          <cell r="CJ294">
            <v>1.2803899999999999</v>
          </cell>
          <cell r="CK294">
            <v>15.45578658</v>
          </cell>
          <cell r="CL294">
            <v>65.320959160000001</v>
          </cell>
          <cell r="CM294">
            <v>4.0216799999999999</v>
          </cell>
          <cell r="CN294">
            <v>27.603509199999998</v>
          </cell>
          <cell r="CO294">
            <v>0.40858739999999999</v>
          </cell>
          <cell r="CP294">
            <v>0.90317400000000003</v>
          </cell>
          <cell r="CQ294">
            <v>2.1676600000000001</v>
          </cell>
          <cell r="CR294">
            <v>0.75910319999999998</v>
          </cell>
          <cell r="CS294">
            <v>4.4956663999999993</v>
          </cell>
          <cell r="CT294">
            <v>0.110223</v>
          </cell>
          <cell r="CU294">
            <v>31.174292399999999</v>
          </cell>
          <cell r="CV294">
            <v>7.7034000000000002</v>
          </cell>
          <cell r="CW294">
            <v>0</v>
          </cell>
          <cell r="CX294">
            <v>4.9786253999999994</v>
          </cell>
          <cell r="CY294">
            <v>1.4611784999999999</v>
          </cell>
          <cell r="CZ294">
            <v>2.5104345000000006</v>
          </cell>
          <cell r="DA294">
            <v>7.1932500000000008</v>
          </cell>
          <cell r="DB294">
            <v>9.3564000000000007</v>
          </cell>
          <cell r="DC294">
            <v>37.254682200000005</v>
          </cell>
          <cell r="DD294">
            <v>0</v>
          </cell>
          <cell r="DE294">
            <v>1.8986559999999999</v>
          </cell>
          <cell r="DI294">
            <v>312.41978746999996</v>
          </cell>
          <cell r="DJ294">
            <v>20.787930799999998</v>
          </cell>
          <cell r="DK294">
            <v>333.20771826999999</v>
          </cell>
        </row>
        <row r="295">
          <cell r="AO295" t="str">
            <v xml:space="preserve">feb </v>
          </cell>
          <cell r="AP295">
            <v>3</v>
          </cell>
          <cell r="AQ295">
            <v>9.26947498</v>
          </cell>
          <cell r="AR295">
            <v>0</v>
          </cell>
          <cell r="AS295">
            <v>15.421379999999999</v>
          </cell>
          <cell r="AT295">
            <v>90.367993439999992</v>
          </cell>
          <cell r="AU295">
            <v>1.4490000000000001</v>
          </cell>
          <cell r="AV295">
            <v>1.6875750000000003</v>
          </cell>
          <cell r="AW295">
            <v>16.910319019999999</v>
          </cell>
          <cell r="AX295">
            <v>76.997233039999998</v>
          </cell>
          <cell r="AY295">
            <v>7.3147000000000002</v>
          </cell>
          <cell r="AZ295">
            <v>29.949348000000004</v>
          </cell>
          <cell r="BA295">
            <v>0</v>
          </cell>
          <cell r="BB295">
            <v>1.0261899999999999</v>
          </cell>
          <cell r="BC295">
            <v>2.28355</v>
          </cell>
          <cell r="BD295">
            <v>0.86852099999999988</v>
          </cell>
          <cell r="BE295">
            <v>4.8247290000000005</v>
          </cell>
          <cell r="BF295">
            <v>8.1325999999999996E-2</v>
          </cell>
          <cell r="BG295">
            <v>38.098780160000004</v>
          </cell>
          <cell r="BH295">
            <v>8.4638000000000009</v>
          </cell>
          <cell r="BI295">
            <v>0</v>
          </cell>
          <cell r="BJ295">
            <v>5.3499653999999994</v>
          </cell>
          <cell r="BK295">
            <v>1.6073416</v>
          </cell>
          <cell r="BL295">
            <v>2.8590244</v>
          </cell>
          <cell r="BM295">
            <v>8.1148800000000012</v>
          </cell>
          <cell r="BN295">
            <v>10.58376</v>
          </cell>
          <cell r="BO295">
            <v>43.440361199999998</v>
          </cell>
          <cell r="BP295">
            <v>0</v>
          </cell>
          <cell r="BQ295">
            <v>0</v>
          </cell>
          <cell r="BU295">
            <v>362.83809123999987</v>
          </cell>
          <cell r="CC295" t="str">
            <v xml:space="preserve">feb </v>
          </cell>
          <cell r="CD295">
            <v>1</v>
          </cell>
          <cell r="CE295">
            <v>7.2417869199999991</v>
          </cell>
          <cell r="CF295">
            <v>6.8477699999999997</v>
          </cell>
          <cell r="CG295">
            <v>11.980990000000002</v>
          </cell>
          <cell r="CH295">
            <v>74.082084160000008</v>
          </cell>
          <cell r="CI295">
            <v>1.2936000000000001</v>
          </cell>
          <cell r="CJ295">
            <v>1.4333599999999997</v>
          </cell>
          <cell r="CK295">
            <v>15.081982379999999</v>
          </cell>
          <cell r="CL295">
            <v>60.7349842</v>
          </cell>
          <cell r="CM295">
            <v>6.2604300000000004</v>
          </cell>
          <cell r="CN295">
            <v>26.6294465</v>
          </cell>
          <cell r="CO295">
            <v>0.38462639999999992</v>
          </cell>
          <cell r="CP295">
            <v>0.83073600000000014</v>
          </cell>
          <cell r="CQ295">
            <v>1.9592599999999998</v>
          </cell>
          <cell r="CR295">
            <v>0.70506800000000003</v>
          </cell>
          <cell r="CS295">
            <v>4.1952138000000003</v>
          </cell>
          <cell r="CT295">
            <v>0.10335000000000001</v>
          </cell>
          <cell r="CU295">
            <v>28.225418409999996</v>
          </cell>
          <cell r="CV295">
            <v>7.3351999999999995</v>
          </cell>
          <cell r="CW295">
            <v>0</v>
          </cell>
          <cell r="CX295">
            <v>4.8871156999999998</v>
          </cell>
          <cell r="CY295">
            <v>1.3861991</v>
          </cell>
          <cell r="CZ295">
            <v>2.3833417999999997</v>
          </cell>
          <cell r="DA295">
            <v>6.8146399999999998</v>
          </cell>
          <cell r="DB295">
            <v>8.8306000000000004</v>
          </cell>
          <cell r="DC295">
            <v>34.637216980000005</v>
          </cell>
          <cell r="DD295">
            <v>0</v>
          </cell>
          <cell r="DE295">
            <v>1.74112</v>
          </cell>
          <cell r="DI295">
            <v>294.88032325</v>
          </cell>
          <cell r="DJ295">
            <v>19.384097100000002</v>
          </cell>
          <cell r="DK295">
            <v>314.26442034999997</v>
          </cell>
        </row>
        <row r="296">
          <cell r="AO296" t="str">
            <v xml:space="preserve">mar </v>
          </cell>
          <cell r="AP296">
            <v>3</v>
          </cell>
          <cell r="AQ296">
            <v>9.9847192200000006</v>
          </cell>
          <cell r="AR296">
            <v>0</v>
          </cell>
          <cell r="AS296">
            <v>17.05</v>
          </cell>
          <cell r="AT296">
            <v>101.30688631999999</v>
          </cell>
          <cell r="AU296">
            <v>1.6563999999999999</v>
          </cell>
          <cell r="AV296">
            <v>1.9901256000000001</v>
          </cell>
          <cell r="AW296">
            <v>18.92106446</v>
          </cell>
          <cell r="AX296">
            <v>82.365806249999991</v>
          </cell>
          <cell r="AY296">
            <v>15.446339999999999</v>
          </cell>
          <cell r="AZ296">
            <v>32.935611599999994</v>
          </cell>
          <cell r="BA296">
            <v>0</v>
          </cell>
          <cell r="BB296">
            <v>1.1640750000000002</v>
          </cell>
          <cell r="BC296">
            <v>2.62629</v>
          </cell>
          <cell r="BD296">
            <v>0.93457650000000003</v>
          </cell>
          <cell r="BE296">
            <v>5.7898492999999993</v>
          </cell>
          <cell r="BF296">
            <v>8.9814999999999992E-2</v>
          </cell>
          <cell r="BG296">
            <v>41.276422259999997</v>
          </cell>
          <cell r="BH296">
            <v>9.5304000000000002</v>
          </cell>
          <cell r="BI296">
            <v>0</v>
          </cell>
          <cell r="BJ296">
            <v>6.1183103999999995</v>
          </cell>
          <cell r="BK296">
            <v>1.7654984000000002</v>
          </cell>
          <cell r="BL296">
            <v>3.2727370000000002</v>
          </cell>
          <cell r="BM296">
            <v>8.9332199999999986</v>
          </cell>
          <cell r="BN296">
            <v>11.89541</v>
          </cell>
          <cell r="BO296">
            <v>49.732567599999996</v>
          </cell>
          <cell r="BP296">
            <v>0</v>
          </cell>
          <cell r="BQ296">
            <v>0</v>
          </cell>
          <cell r="BU296">
            <v>408.42146020999996</v>
          </cell>
          <cell r="CC296" t="str">
            <v xml:space="preserve">mar </v>
          </cell>
          <cell r="CD296">
            <v>1</v>
          </cell>
          <cell r="CE296">
            <v>7.8289372699999999</v>
          </cell>
          <cell r="CF296">
            <v>7.5244446000000007</v>
          </cell>
          <cell r="CG296">
            <v>12.5001</v>
          </cell>
          <cell r="CH296">
            <v>78.105044499999991</v>
          </cell>
          <cell r="CI296">
            <v>1.4421000000000002</v>
          </cell>
          <cell r="CJ296">
            <v>1.5543520000000002</v>
          </cell>
          <cell r="CK296">
            <v>16.653946199999996</v>
          </cell>
          <cell r="CL296">
            <v>62.888188140000004</v>
          </cell>
          <cell r="CM296">
            <v>12.124320000000001</v>
          </cell>
          <cell r="CN296">
            <v>29.578924799999999</v>
          </cell>
          <cell r="CO296">
            <v>0.41688919999999996</v>
          </cell>
          <cell r="CP296">
            <v>0.92960000000000009</v>
          </cell>
          <cell r="CQ296">
            <v>2.1511799999999996</v>
          </cell>
          <cell r="CR296">
            <v>0.75041039999999992</v>
          </cell>
          <cell r="CS296">
            <v>4.4815927000000002</v>
          </cell>
          <cell r="CT296">
            <v>0.10560900000000001</v>
          </cell>
          <cell r="CU296">
            <v>29.591206580000001</v>
          </cell>
          <cell r="CV296">
            <v>7.7747999999999999</v>
          </cell>
          <cell r="CW296">
            <v>0</v>
          </cell>
          <cell r="CX296">
            <v>5.6271006000000003</v>
          </cell>
          <cell r="CY296">
            <v>1.5003520000000001</v>
          </cell>
          <cell r="CZ296">
            <v>2.5667609999999996</v>
          </cell>
          <cell r="DA296">
            <v>7.2401399999999994</v>
          </cell>
          <cell r="DB296">
            <v>9.5557400000000001</v>
          </cell>
          <cell r="DC296">
            <v>37.713146400000007</v>
          </cell>
          <cell r="DD296">
            <v>0</v>
          </cell>
          <cell r="DE296">
            <v>2.1071040000000001</v>
          </cell>
          <cell r="DI296">
            <v>319.48635689000008</v>
          </cell>
          <cell r="DJ296">
            <v>21.118528500000004</v>
          </cell>
          <cell r="DK296">
            <v>340.60488539000011</v>
          </cell>
        </row>
        <row r="297">
          <cell r="AO297" t="str">
            <v xml:space="preserve">apr </v>
          </cell>
          <cell r="AP297">
            <v>3</v>
          </cell>
          <cell r="AQ297">
            <v>10.502518180000003</v>
          </cell>
          <cell r="AR297">
            <v>0</v>
          </cell>
          <cell r="AS297">
            <v>16.722459999999998</v>
          </cell>
          <cell r="AT297">
            <v>98.132084999999989</v>
          </cell>
          <cell r="AU297">
            <v>1.7346000000000001</v>
          </cell>
          <cell r="AV297">
            <v>2.0352608000000001</v>
          </cell>
          <cell r="AW297">
            <v>19.306109759999998</v>
          </cell>
          <cell r="AX297">
            <v>87.449501720000001</v>
          </cell>
          <cell r="AY297">
            <v>21.534299999999998</v>
          </cell>
          <cell r="AZ297">
            <v>32.814242399999998</v>
          </cell>
          <cell r="BA297">
            <v>0</v>
          </cell>
          <cell r="BB297">
            <v>1.2283649999999999</v>
          </cell>
          <cell r="BC297">
            <v>2.7350800000000004</v>
          </cell>
          <cell r="BD297">
            <v>0.96817019999999998</v>
          </cell>
          <cell r="BE297">
            <v>5.6710907000000006</v>
          </cell>
          <cell r="BF297">
            <v>9.1425000000000006E-2</v>
          </cell>
          <cell r="BG297">
            <v>40.328697599999998</v>
          </cell>
          <cell r="BH297">
            <v>9.6743999999999986</v>
          </cell>
          <cell r="BI297">
            <v>0</v>
          </cell>
          <cell r="BJ297">
            <v>6.2197874999999998</v>
          </cell>
          <cell r="BK297">
            <v>1.7993967</v>
          </cell>
          <cell r="BL297">
            <v>3.1964607999999997</v>
          </cell>
          <cell r="BM297">
            <v>8.7457799999999999</v>
          </cell>
          <cell r="BN297">
            <v>11.811779999999999</v>
          </cell>
          <cell r="BO297">
            <v>50.899132900000005</v>
          </cell>
          <cell r="BP297">
            <v>0</v>
          </cell>
          <cell r="BQ297">
            <v>0</v>
          </cell>
          <cell r="BU297">
            <v>417.14422605999994</v>
          </cell>
          <cell r="CC297" t="str">
            <v xml:space="preserve">apr </v>
          </cell>
          <cell r="CD297">
            <v>1</v>
          </cell>
          <cell r="CE297">
            <v>8.645593550000001</v>
          </cell>
          <cell r="CF297">
            <v>7.2092019999999994</v>
          </cell>
          <cell r="CG297">
            <v>12.60402</v>
          </cell>
          <cell r="CH297">
            <v>78.647839919999996</v>
          </cell>
          <cell r="CI297">
            <v>1.4975999999999998</v>
          </cell>
          <cell r="CJ297">
            <v>1.6329967999999999</v>
          </cell>
          <cell r="CK297">
            <v>16.58857239</v>
          </cell>
          <cell r="CL297">
            <v>70.024449080000011</v>
          </cell>
          <cell r="CM297">
            <v>19.790120000000002</v>
          </cell>
          <cell r="CN297">
            <v>28.884767999999998</v>
          </cell>
          <cell r="CO297">
            <v>0.39766039999999997</v>
          </cell>
          <cell r="CP297">
            <v>0.98124999999999996</v>
          </cell>
          <cell r="CQ297">
            <v>2.2786399999999998</v>
          </cell>
          <cell r="CR297">
            <v>0.74837279999999995</v>
          </cell>
          <cell r="CS297">
            <v>4.3320233999999997</v>
          </cell>
          <cell r="CT297">
            <v>0.10239100000000001</v>
          </cell>
          <cell r="CU297">
            <v>31.330564059999997</v>
          </cell>
          <cell r="CV297">
            <v>7.8184000000000005</v>
          </cell>
          <cell r="CW297">
            <v>0</v>
          </cell>
          <cell r="CX297">
            <v>5.6143393999999986</v>
          </cell>
          <cell r="CY297">
            <v>1.4499469999999999</v>
          </cell>
          <cell r="CZ297">
            <v>2.6119274999999997</v>
          </cell>
          <cell r="DA297">
            <v>7.0312000000000001</v>
          </cell>
          <cell r="DB297">
            <v>9.3573000000000004</v>
          </cell>
          <cell r="DC297">
            <v>39.712246199999996</v>
          </cell>
          <cell r="DD297">
            <v>0</v>
          </cell>
          <cell r="DE297">
            <v>2.330368</v>
          </cell>
          <cell r="DI297">
            <v>338.43078220000007</v>
          </cell>
          <cell r="DJ297">
            <v>20.860641299999997</v>
          </cell>
          <cell r="DK297">
            <v>359.29142350000006</v>
          </cell>
        </row>
        <row r="298">
          <cell r="AO298" t="str">
            <v xml:space="preserve">may </v>
          </cell>
          <cell r="AP298">
            <v>3</v>
          </cell>
          <cell r="AQ298">
            <v>10.16340027</v>
          </cell>
          <cell r="AR298">
            <v>0</v>
          </cell>
          <cell r="AS298">
            <v>17.293249999999997</v>
          </cell>
          <cell r="AT298">
            <v>101.48616600000001</v>
          </cell>
          <cell r="AU298">
            <v>1.7998999999999998</v>
          </cell>
          <cell r="AV298">
            <v>2.1771404000000003</v>
          </cell>
          <cell r="AW298">
            <v>19.769515500000001</v>
          </cell>
          <cell r="AX298">
            <v>88.698664520000008</v>
          </cell>
          <cell r="AY298">
            <v>25.9908</v>
          </cell>
          <cell r="AZ298">
            <v>32.141700799999995</v>
          </cell>
          <cell r="BA298">
            <v>0</v>
          </cell>
          <cell r="BB298">
            <v>1.5866939999999996</v>
          </cell>
          <cell r="BC298">
            <v>3.6246100000000001</v>
          </cell>
          <cell r="BD298">
            <v>0.99926480000000018</v>
          </cell>
          <cell r="BE298">
            <v>5.9425666999999995</v>
          </cell>
          <cell r="BF298">
            <v>9.4518000000000005E-2</v>
          </cell>
          <cell r="BG298">
            <v>41.445390639999999</v>
          </cell>
          <cell r="BH298">
            <v>10.3161</v>
          </cell>
          <cell r="BI298">
            <v>0</v>
          </cell>
          <cell r="BJ298">
            <v>6.5673307000000003</v>
          </cell>
          <cell r="BK298">
            <v>1.8805513999999999</v>
          </cell>
          <cell r="BL298">
            <v>3.3654275999999999</v>
          </cell>
          <cell r="BM298">
            <v>9.0736000000000008</v>
          </cell>
          <cell r="BN298">
            <v>12.19</v>
          </cell>
          <cell r="BO298">
            <v>53.750799799999996</v>
          </cell>
          <cell r="BP298">
            <v>0</v>
          </cell>
          <cell r="BQ298">
            <v>0</v>
          </cell>
          <cell r="BU298">
            <v>432.06312342999996</v>
          </cell>
          <cell r="CC298" t="str">
            <v xml:space="preserve">may </v>
          </cell>
          <cell r="CD298" t="str">
            <v>-</v>
          </cell>
          <cell r="CE298">
            <v>8.9510853600000004</v>
          </cell>
          <cell r="CF298">
            <v>7.5123080000000009</v>
          </cell>
          <cell r="CG298">
            <v>13.157760000000001</v>
          </cell>
          <cell r="CH298">
            <v>82.469467440000003</v>
          </cell>
          <cell r="CI298">
            <v>1.6</v>
          </cell>
          <cell r="CJ298">
            <v>1.8422399999999999</v>
          </cell>
          <cell r="CK298">
            <v>16.8873128</v>
          </cell>
          <cell r="CL298">
            <v>70.482287890000009</v>
          </cell>
          <cell r="CM298">
            <v>23.5535</v>
          </cell>
          <cell r="CN298">
            <v>28.567151799999998</v>
          </cell>
          <cell r="CO298">
            <v>0.37801200000000001</v>
          </cell>
          <cell r="CP298">
            <v>1.298076</v>
          </cell>
          <cell r="CQ298">
            <v>3.1460200000000005</v>
          </cell>
          <cell r="CR298">
            <v>0.79598400000000002</v>
          </cell>
          <cell r="CS298">
            <v>4.5705584999999997</v>
          </cell>
          <cell r="CT298">
            <v>0.10902000000000001</v>
          </cell>
          <cell r="CU298">
            <v>32.2154679</v>
          </cell>
          <cell r="CV298">
            <v>8.3582999999999998</v>
          </cell>
          <cell r="CW298">
            <v>24.257040000000003</v>
          </cell>
          <cell r="CX298">
            <v>5.9330279999999993</v>
          </cell>
          <cell r="CY298">
            <v>1.5255115999999997</v>
          </cell>
          <cell r="CZ298">
            <v>2.8031231999999999</v>
          </cell>
          <cell r="DA298">
            <v>7.1477700000000004</v>
          </cell>
          <cell r="DB298">
            <v>9.5616000000000003</v>
          </cell>
          <cell r="DC298">
            <v>43.689620000000005</v>
          </cell>
          <cell r="DD298">
            <v>0</v>
          </cell>
          <cell r="DE298">
            <v>3.4072640000000001</v>
          </cell>
          <cell r="DI298">
            <v>353.61257518999997</v>
          </cell>
          <cell r="DJ298">
            <v>47.199669300000011</v>
          </cell>
          <cell r="DK298">
            <v>400.81224449000007</v>
          </cell>
        </row>
        <row r="299">
          <cell r="AO299" t="str">
            <v xml:space="preserve">jun </v>
          </cell>
          <cell r="AP299">
            <v>3</v>
          </cell>
          <cell r="AQ299">
            <v>8.0491039200000003</v>
          </cell>
          <cell r="AR299">
            <v>0</v>
          </cell>
          <cell r="AS299">
            <v>15.930360000000002</v>
          </cell>
          <cell r="AT299">
            <v>92.644649000000015</v>
          </cell>
          <cell r="AU299">
            <v>1.9802999999999997</v>
          </cell>
          <cell r="AV299">
            <v>2.0788574</v>
          </cell>
          <cell r="AW299">
            <v>18.553890220000003</v>
          </cell>
          <cell r="AX299">
            <v>75.081373720000002</v>
          </cell>
          <cell r="AY299">
            <v>24.292799999999996</v>
          </cell>
          <cell r="AZ299">
            <v>29.756342699999994</v>
          </cell>
          <cell r="BA299">
            <v>0</v>
          </cell>
          <cell r="BB299">
            <v>1.831367</v>
          </cell>
          <cell r="BC299">
            <v>4.3529</v>
          </cell>
          <cell r="BD299">
            <v>0.89602919999999997</v>
          </cell>
          <cell r="BE299">
            <v>5.4154684999999994</v>
          </cell>
          <cell r="BF299">
            <v>8.8478999999999988E-2</v>
          </cell>
          <cell r="BG299">
            <v>36.944379620000007</v>
          </cell>
          <cell r="BH299">
            <v>9.2796000000000003</v>
          </cell>
          <cell r="BI299">
            <v>0</v>
          </cell>
          <cell r="BJ299">
            <v>6.1669750000000008</v>
          </cell>
          <cell r="BK299">
            <v>1.6872400999999999</v>
          </cell>
          <cell r="BL299">
            <v>3.1180291999999996</v>
          </cell>
          <cell r="BM299">
            <v>8.5919199999999982</v>
          </cell>
          <cell r="BN299">
            <v>11.213300000000002</v>
          </cell>
          <cell r="BO299">
            <v>49.413868399999998</v>
          </cell>
          <cell r="BP299">
            <v>0</v>
          </cell>
          <cell r="BQ299">
            <v>0</v>
          </cell>
          <cell r="BU299">
            <v>388.89344918000006</v>
          </cell>
          <cell r="CC299" t="str">
            <v xml:space="preserve">jun </v>
          </cell>
          <cell r="CD299" t="str">
            <v>-</v>
          </cell>
          <cell r="CE299">
            <v>8.1907416000000008</v>
          </cell>
          <cell r="CF299">
            <v>7.3413180000000002</v>
          </cell>
          <cell r="CG299">
            <v>12.61054</v>
          </cell>
          <cell r="CH299">
            <v>77.436052260000011</v>
          </cell>
          <cell r="CI299">
            <v>1.6598999999999997</v>
          </cell>
          <cell r="CJ299">
            <v>1.7355</v>
          </cell>
          <cell r="CK299">
            <v>14.940820760000001</v>
          </cell>
          <cell r="CL299">
            <v>59.253315680000007</v>
          </cell>
          <cell r="CM299">
            <v>21.838039999999999</v>
          </cell>
          <cell r="CN299">
            <v>28.654781100000001</v>
          </cell>
          <cell r="CO299">
            <v>0.36645660000000002</v>
          </cell>
          <cell r="CP299">
            <v>1.6138520000000001</v>
          </cell>
          <cell r="CQ299">
            <v>3.9308800000000002</v>
          </cell>
          <cell r="CR299">
            <v>0.7367958</v>
          </cell>
          <cell r="CS299">
            <v>4.2638075999999998</v>
          </cell>
          <cell r="CT299">
            <v>0.10483199999999999</v>
          </cell>
          <cell r="CU299">
            <v>30.657295730000001</v>
          </cell>
          <cell r="CV299">
            <v>7.4556000000000004</v>
          </cell>
          <cell r="CW299">
            <v>24.703359999999996</v>
          </cell>
          <cell r="CX299">
            <v>5.3480724999999998</v>
          </cell>
          <cell r="CY299">
            <v>1.4409213000000001</v>
          </cell>
          <cell r="CZ299">
            <v>2.6351040000000001</v>
          </cell>
          <cell r="DA299">
            <v>6.7770700000000001</v>
          </cell>
          <cell r="DB299">
            <v>9.1282200000000007</v>
          </cell>
          <cell r="DC299">
            <v>40.26686136</v>
          </cell>
          <cell r="DD299">
            <v>0</v>
          </cell>
          <cell r="DE299">
            <v>3.3084160000000002</v>
          </cell>
          <cell r="DI299">
            <v>325.02970679000003</v>
          </cell>
          <cell r="DJ299">
            <v>48.060431499999993</v>
          </cell>
          <cell r="DK299">
            <v>373.09013829000003</v>
          </cell>
        </row>
        <row r="300">
          <cell r="AO300" t="str">
            <v xml:space="preserve">jul </v>
          </cell>
          <cell r="AP300">
            <v>3</v>
          </cell>
          <cell r="AQ300">
            <v>9.1915076399999993</v>
          </cell>
          <cell r="AR300">
            <v>0</v>
          </cell>
          <cell r="AS300">
            <v>15.81</v>
          </cell>
          <cell r="AT300">
            <v>93.64311450000001</v>
          </cell>
          <cell r="AU300">
            <v>1.9</v>
          </cell>
          <cell r="AV300">
            <v>2.1176460000000001</v>
          </cell>
          <cell r="AW300">
            <v>18.532899</v>
          </cell>
          <cell r="AX300">
            <v>69.807990599999997</v>
          </cell>
          <cell r="AY300">
            <v>23.536240000000003</v>
          </cell>
          <cell r="AZ300">
            <v>30.043445200000001</v>
          </cell>
          <cell r="BA300">
            <v>0</v>
          </cell>
          <cell r="BB300">
            <v>1.8936839999999997</v>
          </cell>
          <cell r="BC300">
            <v>4.4812800000000008</v>
          </cell>
          <cell r="BD300">
            <v>0.86581829999999993</v>
          </cell>
          <cell r="BE300">
            <v>5.1297427999999998</v>
          </cell>
          <cell r="BF300">
            <v>8.9945999999999998E-2</v>
          </cell>
          <cell r="BG300">
            <v>37.508363309999993</v>
          </cell>
          <cell r="BH300">
            <v>9.3554999999999993</v>
          </cell>
          <cell r="BI300">
            <v>0</v>
          </cell>
          <cell r="BJ300">
            <v>6.0589747000000003</v>
          </cell>
          <cell r="BK300">
            <v>1.7279425000000002</v>
          </cell>
          <cell r="BL300">
            <v>3.0945440999999998</v>
          </cell>
          <cell r="BM300">
            <v>8.3720700000000008</v>
          </cell>
          <cell r="BN300">
            <v>10.803660000000001</v>
          </cell>
          <cell r="BO300">
            <v>48.592129200000002</v>
          </cell>
          <cell r="BP300">
            <v>0</v>
          </cell>
          <cell r="BQ300">
            <v>0</v>
          </cell>
          <cell r="BU300">
            <v>384.23935844999994</v>
          </cell>
          <cell r="CC300" t="str">
            <v xml:space="preserve">jul </v>
          </cell>
          <cell r="CD300" t="str">
            <v>-</v>
          </cell>
          <cell r="CE300">
            <v>7.8933523499999989</v>
          </cell>
          <cell r="CF300">
            <v>7.5237624000000007</v>
          </cell>
          <cell r="CG300">
            <v>12.84981</v>
          </cell>
          <cell r="CH300">
            <v>77.5426176</v>
          </cell>
          <cell r="CI300">
            <v>1.6731</v>
          </cell>
          <cell r="CJ300">
            <v>1.8389999999999997</v>
          </cell>
          <cell r="CK300">
            <v>15.679151099999999</v>
          </cell>
          <cell r="CL300">
            <v>54.471003529999997</v>
          </cell>
          <cell r="CM300">
            <v>21.657999999999998</v>
          </cell>
          <cell r="CN300">
            <v>27.949642599999997</v>
          </cell>
          <cell r="CO300">
            <v>0.38173680000000004</v>
          </cell>
          <cell r="CP300">
            <v>1.6722779999999999</v>
          </cell>
          <cell r="CQ300">
            <v>4.0764000000000005</v>
          </cell>
          <cell r="CR300">
            <v>0.72558599999999995</v>
          </cell>
          <cell r="CS300">
            <v>4.2374968000000006</v>
          </cell>
          <cell r="CT300">
            <v>0.10857599999999999</v>
          </cell>
          <cell r="CU300">
            <v>30.747409200000003</v>
          </cell>
          <cell r="CV300">
            <v>7.2921000000000005</v>
          </cell>
          <cell r="CW300">
            <v>24.681619999999999</v>
          </cell>
          <cell r="CX300">
            <v>5.2763342</v>
          </cell>
          <cell r="CY300">
            <v>1.3681872000000002</v>
          </cell>
          <cell r="CZ300">
            <v>2.6572058999999997</v>
          </cell>
          <cell r="DA300">
            <v>6.6647400000000001</v>
          </cell>
          <cell r="DB300">
            <v>9.0785</v>
          </cell>
          <cell r="DC300">
            <v>40.244230000000002</v>
          </cell>
          <cell r="DD300">
            <v>0</v>
          </cell>
          <cell r="DE300">
            <v>3.254848</v>
          </cell>
          <cell r="DI300">
            <v>319.91147658</v>
          </cell>
          <cell r="DJ300">
            <v>48.380363099999997</v>
          </cell>
          <cell r="DK300">
            <v>368.29183968000001</v>
          </cell>
        </row>
        <row r="301">
          <cell r="AO301" t="str">
            <v xml:space="preserve">aug </v>
          </cell>
          <cell r="AP301">
            <v>3</v>
          </cell>
          <cell r="AQ301">
            <v>8.5238294400000001</v>
          </cell>
          <cell r="AR301">
            <v>0</v>
          </cell>
          <cell r="AS301">
            <v>15.606639999999997</v>
          </cell>
          <cell r="AT301">
            <v>90.190874350000001</v>
          </cell>
          <cell r="AU301">
            <v>1.796</v>
          </cell>
          <cell r="AV301">
            <v>2.0827780000000002</v>
          </cell>
          <cell r="AW301">
            <v>17.857969739999998</v>
          </cell>
          <cell r="AX301">
            <v>64.645869199999993</v>
          </cell>
          <cell r="AY301">
            <v>21.542219999999997</v>
          </cell>
          <cell r="AZ301">
            <v>28.664666200000003</v>
          </cell>
          <cell r="BA301">
            <v>0</v>
          </cell>
          <cell r="BB301">
            <v>1.8944839999999998</v>
          </cell>
          <cell r="BC301">
            <v>4.6607200000000004</v>
          </cell>
          <cell r="BD301">
            <v>0.80591000000000013</v>
          </cell>
          <cell r="BE301">
            <v>5.1396436000000003</v>
          </cell>
          <cell r="BF301">
            <v>8.8578000000000004E-2</v>
          </cell>
          <cell r="BG301">
            <v>36.380156329999998</v>
          </cell>
          <cell r="BH301">
            <v>8.9760000000000009</v>
          </cell>
          <cell r="BI301">
            <v>0</v>
          </cell>
          <cell r="BJ301">
            <v>5.501925</v>
          </cell>
          <cell r="BK301">
            <v>1.6632709999999999</v>
          </cell>
          <cell r="BL301">
            <v>2.9587088999999995</v>
          </cell>
          <cell r="BM301">
            <v>8.0212800000000009</v>
          </cell>
          <cell r="BN301">
            <v>10.795539999999999</v>
          </cell>
          <cell r="BO301">
            <v>47.046003300000002</v>
          </cell>
          <cell r="BP301">
            <v>0</v>
          </cell>
          <cell r="BQ301">
            <v>0</v>
          </cell>
          <cell r="BU301">
            <v>366.64166155999999</v>
          </cell>
          <cell r="CC301" t="str">
            <v xml:space="preserve">aug </v>
          </cell>
          <cell r="CD301" t="str">
            <v>-</v>
          </cell>
          <cell r="CE301">
            <v>7.4309965400000006</v>
          </cell>
          <cell r="CF301">
            <v>7.3639556000000006</v>
          </cell>
          <cell r="CG301">
            <v>12.690719999999999</v>
          </cell>
          <cell r="CH301">
            <v>75.334805869999997</v>
          </cell>
          <cell r="CI301">
            <v>1.649</v>
          </cell>
          <cell r="CJ301">
            <v>1.7760000000000002</v>
          </cell>
          <cell r="CK301">
            <v>14.955065580000001</v>
          </cell>
          <cell r="CL301">
            <v>52.220241819999998</v>
          </cell>
          <cell r="CM301">
            <v>19.734220000000004</v>
          </cell>
          <cell r="CN301">
            <v>25.969557600000002</v>
          </cell>
          <cell r="CO301">
            <v>0.38866749999999994</v>
          </cell>
          <cell r="CP301">
            <v>1.684442</v>
          </cell>
          <cell r="CQ301">
            <v>4.3360000000000003</v>
          </cell>
          <cell r="CR301">
            <v>0.68676300000000001</v>
          </cell>
          <cell r="CS301">
            <v>4.2415794000000009</v>
          </cell>
          <cell r="CT301">
            <v>0.109032</v>
          </cell>
          <cell r="CU301">
            <v>29.73964853</v>
          </cell>
          <cell r="CV301">
            <v>7.0191999999999997</v>
          </cell>
          <cell r="CW301">
            <v>23.530499999999996</v>
          </cell>
          <cell r="CX301">
            <v>5.0127984999999997</v>
          </cell>
          <cell r="CY301">
            <v>1.342835</v>
          </cell>
          <cell r="CZ301">
            <v>2.6144790000000002</v>
          </cell>
          <cell r="DA301">
            <v>6.4703999999999997</v>
          </cell>
          <cell r="DB301">
            <v>8.8908999999999985</v>
          </cell>
          <cell r="DC301">
            <v>38.3603874</v>
          </cell>
          <cell r="DD301">
            <v>0</v>
          </cell>
          <cell r="DE301">
            <v>3.2227199999999998</v>
          </cell>
          <cell r="DI301">
            <v>306.29170483999997</v>
          </cell>
          <cell r="DJ301">
            <v>47.260490500000003</v>
          </cell>
          <cell r="DK301">
            <v>353.55219533999997</v>
          </cell>
        </row>
        <row r="302">
          <cell r="AO302" t="str">
            <v xml:space="preserve">sep </v>
          </cell>
          <cell r="AP302">
            <v>3</v>
          </cell>
          <cell r="AQ302">
            <v>8.9861734400000017</v>
          </cell>
          <cell r="AR302">
            <v>0</v>
          </cell>
          <cell r="AS302">
            <v>15.488589999999999</v>
          </cell>
          <cell r="AT302">
            <v>90.862033449999984</v>
          </cell>
          <cell r="AU302">
            <v>1.6674</v>
          </cell>
          <cell r="AV302">
            <v>2.0235076000000003</v>
          </cell>
          <cell r="AW302">
            <v>17.6726265</v>
          </cell>
          <cell r="AX302">
            <v>68.556215520000009</v>
          </cell>
          <cell r="AY302">
            <v>19.185479999999998</v>
          </cell>
          <cell r="AZ302">
            <v>28.933324800000001</v>
          </cell>
          <cell r="BA302">
            <v>0</v>
          </cell>
          <cell r="BB302">
            <v>1.8832519999999999</v>
          </cell>
          <cell r="BC302">
            <v>4.5369600000000005</v>
          </cell>
          <cell r="BD302">
            <v>0.82839240000000003</v>
          </cell>
          <cell r="BE302">
            <v>4.9559279999999992</v>
          </cell>
          <cell r="BF302">
            <v>8.8440000000000019E-2</v>
          </cell>
          <cell r="BG302">
            <v>37.706507520000002</v>
          </cell>
          <cell r="BH302">
            <v>8.6317000000000004</v>
          </cell>
          <cell r="BI302">
            <v>0</v>
          </cell>
          <cell r="BJ302">
            <v>5.3236999999999997</v>
          </cell>
          <cell r="BK302">
            <v>1.6525319999999999</v>
          </cell>
          <cell r="BL302">
            <v>2.8261687999999996</v>
          </cell>
          <cell r="BM302">
            <v>7.7956200000000004</v>
          </cell>
          <cell r="BN302">
            <v>10.748339999999999</v>
          </cell>
          <cell r="BO302">
            <v>45.579805199999988</v>
          </cell>
          <cell r="BP302">
            <v>0</v>
          </cell>
          <cell r="BQ302">
            <v>0</v>
          </cell>
          <cell r="BU302">
            <v>368.32201642999996</v>
          </cell>
          <cell r="CC302" t="str">
            <v xml:space="preserve">sep </v>
          </cell>
          <cell r="CD302" t="str">
            <v>-</v>
          </cell>
          <cell r="CE302">
            <v>7.4541743199999999</v>
          </cell>
          <cell r="CF302">
            <v>7.0870662000000006</v>
          </cell>
          <cell r="CG302">
            <v>12.475200000000003</v>
          </cell>
          <cell r="CH302">
            <v>74.56647113999999</v>
          </cell>
          <cell r="CI302">
            <v>1.4553</v>
          </cell>
          <cell r="CJ302">
            <v>1.7365000000000002</v>
          </cell>
          <cell r="CK302">
            <v>14.634175360000002</v>
          </cell>
          <cell r="CL302">
            <v>55.089106149999999</v>
          </cell>
          <cell r="CM302">
            <v>17.283000000000001</v>
          </cell>
          <cell r="CN302">
            <v>25.891007999999996</v>
          </cell>
          <cell r="CO302">
            <v>0.38385599999999998</v>
          </cell>
          <cell r="CP302">
            <v>1.618512</v>
          </cell>
          <cell r="CQ302">
            <v>4.3148000000000009</v>
          </cell>
          <cell r="CR302">
            <v>0.68994449999999996</v>
          </cell>
          <cell r="CS302">
            <v>4.0787816000000001</v>
          </cell>
          <cell r="CT302">
            <v>0.10888800000000001</v>
          </cell>
          <cell r="CU302">
            <v>29.560356720000001</v>
          </cell>
          <cell r="CV302">
            <v>6.9222999999999999</v>
          </cell>
          <cell r="CW302">
            <v>22.574500000000004</v>
          </cell>
          <cell r="CX302">
            <v>4.6239762000000004</v>
          </cell>
          <cell r="CY302">
            <v>1.3442163999999999</v>
          </cell>
          <cell r="CZ302">
            <v>2.5702992</v>
          </cell>
          <cell r="DA302">
            <v>6.2027900000000002</v>
          </cell>
          <cell r="DB302">
            <v>8.7607199999999992</v>
          </cell>
          <cell r="DC302">
            <v>37.301804620000006</v>
          </cell>
          <cell r="DD302">
            <v>0</v>
          </cell>
          <cell r="DE302">
            <v>3.0638712000000003</v>
          </cell>
          <cell r="DI302">
            <v>303.19152700999996</v>
          </cell>
          <cell r="DJ302">
            <v>45.536219400000007</v>
          </cell>
          <cell r="DK302">
            <v>348.72774640999995</v>
          </cell>
        </row>
        <row r="303">
          <cell r="AO303" t="str">
            <v xml:space="preserve">oct </v>
          </cell>
          <cell r="AP303">
            <v>3</v>
          </cell>
          <cell r="AQ303">
            <v>9.5678941000000002</v>
          </cell>
          <cell r="AR303">
            <v>0</v>
          </cell>
          <cell r="AS303">
            <v>16.29936</v>
          </cell>
          <cell r="AT303">
            <v>96.2811083</v>
          </cell>
          <cell r="AU303">
            <v>1.5436999999999999</v>
          </cell>
          <cell r="AV303">
            <v>1.9784459999999999</v>
          </cell>
          <cell r="AW303">
            <v>18.055356</v>
          </cell>
          <cell r="AX303">
            <v>77.932069200000001</v>
          </cell>
          <cell r="AY303">
            <v>17.280249999999999</v>
          </cell>
          <cell r="AZ303">
            <v>29.896762500000001</v>
          </cell>
          <cell r="BA303">
            <v>0</v>
          </cell>
          <cell r="BB303">
            <v>1.6634500000000001</v>
          </cell>
          <cell r="BC303">
            <v>4.1246700000000001</v>
          </cell>
          <cell r="BD303">
            <v>0.87526729999999997</v>
          </cell>
          <cell r="BE303">
            <v>4.9935903000000001</v>
          </cell>
          <cell r="BF303">
            <v>8.9358000000000007E-2</v>
          </cell>
          <cell r="BG303">
            <v>40.159555679999997</v>
          </cell>
          <cell r="BH303">
            <v>8.9676000000000009</v>
          </cell>
          <cell r="BI303">
            <v>0</v>
          </cell>
          <cell r="BJ303">
            <v>5.4613522000000003</v>
          </cell>
          <cell r="BK303">
            <v>1.7254440000000002</v>
          </cell>
          <cell r="BL303">
            <v>2.8335339999999998</v>
          </cell>
          <cell r="BM303">
            <v>8.1362800000000011</v>
          </cell>
          <cell r="BN303">
            <v>11.20905</v>
          </cell>
          <cell r="BO303">
            <v>47.562389999999994</v>
          </cell>
          <cell r="BP303">
            <v>0</v>
          </cell>
          <cell r="BQ303">
            <v>0</v>
          </cell>
          <cell r="BU303">
            <v>389.66274128000003</v>
          </cell>
          <cell r="CC303" t="str">
            <v xml:space="preserve">oct </v>
          </cell>
          <cell r="CD303" t="str">
            <v>-</v>
          </cell>
          <cell r="CE303">
            <v>7.9874792399999999</v>
          </cell>
          <cell r="CF303">
            <v>7.2240889000000008</v>
          </cell>
          <cell r="CG303">
            <v>12.77154</v>
          </cell>
          <cell r="CH303">
            <v>77.546579250000008</v>
          </cell>
          <cell r="CI303">
            <v>1.4211999999999998</v>
          </cell>
          <cell r="CJ303">
            <v>1.696016</v>
          </cell>
          <cell r="CK303">
            <v>14.96360082</v>
          </cell>
          <cell r="CL303">
            <v>60.77747823</v>
          </cell>
          <cell r="CM303">
            <v>14.37072</v>
          </cell>
          <cell r="CN303">
            <v>26.180324799999998</v>
          </cell>
          <cell r="CO303">
            <v>0.39103679999999996</v>
          </cell>
          <cell r="CP303">
            <v>1.4534</v>
          </cell>
          <cell r="CQ303">
            <v>3.7637999999999998</v>
          </cell>
          <cell r="CR303">
            <v>0.71084320000000001</v>
          </cell>
          <cell r="CS303">
            <v>4.2196203999999993</v>
          </cell>
          <cell r="CT303">
            <v>0.11491799999999999</v>
          </cell>
          <cell r="CU303">
            <v>31.627724799999999</v>
          </cell>
          <cell r="CV303">
            <v>7.2863999999999995</v>
          </cell>
          <cell r="CW303">
            <v>22.03398</v>
          </cell>
          <cell r="CX303">
            <v>4.7227600000000001</v>
          </cell>
          <cell r="CY303">
            <v>1.3677520000000001</v>
          </cell>
          <cell r="CZ303">
            <v>2.5015871999999999</v>
          </cell>
          <cell r="DA303">
            <v>6.3802399999999997</v>
          </cell>
          <cell r="DB303">
            <v>8.86585</v>
          </cell>
          <cell r="DC303">
            <v>37.317958300000008</v>
          </cell>
          <cell r="DD303">
            <v>0</v>
          </cell>
          <cell r="DE303">
            <v>2.6183359999999998</v>
          </cell>
          <cell r="DI303">
            <v>313.20551464000005</v>
          </cell>
          <cell r="DJ303">
            <v>44.491383300000003</v>
          </cell>
          <cell r="DK303">
            <v>357.69689794000004</v>
          </cell>
        </row>
        <row r="304">
          <cell r="AO304" t="str">
            <v xml:space="preserve">nov </v>
          </cell>
          <cell r="AP304">
            <v>3</v>
          </cell>
          <cell r="AQ304">
            <v>9.1185556000000005</v>
          </cell>
          <cell r="AR304">
            <v>0</v>
          </cell>
          <cell r="AS304">
            <v>15.87297</v>
          </cell>
          <cell r="AT304">
            <v>93.264207900000002</v>
          </cell>
          <cell r="AU304">
            <v>1.4447999999999999</v>
          </cell>
          <cell r="AV304">
            <v>1.8388571999999999</v>
          </cell>
          <cell r="AW304">
            <v>17.81107428</v>
          </cell>
          <cell r="AX304">
            <v>78.724863630000002</v>
          </cell>
          <cell r="AY304">
            <v>11.039380000000001</v>
          </cell>
          <cell r="AZ304">
            <v>29.628698399999998</v>
          </cell>
          <cell r="BA304">
            <v>0</v>
          </cell>
          <cell r="BB304">
            <v>1.278</v>
          </cell>
          <cell r="BC304">
            <v>2.9419200000000001</v>
          </cell>
          <cell r="BD304">
            <v>0.85888000000000009</v>
          </cell>
          <cell r="BE304">
            <v>4.7058834000000003</v>
          </cell>
          <cell r="BF304">
            <v>9.0228000000000003E-2</v>
          </cell>
          <cell r="BG304">
            <v>38.340588950000004</v>
          </cell>
          <cell r="BH304">
            <v>8.5569999999999986</v>
          </cell>
          <cell r="BI304">
            <v>0</v>
          </cell>
          <cell r="BJ304">
            <v>5.3260359999999993</v>
          </cell>
          <cell r="BK304">
            <v>1.669905</v>
          </cell>
          <cell r="BL304">
            <v>2.6698500000000003</v>
          </cell>
          <cell r="BM304">
            <v>8.2214999999999989</v>
          </cell>
          <cell r="BN304">
            <v>10.915100000000001</v>
          </cell>
          <cell r="BO304">
            <v>46.098252199999997</v>
          </cell>
          <cell r="BP304">
            <v>0</v>
          </cell>
          <cell r="BQ304">
            <v>0</v>
          </cell>
          <cell r="BU304">
            <v>375.61596415999998</v>
          </cell>
          <cell r="CC304" t="str">
            <v xml:space="preserve">nov </v>
          </cell>
          <cell r="CD304" t="str">
            <v>-</v>
          </cell>
          <cell r="CE304">
            <v>7.67467407</v>
          </cell>
          <cell r="CF304">
            <v>6.9134376</v>
          </cell>
          <cell r="CG304">
            <v>12.35871</v>
          </cell>
          <cell r="CH304">
            <v>75.084092650000002</v>
          </cell>
          <cell r="CI304">
            <v>1.36</v>
          </cell>
          <cell r="CJ304">
            <v>1.5262199999999999</v>
          </cell>
          <cell r="CK304">
            <v>14.95538114</v>
          </cell>
          <cell r="CL304">
            <v>62.360155199999987</v>
          </cell>
          <cell r="CM304">
            <v>8.4134699999999984</v>
          </cell>
          <cell r="CN304">
            <v>26.059980599999999</v>
          </cell>
          <cell r="CO304">
            <v>0.38457150000000007</v>
          </cell>
          <cell r="CP304">
            <v>1.152882</v>
          </cell>
          <cell r="CQ304">
            <v>2.5806</v>
          </cell>
          <cell r="CR304">
            <v>0.68504539999999992</v>
          </cell>
          <cell r="CS304">
            <v>4.0818735999999998</v>
          </cell>
          <cell r="CT304">
            <v>0.11234999999999999</v>
          </cell>
          <cell r="CU304">
            <v>30.266781299999998</v>
          </cell>
          <cell r="CV304">
            <v>6.7936000000000005</v>
          </cell>
          <cell r="CW304">
            <v>19.542339999999999</v>
          </cell>
          <cell r="CX304">
            <v>4.7022221999999996</v>
          </cell>
          <cell r="CY304">
            <v>1.3157607000000002</v>
          </cell>
          <cell r="CZ304">
            <v>2.3188</v>
          </cell>
          <cell r="DA304">
            <v>6.3387199999999995</v>
          </cell>
          <cell r="DB304">
            <v>8.6638400000000004</v>
          </cell>
          <cell r="DC304">
            <v>35.836193120000004</v>
          </cell>
          <cell r="DD304">
            <v>0</v>
          </cell>
          <cell r="DE304">
            <v>2.3194880000000002</v>
          </cell>
          <cell r="DI304">
            <v>301.71908568000003</v>
          </cell>
          <cell r="DJ304">
            <v>39.762615399999994</v>
          </cell>
          <cell r="DK304">
            <v>341.48170108000005</v>
          </cell>
        </row>
        <row r="305">
          <cell r="AO305" t="str">
            <v xml:space="preserve">dec </v>
          </cell>
          <cell r="AP305">
            <v>3</v>
          </cell>
          <cell r="AQ305">
            <v>10.096695</v>
          </cell>
          <cell r="AR305">
            <v>0</v>
          </cell>
          <cell r="AS305">
            <v>16.429600000000001</v>
          </cell>
          <cell r="AT305">
            <v>98.105564049999998</v>
          </cell>
          <cell r="AU305">
            <v>1.5582000000000003</v>
          </cell>
          <cell r="AV305">
            <v>1.9221625</v>
          </cell>
          <cell r="AW305">
            <v>18.765460199999996</v>
          </cell>
          <cell r="AX305">
            <v>84.954806980000001</v>
          </cell>
          <cell r="AY305">
            <v>6.0528300000000002</v>
          </cell>
          <cell r="AZ305">
            <v>29.993031200000001</v>
          </cell>
          <cell r="BA305">
            <v>0</v>
          </cell>
          <cell r="BB305">
            <v>1.2833019999999999</v>
          </cell>
          <cell r="BC305">
            <v>2.9815800000000001</v>
          </cell>
          <cell r="BD305">
            <v>0.92993179999999998</v>
          </cell>
          <cell r="BE305">
            <v>4.8692321999999999</v>
          </cell>
          <cell r="BF305">
            <v>9.6283800000000003E-2</v>
          </cell>
          <cell r="BG305">
            <v>40.327823479999999</v>
          </cell>
          <cell r="BH305">
            <v>9.2447999999999997</v>
          </cell>
          <cell r="BI305">
            <v>0</v>
          </cell>
          <cell r="BJ305">
            <v>5.7117580999999999</v>
          </cell>
          <cell r="BK305">
            <v>1.7552599999999998</v>
          </cell>
          <cell r="BL305">
            <v>2.8449287999999995</v>
          </cell>
          <cell r="BM305">
            <v>8.771139999999999</v>
          </cell>
          <cell r="BN305">
            <v>11.49291</v>
          </cell>
          <cell r="BO305">
            <v>47.689193100000004</v>
          </cell>
          <cell r="BP305">
            <v>0</v>
          </cell>
          <cell r="BQ305">
            <v>0</v>
          </cell>
          <cell r="BU305">
            <v>390.48770640999999</v>
          </cell>
          <cell r="CC305" t="str">
            <v xml:space="preserve">dec </v>
          </cell>
          <cell r="CD305" t="str">
            <v>-</v>
          </cell>
          <cell r="CE305">
            <v>7.9553517300000003</v>
          </cell>
          <cell r="CF305">
            <v>7.2931419000000002</v>
          </cell>
          <cell r="CG305">
            <v>13.01421</v>
          </cell>
          <cell r="CH305">
            <v>79.392806499999992</v>
          </cell>
          <cell r="CI305">
            <v>1.4551999999999998</v>
          </cell>
          <cell r="CJ305">
            <v>1.5393349999999999</v>
          </cell>
          <cell r="CK305">
            <v>15.77856912</v>
          </cell>
          <cell r="CL305">
            <v>67.033804079999996</v>
          </cell>
          <cell r="CM305">
            <v>4.6981200000000003</v>
          </cell>
          <cell r="CN305">
            <v>26.478195199999995</v>
          </cell>
          <cell r="CO305">
            <v>0.41119880000000003</v>
          </cell>
          <cell r="CP305">
            <v>1.1417520000000001</v>
          </cell>
          <cell r="CQ305">
            <v>2.5146000000000002</v>
          </cell>
          <cell r="CR305">
            <v>0.74967820000000007</v>
          </cell>
          <cell r="CS305">
            <v>4.3489759000000001</v>
          </cell>
          <cell r="CT305">
            <v>0.11618000000000001</v>
          </cell>
          <cell r="CU305">
            <v>31.8122343</v>
          </cell>
          <cell r="CV305">
            <v>7.1339999999999995</v>
          </cell>
          <cell r="CW305">
            <v>20.432880000000001</v>
          </cell>
          <cell r="CX305">
            <v>4.9900938000000004</v>
          </cell>
          <cell r="CY305">
            <v>1.381386</v>
          </cell>
          <cell r="CZ305">
            <v>2.5889472000000002</v>
          </cell>
          <cell r="DA305">
            <v>6.7134600000000004</v>
          </cell>
          <cell r="DB305">
            <v>9.0603700000000007</v>
          </cell>
          <cell r="DC305">
            <v>37.810277820000003</v>
          </cell>
          <cell r="DD305">
            <v>0</v>
          </cell>
          <cell r="DE305">
            <v>2.0612507999999998</v>
          </cell>
          <cell r="DI305">
            <v>314.16050574999997</v>
          </cell>
          <cell r="DJ305">
            <v>41.684261800000002</v>
          </cell>
          <cell r="DK305">
            <v>355.84476755000003</v>
          </cell>
        </row>
        <row r="306">
          <cell r="AO306" t="str">
            <v xml:space="preserve">jan </v>
          </cell>
          <cell r="AP306">
            <v>1</v>
          </cell>
          <cell r="AQ306">
            <v>10.129112360000001</v>
          </cell>
          <cell r="AR306">
            <v>8.6572547599999989</v>
          </cell>
          <cell r="AS306">
            <v>16.530799999999999</v>
          </cell>
          <cell r="AT306">
            <v>99.279952919999999</v>
          </cell>
          <cell r="AU306">
            <v>1.5662</v>
          </cell>
          <cell r="AV306">
            <v>1.5532599999999999</v>
          </cell>
          <cell r="AW306">
            <v>18.69959364</v>
          </cell>
          <cell r="AX306">
            <v>85.396294339999997</v>
          </cell>
          <cell r="AY306">
            <v>4.8853100000000005</v>
          </cell>
          <cell r="AZ306">
            <v>30.929233200000002</v>
          </cell>
          <cell r="BA306">
            <v>0.45040189999999997</v>
          </cell>
          <cell r="BB306">
            <v>1.1738500000000001</v>
          </cell>
          <cell r="BC306">
            <v>2.7971900000000001</v>
          </cell>
          <cell r="BD306">
            <v>0.96330640000000001</v>
          </cell>
          <cell r="BE306">
            <v>5.2495129</v>
          </cell>
          <cell r="BF306">
            <v>9.8307000000000005E-2</v>
          </cell>
          <cell r="BG306">
            <v>40.822198409999999</v>
          </cell>
          <cell r="BH306">
            <v>9.5904000000000007</v>
          </cell>
          <cell r="BI306">
            <v>0</v>
          </cell>
          <cell r="BJ306">
            <v>5.9471118000000001</v>
          </cell>
          <cell r="BK306">
            <v>1.8169437000000002</v>
          </cell>
          <cell r="BL306">
            <v>2.8690680000000004</v>
          </cell>
          <cell r="BM306">
            <v>8.9863499999999981</v>
          </cell>
          <cell r="BN306">
            <v>11.812799999999999</v>
          </cell>
          <cell r="BO306">
            <v>46.655396400000001</v>
          </cell>
          <cell r="BP306">
            <v>0</v>
          </cell>
          <cell r="BQ306">
            <v>2.1953210000000003</v>
          </cell>
          <cell r="BU306">
            <v>392.18111947</v>
          </cell>
          <cell r="BV306">
            <v>24.67872826</v>
          </cell>
          <cell r="BW306">
            <v>416.85984773000001</v>
          </cell>
          <cell r="CC306" t="str">
            <v xml:space="preserve">jan </v>
          </cell>
          <cell r="CD306" t="str">
            <v>-</v>
          </cell>
          <cell r="CE306">
            <v>7.9780115999999994</v>
          </cell>
          <cell r="CF306">
            <v>7.2409265999999999</v>
          </cell>
          <cell r="CG306">
            <v>13.158299999999999</v>
          </cell>
          <cell r="CH306">
            <v>80.731361149999998</v>
          </cell>
          <cell r="CI306">
            <v>1.4256</v>
          </cell>
          <cell r="CJ306">
            <v>1.57016</v>
          </cell>
          <cell r="CK306">
            <v>15.495477279999999</v>
          </cell>
          <cell r="CL306">
            <v>68.092965599999985</v>
          </cell>
          <cell r="CM306">
            <v>4.0195599999999994</v>
          </cell>
          <cell r="CN306">
            <v>28.628520999999999</v>
          </cell>
          <cell r="CO306">
            <v>0.41655599999999998</v>
          </cell>
          <cell r="CP306">
            <v>1.07267</v>
          </cell>
          <cell r="CQ306">
            <v>2.4353999999999996</v>
          </cell>
          <cell r="CR306">
            <v>0.77035310000000012</v>
          </cell>
          <cell r="CS306">
            <v>4.3780127999999996</v>
          </cell>
          <cell r="CT306">
            <v>0.11304</v>
          </cell>
          <cell r="CU306">
            <v>31.594851200000004</v>
          </cell>
          <cell r="CV306">
            <v>7.3959999999999999</v>
          </cell>
          <cell r="CW306">
            <v>20.919840000000001</v>
          </cell>
          <cell r="CX306">
            <v>5.2473729999999996</v>
          </cell>
          <cell r="CY306">
            <v>1.4164776000000001</v>
          </cell>
          <cell r="CZ306">
            <v>2.6593413999999997</v>
          </cell>
          <cell r="DA306">
            <v>6.9325999999999999</v>
          </cell>
          <cell r="DB306">
            <v>9.1970700000000019</v>
          </cell>
          <cell r="DC306">
            <v>38.102233120000008</v>
          </cell>
          <cell r="DD306">
            <v>0</v>
          </cell>
          <cell r="DE306">
            <v>2.1415194</v>
          </cell>
          <cell r="DI306">
            <v>318.91483704999996</v>
          </cell>
          <cell r="DJ306">
            <v>42.077864400000003</v>
          </cell>
          <cell r="DK306">
            <v>360.99270145000008</v>
          </cell>
        </row>
        <row r="307">
          <cell r="AO307" t="str">
            <v xml:space="preserve">feb </v>
          </cell>
          <cell r="AP307">
            <v>1</v>
          </cell>
          <cell r="AQ307">
            <v>9.2863194</v>
          </cell>
          <cell r="AR307">
            <v>8.2052396999999999</v>
          </cell>
          <cell r="AS307">
            <v>15.19455</v>
          </cell>
          <cell r="AT307">
            <v>92.473241839999986</v>
          </cell>
          <cell r="AU307">
            <v>1.6072</v>
          </cell>
          <cell r="AV307">
            <v>1.73512</v>
          </cell>
          <cell r="AW307">
            <v>17.92228038</v>
          </cell>
          <cell r="AX307">
            <v>78.974518639999985</v>
          </cell>
          <cell r="AY307">
            <v>7.5487500000000001</v>
          </cell>
          <cell r="AZ307">
            <v>30.410667</v>
          </cell>
          <cell r="BA307">
            <v>0.41705129999999996</v>
          </cell>
          <cell r="BB307">
            <v>1.0768800000000001</v>
          </cell>
          <cell r="BC307">
            <v>2.5362199999999997</v>
          </cell>
          <cell r="BD307">
            <v>0.89280800000000005</v>
          </cell>
          <cell r="BE307">
            <v>4.9008307999999996</v>
          </cell>
          <cell r="BF307">
            <v>9.1902000000000011E-2</v>
          </cell>
          <cell r="BG307">
            <v>36.952315379999995</v>
          </cell>
          <cell r="BH307">
            <v>9.1584000000000003</v>
          </cell>
          <cell r="BI307">
            <v>0</v>
          </cell>
          <cell r="BJ307">
            <v>5.7582329999999988</v>
          </cell>
          <cell r="BK307">
            <v>1.7236024000000003</v>
          </cell>
          <cell r="BL307">
            <v>2.7238191999999999</v>
          </cell>
          <cell r="BM307">
            <v>8.4984899999999985</v>
          </cell>
          <cell r="BN307">
            <v>11.255719999999998</v>
          </cell>
          <cell r="BO307">
            <v>43.391440000000003</v>
          </cell>
          <cell r="BP307">
            <v>0</v>
          </cell>
          <cell r="BQ307">
            <v>1.9587600000000001</v>
          </cell>
          <cell r="BU307">
            <v>369.45285364</v>
          </cell>
          <cell r="BV307">
            <v>23.282745400000003</v>
          </cell>
          <cell r="BW307">
            <v>392.73559904000001</v>
          </cell>
          <cell r="CC307" t="str">
            <v xml:space="preserve">feb </v>
          </cell>
          <cell r="CD307" t="str">
            <v>-</v>
          </cell>
          <cell r="CE307">
            <v>7.2880706000000002</v>
          </cell>
          <cell r="CF307">
            <v>6.6666509000000005</v>
          </cell>
          <cell r="CG307">
            <v>11.809350000000002</v>
          </cell>
          <cell r="CH307">
            <v>73.337897800000007</v>
          </cell>
          <cell r="CI307">
            <v>1.3034999999999999</v>
          </cell>
          <cell r="CJ307">
            <v>1.5515721</v>
          </cell>
          <cell r="CK307">
            <v>14.45054904</v>
          </cell>
          <cell r="CL307">
            <v>62.126480000000001</v>
          </cell>
          <cell r="CM307">
            <v>6.1630799999999999</v>
          </cell>
          <cell r="CN307">
            <v>27.947427999999995</v>
          </cell>
          <cell r="CO307">
            <v>0.38307839999999999</v>
          </cell>
          <cell r="CP307">
            <v>0.93106800000000012</v>
          </cell>
          <cell r="CQ307">
            <v>2.1185999999999998</v>
          </cell>
          <cell r="CR307">
            <v>0.69819750000000014</v>
          </cell>
          <cell r="CS307">
            <v>4.1418327999999995</v>
          </cell>
          <cell r="CT307">
            <v>0.10692</v>
          </cell>
          <cell r="CU307">
            <v>28.397143549999999</v>
          </cell>
          <cell r="CV307">
            <v>6.8058000000000005</v>
          </cell>
          <cell r="CW307">
            <v>19.522860000000001</v>
          </cell>
          <cell r="CX307">
            <v>4.9699403999999996</v>
          </cell>
          <cell r="CY307">
            <v>1.3284677999999999</v>
          </cell>
          <cell r="CZ307">
            <v>2.4483140000000003</v>
          </cell>
          <cell r="DA307">
            <v>6.3273599999999997</v>
          </cell>
          <cell r="DB307">
            <v>8.4418500000000005</v>
          </cell>
          <cell r="DC307">
            <v>34.757501609999998</v>
          </cell>
          <cell r="DD307">
            <v>0</v>
          </cell>
          <cell r="DE307">
            <v>2.0471472000000004</v>
          </cell>
          <cell r="DI307">
            <v>295.07222059999998</v>
          </cell>
          <cell r="DJ307">
            <v>38.951291900000001</v>
          </cell>
          <cell r="DK307">
            <v>334.02351249999987</v>
          </cell>
        </row>
        <row r="308">
          <cell r="AO308" t="str">
            <v xml:space="preserve">mar </v>
          </cell>
          <cell r="AP308">
            <v>1</v>
          </cell>
          <cell r="AQ308">
            <v>10.1349325</v>
          </cell>
          <cell r="AR308">
            <v>8.9347279300000011</v>
          </cell>
          <cell r="AS308">
            <v>16.082000000000001</v>
          </cell>
          <cell r="AT308">
            <v>97.893173849999997</v>
          </cell>
          <cell r="AU308">
            <v>1.7916999999999998</v>
          </cell>
          <cell r="AV308">
            <v>1.8662450000000002</v>
          </cell>
          <cell r="AW308">
            <v>19.906179089999998</v>
          </cell>
          <cell r="AX308">
            <v>81.001235500000007</v>
          </cell>
          <cell r="AY308">
            <v>14.49478</v>
          </cell>
          <cell r="AZ308">
            <v>33.664902400000003</v>
          </cell>
          <cell r="BA308">
            <v>0.44895760000000001</v>
          </cell>
          <cell r="BB308">
            <v>1.217195</v>
          </cell>
          <cell r="BC308">
            <v>2.7705599999999997</v>
          </cell>
          <cell r="BD308">
            <v>0.95406159999999984</v>
          </cell>
          <cell r="BE308">
            <v>5.2585870999999997</v>
          </cell>
          <cell r="BF308">
            <v>9.6068000000000001E-2</v>
          </cell>
          <cell r="BG308">
            <v>38.89057081</v>
          </cell>
          <cell r="BH308">
            <v>9.7127999999999997</v>
          </cell>
          <cell r="BI308">
            <v>0</v>
          </cell>
          <cell r="BJ308">
            <v>6.5227052000000008</v>
          </cell>
          <cell r="BK308">
            <v>1.8622015999999999</v>
          </cell>
          <cell r="BL308">
            <v>2.9604359999999996</v>
          </cell>
          <cell r="BM308">
            <v>9.0607600000000001</v>
          </cell>
          <cell r="BN308">
            <v>12.187860000000001</v>
          </cell>
          <cell r="BO308">
            <v>48.030893999999996</v>
          </cell>
          <cell r="BP308">
            <v>0</v>
          </cell>
          <cell r="BQ308">
            <v>2.370492</v>
          </cell>
          <cell r="BU308">
            <v>400.40309995000001</v>
          </cell>
          <cell r="BV308">
            <v>25.340433229999995</v>
          </cell>
          <cell r="BW308">
            <v>425.74353318000004</v>
          </cell>
          <cell r="CC308" t="str">
            <v xml:space="preserve">mar </v>
          </cell>
          <cell r="CD308" t="str">
            <v>-</v>
          </cell>
          <cell r="CE308">
            <v>7.7105622600000006</v>
          </cell>
          <cell r="CF308">
            <v>7.4724608000000003</v>
          </cell>
          <cell r="CG308">
            <v>13.11632</v>
          </cell>
          <cell r="CH308">
            <v>80.773313479999999</v>
          </cell>
          <cell r="CI308">
            <v>1.5571999999999999</v>
          </cell>
          <cell r="CJ308">
            <v>1.6273120000000001</v>
          </cell>
          <cell r="CK308">
            <v>16.233614470000003</v>
          </cell>
          <cell r="CL308">
            <v>67.482157399999991</v>
          </cell>
          <cell r="CM308">
            <v>10.618650000000001</v>
          </cell>
          <cell r="CN308">
            <v>30.177932000000002</v>
          </cell>
          <cell r="CO308">
            <v>0.43345800000000007</v>
          </cell>
          <cell r="CP308">
            <v>1.0544449999999999</v>
          </cell>
          <cell r="CQ308">
            <v>2.3040000000000003</v>
          </cell>
          <cell r="CR308">
            <v>0.75964570000000009</v>
          </cell>
          <cell r="CS308">
            <v>4.5740432999999996</v>
          </cell>
          <cell r="CT308">
            <v>0.11840000000000002</v>
          </cell>
          <cell r="CU308">
            <v>30.213375719999995</v>
          </cell>
          <cell r="CV308">
            <v>7.6265999999999998</v>
          </cell>
          <cell r="CW308">
            <v>22.579349999999998</v>
          </cell>
          <cell r="CX308">
            <v>5.6513703999999993</v>
          </cell>
          <cell r="CY308">
            <v>1.4771925000000001</v>
          </cell>
          <cell r="CZ308">
            <v>2.5330977000000003</v>
          </cell>
          <cell r="DA308">
            <v>6.9969600000000005</v>
          </cell>
          <cell r="DB308">
            <v>9.4359999999999999</v>
          </cell>
          <cell r="DC308">
            <v>39.435058939999998</v>
          </cell>
          <cell r="DD308">
            <v>0</v>
          </cell>
          <cell r="DE308">
            <v>2.6574295000000001</v>
          </cell>
          <cell r="DI308">
            <v>327.85887237000003</v>
          </cell>
          <cell r="DJ308">
            <v>44.103647299999999</v>
          </cell>
          <cell r="DK308">
            <v>371.96251966999995</v>
          </cell>
        </row>
        <row r="309">
          <cell r="AO309" t="str">
            <v xml:space="preserve">apr </v>
          </cell>
          <cell r="AP309">
            <v>1</v>
          </cell>
          <cell r="AQ309">
            <v>10.695871010000001</v>
          </cell>
          <cell r="AR309">
            <v>8.5102709999999995</v>
          </cell>
          <cell r="AS309">
            <v>16.098939999999999</v>
          </cell>
          <cell r="AT309">
            <v>98.164928400000008</v>
          </cell>
          <cell r="AU309">
            <v>1.9187999999999996</v>
          </cell>
          <cell r="AV309">
            <v>1.9606705</v>
          </cell>
          <cell r="AW309">
            <v>19.70779113</v>
          </cell>
          <cell r="AX309">
            <v>85.859231170000001</v>
          </cell>
          <cell r="AY309">
            <v>22.187060000000002</v>
          </cell>
          <cell r="AZ309">
            <v>32.561011200000003</v>
          </cell>
          <cell r="BA309">
            <v>0.42385360000000005</v>
          </cell>
          <cell r="BB309">
            <v>1.28125</v>
          </cell>
          <cell r="BC309">
            <v>2.9556799999999996</v>
          </cell>
          <cell r="BD309">
            <v>0.94660250000000001</v>
          </cell>
          <cell r="BE309">
            <v>5.0742703999999996</v>
          </cell>
          <cell r="BF309">
            <v>9.5607999999999999E-2</v>
          </cell>
          <cell r="BG309">
            <v>40.364919139999998</v>
          </cell>
          <cell r="BH309">
            <v>9.7440000000000015</v>
          </cell>
          <cell r="BI309">
            <v>0</v>
          </cell>
          <cell r="BJ309">
            <v>6.5787658000000002</v>
          </cell>
          <cell r="BK309">
            <v>1.817844</v>
          </cell>
          <cell r="BL309">
            <v>3.0459092999999999</v>
          </cell>
          <cell r="BM309">
            <v>8.8303599999999989</v>
          </cell>
          <cell r="BN309">
            <v>11.942500000000001</v>
          </cell>
          <cell r="BO309">
            <v>49.795919999999995</v>
          </cell>
          <cell r="BP309">
            <v>0</v>
          </cell>
          <cell r="BQ309">
            <v>2.621664</v>
          </cell>
          <cell r="BU309">
            <v>415.43857084999996</v>
          </cell>
          <cell r="BV309">
            <v>25.123486299999996</v>
          </cell>
          <cell r="BW309">
            <v>440.56205714999987</v>
          </cell>
          <cell r="CC309" t="str">
            <v xml:space="preserve">apr </v>
          </cell>
          <cell r="CD309" t="str">
            <v>-</v>
          </cell>
          <cell r="CE309">
            <v>8.4189803800000007</v>
          </cell>
          <cell r="CF309">
            <v>7.2698105999999996</v>
          </cell>
          <cell r="CG309">
            <v>12.899599999999998</v>
          </cell>
          <cell r="CH309">
            <v>80.33640530000001</v>
          </cell>
          <cell r="CI309">
            <v>1.6037999999999999</v>
          </cell>
          <cell r="CJ309">
            <v>1.771104</v>
          </cell>
          <cell r="CK309">
            <v>16.659789870000001</v>
          </cell>
          <cell r="CL309">
            <v>71.015168399999993</v>
          </cell>
          <cell r="CM309">
            <v>19.340799999999998</v>
          </cell>
          <cell r="CN309">
            <v>29.924195000000001</v>
          </cell>
          <cell r="CO309">
            <v>0.41390579999999999</v>
          </cell>
          <cell r="CP309">
            <v>1.1228580000000001</v>
          </cell>
          <cell r="CQ309">
            <v>2.4211</v>
          </cell>
          <cell r="CR309">
            <v>0.76172300000000004</v>
          </cell>
          <cell r="CS309">
            <v>4.5495907999999998</v>
          </cell>
          <cell r="CT309">
            <v>0.11094999999999999</v>
          </cell>
          <cell r="CU309">
            <v>30.741414570000003</v>
          </cell>
          <cell r="CV309">
            <v>7.7510000000000003</v>
          </cell>
          <cell r="CW309">
            <v>23.04</v>
          </cell>
          <cell r="CX309">
            <v>5.6078425000000003</v>
          </cell>
          <cell r="CY309">
            <v>1.456318</v>
          </cell>
          <cell r="CZ309">
            <v>2.7583511999999994</v>
          </cell>
          <cell r="DA309">
            <v>6.8613999999999997</v>
          </cell>
          <cell r="DB309">
            <v>9.2540699999999987</v>
          </cell>
          <cell r="DC309">
            <v>39.83514117</v>
          </cell>
          <cell r="DD309">
            <v>0</v>
          </cell>
          <cell r="DE309">
            <v>2.8840151999999999</v>
          </cell>
          <cell r="DI309">
            <v>341.17863418999997</v>
          </cell>
          <cell r="DJ309">
            <v>44.746684400000007</v>
          </cell>
          <cell r="DK309">
            <v>385.92531858999996</v>
          </cell>
        </row>
        <row r="310">
          <cell r="AO310" t="str">
            <v xml:space="preserve">may </v>
          </cell>
          <cell r="AP310" t="str">
            <v>-</v>
          </cell>
          <cell r="AQ310">
            <v>10.70064</v>
          </cell>
          <cell r="AR310">
            <v>8.8443411199999993</v>
          </cell>
          <cell r="AS310">
            <v>16.603840000000002</v>
          </cell>
          <cell r="AT310">
            <v>100.94223822000002</v>
          </cell>
          <cell r="AU310">
            <v>2.0499999999999998</v>
          </cell>
          <cell r="AV310">
            <v>2.21312</v>
          </cell>
          <cell r="AW310">
            <v>19.9197427</v>
          </cell>
          <cell r="AX310">
            <v>84.151841430000005</v>
          </cell>
          <cell r="AY310">
            <v>25.576499999999999</v>
          </cell>
          <cell r="AZ310">
            <v>32.422841000000005</v>
          </cell>
          <cell r="BA310">
            <v>0.399976</v>
          </cell>
          <cell r="BB310">
            <v>1.6491280000000001</v>
          </cell>
          <cell r="BC310">
            <v>3.9252200000000004</v>
          </cell>
          <cell r="BD310">
            <v>0.96892100000000003</v>
          </cell>
          <cell r="BE310">
            <v>5.3109605000000002</v>
          </cell>
          <cell r="BF310">
            <v>9.6945000000000017E-2</v>
          </cell>
          <cell r="BG310">
            <v>40.506623849999997</v>
          </cell>
          <cell r="BH310">
            <v>10.3161</v>
          </cell>
          <cell r="BI310">
            <v>29.596639999999997</v>
          </cell>
          <cell r="BJ310">
            <v>6.8193644999999989</v>
          </cell>
          <cell r="BK310">
            <v>1.8817688000000001</v>
          </cell>
          <cell r="BL310">
            <v>3.2630783999999999</v>
          </cell>
          <cell r="BM310">
            <v>8.9718300000000006</v>
          </cell>
          <cell r="BN310">
            <v>12.268799999999999</v>
          </cell>
          <cell r="BO310">
            <v>51.217677600000009</v>
          </cell>
          <cell r="BP310">
            <v>0</v>
          </cell>
          <cell r="BQ310">
            <v>3.7266950000000003</v>
          </cell>
          <cell r="BU310">
            <v>423.60008030000006</v>
          </cell>
          <cell r="BV310">
            <v>57.018057819999996</v>
          </cell>
          <cell r="BW310">
            <v>480.61813812000008</v>
          </cell>
          <cell r="CC310" t="str">
            <v xml:space="preserve">may </v>
          </cell>
          <cell r="CD310" t="str">
            <v>-</v>
          </cell>
          <cell r="CE310">
            <v>8.6396627000000006</v>
          </cell>
          <cell r="CF310">
            <v>7.5960389999999993</v>
          </cell>
          <cell r="CG310">
            <v>13.40249</v>
          </cell>
          <cell r="CH310">
            <v>83.72257621</v>
          </cell>
          <cell r="CI310">
            <v>1.7489999999999997</v>
          </cell>
          <cell r="CJ310">
            <v>1.8816299999999999</v>
          </cell>
          <cell r="CK310">
            <v>16.972880400000001</v>
          </cell>
          <cell r="CL310">
            <v>70.614874</v>
          </cell>
          <cell r="CM310">
            <v>22.816739999999999</v>
          </cell>
          <cell r="CN310">
            <v>29.398639999999997</v>
          </cell>
          <cell r="CO310">
            <v>0.42029099999999997</v>
          </cell>
          <cell r="CP310">
            <v>1.373561</v>
          </cell>
          <cell r="CQ310">
            <v>3.1970925000000001</v>
          </cell>
          <cell r="CR310">
            <v>0.79742499999999994</v>
          </cell>
          <cell r="CS310">
            <v>4.5995767999999995</v>
          </cell>
          <cell r="CT310">
            <v>0.11412000000000001</v>
          </cell>
          <cell r="CU310">
            <v>31.250461679999997</v>
          </cell>
          <cell r="CV310">
            <v>8.1983999999999995</v>
          </cell>
          <cell r="CW310">
            <v>26.515280000000004</v>
          </cell>
          <cell r="CX310">
            <v>5.8796604000000006</v>
          </cell>
          <cell r="CY310">
            <v>1.5364627999999998</v>
          </cell>
          <cell r="CZ310">
            <v>2.9639674999999999</v>
          </cell>
          <cell r="DA310">
            <v>7.0407200000000003</v>
          </cell>
          <cell r="DB310">
            <v>9.4985199999999992</v>
          </cell>
          <cell r="DC310">
            <v>43.302905129999999</v>
          </cell>
          <cell r="DD310">
            <v>0</v>
          </cell>
          <cell r="DE310">
            <v>4.5485430000000004</v>
          </cell>
          <cell r="DI310">
            <v>353.41758551999999</v>
          </cell>
          <cell r="DJ310">
            <v>50.065390600000008</v>
          </cell>
          <cell r="DK310">
            <v>403.4829761200001</v>
          </cell>
        </row>
        <row r="311">
          <cell r="AO311" t="str">
            <v xml:space="preserve">jun </v>
          </cell>
          <cell r="AP311" t="str">
            <v>-</v>
          </cell>
          <cell r="AQ311">
            <v>9.7734936000000001</v>
          </cell>
          <cell r="AR311">
            <v>8.5979399999999995</v>
          </cell>
          <cell r="AS311">
            <v>15.678980000000001</v>
          </cell>
          <cell r="AT311">
            <v>93.896665800000008</v>
          </cell>
          <cell r="AU311">
            <v>2.0622999999999996</v>
          </cell>
          <cell r="AV311">
            <v>2.0941700000000001</v>
          </cell>
          <cell r="AW311">
            <v>18.125744640000001</v>
          </cell>
          <cell r="AX311">
            <v>72.300940400000002</v>
          </cell>
          <cell r="AY311">
            <v>24.27956</v>
          </cell>
          <cell r="AZ311">
            <v>32.335211700000002</v>
          </cell>
          <cell r="BA311">
            <v>0.38219399999999998</v>
          </cell>
          <cell r="BB311">
            <v>1.9735659999999999</v>
          </cell>
          <cell r="BC311">
            <v>4.7004800000000007</v>
          </cell>
          <cell r="BD311">
            <v>0.88725260000000006</v>
          </cell>
          <cell r="BE311">
            <v>4.9476258</v>
          </cell>
          <cell r="BF311">
            <v>9.0047999999999989E-2</v>
          </cell>
          <cell r="BG311">
            <v>37.796787310000006</v>
          </cell>
          <cell r="BH311">
            <v>9.234</v>
          </cell>
          <cell r="BI311">
            <v>29.582079999999998</v>
          </cell>
          <cell r="BJ311">
            <v>6.2918499999999993</v>
          </cell>
          <cell r="BK311">
            <v>1.7781581999999998</v>
          </cell>
          <cell r="BL311">
            <v>3.0880124999999996</v>
          </cell>
          <cell r="BM311">
            <v>8.46631</v>
          </cell>
          <cell r="BN311">
            <v>11.396610000000001</v>
          </cell>
          <cell r="BO311">
            <v>47.38009319999999</v>
          </cell>
          <cell r="BP311">
            <v>0</v>
          </cell>
          <cell r="BQ311">
            <v>3.6185800000000001</v>
          </cell>
          <cell r="BU311">
            <v>389.93766925000006</v>
          </cell>
          <cell r="BV311">
            <v>57.202404499999993</v>
          </cell>
          <cell r="BW311">
            <v>447.14007375000017</v>
          </cell>
          <cell r="CC311" t="str">
            <v xml:space="preserve">jun </v>
          </cell>
          <cell r="CD311" t="str">
            <v>-</v>
          </cell>
          <cell r="CE311">
            <v>8.10930456</v>
          </cell>
          <cell r="CF311">
            <v>7.4049675000000006</v>
          </cell>
          <cell r="CG311">
            <v>12.6419</v>
          </cell>
          <cell r="CH311">
            <v>79.050177300000001</v>
          </cell>
          <cell r="CI311">
            <v>1.7985</v>
          </cell>
          <cell r="CJ311">
            <v>1.6700600000000001</v>
          </cell>
          <cell r="CK311">
            <v>15.940411410000001</v>
          </cell>
          <cell r="CL311">
            <v>61.080129799999995</v>
          </cell>
          <cell r="CM311">
            <v>21.239120000000003</v>
          </cell>
          <cell r="CN311">
            <v>27.276264000000001</v>
          </cell>
          <cell r="CO311">
            <v>0.407198</v>
          </cell>
          <cell r="CP311">
            <v>1.699419</v>
          </cell>
          <cell r="CQ311">
            <v>4.0635390000000005</v>
          </cell>
          <cell r="CR311">
            <v>0.71831519999999993</v>
          </cell>
          <cell r="CS311">
            <v>4.3221531999999998</v>
          </cell>
          <cell r="CT311">
            <v>0.10608000000000001</v>
          </cell>
          <cell r="CU311">
            <v>30.038699879999999</v>
          </cell>
          <cell r="CV311">
            <v>7.6715</v>
          </cell>
          <cell r="CW311">
            <v>26.843559999999997</v>
          </cell>
          <cell r="CX311">
            <v>5.4436191000000012</v>
          </cell>
          <cell r="CY311">
            <v>1.4349087</v>
          </cell>
          <cell r="CZ311">
            <v>2.9256693999999999</v>
          </cell>
          <cell r="DA311">
            <v>6.6599199999999996</v>
          </cell>
          <cell r="DB311">
            <v>8.8944300000000016</v>
          </cell>
          <cell r="DC311">
            <v>39.853224040000001</v>
          </cell>
          <cell r="DD311">
            <v>0</v>
          </cell>
          <cell r="DE311">
            <v>4.0575583000000002</v>
          </cell>
          <cell r="DI311">
            <v>326.28707528999996</v>
          </cell>
          <cell r="DJ311">
            <v>51.005994799999996</v>
          </cell>
          <cell r="DK311">
            <v>377.2930700899999</v>
          </cell>
        </row>
        <row r="312">
          <cell r="AO312" t="str">
            <v xml:space="preserve">jul </v>
          </cell>
          <cell r="AP312" t="str">
            <v>-</v>
          </cell>
          <cell r="AQ312">
            <v>9.5083911000000008</v>
          </cell>
          <cell r="AR312">
            <v>8.7921187199999995</v>
          </cell>
          <cell r="AS312">
            <v>15.90021</v>
          </cell>
          <cell r="AT312">
            <v>94.412752559999987</v>
          </cell>
          <cell r="AU312">
            <v>2.028</v>
          </cell>
          <cell r="AV312">
            <v>2.1761499999999998</v>
          </cell>
          <cell r="AW312">
            <v>18.158991480000001</v>
          </cell>
          <cell r="AX312">
            <v>68.127502359999994</v>
          </cell>
          <cell r="AY312">
            <v>24.456879999999998</v>
          </cell>
          <cell r="AZ312">
            <v>31.5505168</v>
          </cell>
          <cell r="BA312">
            <v>0.39940980000000004</v>
          </cell>
          <cell r="BB312">
            <v>2.0813980000000001</v>
          </cell>
          <cell r="BC312">
            <v>5.0826000000000002</v>
          </cell>
          <cell r="BD312">
            <v>0.88075650000000005</v>
          </cell>
          <cell r="BE312">
            <v>4.8945770000000008</v>
          </cell>
          <cell r="BF312">
            <v>9.5700000000000007E-2</v>
          </cell>
          <cell r="BG312">
            <v>37.830582000000007</v>
          </cell>
          <cell r="BH312">
            <v>8.9869000000000003</v>
          </cell>
          <cell r="BI312">
            <v>29.82038</v>
          </cell>
          <cell r="BJ312">
            <v>6.1257750000000009</v>
          </cell>
          <cell r="BK312">
            <v>1.6975655999999999</v>
          </cell>
          <cell r="BL312">
            <v>3.0711008999999994</v>
          </cell>
          <cell r="BM312">
            <v>8.2178799999999992</v>
          </cell>
          <cell r="BN312">
            <v>11.219399999999998</v>
          </cell>
          <cell r="BO312">
            <v>47.921590800000004</v>
          </cell>
          <cell r="BP312">
            <v>0</v>
          </cell>
          <cell r="BQ312">
            <v>3.5599900000000004</v>
          </cell>
          <cell r="BU312">
            <v>385.47427859999993</v>
          </cell>
          <cell r="BV312">
            <v>57.962850019999998</v>
          </cell>
          <cell r="BW312">
            <v>443.43712862000001</v>
          </cell>
          <cell r="CC312" t="str">
            <v xml:space="preserve">jul </v>
          </cell>
          <cell r="CD312" t="str">
            <v>-</v>
          </cell>
          <cell r="CE312">
            <v>8.076608499999999</v>
          </cell>
          <cell r="CF312">
            <v>7.5927936000000003</v>
          </cell>
          <cell r="CG312">
            <v>12.708959999999999</v>
          </cell>
          <cell r="CH312">
            <v>78.091972079999991</v>
          </cell>
          <cell r="CI312">
            <v>1.7216</v>
          </cell>
          <cell r="CJ312">
            <v>1.9237400000000002</v>
          </cell>
          <cell r="CK312">
            <v>15.879852399999999</v>
          </cell>
          <cell r="CL312">
            <v>56.264833600000003</v>
          </cell>
          <cell r="CM312">
            <v>20.308540000000004</v>
          </cell>
          <cell r="CN312">
            <v>27.216000000000005</v>
          </cell>
          <cell r="CO312">
            <v>0.40660750000000001</v>
          </cell>
          <cell r="CP312">
            <v>1.6937600000000002</v>
          </cell>
          <cell r="CQ312">
            <v>4.0854638000000003</v>
          </cell>
          <cell r="CR312">
            <v>0.73009199999999996</v>
          </cell>
          <cell r="CS312">
            <v>4.3828433999999996</v>
          </cell>
          <cell r="CT312">
            <v>0.10885</v>
          </cell>
          <cell r="CU312">
            <v>30.0303696</v>
          </cell>
          <cell r="CV312">
            <v>7.4924999999999997</v>
          </cell>
          <cell r="CW312">
            <v>26.586219999999997</v>
          </cell>
          <cell r="CX312">
            <v>5.4052049999999996</v>
          </cell>
          <cell r="CY312">
            <v>1.4569265999999998</v>
          </cell>
          <cell r="CZ312">
            <v>2.7199934999999997</v>
          </cell>
          <cell r="DA312">
            <v>6.5569999999999995</v>
          </cell>
          <cell r="DB312">
            <v>8.7053400000000014</v>
          </cell>
          <cell r="DC312">
            <v>39.186878960000001</v>
          </cell>
          <cell r="DD312">
            <v>0</v>
          </cell>
          <cell r="DE312">
            <v>3.6771365999999999</v>
          </cell>
          <cell r="DI312">
            <v>318.57789214000002</v>
          </cell>
          <cell r="DJ312">
            <v>50.755058399999996</v>
          </cell>
          <cell r="DK312">
            <v>369.33295054000007</v>
          </cell>
        </row>
        <row r="313">
          <cell r="AO313" t="str">
            <v xml:space="preserve">aug </v>
          </cell>
          <cell r="AP313" t="str">
            <v>-</v>
          </cell>
          <cell r="AQ313">
            <v>9.0314491200000013</v>
          </cell>
          <cell r="AR313">
            <v>8.6365183200000004</v>
          </cell>
          <cell r="AS313">
            <v>15.599009999999998</v>
          </cell>
          <cell r="AT313">
            <v>91.402325039999994</v>
          </cell>
          <cell r="AU313">
            <v>1.94</v>
          </cell>
          <cell r="AV313">
            <v>2.1015999999999999</v>
          </cell>
          <cell r="AW313">
            <v>17.75853618</v>
          </cell>
          <cell r="AX313">
            <v>66.078308530000001</v>
          </cell>
          <cell r="AY313">
            <v>22.357500000000002</v>
          </cell>
          <cell r="AZ313">
            <v>29.7601452</v>
          </cell>
          <cell r="BA313">
            <v>0.41019369999999999</v>
          </cell>
          <cell r="BB313">
            <v>2.0978019999999997</v>
          </cell>
          <cell r="BC313">
            <v>5.3793500000000005</v>
          </cell>
          <cell r="BD313">
            <v>0.83660219999999996</v>
          </cell>
          <cell r="BE313">
            <v>4.8284646000000002</v>
          </cell>
          <cell r="BF313">
            <v>9.3810000000000004E-2</v>
          </cell>
          <cell r="BG313">
            <v>36.833912900000001</v>
          </cell>
          <cell r="BH313">
            <v>8.6242000000000001</v>
          </cell>
          <cell r="BI313">
            <v>28.535399999999999</v>
          </cell>
          <cell r="BJ313">
            <v>5.8508515000000001</v>
          </cell>
          <cell r="BK313">
            <v>1.6568517999999997</v>
          </cell>
          <cell r="BL313">
            <v>3.0204539999999995</v>
          </cell>
          <cell r="BM313">
            <v>7.8912000000000013</v>
          </cell>
          <cell r="BN313">
            <v>10.907940000000002</v>
          </cell>
          <cell r="BO313">
            <v>45.773591100000004</v>
          </cell>
          <cell r="BP313">
            <v>0</v>
          </cell>
          <cell r="BQ313">
            <v>3.5248499999999994</v>
          </cell>
          <cell r="BU313">
            <v>370.80717177000002</v>
          </cell>
          <cell r="BV313">
            <v>56.598844420000006</v>
          </cell>
          <cell r="BW313">
            <v>427.40601619</v>
          </cell>
          <cell r="CC313" t="str">
            <v xml:space="preserve">aug </v>
          </cell>
          <cell r="CD313" t="str">
            <v>-</v>
          </cell>
          <cell r="CE313">
            <v>8.03263265</v>
          </cell>
          <cell r="CF313">
            <v>7.4748406000000003</v>
          </cell>
          <cell r="CG313">
            <v>12.647959999999998</v>
          </cell>
          <cell r="CH313">
            <v>76.669699999999992</v>
          </cell>
          <cell r="CI313">
            <v>1.7258999999999998</v>
          </cell>
          <cell r="CJ313">
            <v>1.8944999999999999</v>
          </cell>
          <cell r="CK313">
            <v>15.532441199999999</v>
          </cell>
          <cell r="CL313">
            <v>54.834698799999998</v>
          </cell>
          <cell r="CM313">
            <v>19.017899999999997</v>
          </cell>
          <cell r="CN313">
            <v>26.351883999999998</v>
          </cell>
          <cell r="CO313">
            <v>0.40016499999999999</v>
          </cell>
          <cell r="CP313">
            <v>1.7936519999999998</v>
          </cell>
          <cell r="CQ313">
            <v>4.4270370000000003</v>
          </cell>
          <cell r="CR313">
            <v>0.71960199999999996</v>
          </cell>
          <cell r="CS313">
            <v>4.3043626999999995</v>
          </cell>
          <cell r="CT313">
            <v>0.10954999999999999</v>
          </cell>
          <cell r="CU313">
            <v>30.058538400000003</v>
          </cell>
          <cell r="CV313">
            <v>7.2375999999999996</v>
          </cell>
          <cell r="CW313">
            <v>26.289899999999999</v>
          </cell>
          <cell r="CX313">
            <v>5.039796299999999</v>
          </cell>
          <cell r="CY313">
            <v>1.4286303</v>
          </cell>
          <cell r="CZ313">
            <v>2.6007740999999998</v>
          </cell>
          <cell r="DA313">
            <v>6.5492500000000007</v>
          </cell>
          <cell r="DB313">
            <v>8.7528000000000006</v>
          </cell>
          <cell r="DC313">
            <v>38.581125319999998</v>
          </cell>
          <cell r="DD313">
            <v>0</v>
          </cell>
          <cell r="DE313">
            <v>2.9855999999999998</v>
          </cell>
          <cell r="DI313">
            <v>311.92042866999986</v>
          </cell>
          <cell r="DJ313">
            <v>50.554811700000002</v>
          </cell>
          <cell r="DK313">
            <v>362.47524036999994</v>
          </cell>
        </row>
        <row r="314">
          <cell r="AO314" t="str">
            <v xml:space="preserve">sep </v>
          </cell>
          <cell r="AP314" t="str">
            <v>-</v>
          </cell>
          <cell r="AQ314">
            <v>9.0311033599999995</v>
          </cell>
          <cell r="AR314">
            <v>8.2055264999999995</v>
          </cell>
          <cell r="AS314">
            <v>15.368000000000002</v>
          </cell>
          <cell r="AT314">
            <v>90.252115200000006</v>
          </cell>
          <cell r="AU314">
            <v>1.8081</v>
          </cell>
          <cell r="AV314">
            <v>2.0815000000000001</v>
          </cell>
          <cell r="AW314">
            <v>17.354750689999999</v>
          </cell>
          <cell r="AX314">
            <v>69.206221760000005</v>
          </cell>
          <cell r="AY314">
            <v>19.603860000000001</v>
          </cell>
          <cell r="AZ314">
            <v>29.264684800000001</v>
          </cell>
          <cell r="BA314">
            <v>0.41177279999999994</v>
          </cell>
          <cell r="BB314">
            <v>2.013506</v>
          </cell>
          <cell r="BC314">
            <v>5.3065600000000011</v>
          </cell>
          <cell r="BD314">
            <v>0.83276099999999986</v>
          </cell>
          <cell r="BE314">
            <v>4.5917572</v>
          </cell>
          <cell r="BF314">
            <v>9.5277000000000014E-2</v>
          </cell>
          <cell r="BG314">
            <v>36.7167168</v>
          </cell>
          <cell r="BH314">
            <v>8.4245000000000001</v>
          </cell>
          <cell r="BI314">
            <v>27.158860000000001</v>
          </cell>
          <cell r="BJ314">
            <v>5.486552800000001</v>
          </cell>
          <cell r="BK314">
            <v>1.6380122000000004</v>
          </cell>
          <cell r="BL314">
            <v>2.8915866000000001</v>
          </cell>
          <cell r="BM314">
            <v>7.5124699999999995</v>
          </cell>
          <cell r="BN314">
            <v>10.73568</v>
          </cell>
          <cell r="BO314">
            <v>44.788706999999995</v>
          </cell>
          <cell r="BP314">
            <v>0</v>
          </cell>
          <cell r="BQ314">
            <v>3.1786560000000001</v>
          </cell>
          <cell r="BU314">
            <v>366.65962341000005</v>
          </cell>
          <cell r="BV314">
            <v>54.120958299999998</v>
          </cell>
          <cell r="BW314">
            <v>420.78058171000009</v>
          </cell>
          <cell r="CC314" t="str">
            <v xml:space="preserve">sep </v>
          </cell>
          <cell r="CD314" t="str">
            <v>-</v>
          </cell>
          <cell r="CE314">
            <v>7.6614719999999998</v>
          </cell>
          <cell r="CF314">
            <v>6.8557892000000002</v>
          </cell>
          <cell r="CG314">
            <v>12.242959999999998</v>
          </cell>
          <cell r="CH314">
            <v>73.022797499999996</v>
          </cell>
          <cell r="CI314">
            <v>1.6421999999999999</v>
          </cell>
          <cell r="CJ314">
            <v>1.8814599999999999</v>
          </cell>
          <cell r="CK314">
            <v>14.669166749999999</v>
          </cell>
          <cell r="CL314">
            <v>54.537183999999996</v>
          </cell>
          <cell r="CM314">
            <v>16.933</v>
          </cell>
          <cell r="CN314">
            <v>26.272949999999994</v>
          </cell>
          <cell r="CO314">
            <v>0.39560149999999999</v>
          </cell>
          <cell r="CP314">
            <v>1.7978940000000001</v>
          </cell>
          <cell r="CQ314">
            <v>4.4268353999999999</v>
          </cell>
          <cell r="CR314">
            <v>0.67456079999999996</v>
          </cell>
          <cell r="CS314">
            <v>4.1480629000000002</v>
          </cell>
          <cell r="CT314">
            <v>0.10493999999999999</v>
          </cell>
          <cell r="CU314">
            <v>29.207677579999999</v>
          </cell>
          <cell r="CV314">
            <v>7.0451999999999995</v>
          </cell>
          <cell r="CW314">
            <v>24.787019999999998</v>
          </cell>
          <cell r="CX314">
            <v>4.6908465999999995</v>
          </cell>
          <cell r="CY314">
            <v>1.3781376000000001</v>
          </cell>
          <cell r="CZ314">
            <v>2.5221753000000002</v>
          </cell>
          <cell r="DA314">
            <v>6.3338399999999986</v>
          </cell>
          <cell r="DB314">
            <v>8.5415200000000002</v>
          </cell>
          <cell r="DC314">
            <v>36.615921720000003</v>
          </cell>
          <cell r="DD314">
            <v>0</v>
          </cell>
          <cell r="DE314">
            <v>3.0769448000000001</v>
          </cell>
          <cell r="DI314">
            <v>300.33055694999996</v>
          </cell>
          <cell r="DJ314">
            <v>48.058655899999998</v>
          </cell>
          <cell r="DK314">
            <v>348.38921284999998</v>
          </cell>
        </row>
        <row r="315">
          <cell r="AO315" t="str">
            <v xml:space="preserve">oct </v>
          </cell>
          <cell r="AP315" t="str">
            <v>-</v>
          </cell>
          <cell r="AQ315">
            <v>9.7529620500000007</v>
          </cell>
          <cell r="AR315">
            <v>8.4399009800000009</v>
          </cell>
          <cell r="AS315">
            <v>15.883019999999998</v>
          </cell>
          <cell r="AT315">
            <v>94.222075500000017</v>
          </cell>
          <cell r="AU315">
            <v>1.7973999999999999</v>
          </cell>
          <cell r="AV315">
            <v>2.0419140000000002</v>
          </cell>
          <cell r="AW315">
            <v>17.650825919999999</v>
          </cell>
          <cell r="AX315">
            <v>76.792037910000005</v>
          </cell>
          <cell r="AY315">
            <v>16.423680000000001</v>
          </cell>
          <cell r="AZ315">
            <v>29.807719199999998</v>
          </cell>
          <cell r="BA315">
            <v>0.42362320000000003</v>
          </cell>
          <cell r="BB315">
            <v>1.8378749999999999</v>
          </cell>
          <cell r="BC315">
            <v>4.7600999999999996</v>
          </cell>
          <cell r="BD315">
            <v>0.86360320000000002</v>
          </cell>
          <cell r="BE315">
            <v>4.7534277999999999</v>
          </cell>
          <cell r="BF315">
            <v>9.8092000000000013E-2</v>
          </cell>
          <cell r="BG315">
            <v>39.402137600000003</v>
          </cell>
          <cell r="BH315">
            <v>8.7974999999999994</v>
          </cell>
          <cell r="BI315">
            <v>26.717849999999999</v>
          </cell>
          <cell r="BJ315">
            <v>5.5711599999999999</v>
          </cell>
          <cell r="BK315">
            <v>1.6775076000000002</v>
          </cell>
          <cell r="BL315">
            <v>2.8440664</v>
          </cell>
          <cell r="BM315">
            <v>7.8001200000000006</v>
          </cell>
          <cell r="BN315">
            <v>11.139800000000001</v>
          </cell>
          <cell r="BO315">
            <v>46.011472000000005</v>
          </cell>
          <cell r="BP315">
            <v>0</v>
          </cell>
          <cell r="BQ315">
            <v>2.9456279999999997</v>
          </cell>
          <cell r="BU315">
            <v>382.16002738000009</v>
          </cell>
          <cell r="BV315">
            <v>53.349842980000005</v>
          </cell>
          <cell r="BW315">
            <v>435.50987036000009</v>
          </cell>
          <cell r="CC315" t="str">
            <v xml:space="preserve">oct </v>
          </cell>
          <cell r="CD315" t="str">
            <v>-</v>
          </cell>
          <cell r="CE315">
            <v>7.910301099999999</v>
          </cell>
          <cell r="CF315">
            <v>6.9114418999999998</v>
          </cell>
          <cell r="CG315">
            <v>12.55353</v>
          </cell>
          <cell r="CH315">
            <v>77.107078400000006</v>
          </cell>
          <cell r="CI315">
            <v>1.5400700000000001</v>
          </cell>
          <cell r="CJ315">
            <v>1.85744</v>
          </cell>
          <cell r="CK315">
            <v>14.664911999999999</v>
          </cell>
          <cell r="CL315">
            <v>60.377849999999995</v>
          </cell>
          <cell r="CM315">
            <v>14.073509999999999</v>
          </cell>
          <cell r="CN315">
            <v>27.185919999999999</v>
          </cell>
          <cell r="CO315">
            <v>0.41635699999999998</v>
          </cell>
          <cell r="CP315">
            <v>1.5875759999999999</v>
          </cell>
          <cell r="CQ315">
            <v>3.9171654</v>
          </cell>
          <cell r="CR315">
            <v>0.70627129999999994</v>
          </cell>
          <cell r="CS315">
            <v>4.3706582999999997</v>
          </cell>
          <cell r="CT315">
            <v>0.11118</v>
          </cell>
          <cell r="CU315">
            <v>30.508806500000002</v>
          </cell>
          <cell r="CV315">
            <v>7.5034999999999998</v>
          </cell>
          <cell r="CW315">
            <v>24.251699999999996</v>
          </cell>
          <cell r="CX315">
            <v>4.8955382000000007</v>
          </cell>
          <cell r="CY315">
            <v>1.4060130000000002</v>
          </cell>
          <cell r="CZ315">
            <v>2.6551252000000001</v>
          </cell>
          <cell r="DA315">
            <v>6.5236000000000001</v>
          </cell>
          <cell r="DB315">
            <v>8.6845999999999997</v>
          </cell>
          <cell r="DC315">
            <v>37.227451500000001</v>
          </cell>
          <cell r="DD315">
            <v>0</v>
          </cell>
          <cell r="DE315">
            <v>2.6977280000000001</v>
          </cell>
          <cell r="DI315">
            <v>311.78030899999993</v>
          </cell>
          <cell r="DJ315">
            <v>47.167286799999999</v>
          </cell>
          <cell r="DK315">
            <v>358.94759579999987</v>
          </cell>
        </row>
        <row r="316">
          <cell r="AO316" t="str">
            <v xml:space="preserve">nov </v>
          </cell>
          <cell r="AP316" t="str">
            <v>-</v>
          </cell>
          <cell r="AQ316">
            <v>9.5826926599999993</v>
          </cell>
          <cell r="AR316">
            <v>8.0974631200000005</v>
          </cell>
          <cell r="AS316">
            <v>15.598030000000001</v>
          </cell>
          <cell r="AT316">
            <v>92.357059150000026</v>
          </cell>
          <cell r="AU316">
            <v>1.72</v>
          </cell>
          <cell r="AV316">
            <v>1.8364679999999998</v>
          </cell>
          <cell r="AW316">
            <v>17.695192129999999</v>
          </cell>
          <cell r="AX316">
            <v>79.312430399999997</v>
          </cell>
          <cell r="AY316">
            <v>10.067399999999999</v>
          </cell>
          <cell r="AZ316">
            <v>29.581599600000001</v>
          </cell>
          <cell r="BA316">
            <v>0.41912719999999998</v>
          </cell>
          <cell r="BB316">
            <v>1.4764980000000001</v>
          </cell>
          <cell r="BC316">
            <v>3.4408000000000003</v>
          </cell>
          <cell r="BD316">
            <v>0.85927659999999983</v>
          </cell>
          <cell r="BE316">
            <v>4.6597292000000001</v>
          </cell>
          <cell r="BF316">
            <v>9.9050000000000013E-2</v>
          </cell>
          <cell r="BG316">
            <v>38.490528599999998</v>
          </cell>
          <cell r="BH316">
            <v>8.3762000000000008</v>
          </cell>
          <cell r="BI316">
            <v>24.106120000000001</v>
          </cell>
          <cell r="BJ316">
            <v>5.5230243000000003</v>
          </cell>
          <cell r="BK316">
            <v>1.6534338</v>
          </cell>
          <cell r="BL316">
            <v>2.6257000000000001</v>
          </cell>
          <cell r="BM316">
            <v>7.8409599999999999</v>
          </cell>
          <cell r="BN316">
            <v>10.94248</v>
          </cell>
          <cell r="BO316">
            <v>44.633914000000004</v>
          </cell>
          <cell r="BP316">
            <v>0</v>
          </cell>
          <cell r="BQ316">
            <v>2.6094239999999997</v>
          </cell>
          <cell r="BU316">
            <v>372.69725543999999</v>
          </cell>
          <cell r="BV316">
            <v>48.297921320000007</v>
          </cell>
          <cell r="BW316">
            <v>420.99517675999999</v>
          </cell>
          <cell r="CC316" t="str">
            <v xml:space="preserve">nov </v>
          </cell>
          <cell r="CD316" t="str">
            <v>-</v>
          </cell>
          <cell r="CE316">
            <v>7.6474402399999999</v>
          </cell>
          <cell r="CF316">
            <v>6.6493574000000013</v>
          </cell>
          <cell r="CG316">
            <v>12.124320000000001</v>
          </cell>
          <cell r="CH316">
            <v>73.50718950000001</v>
          </cell>
          <cell r="CI316">
            <v>1.45089</v>
          </cell>
          <cell r="CJ316">
            <v>1.7476499999999999</v>
          </cell>
          <cell r="CK316">
            <v>14.608466609999999</v>
          </cell>
          <cell r="CL316">
            <v>61.328306099999999</v>
          </cell>
          <cell r="CM316">
            <v>7.7980000000000009</v>
          </cell>
          <cell r="CN316">
            <v>26.855610000000002</v>
          </cell>
          <cell r="CO316">
            <v>0.40162500000000001</v>
          </cell>
          <cell r="CP316">
            <v>1.2522929999999999</v>
          </cell>
          <cell r="CQ316">
            <v>2.8446767999999998</v>
          </cell>
          <cell r="CR316">
            <v>0.69314890000000007</v>
          </cell>
          <cell r="CS316">
            <v>4.1845682000000002</v>
          </cell>
          <cell r="CT316">
            <v>0.10889999999999998</v>
          </cell>
          <cell r="CU316">
            <v>29.375831520000002</v>
          </cell>
          <cell r="CV316">
            <v>7.0498000000000003</v>
          </cell>
          <cell r="CW316">
            <v>21.923999999999999</v>
          </cell>
          <cell r="CX316">
            <v>4.7553743999999991</v>
          </cell>
          <cell r="CY316">
            <v>1.3484456</v>
          </cell>
          <cell r="CZ316">
            <v>2.5717783999999999</v>
          </cell>
          <cell r="DA316">
            <v>6.4403200000000007</v>
          </cell>
          <cell r="DB316">
            <v>8.3926800000000004</v>
          </cell>
          <cell r="DC316">
            <v>35.379180720000001</v>
          </cell>
          <cell r="DD316">
            <v>0</v>
          </cell>
          <cell r="DE316">
            <v>2.3264800000000001</v>
          </cell>
          <cell r="DI316">
            <v>297.70331798999996</v>
          </cell>
          <cell r="DJ316">
            <v>42.736534399999996</v>
          </cell>
          <cell r="DK316">
            <v>340.43985239</v>
          </cell>
        </row>
        <row r="317">
          <cell r="AO317" t="str">
            <v xml:space="preserve">dec </v>
          </cell>
          <cell r="AP317" t="str">
            <v>-</v>
          </cell>
          <cell r="AQ317">
            <v>10.03403088</v>
          </cell>
          <cell r="AR317">
            <v>8.6109516900000003</v>
          </cell>
          <cell r="AS317">
            <v>16.407599999999999</v>
          </cell>
          <cell r="AT317">
            <v>98.080129000000014</v>
          </cell>
          <cell r="AU317">
            <v>1.7975999999999999</v>
          </cell>
          <cell r="AV317">
            <v>1.8522489999999998</v>
          </cell>
          <cell r="AW317">
            <v>18.526846079999999</v>
          </cell>
          <cell r="AX317">
            <v>86.238744300000022</v>
          </cell>
          <cell r="AY317">
            <v>5.6977200000000003</v>
          </cell>
          <cell r="AZ317">
            <v>30.226614399999999</v>
          </cell>
          <cell r="BA317">
            <v>0.44221100000000008</v>
          </cell>
          <cell r="BB317">
            <v>1.4650799999999997</v>
          </cell>
          <cell r="BC317">
            <v>3.2766000000000002</v>
          </cell>
          <cell r="BD317">
            <v>0.94251450000000003</v>
          </cell>
          <cell r="BE317">
            <v>5.0059209000000005</v>
          </cell>
          <cell r="BF317">
            <v>0.10433999999999999</v>
          </cell>
          <cell r="BG317">
            <v>40.812334200000002</v>
          </cell>
          <cell r="BH317">
            <v>8.9174999999999986</v>
          </cell>
          <cell r="BI317">
            <v>25.280320000000003</v>
          </cell>
          <cell r="BJ317">
            <v>5.848923000000001</v>
          </cell>
          <cell r="BK317">
            <v>1.7551728</v>
          </cell>
          <cell r="BL317">
            <v>2.9356812000000003</v>
          </cell>
          <cell r="BM317">
            <v>8.3820099999999993</v>
          </cell>
          <cell r="BN317">
            <v>11.531379999999999</v>
          </cell>
          <cell r="BO317">
            <v>47.17675830000001</v>
          </cell>
          <cell r="BP317">
            <v>0</v>
          </cell>
          <cell r="BQ317">
            <v>2.3493138</v>
          </cell>
          <cell r="BU317">
            <v>390.67535366000004</v>
          </cell>
          <cell r="BV317">
            <v>50.673877589999996</v>
          </cell>
          <cell r="BW317">
            <v>441.34923124999995</v>
          </cell>
          <cell r="CC317" t="str">
            <v xml:space="preserve">dec </v>
          </cell>
          <cell r="CD317" t="str">
            <v>-</v>
          </cell>
          <cell r="CE317">
            <v>8.1671353399999997</v>
          </cell>
          <cell r="CF317">
            <v>6.9674011000000009</v>
          </cell>
          <cell r="CG317">
            <v>12.74724</v>
          </cell>
          <cell r="CH317">
            <v>76.570599999999999</v>
          </cell>
          <cell r="CI317">
            <v>1.5231999999999999</v>
          </cell>
          <cell r="CJ317">
            <v>1.7171499999999997</v>
          </cell>
          <cell r="CK317">
            <v>15.282686250000001</v>
          </cell>
          <cell r="CL317">
            <v>65.133259199999998</v>
          </cell>
          <cell r="CM317">
            <v>4.5975900000000003</v>
          </cell>
          <cell r="CN317">
            <v>26.505600000000001</v>
          </cell>
          <cell r="CO317">
            <v>0.40852000000000005</v>
          </cell>
          <cell r="CP317">
            <v>1.240899</v>
          </cell>
          <cell r="CQ317">
            <v>2.7961109999999998</v>
          </cell>
          <cell r="CR317">
            <v>0.74858000000000002</v>
          </cell>
          <cell r="CS317">
            <v>4.3214800499999999</v>
          </cell>
          <cell r="CT317">
            <v>0.1162</v>
          </cell>
          <cell r="CU317">
            <v>31.768178450000001</v>
          </cell>
          <cell r="CV317">
            <v>7.4123999999999999</v>
          </cell>
          <cell r="CW317">
            <v>22.134180000000001</v>
          </cell>
          <cell r="CX317">
            <v>5.0131730000000001</v>
          </cell>
          <cell r="CY317">
            <v>1.3983943999999999</v>
          </cell>
          <cell r="CZ317">
            <v>2.7287049999999997</v>
          </cell>
          <cell r="DA317">
            <v>6.8310000000000004</v>
          </cell>
          <cell r="DB317">
            <v>8.869410000000002</v>
          </cell>
          <cell r="DC317">
            <v>37.406442400000003</v>
          </cell>
          <cell r="DD317">
            <v>0</v>
          </cell>
          <cell r="DE317">
            <v>2.2225953000000001</v>
          </cell>
          <cell r="DI317">
            <v>308.77044463999999</v>
          </cell>
          <cell r="DJ317">
            <v>43.635090550000001</v>
          </cell>
          <cell r="DK317">
            <v>352.40553518999997</v>
          </cell>
        </row>
        <row r="318">
          <cell r="AO318" t="str">
            <v xml:space="preserve">jan </v>
          </cell>
          <cell r="AP318" t="str">
            <v>-</v>
          </cell>
          <cell r="AQ318">
            <v>10.093448159999999</v>
          </cell>
          <cell r="AR318">
            <v>8.4689200000000007</v>
          </cell>
          <cell r="AS318">
            <v>16.62904</v>
          </cell>
          <cell r="AT318">
            <v>99.728350039999981</v>
          </cell>
          <cell r="AU318">
            <v>1.7712000000000001</v>
          </cell>
          <cell r="AV318">
            <v>1.9110499999999999</v>
          </cell>
          <cell r="AW318">
            <v>18.702612809999998</v>
          </cell>
          <cell r="AX318">
            <v>87.973660799999976</v>
          </cell>
          <cell r="AY318">
            <v>4.9071600000000002</v>
          </cell>
          <cell r="AZ318">
            <v>32.347633999999999</v>
          </cell>
          <cell r="BA318">
            <v>0.45366300000000004</v>
          </cell>
          <cell r="BB318">
            <v>1.37686</v>
          </cell>
          <cell r="BC318">
            <v>3.0995999999999997</v>
          </cell>
          <cell r="BD318">
            <v>0.96463569999999987</v>
          </cell>
          <cell r="BE318">
            <v>4.9920024000000005</v>
          </cell>
          <cell r="BF318">
            <v>0.10116</v>
          </cell>
          <cell r="BG318">
            <v>40.938669410000003</v>
          </cell>
          <cell r="BH318">
            <v>9.3524999999999991</v>
          </cell>
          <cell r="BI318">
            <v>26.086019999999998</v>
          </cell>
          <cell r="BJ318">
            <v>6.1402096000000004</v>
          </cell>
          <cell r="BK318">
            <v>1.7841768</v>
          </cell>
          <cell r="BL318">
            <v>3.0654084999999998</v>
          </cell>
          <cell r="BM318">
            <v>8.6249700000000011</v>
          </cell>
          <cell r="BN318">
            <v>11.638769999999999</v>
          </cell>
          <cell r="BO318">
            <v>48.200911999999995</v>
          </cell>
          <cell r="BP318">
            <v>0</v>
          </cell>
          <cell r="BQ318">
            <v>2.4283896</v>
          </cell>
          <cell r="BU318">
            <v>398.15362252000006</v>
          </cell>
          <cell r="BV318">
            <v>51.199010699999995</v>
          </cell>
          <cell r="BW318">
            <v>449.35263322000014</v>
          </cell>
          <cell r="CC318" t="str">
            <v xml:space="preserve">jan </v>
          </cell>
          <cell r="CD318" t="str">
            <v>-</v>
          </cell>
          <cell r="CE318">
            <v>7.9778009999999995</v>
          </cell>
          <cell r="CF318">
            <v>6.9530430000000001</v>
          </cell>
          <cell r="CG318">
            <v>12.940950000000003</v>
          </cell>
          <cell r="CH318">
            <v>78.223091999999994</v>
          </cell>
          <cell r="CI318">
            <v>1.6251999999999998</v>
          </cell>
          <cell r="CJ318">
            <v>1.7842499999999999</v>
          </cell>
          <cell r="CK318">
            <v>15.362880000000001</v>
          </cell>
          <cell r="CL318">
            <v>66.131769600000013</v>
          </cell>
          <cell r="CM318">
            <v>3.9149500000000002</v>
          </cell>
          <cell r="CN318">
            <v>30.340867199999998</v>
          </cell>
          <cell r="CO318">
            <v>0.40959600000000002</v>
          </cell>
          <cell r="CP318">
            <v>1.302314</v>
          </cell>
          <cell r="CQ318">
            <v>2.6589879999999999</v>
          </cell>
          <cell r="CR318">
            <v>0.76693500000000003</v>
          </cell>
          <cell r="CS318">
            <v>3.6633330000000002</v>
          </cell>
          <cell r="CT318">
            <v>0.11780999999999998</v>
          </cell>
          <cell r="CU318">
            <v>32.479695499999998</v>
          </cell>
          <cell r="CV318">
            <v>7.6367999999999991</v>
          </cell>
          <cell r="CW318">
            <v>21.707487999999998</v>
          </cell>
          <cell r="CX318">
            <v>5.1687899999999987</v>
          </cell>
          <cell r="CY318">
            <v>1.4134450000000001</v>
          </cell>
          <cell r="CZ318">
            <v>2.6964060000000001</v>
          </cell>
          <cell r="DA318">
            <v>7.0109200000000014</v>
          </cell>
          <cell r="DB318">
            <v>9.0906240000000018</v>
          </cell>
          <cell r="DC318">
            <v>37.966500000000003</v>
          </cell>
          <cell r="DD318">
            <v>0</v>
          </cell>
          <cell r="DE318">
            <v>2.4150000000000005</v>
          </cell>
          <cell r="DI318">
            <v>316.79682429999997</v>
          </cell>
          <cell r="DJ318">
            <v>42.547623000000002</v>
          </cell>
          <cell r="DK318">
            <v>359.34444730000013</v>
          </cell>
        </row>
        <row r="319">
          <cell r="AO319" t="str">
            <v xml:space="preserve">feb </v>
          </cell>
          <cell r="AP319" t="str">
            <v>-</v>
          </cell>
          <cell r="AQ319">
            <v>9.27272915</v>
          </cell>
          <cell r="AR319">
            <v>7.7939562999999996</v>
          </cell>
          <cell r="AS319">
            <v>14.992740000000001</v>
          </cell>
          <cell r="AT319">
            <v>90.692344000000006</v>
          </cell>
          <cell r="AU319">
            <v>1.6194999999999999</v>
          </cell>
          <cell r="AV319">
            <v>1.8690555</v>
          </cell>
          <cell r="AW319">
            <v>17.335216079999999</v>
          </cell>
          <cell r="AX319">
            <v>80.086119999999994</v>
          </cell>
          <cell r="AY319">
            <v>7.4768399999999993</v>
          </cell>
          <cell r="AZ319">
            <v>31.735482999999999</v>
          </cell>
          <cell r="BA319">
            <v>0.41279999999999994</v>
          </cell>
          <cell r="BB319">
            <v>1.2134640000000001</v>
          </cell>
          <cell r="BC319">
            <v>2.7156600000000002</v>
          </cell>
          <cell r="BD319">
            <v>0.88452000000000008</v>
          </cell>
          <cell r="BE319">
            <v>4.7032258000000002</v>
          </cell>
          <cell r="BF319">
            <v>9.6689999999999998E-2</v>
          </cell>
          <cell r="BG319">
            <v>36.913860200000002</v>
          </cell>
          <cell r="BH319">
            <v>8.5569999999999986</v>
          </cell>
          <cell r="BI319">
            <v>24.388740000000002</v>
          </cell>
          <cell r="BJ319">
            <v>5.8531527000000008</v>
          </cell>
          <cell r="BK319">
            <v>1.6557149999999998</v>
          </cell>
          <cell r="BL319">
            <v>2.8283507999999999</v>
          </cell>
          <cell r="BM319">
            <v>7.8624000000000001</v>
          </cell>
          <cell r="BN319">
            <v>10.721400000000001</v>
          </cell>
          <cell r="BO319">
            <v>44.164000800000004</v>
          </cell>
          <cell r="BP319">
            <v>0</v>
          </cell>
          <cell r="BQ319">
            <v>2.3078088000000001</v>
          </cell>
          <cell r="BU319">
            <v>368.41686143000004</v>
          </cell>
          <cell r="BV319">
            <v>47.428101900000009</v>
          </cell>
          <cell r="BW319">
            <v>415.84496333000004</v>
          </cell>
          <cell r="CC319" t="str">
            <v xml:space="preserve">feb </v>
          </cell>
          <cell r="CD319" t="str">
            <v>-</v>
          </cell>
          <cell r="CE319">
            <v>7.60182</v>
          </cell>
          <cell r="CF319">
            <v>6.4680882000000004</v>
          </cell>
          <cell r="CG319">
            <v>11.895240000000001</v>
          </cell>
          <cell r="CH319">
            <v>70.694295000000011</v>
          </cell>
          <cell r="CI319">
            <v>1.4824000000000002</v>
          </cell>
          <cell r="CJ319">
            <v>1.6750400000000001</v>
          </cell>
          <cell r="CK319">
            <v>14.182164</v>
          </cell>
          <cell r="CL319">
            <v>59.707196000000003</v>
          </cell>
          <cell r="CM319">
            <v>6.1662700000000008</v>
          </cell>
          <cell r="CN319">
            <v>27.744760800000005</v>
          </cell>
          <cell r="CO319">
            <v>0.36190499999999998</v>
          </cell>
          <cell r="CP319">
            <v>1.158507</v>
          </cell>
          <cell r="CQ319">
            <v>2.3321099999999997</v>
          </cell>
          <cell r="CR319">
            <v>0.69323399999999991</v>
          </cell>
          <cell r="CS319">
            <v>3.7794880000000002</v>
          </cell>
          <cell r="CT319">
            <v>0.10562099999999999</v>
          </cell>
          <cell r="CU319">
            <v>29.503598799999999</v>
          </cell>
          <cell r="CV319">
            <v>7.0520000000000005</v>
          </cell>
          <cell r="CW319">
            <v>19.40091</v>
          </cell>
          <cell r="CX319">
            <v>4.8369580000000001</v>
          </cell>
          <cell r="CY319">
            <v>1.3108550000000003</v>
          </cell>
          <cell r="CZ319">
            <v>2.4465500000000002</v>
          </cell>
          <cell r="DA319">
            <v>6.4056600000000001</v>
          </cell>
          <cell r="DB319">
            <v>8.3196960000000004</v>
          </cell>
          <cell r="DC319">
            <v>34.767720000000004</v>
          </cell>
          <cell r="DD319">
            <v>0</v>
          </cell>
          <cell r="DE319">
            <v>2.2017389999999999</v>
          </cell>
          <cell r="DI319">
            <v>291.24565260000003</v>
          </cell>
          <cell r="DJ319">
            <v>38.846434200000004</v>
          </cell>
          <cell r="DK319">
            <v>330.0920868</v>
          </cell>
        </row>
        <row r="320">
          <cell r="AO320" t="str">
            <v xml:space="preserve">mar </v>
          </cell>
          <cell r="AP320" t="str">
            <v>-</v>
          </cell>
          <cell r="AQ320">
            <v>9.8757930100000006</v>
          </cell>
          <cell r="AR320">
            <v>8.7795968000000002</v>
          </cell>
          <cell r="AS320">
            <v>16.825599999999998</v>
          </cell>
          <cell r="AT320">
            <v>100.03068225000001</v>
          </cell>
          <cell r="AU320">
            <v>1.9235999999999998</v>
          </cell>
          <cell r="AV320">
            <v>1.9484920000000003</v>
          </cell>
          <cell r="AW320">
            <v>19.44038085</v>
          </cell>
          <cell r="AX320">
            <v>86.408809999999988</v>
          </cell>
          <cell r="AY320">
            <v>12.809800000000001</v>
          </cell>
          <cell r="AZ320">
            <v>34.371844000000003</v>
          </cell>
          <cell r="BA320">
            <v>0.45457199999999998</v>
          </cell>
          <cell r="BB320">
            <v>1.3845599999999998</v>
          </cell>
          <cell r="BC320">
            <v>3.0240000000000005</v>
          </cell>
          <cell r="BD320">
            <v>0.95568330000000001</v>
          </cell>
          <cell r="BE320">
            <v>5.2734382999999987</v>
          </cell>
          <cell r="BF320">
            <v>0.10989</v>
          </cell>
          <cell r="BG320">
            <v>39.330817680000003</v>
          </cell>
          <cell r="BH320">
            <v>9.5890000000000004</v>
          </cell>
          <cell r="BI320">
            <v>28.310499999999998</v>
          </cell>
          <cell r="BJ320">
            <v>6.6556802000000008</v>
          </cell>
          <cell r="BK320">
            <v>1.856295</v>
          </cell>
          <cell r="BL320">
            <v>2.9134427000000001</v>
          </cell>
          <cell r="BM320">
            <v>8.7100799999999996</v>
          </cell>
          <cell r="BN320">
            <v>12.096000000000002</v>
          </cell>
          <cell r="BO320">
            <v>50.573581999999995</v>
          </cell>
          <cell r="BP320">
            <v>0</v>
          </cell>
          <cell r="BQ320">
            <v>2.9823190000000004</v>
          </cell>
          <cell r="BU320">
            <v>409.62224528999997</v>
          </cell>
          <cell r="BV320">
            <v>54.029894800000001</v>
          </cell>
          <cell r="BW320">
            <v>463.65214008999999</v>
          </cell>
          <cell r="CC320" t="str">
            <v xml:space="preserve">mar </v>
          </cell>
          <cell r="CD320" t="str">
            <v>-</v>
          </cell>
          <cell r="CE320">
            <v>8.4919499999999992</v>
          </cell>
          <cell r="CF320">
            <v>7.0648422000000002</v>
          </cell>
          <cell r="CG320">
            <v>13.296299999999999</v>
          </cell>
          <cell r="CH320">
            <v>77.845907999999994</v>
          </cell>
          <cell r="CI320">
            <v>1.6236000000000002</v>
          </cell>
          <cell r="CJ320">
            <v>1.98512</v>
          </cell>
          <cell r="CK320">
            <v>15.904207</v>
          </cell>
          <cell r="CL320">
            <v>63.542385200000005</v>
          </cell>
          <cell r="CM320">
            <v>12.72532</v>
          </cell>
          <cell r="CN320">
            <v>30.167976799999998</v>
          </cell>
          <cell r="CO320">
            <v>0.40120000000000006</v>
          </cell>
          <cell r="CP320">
            <v>1.3283319999999998</v>
          </cell>
          <cell r="CQ320">
            <v>2.64594</v>
          </cell>
          <cell r="CR320">
            <v>0.75198399999999987</v>
          </cell>
          <cell r="CS320">
            <v>4.1213829999999998</v>
          </cell>
          <cell r="CT320">
            <v>0.11635</v>
          </cell>
          <cell r="CU320">
            <v>32.234795099999999</v>
          </cell>
          <cell r="CV320">
            <v>7.8547000000000002</v>
          </cell>
          <cell r="CW320">
            <v>22.010949999999998</v>
          </cell>
          <cell r="CX320">
            <v>5.4729989999999997</v>
          </cell>
          <cell r="CY320">
            <v>1.409589</v>
          </cell>
          <cell r="CZ320">
            <v>2.7665640000000002</v>
          </cell>
          <cell r="DA320">
            <v>7.0725599999999993</v>
          </cell>
          <cell r="DB320">
            <v>9.3241160000000001</v>
          </cell>
          <cell r="DC320">
            <v>39.192820000000005</v>
          </cell>
          <cell r="DD320">
            <v>0</v>
          </cell>
          <cell r="DE320">
            <v>2.6330260000000005</v>
          </cell>
          <cell r="DI320">
            <v>325.86314109999995</v>
          </cell>
          <cell r="DJ320">
            <v>43.488750199999998</v>
          </cell>
          <cell r="DK320">
            <v>369.35189129999992</v>
          </cell>
        </row>
        <row r="321">
          <cell r="AO321" t="str">
            <v xml:space="preserve">apr </v>
          </cell>
          <cell r="AP321" t="str">
            <v>-</v>
          </cell>
          <cell r="AQ321">
            <v>10.57696956</v>
          </cell>
          <cell r="AR321">
            <v>8.4887009999999989</v>
          </cell>
          <cell r="AS321">
            <v>16.390080000000001</v>
          </cell>
          <cell r="AT321">
            <v>99.056258749999998</v>
          </cell>
          <cell r="AU321">
            <v>1.9925999999999999</v>
          </cell>
          <cell r="AV321">
            <v>2.12649</v>
          </cell>
          <cell r="AW321">
            <v>19.782509760000003</v>
          </cell>
          <cell r="AX321">
            <v>87.55174559999999</v>
          </cell>
          <cell r="AY321">
            <v>22.181479999999997</v>
          </cell>
          <cell r="AZ321">
            <v>33.835259999999998</v>
          </cell>
          <cell r="BA321">
            <v>0.43454039999999999</v>
          </cell>
          <cell r="BB321">
            <v>1.4900819999999999</v>
          </cell>
          <cell r="BC321">
            <v>3.2020999999999993</v>
          </cell>
          <cell r="BD321">
            <v>0.95499599999999996</v>
          </cell>
          <cell r="BE321">
            <v>5.1496902000000002</v>
          </cell>
          <cell r="BF321">
            <v>0.1043</v>
          </cell>
          <cell r="BG321">
            <v>39.525949920000002</v>
          </cell>
          <cell r="BH321">
            <v>9.729000000000001</v>
          </cell>
          <cell r="BI321">
            <v>28.872</v>
          </cell>
          <cell r="BJ321">
            <v>6.5741168999999999</v>
          </cell>
          <cell r="BK321">
            <v>1.8247840000000002</v>
          </cell>
          <cell r="BL321">
            <v>3.1983335999999998</v>
          </cell>
          <cell r="BM321">
            <v>8.5463000000000005</v>
          </cell>
          <cell r="BN321">
            <v>11.921909999999999</v>
          </cell>
          <cell r="BO321">
            <v>49.933666199999998</v>
          </cell>
          <cell r="BP321">
            <v>0</v>
          </cell>
          <cell r="BQ321">
            <v>3.2094839999999998</v>
          </cell>
          <cell r="BU321">
            <v>418.68673268999993</v>
          </cell>
          <cell r="BV321">
            <v>54.757131199999996</v>
          </cell>
          <cell r="BW321">
            <v>473.44386388999993</v>
          </cell>
          <cell r="CC321" t="str">
            <v xml:space="preserve">apr </v>
          </cell>
          <cell r="CD321" t="str">
            <v>-</v>
          </cell>
          <cell r="CE321">
            <v>8.0123839999999991</v>
          </cell>
          <cell r="CF321">
            <v>6.7787303999999997</v>
          </cell>
          <cell r="CG321">
            <v>12.8622</v>
          </cell>
          <cell r="CH321">
            <v>77.224888000000007</v>
          </cell>
          <cell r="CI321">
            <v>1.5968</v>
          </cell>
          <cell r="CJ321">
            <v>1.9152</v>
          </cell>
          <cell r="CK321">
            <v>16.075395</v>
          </cell>
          <cell r="CL321">
            <v>67.820284000000001</v>
          </cell>
          <cell r="CM321">
            <v>18.25206</v>
          </cell>
          <cell r="CN321">
            <v>29.516388000000003</v>
          </cell>
          <cell r="CO321">
            <v>0.38346000000000002</v>
          </cell>
          <cell r="CP321">
            <v>1.3733960000000003</v>
          </cell>
          <cell r="CQ321">
            <v>2.7306660000000007</v>
          </cell>
          <cell r="CR321">
            <v>0.74894399999999994</v>
          </cell>
          <cell r="CS321">
            <v>3.9812080000000005</v>
          </cell>
          <cell r="CT321">
            <v>0.11168000000000002</v>
          </cell>
          <cell r="CU321">
            <v>30.828565400000002</v>
          </cell>
          <cell r="CV321">
            <v>7.8288000000000002</v>
          </cell>
          <cell r="CW321">
            <v>22.833354</v>
          </cell>
          <cell r="CX321">
            <v>5.4037139999999999</v>
          </cell>
          <cell r="CY321">
            <v>1.4407620000000001</v>
          </cell>
          <cell r="CZ321">
            <v>2.7013470000000002</v>
          </cell>
          <cell r="DA321">
            <v>6.8475999999999999</v>
          </cell>
          <cell r="DB321">
            <v>9.1401399999999988</v>
          </cell>
          <cell r="DC321">
            <v>39.357809999999994</v>
          </cell>
          <cell r="DD321">
            <v>0</v>
          </cell>
          <cell r="DE321">
            <v>2.4215700000000004</v>
          </cell>
          <cell r="DI321">
            <v>331.83437240000001</v>
          </cell>
          <cell r="DJ321">
            <v>43.931403400000001</v>
          </cell>
          <cell r="DK321">
            <v>375.76577579999991</v>
          </cell>
        </row>
        <row r="322">
          <cell r="AO322" t="str">
            <v xml:space="preserve">may </v>
          </cell>
          <cell r="AP322" t="str">
            <v>-</v>
          </cell>
          <cell r="AQ322">
            <v>10.43806983</v>
          </cell>
          <cell r="AR322">
            <v>8.8160088999999999</v>
          </cell>
          <cell r="AS322">
            <v>16.822710000000001</v>
          </cell>
          <cell r="AT322">
            <v>101.79988922000001</v>
          </cell>
          <cell r="AU322">
            <v>2.12</v>
          </cell>
          <cell r="AV322">
            <v>2.26044</v>
          </cell>
          <cell r="AW322">
            <v>20.010933600000001</v>
          </cell>
          <cell r="AX322">
            <v>85.458186000000012</v>
          </cell>
          <cell r="AY322">
            <v>25.196399999999997</v>
          </cell>
          <cell r="AZ322">
            <v>32.983840000000001</v>
          </cell>
          <cell r="BA322">
            <v>0.43660080000000001</v>
          </cell>
          <cell r="BB322">
            <v>1.7938619999999998</v>
          </cell>
          <cell r="BC322">
            <v>4.0598000000000001</v>
          </cell>
          <cell r="BD322">
            <v>0.96932499999999988</v>
          </cell>
          <cell r="BE322">
            <v>5.1709528000000002</v>
          </cell>
          <cell r="BF322">
            <v>0.10368000000000001</v>
          </cell>
          <cell r="BG322">
            <v>39.479537520000001</v>
          </cell>
          <cell r="BH322">
            <v>10.199199999999999</v>
          </cell>
          <cell r="BI322">
            <v>32.749280000000006</v>
          </cell>
          <cell r="BJ322">
            <v>6.8414567000000002</v>
          </cell>
          <cell r="BK322">
            <v>1.9020669000000003</v>
          </cell>
          <cell r="BL322">
            <v>3.4017226999999997</v>
          </cell>
          <cell r="BM322">
            <v>8.7482000000000024</v>
          </cell>
          <cell r="BN322">
            <v>12.130640000000001</v>
          </cell>
          <cell r="BO322">
            <v>50.983341299999992</v>
          </cell>
          <cell r="BP322">
            <v>0</v>
          </cell>
          <cell r="BQ322">
            <v>4.0494510000000004</v>
          </cell>
          <cell r="BU322">
            <v>424.32216917000005</v>
          </cell>
          <cell r="BV322">
            <v>60.553974100000005</v>
          </cell>
          <cell r="BW322">
            <v>484.87614327000006</v>
          </cell>
          <cell r="CC322" t="str">
            <v xml:space="preserve">may </v>
          </cell>
          <cell r="CD322" t="str">
            <v>-</v>
          </cell>
          <cell r="CE322">
            <v>8.8513339999999996</v>
          </cell>
          <cell r="CF322">
            <v>7.068174</v>
          </cell>
          <cell r="CG322">
            <v>13.409230000000001</v>
          </cell>
          <cell r="CH322">
            <v>81.492096000000004</v>
          </cell>
          <cell r="CI322">
            <v>1.7248000000000001</v>
          </cell>
          <cell r="CJ322">
            <v>1.9025999999999998</v>
          </cell>
          <cell r="CK322">
            <v>16.553943999999998</v>
          </cell>
          <cell r="CL322">
            <v>69.312689600000013</v>
          </cell>
          <cell r="CM322">
            <v>23.08792</v>
          </cell>
          <cell r="CN322">
            <v>29.369237800000001</v>
          </cell>
          <cell r="CO322">
            <v>0.38920700000000003</v>
          </cell>
          <cell r="CP322">
            <v>1.6351939999999998</v>
          </cell>
          <cell r="CQ322">
            <v>3.3708149999999999</v>
          </cell>
          <cell r="CR322">
            <v>0.78859199999999985</v>
          </cell>
          <cell r="CS322">
            <v>4.2458900000000002</v>
          </cell>
          <cell r="CT322">
            <v>0.1134</v>
          </cell>
          <cell r="CU322">
            <v>32.091422999999999</v>
          </cell>
          <cell r="CV322">
            <v>8.4085000000000001</v>
          </cell>
          <cell r="CW322">
            <v>26.053252000000001</v>
          </cell>
          <cell r="CX322">
            <v>5.6841600000000003</v>
          </cell>
          <cell r="CY322">
            <v>1.4901250000000001</v>
          </cell>
          <cell r="CZ322">
            <v>2.8586520000000002</v>
          </cell>
          <cell r="DA322">
            <v>7.0215999999999994</v>
          </cell>
          <cell r="DB322">
            <v>9.3736170000000012</v>
          </cell>
          <cell r="DC322">
            <v>42.537960000000005</v>
          </cell>
          <cell r="DD322">
            <v>0</v>
          </cell>
          <cell r="DE322">
            <v>3.7481600000000004</v>
          </cell>
          <cell r="DI322">
            <v>349.88490340000004</v>
          </cell>
          <cell r="DJ322">
            <v>48.949508999999999</v>
          </cell>
          <cell r="DK322">
            <v>398.83441240000002</v>
          </cell>
        </row>
        <row r="323">
          <cell r="AO323" t="str">
            <v xml:space="preserve">jun </v>
          </cell>
          <cell r="AP323" t="str">
            <v>-</v>
          </cell>
          <cell r="AQ323">
            <v>9.5451227099999993</v>
          </cell>
          <cell r="AR323">
            <v>8.5303424999999997</v>
          </cell>
          <cell r="AS323">
            <v>15.707750000000001</v>
          </cell>
          <cell r="AT323">
            <v>94.93110978</v>
          </cell>
          <cell r="AU323">
            <v>2.1800000000000002</v>
          </cell>
          <cell r="AV323">
            <v>2.0073899999999996</v>
          </cell>
          <cell r="AW323">
            <v>18.731654040000002</v>
          </cell>
          <cell r="AX323">
            <v>74.515075199999998</v>
          </cell>
          <cell r="AY323">
            <v>23.81156</v>
          </cell>
          <cell r="AZ323">
            <v>30.812076000000001</v>
          </cell>
          <cell r="BA323">
            <v>0.41835915000000001</v>
          </cell>
          <cell r="BB323">
            <v>2.1255730000000002</v>
          </cell>
          <cell r="BC323">
            <v>4.9623280000000003</v>
          </cell>
          <cell r="BD323">
            <v>0.85678559999999993</v>
          </cell>
          <cell r="BE323">
            <v>4.8829388999999992</v>
          </cell>
          <cell r="BF323">
            <v>9.3839999999999979E-2</v>
          </cell>
          <cell r="BG323">
            <v>36.757652819999997</v>
          </cell>
          <cell r="BH323">
            <v>9.4576999999999991</v>
          </cell>
          <cell r="BI323">
            <v>32.601799999999997</v>
          </cell>
          <cell r="BJ323">
            <v>6.3880956000000007</v>
          </cell>
          <cell r="BK323">
            <v>1.7684043</v>
          </cell>
          <cell r="BL323">
            <v>3.2517502</v>
          </cell>
          <cell r="BM323">
            <v>8.2647200000000005</v>
          </cell>
          <cell r="BN323">
            <v>11.138070000000001</v>
          </cell>
          <cell r="BO323">
            <v>47.159241199999997</v>
          </cell>
          <cell r="BP323">
            <v>0</v>
          </cell>
          <cell r="BQ323">
            <v>4.4972317999999998</v>
          </cell>
          <cell r="BU323">
            <v>390.08400295000001</v>
          </cell>
          <cell r="BV323">
            <v>60.815336049999999</v>
          </cell>
          <cell r="BW323">
            <v>450.89933900000005</v>
          </cell>
          <cell r="CC323" t="str">
            <v xml:space="preserve">jun </v>
          </cell>
          <cell r="CD323" t="str">
            <v>-</v>
          </cell>
          <cell r="CE323">
            <v>7.9848299999999997</v>
          </cell>
          <cell r="CF323">
            <v>6.7277391999999994</v>
          </cell>
          <cell r="CG323">
            <v>12.79053</v>
          </cell>
          <cell r="CH323">
            <v>76.768691999999987</v>
          </cell>
          <cell r="CI323">
            <v>1.8447</v>
          </cell>
          <cell r="CJ323">
            <v>1.8452199999999999</v>
          </cell>
          <cell r="CK323">
            <v>15.603803000000001</v>
          </cell>
          <cell r="CL323">
            <v>60.277359799999992</v>
          </cell>
          <cell r="CM323">
            <v>21.337380000000003</v>
          </cell>
          <cell r="CN323">
            <v>28.014025</v>
          </cell>
          <cell r="CO323">
            <v>0.36932799999999999</v>
          </cell>
          <cell r="CP323">
            <v>2.003288</v>
          </cell>
          <cell r="CQ323">
            <v>4.3289640000000009</v>
          </cell>
          <cell r="CR323">
            <v>0.69675500000000001</v>
          </cell>
          <cell r="CS323">
            <v>3.8937110000000001</v>
          </cell>
          <cell r="CT323">
            <v>0.10857599999999999</v>
          </cell>
          <cell r="CU323">
            <v>30.490565400000001</v>
          </cell>
          <cell r="CV323">
            <v>7.6890000000000001</v>
          </cell>
          <cell r="CW323">
            <v>26.65934</v>
          </cell>
          <cell r="CX323">
            <v>5.3036800000000008</v>
          </cell>
          <cell r="CY323">
            <v>1.397313</v>
          </cell>
          <cell r="CZ323">
            <v>2.7599</v>
          </cell>
          <cell r="DA323">
            <v>6.6865999999999994</v>
          </cell>
          <cell r="DB323">
            <v>8.8544400000000003</v>
          </cell>
          <cell r="DC323">
            <v>39.186360000000001</v>
          </cell>
          <cell r="DD323">
            <v>0</v>
          </cell>
          <cell r="DE323">
            <v>4.0407250000000001</v>
          </cell>
          <cell r="DI323">
            <v>323.5292402</v>
          </cell>
          <cell r="DJ323">
            <v>50.092859199999999</v>
          </cell>
          <cell r="DK323">
            <v>373.62209939999997</v>
          </cell>
        </row>
        <row r="324">
          <cell r="AO324" t="str">
            <v xml:space="preserve">jul </v>
          </cell>
          <cell r="AP324" t="str">
            <v>-</v>
          </cell>
          <cell r="AQ324">
            <v>9.5932846000000005</v>
          </cell>
          <cell r="AR324">
            <v>8.6774783999999983</v>
          </cell>
          <cell r="AS324">
            <v>15.694800000000001</v>
          </cell>
          <cell r="AT324">
            <v>92.447285360000009</v>
          </cell>
          <cell r="AU324">
            <v>2.0981999999999998</v>
          </cell>
          <cell r="AV324">
            <v>2.2804600000000002</v>
          </cell>
          <cell r="AW324">
            <v>18.690354639999999</v>
          </cell>
          <cell r="AX324">
            <v>69.902085200000002</v>
          </cell>
          <cell r="AY324">
            <v>22.95748</v>
          </cell>
          <cell r="AZ324">
            <v>30.576000000000001</v>
          </cell>
          <cell r="BA324">
            <v>0.42662509999999998</v>
          </cell>
          <cell r="BB324">
            <v>2.1436649999999999</v>
          </cell>
          <cell r="BC324">
            <v>5.0513562000000007</v>
          </cell>
          <cell r="BD324">
            <v>0.87389799999999995</v>
          </cell>
          <cell r="BE324">
            <v>4.9411674000000003</v>
          </cell>
          <cell r="BF324">
            <v>9.6600000000000005E-2</v>
          </cell>
          <cell r="BG324">
            <v>36.600063359999993</v>
          </cell>
          <cell r="BH324">
            <v>9.2925000000000004</v>
          </cell>
          <cell r="BI324">
            <v>32.362139999999997</v>
          </cell>
          <cell r="BJ324">
            <v>6.2890750000000004</v>
          </cell>
          <cell r="BK324">
            <v>1.7965781999999999</v>
          </cell>
          <cell r="BL324">
            <v>3.0674070000000002</v>
          </cell>
          <cell r="BM324">
            <v>8.0184999999999995</v>
          </cell>
          <cell r="BN324">
            <v>10.822139999999999</v>
          </cell>
          <cell r="BO324">
            <v>46.708077000000003</v>
          </cell>
          <cell r="BP324">
            <v>0</v>
          </cell>
          <cell r="BQ324">
            <v>4.1527284</v>
          </cell>
          <cell r="BU324">
            <v>380.74600316000004</v>
          </cell>
          <cell r="BV324">
            <v>60.661217299999997</v>
          </cell>
          <cell r="BW324">
            <v>441.40722046000008</v>
          </cell>
          <cell r="CC324" t="str">
            <v xml:space="preserve">jul </v>
          </cell>
          <cell r="CD324" t="str">
            <v>-</v>
          </cell>
          <cell r="CE324">
            <v>7.4443180000000009</v>
          </cell>
          <cell r="CF324">
            <v>6.6764749999999999</v>
          </cell>
          <cell r="CG324">
            <v>12.784199999999998</v>
          </cell>
          <cell r="CH324">
            <v>75.208526000000006</v>
          </cell>
          <cell r="CI324">
            <v>1.8048000000000002</v>
          </cell>
          <cell r="CJ324">
            <v>1.9599800000000003</v>
          </cell>
          <cell r="CK324">
            <v>15.335319999999999</v>
          </cell>
          <cell r="CL324">
            <v>54.312681999999995</v>
          </cell>
          <cell r="CM324">
            <v>20.56326</v>
          </cell>
          <cell r="CN324">
            <v>27.4808077</v>
          </cell>
          <cell r="CO324">
            <v>0.37587799999999993</v>
          </cell>
          <cell r="CP324">
            <v>1.9288890000000001</v>
          </cell>
          <cell r="CQ324">
            <v>4.1907249999999996</v>
          </cell>
          <cell r="CR324">
            <v>0.70611599999999997</v>
          </cell>
          <cell r="CS324">
            <v>3.9750400000000004</v>
          </cell>
          <cell r="CT324">
            <v>0.108611</v>
          </cell>
          <cell r="CU324">
            <v>29.549177499999999</v>
          </cell>
          <cell r="CV324">
            <v>7.524</v>
          </cell>
          <cell r="CW324">
            <v>25.662560000000003</v>
          </cell>
          <cell r="CX324">
            <v>5.0617349999999997</v>
          </cell>
          <cell r="CY324">
            <v>1.39602</v>
          </cell>
          <cell r="CZ324">
            <v>2.6850229999999997</v>
          </cell>
          <cell r="DA324">
            <v>6.5964999999999998</v>
          </cell>
          <cell r="DB324">
            <v>8.6204959999999993</v>
          </cell>
          <cell r="DC324">
            <v>37.948239999999998</v>
          </cell>
          <cell r="DD324">
            <v>0</v>
          </cell>
          <cell r="DE324">
            <v>3.4747359999999996</v>
          </cell>
          <cell r="DI324">
            <v>311.09535820000002</v>
          </cell>
          <cell r="DJ324">
            <v>48.804020999999999</v>
          </cell>
          <cell r="DK324">
            <v>359.8993792</v>
          </cell>
        </row>
        <row r="325">
          <cell r="AO325" t="str">
            <v xml:space="preserve">aug </v>
          </cell>
          <cell r="AP325" t="str">
            <v>-</v>
          </cell>
          <cell r="AQ325">
            <v>9.5134018000000005</v>
          </cell>
          <cell r="AR325">
            <v>8.6039706000000002</v>
          </cell>
          <cell r="AS325">
            <v>15.678980000000001</v>
          </cell>
          <cell r="AT325">
            <v>92.600469999999987</v>
          </cell>
          <cell r="AU325">
            <v>2.0920000000000001</v>
          </cell>
          <cell r="AV325">
            <v>2.2481399999999998</v>
          </cell>
          <cell r="AW325">
            <v>18.513262439999998</v>
          </cell>
          <cell r="AX325">
            <v>68.239117199999995</v>
          </cell>
          <cell r="AY325">
            <v>21.611249999999998</v>
          </cell>
          <cell r="AZ325">
            <v>29.666078000000002</v>
          </cell>
          <cell r="BA325">
            <v>0.41980499999999998</v>
          </cell>
          <cell r="BB325">
            <v>2.2833300000000003</v>
          </cell>
          <cell r="BC325">
            <v>5.4989925000000008</v>
          </cell>
          <cell r="BD325">
            <v>0.86650300000000002</v>
          </cell>
          <cell r="BE325">
            <v>4.7901214999999997</v>
          </cell>
          <cell r="BF325">
            <v>9.9399999999999988E-2</v>
          </cell>
          <cell r="BG325">
            <v>36.519476400000002</v>
          </cell>
          <cell r="BH325">
            <v>8.9379999999999988</v>
          </cell>
          <cell r="BI325">
            <v>32.048639999999999</v>
          </cell>
          <cell r="BJ325">
            <v>5.9190130999999999</v>
          </cell>
          <cell r="BK325">
            <v>1.7519288999999998</v>
          </cell>
          <cell r="BL325">
            <v>2.9410623</v>
          </cell>
          <cell r="BM325">
            <v>7.8590999999999998</v>
          </cell>
          <cell r="BN325">
            <v>10.758649999999999</v>
          </cell>
          <cell r="BO325">
            <v>45.974476200000005</v>
          </cell>
          <cell r="BP325">
            <v>0</v>
          </cell>
          <cell r="BQ325">
            <v>3.3588</v>
          </cell>
          <cell r="BU325">
            <v>374.90591813999998</v>
          </cell>
          <cell r="BV325">
            <v>60.529250800000007</v>
          </cell>
          <cell r="BW325">
            <v>435.43516893999993</v>
          </cell>
          <cell r="CC325" t="str">
            <v xml:space="preserve">aug </v>
          </cell>
          <cell r="CD325" t="str">
            <v>-</v>
          </cell>
          <cell r="CE325">
            <v>7.4901990000000005</v>
          </cell>
          <cell r="CF325">
            <v>6.7153279999999995</v>
          </cell>
          <cell r="CG325">
            <v>12.71204</v>
          </cell>
          <cell r="CH325">
            <v>75.257666999999998</v>
          </cell>
          <cell r="CI325">
            <v>1.7951999999999999</v>
          </cell>
          <cell r="CJ325">
            <v>1.9068000000000001</v>
          </cell>
          <cell r="CK325">
            <v>15.359046000000001</v>
          </cell>
          <cell r="CL325">
            <v>53.552503800000004</v>
          </cell>
          <cell r="CM325">
            <v>19.125679999999999</v>
          </cell>
          <cell r="CN325">
            <v>27.121772400000001</v>
          </cell>
          <cell r="CO325">
            <v>0.37112700000000004</v>
          </cell>
          <cell r="CP325">
            <v>1.9603999999999999</v>
          </cell>
          <cell r="CQ325">
            <v>4.4653619999999998</v>
          </cell>
          <cell r="CR325">
            <v>0.69182399999999999</v>
          </cell>
          <cell r="CS325">
            <v>3.9696160000000003</v>
          </cell>
          <cell r="CT325">
            <v>0.107295</v>
          </cell>
          <cell r="CU325">
            <v>29.859119400000001</v>
          </cell>
          <cell r="CV325">
            <v>7.2709000000000001</v>
          </cell>
          <cell r="CW325">
            <v>25.576740000000001</v>
          </cell>
          <cell r="CX325">
            <v>4.7895530000000006</v>
          </cell>
          <cell r="CY325">
            <v>1.4055120000000003</v>
          </cell>
          <cell r="CZ325">
            <v>2.6668040000000004</v>
          </cell>
          <cell r="DA325">
            <v>6.5553599999999994</v>
          </cell>
          <cell r="DB325">
            <v>8.5907340000000012</v>
          </cell>
          <cell r="DC325">
            <v>36.806400000000004</v>
          </cell>
          <cell r="DD325">
            <v>0</v>
          </cell>
          <cell r="DE325">
            <v>3.2486160000000002</v>
          </cell>
          <cell r="DI325">
            <v>307.08959859999993</v>
          </cell>
          <cell r="DJ325">
            <v>49.033383999999998</v>
          </cell>
          <cell r="DK325">
            <v>356.1229826</v>
          </cell>
        </row>
        <row r="326">
          <cell r="AO326" t="str">
            <v xml:space="preserve">sep </v>
          </cell>
          <cell r="AP326" t="str">
            <v>-</v>
          </cell>
          <cell r="AQ326">
            <v>9.1709644000000008</v>
          </cell>
          <cell r="AR326">
            <v>7.8496758</v>
          </cell>
          <cell r="AS326">
            <v>15.125749999999998</v>
          </cell>
          <cell r="AT326">
            <v>89.283993599999988</v>
          </cell>
          <cell r="AU326">
            <v>1.9802999999999997</v>
          </cell>
          <cell r="AV326">
            <v>2.2552600000000003</v>
          </cell>
          <cell r="AW326">
            <v>17.380839000000002</v>
          </cell>
          <cell r="AX326">
            <v>68.442136000000005</v>
          </cell>
          <cell r="AY326">
            <v>19.158480000000001</v>
          </cell>
          <cell r="AZ326">
            <v>29.696394999999999</v>
          </cell>
          <cell r="BA326">
            <v>0.41331499999999999</v>
          </cell>
          <cell r="BB326">
            <v>2.2289680000000001</v>
          </cell>
          <cell r="BC326">
            <v>5.3972827999999993</v>
          </cell>
          <cell r="BD326">
            <v>0.82051839999999998</v>
          </cell>
          <cell r="BE326">
            <v>4.6103857000000001</v>
          </cell>
          <cell r="BF326">
            <v>9.5369999999999996E-2</v>
          </cell>
          <cell r="BG326">
            <v>35.658195689999999</v>
          </cell>
          <cell r="BH326">
            <v>8.5490000000000013</v>
          </cell>
          <cell r="BI326">
            <v>30.00534</v>
          </cell>
          <cell r="BJ326">
            <v>5.5254143999999998</v>
          </cell>
          <cell r="BK326">
            <v>1.6734528</v>
          </cell>
          <cell r="BL326">
            <v>2.8327134000000003</v>
          </cell>
          <cell r="BM326">
            <v>7.5746799999999999</v>
          </cell>
          <cell r="BN326">
            <v>10.428600000000001</v>
          </cell>
          <cell r="BO326">
            <v>44.369623200000007</v>
          </cell>
          <cell r="BP326">
            <v>0</v>
          </cell>
          <cell r="BQ326">
            <v>3.3234656</v>
          </cell>
          <cell r="BU326">
            <v>363.43984968999996</v>
          </cell>
          <cell r="BV326">
            <v>57.086803500000002</v>
          </cell>
          <cell r="BW326">
            <v>420.52665318999999</v>
          </cell>
          <cell r="CC326" t="str">
            <v xml:space="preserve">sep </v>
          </cell>
          <cell r="CD326" t="str">
            <v>-</v>
          </cell>
          <cell r="CE326">
            <v>7.5418799999999999</v>
          </cell>
          <cell r="CF326">
            <v>6.4601940000000004</v>
          </cell>
          <cell r="CG326">
            <v>12.480219999999999</v>
          </cell>
          <cell r="CH326">
            <v>73.120967999999991</v>
          </cell>
          <cell r="CI326">
            <v>1.6829999999999998</v>
          </cell>
          <cell r="CJ326">
            <v>1.8784400000000003</v>
          </cell>
          <cell r="CK326">
            <v>14.689260000000001</v>
          </cell>
          <cell r="CL326">
            <v>54.758642200000004</v>
          </cell>
          <cell r="CM326">
            <v>17.330719999999999</v>
          </cell>
          <cell r="CN326">
            <v>25.984397999999995</v>
          </cell>
          <cell r="CO326">
            <v>0.37343400000000004</v>
          </cell>
          <cell r="CP326">
            <v>2.0099309999999999</v>
          </cell>
          <cell r="CQ326">
            <v>4.7677199999999997</v>
          </cell>
          <cell r="CR326">
            <v>0.68827499999999997</v>
          </cell>
          <cell r="CS326">
            <v>3.7580760000000004</v>
          </cell>
          <cell r="CT326">
            <v>0.10492699999999999</v>
          </cell>
          <cell r="CU326">
            <v>29.129539599999998</v>
          </cell>
          <cell r="CV326">
            <v>7.056</v>
          </cell>
          <cell r="CW326">
            <v>25.4787</v>
          </cell>
          <cell r="CX326">
            <v>4.4829169999999996</v>
          </cell>
          <cell r="CY326">
            <v>1.3912799999999999</v>
          </cell>
          <cell r="CZ326">
            <v>2.5273829999999999</v>
          </cell>
          <cell r="DA326">
            <v>6.3146299999999993</v>
          </cell>
          <cell r="DB326">
            <v>8.493704000000001</v>
          </cell>
          <cell r="DC326">
            <v>36.5351</v>
          </cell>
          <cell r="DD326">
            <v>0</v>
          </cell>
          <cell r="DE326">
            <v>3.1462920000000003</v>
          </cell>
          <cell r="DI326">
            <v>300.48469379999995</v>
          </cell>
          <cell r="DJ326">
            <v>48.554645000000001</v>
          </cell>
          <cell r="DK326">
            <v>349.03933879999988</v>
          </cell>
        </row>
        <row r="327">
          <cell r="AO327" t="str">
            <v xml:space="preserve">oct </v>
          </cell>
          <cell r="AP327" t="str">
            <v>-</v>
          </cell>
          <cell r="AQ327">
            <v>9.3163194799999989</v>
          </cell>
          <cell r="AR327">
            <v>7.9073269000000002</v>
          </cell>
          <cell r="AS327">
            <v>15.646949999999999</v>
          </cell>
          <cell r="AT327">
            <v>91.170358039999996</v>
          </cell>
          <cell r="AU327">
            <v>1.8858000000000001</v>
          </cell>
          <cell r="AV327">
            <v>2.2301500000000001</v>
          </cell>
          <cell r="AW327">
            <v>17.430215999999998</v>
          </cell>
          <cell r="AX327">
            <v>76.391913599999995</v>
          </cell>
          <cell r="AY327">
            <v>16.128320000000002</v>
          </cell>
          <cell r="AZ327">
            <v>30.756608</v>
          </cell>
          <cell r="BA327">
            <v>0.43783099999999997</v>
          </cell>
          <cell r="BB327">
            <v>2.025528</v>
          </cell>
          <cell r="BC327">
            <v>4.9021836000000008</v>
          </cell>
          <cell r="BD327">
            <v>0.86614360000000001</v>
          </cell>
          <cell r="BE327">
            <v>4.8037866000000005</v>
          </cell>
          <cell r="BF327">
            <v>0.10437999999999999</v>
          </cell>
          <cell r="BG327">
            <v>37.702009609999998</v>
          </cell>
          <cell r="BH327">
            <v>9.051499999999999</v>
          </cell>
          <cell r="BI327">
            <v>29.689959999999999</v>
          </cell>
          <cell r="BJ327">
            <v>5.7603189000000006</v>
          </cell>
          <cell r="BK327">
            <v>1.6994417999999998</v>
          </cell>
          <cell r="BL327">
            <v>2.9771966000000005</v>
          </cell>
          <cell r="BM327">
            <v>7.8772000000000002</v>
          </cell>
          <cell r="BN327">
            <v>10.818099999999999</v>
          </cell>
          <cell r="BO327">
            <v>45.577845000000003</v>
          </cell>
          <cell r="BP327">
            <v>0</v>
          </cell>
          <cell r="BQ327">
            <v>3.1361088000000001</v>
          </cell>
          <cell r="BU327">
            <v>376.72395222999995</v>
          </cell>
          <cell r="BV327">
            <v>56.433434500000004</v>
          </cell>
          <cell r="BW327">
            <v>433.15738672999998</v>
          </cell>
          <cell r="CC327" t="str">
            <v xml:space="preserve">oct </v>
          </cell>
          <cell r="CD327" t="str">
            <v>-</v>
          </cell>
          <cell r="CE327">
            <v>7.5677760000000003</v>
          </cell>
          <cell r="CF327">
            <v>6.546768000000001</v>
          </cell>
          <cell r="CG327">
            <v>12.769909999999999</v>
          </cell>
          <cell r="CH327">
            <v>76.096406000000002</v>
          </cell>
          <cell r="CI327">
            <v>1.6761999999999997</v>
          </cell>
          <cell r="CJ327">
            <v>1.81488</v>
          </cell>
          <cell r="CK327">
            <v>15.16352</v>
          </cell>
          <cell r="CL327">
            <v>60.9495468</v>
          </cell>
          <cell r="CM327">
            <v>15.21142</v>
          </cell>
          <cell r="CN327">
            <v>27.115122</v>
          </cell>
          <cell r="CO327">
            <v>0.39731</v>
          </cell>
          <cell r="CP327">
            <v>1.9167839999999998</v>
          </cell>
          <cell r="CQ327">
            <v>4.616352</v>
          </cell>
          <cell r="CR327">
            <v>0.69608199999999998</v>
          </cell>
          <cell r="CS327">
            <v>3.8464559999999994</v>
          </cell>
          <cell r="CT327">
            <v>0.107906</v>
          </cell>
          <cell r="CU327">
            <v>30.974020299999996</v>
          </cell>
          <cell r="CV327">
            <v>7.4555999999999996</v>
          </cell>
          <cell r="CW327">
            <v>24.820035000000004</v>
          </cell>
          <cell r="CX327">
            <v>4.6015199999999998</v>
          </cell>
          <cell r="CY327">
            <v>1.437176</v>
          </cell>
          <cell r="CZ327">
            <v>2.5341360000000002</v>
          </cell>
          <cell r="DA327">
            <v>6.4574999999999996</v>
          </cell>
          <cell r="DB327">
            <v>8.6620679999999997</v>
          </cell>
          <cell r="DC327">
            <v>37.298299999999998</v>
          </cell>
          <cell r="DD327">
            <v>0</v>
          </cell>
          <cell r="DE327">
            <v>3.0407220000000001</v>
          </cell>
          <cell r="DI327">
            <v>312.83367109999995</v>
          </cell>
          <cell r="DJ327">
            <v>47.899123000000003</v>
          </cell>
          <cell r="DK327">
            <v>360.73279409999998</v>
          </cell>
        </row>
        <row r="328">
          <cell r="AO328" t="str">
            <v xml:space="preserve">nov </v>
          </cell>
          <cell r="AP328" t="str">
            <v>-</v>
          </cell>
          <cell r="AQ328">
            <v>9.4246150400000008</v>
          </cell>
          <cell r="AR328">
            <v>7.6591451999999993</v>
          </cell>
          <cell r="AS328">
            <v>15.259919999999999</v>
          </cell>
          <cell r="AT328">
            <v>90.122548500000008</v>
          </cell>
          <cell r="AU328">
            <v>1.7766</v>
          </cell>
          <cell r="AV328">
            <v>2.1029100000000001</v>
          </cell>
          <cell r="AW328">
            <v>17.317623390000001</v>
          </cell>
          <cell r="AX328">
            <v>77.977506899999995</v>
          </cell>
          <cell r="AY328">
            <v>9.3130399999999991</v>
          </cell>
          <cell r="AZ328">
            <v>30.382914</v>
          </cell>
          <cell r="BA328">
            <v>0.4365</v>
          </cell>
          <cell r="BB328">
            <v>1.6356480000000002</v>
          </cell>
          <cell r="BC328">
            <v>3.7167056999999994</v>
          </cell>
          <cell r="BD328">
            <v>0.86196740000000005</v>
          </cell>
          <cell r="BE328">
            <v>4.6144029999999994</v>
          </cell>
          <cell r="BF328">
            <v>0.10032000000000001</v>
          </cell>
          <cell r="BG328">
            <v>36.934573319999998</v>
          </cell>
          <cell r="BH328">
            <v>8.7061999999999991</v>
          </cell>
          <cell r="BI328">
            <v>26.883000000000003</v>
          </cell>
          <cell r="BJ328">
            <v>5.6328541999999997</v>
          </cell>
          <cell r="BK328">
            <v>1.6502778999999999</v>
          </cell>
          <cell r="BL328">
            <v>2.8708223999999998</v>
          </cell>
          <cell r="BM328">
            <v>7.86944</v>
          </cell>
          <cell r="BN328">
            <v>10.576739999999999</v>
          </cell>
          <cell r="BO328">
            <v>44.117923200000007</v>
          </cell>
          <cell r="BP328">
            <v>0</v>
          </cell>
          <cell r="BQ328">
            <v>2.6844000000000001</v>
          </cell>
          <cell r="BU328">
            <v>366.60077594999996</v>
          </cell>
          <cell r="BV328">
            <v>51.343422200000006</v>
          </cell>
          <cell r="BW328">
            <v>417.94419814999992</v>
          </cell>
          <cell r="CC328" t="str">
            <v xml:space="preserve">nov </v>
          </cell>
          <cell r="CD328" t="str">
            <v>-</v>
          </cell>
          <cell r="CE328">
            <v>7.63164</v>
          </cell>
          <cell r="CF328">
            <v>6.3499590000000001</v>
          </cell>
          <cell r="CG328">
            <v>12.453759999999999</v>
          </cell>
          <cell r="CH328">
            <v>73.560824000000011</v>
          </cell>
          <cell r="CI328">
            <v>1.5571999999999999</v>
          </cell>
          <cell r="CJ328">
            <v>1.693665</v>
          </cell>
          <cell r="CK328">
            <v>14.854182000000002</v>
          </cell>
          <cell r="CL328">
            <v>61.818442000000005</v>
          </cell>
          <cell r="CM328">
            <v>9.7817999999999987</v>
          </cell>
          <cell r="CN328">
            <v>26.611569599999999</v>
          </cell>
          <cell r="CO328">
            <v>0.39698099999999997</v>
          </cell>
          <cell r="CP328">
            <v>1.5183449999999998</v>
          </cell>
          <cell r="CQ328">
            <v>3.215732</v>
          </cell>
          <cell r="CR328">
            <v>0.67182500000000001</v>
          </cell>
          <cell r="CS328">
            <v>3.7794880000000002</v>
          </cell>
          <cell r="CT328">
            <v>0.10758</v>
          </cell>
          <cell r="CU328">
            <v>30.297875999999995</v>
          </cell>
          <cell r="CV328">
            <v>7.0175999999999998</v>
          </cell>
          <cell r="CW328">
            <v>21.618027000000001</v>
          </cell>
          <cell r="CX328">
            <v>4.4721599999999997</v>
          </cell>
          <cell r="CY328">
            <v>1.3741559999999999</v>
          </cell>
          <cell r="CZ328">
            <v>2.4341510000000004</v>
          </cell>
          <cell r="DA328">
            <v>6.3993600000000006</v>
          </cell>
          <cell r="DB328">
            <v>8.4278640000000014</v>
          </cell>
          <cell r="DC328">
            <v>35.926020000000001</v>
          </cell>
          <cell r="DD328">
            <v>0</v>
          </cell>
          <cell r="DE328">
            <v>2.625156</v>
          </cell>
          <cell r="DI328">
            <v>301.61858760000001</v>
          </cell>
          <cell r="DJ328">
            <v>42.351618999999999</v>
          </cell>
          <cell r="DK328">
            <v>343.97020660000004</v>
          </cell>
        </row>
        <row r="329">
          <cell r="AO329" t="str">
            <v xml:space="preserve">dec </v>
          </cell>
          <cell r="AP329" t="str">
            <v>-</v>
          </cell>
          <cell r="AQ329">
            <v>10.237168759999999</v>
          </cell>
          <cell r="AR329">
            <v>7.9855600000000004</v>
          </cell>
          <cell r="AS329">
            <v>16.227089999999997</v>
          </cell>
          <cell r="AT329">
            <v>95.000200000000007</v>
          </cell>
          <cell r="AU329">
            <v>1.8815999999999999</v>
          </cell>
          <cell r="AV329">
            <v>2.0774699999999999</v>
          </cell>
          <cell r="AW329">
            <v>18.28068</v>
          </cell>
          <cell r="AX329">
            <v>84.363645599999998</v>
          </cell>
          <cell r="AY329">
            <v>5.5004400000000002</v>
          </cell>
          <cell r="AZ329">
            <v>30.441280000000003</v>
          </cell>
          <cell r="BA329">
            <v>0.45053919999999997</v>
          </cell>
          <cell r="BB329">
            <v>1.612077</v>
          </cell>
          <cell r="BC329">
            <v>3.6558107999999998</v>
          </cell>
          <cell r="BD329">
            <v>0.93679440000000003</v>
          </cell>
          <cell r="BE329">
            <v>4.8068778999999999</v>
          </cell>
          <cell r="BF329">
            <v>0.10744999999999999</v>
          </cell>
          <cell r="BG329">
            <v>40.634752800000001</v>
          </cell>
          <cell r="BH329">
            <v>9.2441999999999993</v>
          </cell>
          <cell r="BI329">
            <v>27.435780000000001</v>
          </cell>
          <cell r="BJ329">
            <v>5.9587715000000001</v>
          </cell>
          <cell r="BK329">
            <v>1.7236024000000003</v>
          </cell>
          <cell r="BL329">
            <v>3.0327606999999999</v>
          </cell>
          <cell r="BM329">
            <v>8.3952000000000009</v>
          </cell>
          <cell r="BN329">
            <v>11.21031</v>
          </cell>
          <cell r="BO329">
            <v>46.899316000000006</v>
          </cell>
          <cell r="BP329">
            <v>0</v>
          </cell>
          <cell r="BQ329">
            <v>2.5872935999999997</v>
          </cell>
          <cell r="BU329">
            <v>385.40731905999996</v>
          </cell>
          <cell r="BV329">
            <v>52.692057999999996</v>
          </cell>
          <cell r="BW329">
            <v>438.09937705999994</v>
          </cell>
          <cell r="CC329" t="str">
            <v xml:space="preserve">dec </v>
          </cell>
          <cell r="CD329" t="str">
            <v>-</v>
          </cell>
          <cell r="CE329">
            <v>8.3167399999999994</v>
          </cell>
          <cell r="CF329">
            <v>6.6987119999999996</v>
          </cell>
          <cell r="CG329">
            <v>13.088279999999999</v>
          </cell>
          <cell r="CH329">
            <v>77.483940000000004</v>
          </cell>
          <cell r="CI329">
            <v>1.6558000000000002</v>
          </cell>
          <cell r="CJ329">
            <v>1.8147499999999999</v>
          </cell>
          <cell r="CK329">
            <v>15.511925000000002</v>
          </cell>
          <cell r="CL329">
            <v>65.372486599999988</v>
          </cell>
          <cell r="CM329">
            <v>5.2133899999999995</v>
          </cell>
          <cell r="CN329">
            <v>27.628012399999999</v>
          </cell>
          <cell r="CO329">
            <v>0.42869399999999996</v>
          </cell>
          <cell r="CP329">
            <v>1.5679179999999999</v>
          </cell>
          <cell r="CQ329">
            <v>3.1963799999999996</v>
          </cell>
          <cell r="CR329">
            <v>0.72553500000000015</v>
          </cell>
          <cell r="CS329">
            <v>4.0210379999999999</v>
          </cell>
          <cell r="CT329">
            <v>0.11655000000000001</v>
          </cell>
          <cell r="CU329">
            <v>32.668661999999998</v>
          </cell>
          <cell r="CV329">
            <v>7.6082000000000001</v>
          </cell>
          <cell r="CW329">
            <v>22.250579999999999</v>
          </cell>
          <cell r="CX329">
            <v>4.7631740000000002</v>
          </cell>
          <cell r="CY329">
            <v>1.454526</v>
          </cell>
          <cell r="CZ329">
            <v>2.5721339999999997</v>
          </cell>
          <cell r="DA329">
            <v>6.8425000000000002</v>
          </cell>
          <cell r="DB329">
            <v>8.9006550000000004</v>
          </cell>
          <cell r="DC329">
            <v>37.767900000000004</v>
          </cell>
          <cell r="DD329">
            <v>0</v>
          </cell>
          <cell r="DE329">
            <v>2.5103520000000001</v>
          </cell>
          <cell r="DI329">
            <v>313.70614999999998</v>
          </cell>
          <cell r="DJ329">
            <v>43.962331999999996</v>
          </cell>
          <cell r="DK329">
            <v>357.66848199999998</v>
          </cell>
        </row>
        <row r="330">
          <cell r="AO330" t="str">
            <v xml:space="preserve">jan </v>
          </cell>
          <cell r="AP330" t="str">
            <v>-</v>
          </cell>
          <cell r="AQ330">
            <v>10.037352</v>
          </cell>
          <cell r="AR330">
            <v>8.0582954999999998</v>
          </cell>
          <cell r="AS330">
            <v>16.691950000000002</v>
          </cell>
          <cell r="AT330">
            <v>97.104528000000016</v>
          </cell>
          <cell r="AU330">
            <v>2.0076000000000001</v>
          </cell>
          <cell r="AV330">
            <v>2.3984999999999999</v>
          </cell>
          <cell r="AW330">
            <v>18.531473999999999</v>
          </cell>
          <cell r="AX330">
            <v>85.726368000000008</v>
          </cell>
          <cell r="AY330">
            <v>4.7053500000000001</v>
          </cell>
          <cell r="AZ330">
            <v>34.765577</v>
          </cell>
          <cell r="BA330">
            <v>0.44843699999999997</v>
          </cell>
          <cell r="BB330">
            <v>1.699173</v>
          </cell>
          <cell r="BC330">
            <v>3.491924</v>
          </cell>
          <cell r="BD330">
            <v>0.96700499999999989</v>
          </cell>
          <cell r="BE330">
            <v>4.1803800000000004</v>
          </cell>
          <cell r="BF330">
            <v>0.11138400000000001</v>
          </cell>
          <cell r="BG330">
            <v>41.994873900000002</v>
          </cell>
          <cell r="BH330">
            <v>9.5237999999999996</v>
          </cell>
          <cell r="BI330">
            <v>27.134360000000001</v>
          </cell>
          <cell r="BJ330">
            <v>6.1868850000000002</v>
          </cell>
          <cell r="BK330">
            <v>1.7574800000000002</v>
          </cell>
          <cell r="BL330">
            <v>3.0702440000000002</v>
          </cell>
          <cell r="BM330">
            <v>8.6256799999999991</v>
          </cell>
          <cell r="BN330">
            <v>11.53088</v>
          </cell>
          <cell r="BO330">
            <v>47.8962</v>
          </cell>
          <cell r="BP330">
            <v>0</v>
          </cell>
          <cell r="BQ330">
            <v>2.8125</v>
          </cell>
          <cell r="BU330">
            <v>396.68642290000008</v>
          </cell>
          <cell r="BV330">
            <v>51.959277500000006</v>
          </cell>
          <cell r="BW330">
            <v>448.64570040000007</v>
          </cell>
          <cell r="CC330" t="str">
            <v xml:space="preserve">jan </v>
          </cell>
          <cell r="CD330" t="str">
            <v>-</v>
          </cell>
          <cell r="CE330">
            <v>8.4011300000000002</v>
          </cell>
          <cell r="CF330">
            <v>6.9868854000000011</v>
          </cell>
          <cell r="CG330">
            <v>13.441200000000002</v>
          </cell>
          <cell r="CH330">
            <v>80.175391999999988</v>
          </cell>
          <cell r="CI330">
            <v>1.6591999999999998</v>
          </cell>
          <cell r="CJ330">
            <v>1.7842499999999999</v>
          </cell>
          <cell r="CK330">
            <v>15.4591195</v>
          </cell>
          <cell r="CL330">
            <v>65.981871000000012</v>
          </cell>
          <cell r="CM330">
            <v>4.0797400000000001</v>
          </cell>
          <cell r="CN330">
            <v>29.743392</v>
          </cell>
          <cell r="CO330">
            <v>0.44183879999999998</v>
          </cell>
          <cell r="CP330">
            <v>1.53</v>
          </cell>
          <cell r="CQ330">
            <v>3.105111</v>
          </cell>
          <cell r="CR330">
            <v>0.76642200000000005</v>
          </cell>
          <cell r="CS330">
            <v>4.1267400000000007</v>
          </cell>
          <cell r="CT330">
            <v>0.11780999999999998</v>
          </cell>
          <cell r="CU330">
            <v>33.050159999999998</v>
          </cell>
          <cell r="CV330">
            <v>7.7743999999999991</v>
          </cell>
          <cell r="CW330">
            <v>22.378899000000001</v>
          </cell>
          <cell r="CX330">
            <v>4.9521080000000008</v>
          </cell>
          <cell r="CY330">
            <v>1.4851719999999997</v>
          </cell>
          <cell r="CZ330">
            <v>2.6580059999999999</v>
          </cell>
          <cell r="DA330">
            <v>7.0267500000000007</v>
          </cell>
          <cell r="DB330">
            <v>9.0600290000000001</v>
          </cell>
          <cell r="DC330">
            <v>38.149679999999996</v>
          </cell>
          <cell r="DD330">
            <v>1.67632</v>
          </cell>
          <cell r="DE330">
            <v>2.5564439999999999</v>
          </cell>
          <cell r="DI330">
            <v>319.84564349999999</v>
          </cell>
          <cell r="DJ330">
            <v>44.489662199999998</v>
          </cell>
          <cell r="DK330">
            <v>364.33530569999999</v>
          </cell>
        </row>
        <row r="331">
          <cell r="AO331" t="str">
            <v xml:space="preserve">feb </v>
          </cell>
          <cell r="AP331" t="str">
            <v>-</v>
          </cell>
          <cell r="AQ331">
            <v>9.5987160000000014</v>
          </cell>
          <cell r="AR331">
            <v>7.5429600000000008</v>
          </cell>
          <cell r="AS331">
            <v>15.22452</v>
          </cell>
          <cell r="AT331">
            <v>87.906819000000013</v>
          </cell>
          <cell r="AU331">
            <v>1.8311999999999999</v>
          </cell>
          <cell r="AV331">
            <v>2.2040000000000002</v>
          </cell>
          <cell r="AW331">
            <v>17.125632</v>
          </cell>
          <cell r="AX331">
            <v>77.452988000000005</v>
          </cell>
          <cell r="AY331">
            <v>7.4033900000000008</v>
          </cell>
          <cell r="AZ331">
            <v>31.744005600000001</v>
          </cell>
          <cell r="BA331">
            <v>0.39547300000000002</v>
          </cell>
          <cell r="BB331">
            <v>1.5238020000000001</v>
          </cell>
          <cell r="BC331">
            <v>3.0388099999999998</v>
          </cell>
          <cell r="BD331">
            <v>0.879718</v>
          </cell>
          <cell r="BE331">
            <v>4.3145360000000004</v>
          </cell>
          <cell r="BF331">
            <v>9.9806999999999993E-2</v>
          </cell>
          <cell r="BG331">
            <v>38.195877200000005</v>
          </cell>
          <cell r="BH331">
            <v>8.8149999999999995</v>
          </cell>
          <cell r="BI331">
            <v>24.384630000000001</v>
          </cell>
          <cell r="BJ331">
            <v>5.7190780000000006</v>
          </cell>
          <cell r="BK331">
            <v>1.635634</v>
          </cell>
          <cell r="BL331">
            <v>2.7834999999999996</v>
          </cell>
          <cell r="BM331">
            <v>7.8853299999999997</v>
          </cell>
          <cell r="BN331">
            <v>10.622469000000001</v>
          </cell>
          <cell r="BO331">
            <v>43.701840000000004</v>
          </cell>
          <cell r="BP331">
            <v>0</v>
          </cell>
          <cell r="BQ331">
            <v>2.5241120000000006</v>
          </cell>
          <cell r="BU331">
            <v>364.47938280000011</v>
          </cell>
          <cell r="BV331">
            <v>47.550352000000004</v>
          </cell>
          <cell r="BW331">
            <v>412.02973480000009</v>
          </cell>
          <cell r="CC331" t="str">
            <v xml:space="preserve">feb </v>
          </cell>
          <cell r="CD331" t="str">
            <v>-</v>
          </cell>
          <cell r="CE331">
            <v>7.8637899999999998</v>
          </cell>
          <cell r="CF331">
            <v>6.3855974</v>
          </cell>
          <cell r="CG331">
            <v>11.92304</v>
          </cell>
          <cell r="CH331">
            <v>73.029159000000007</v>
          </cell>
          <cell r="CI331">
            <v>1.4891999999999999</v>
          </cell>
          <cell r="CJ331">
            <v>1.6689599999999998</v>
          </cell>
          <cell r="CK331">
            <v>14.280054599999998</v>
          </cell>
          <cell r="CL331">
            <v>59.862080000000006</v>
          </cell>
          <cell r="CM331">
            <v>6.1087999999999996</v>
          </cell>
          <cell r="CN331">
            <v>27.60735</v>
          </cell>
          <cell r="CO331">
            <v>0.38427289999999997</v>
          </cell>
          <cell r="CP331">
            <v>1.3476320000000002</v>
          </cell>
          <cell r="CQ331">
            <v>2.6671980000000004</v>
          </cell>
          <cell r="CR331">
            <v>0.7203750000000001</v>
          </cell>
          <cell r="CS331">
            <v>3.750175</v>
          </cell>
          <cell r="CT331">
            <v>0.10562099999999999</v>
          </cell>
          <cell r="CU331">
            <v>29.763999999999999</v>
          </cell>
          <cell r="CV331">
            <v>7.1344000000000003</v>
          </cell>
          <cell r="CW331">
            <v>20.422919999999998</v>
          </cell>
          <cell r="CX331">
            <v>4.6513679999999997</v>
          </cell>
          <cell r="CY331">
            <v>1.38096</v>
          </cell>
          <cell r="CZ331">
            <v>2.4334199999999995</v>
          </cell>
          <cell r="DA331">
            <v>6.3927810000000003</v>
          </cell>
          <cell r="DB331">
            <v>8.3451900000000006</v>
          </cell>
          <cell r="DC331">
            <v>34.138000000000005</v>
          </cell>
          <cell r="DD331">
            <v>1.8178550999999998</v>
          </cell>
          <cell r="DE331">
            <v>2.4792679999999998</v>
          </cell>
          <cell r="DI331">
            <v>293.48934760000003</v>
          </cell>
          <cell r="DJ331">
            <v>40.366996299999997</v>
          </cell>
          <cell r="DK331">
            <v>333.85634389999996</v>
          </cell>
        </row>
        <row r="332">
          <cell r="AO332" t="str">
            <v xml:space="preserve">mar </v>
          </cell>
          <cell r="AP332" t="str">
            <v>-</v>
          </cell>
          <cell r="AQ332">
            <v>10.805624999999999</v>
          </cell>
          <cell r="AR332">
            <v>8.2771524000000003</v>
          </cell>
          <cell r="AS332">
            <v>17.034679999999998</v>
          </cell>
          <cell r="AT332">
            <v>96.910211999999987</v>
          </cell>
          <cell r="AU332">
            <v>2.0171999999999999</v>
          </cell>
          <cell r="AV332">
            <v>2.5989400000000002</v>
          </cell>
          <cell r="AW332">
            <v>19.064979999999998</v>
          </cell>
          <cell r="AX332">
            <v>82.289362199999999</v>
          </cell>
          <cell r="AY332">
            <v>15.262329999999999</v>
          </cell>
          <cell r="AZ332">
            <v>34.347877199999999</v>
          </cell>
          <cell r="BA332">
            <v>0.43306000000000006</v>
          </cell>
          <cell r="BB332">
            <v>1.7484369999999998</v>
          </cell>
          <cell r="BC332">
            <v>3.423686</v>
          </cell>
          <cell r="BD332">
            <v>0.95528199999999996</v>
          </cell>
          <cell r="BE332">
            <v>4.685098</v>
          </cell>
          <cell r="BF332">
            <v>0.10990599999999999</v>
          </cell>
          <cell r="BG332">
            <v>41.8230486</v>
          </cell>
          <cell r="BH332">
            <v>9.8240999999999996</v>
          </cell>
          <cell r="BI332">
            <v>27.699933999999999</v>
          </cell>
          <cell r="BJ332">
            <v>6.4102709999999998</v>
          </cell>
          <cell r="BK332">
            <v>1.752462</v>
          </cell>
          <cell r="BL332">
            <v>3.1321159999999999</v>
          </cell>
          <cell r="BM332">
            <v>8.7269600000000001</v>
          </cell>
          <cell r="BN332">
            <v>11.89724</v>
          </cell>
          <cell r="BO332">
            <v>49.749399999999994</v>
          </cell>
          <cell r="BP332">
            <v>0</v>
          </cell>
          <cell r="BQ332">
            <v>3.0209640000000002</v>
          </cell>
          <cell r="BU332">
            <v>407.70030800000001</v>
          </cell>
          <cell r="BV332">
            <v>53.2790514</v>
          </cell>
          <cell r="BW332">
            <v>460.97935939999996</v>
          </cell>
          <cell r="CC332" t="str">
            <v xml:space="preserve">mar </v>
          </cell>
          <cell r="CD332" t="str">
            <v>-</v>
          </cell>
          <cell r="CE332">
            <v>8.987271999999999</v>
          </cell>
          <cell r="CF332">
            <v>7.1571023999999985</v>
          </cell>
          <cell r="CG332">
            <v>13.390719999999998</v>
          </cell>
          <cell r="CH332">
            <v>82.062749999999994</v>
          </cell>
          <cell r="CI332">
            <v>1.6728000000000001</v>
          </cell>
          <cell r="CJ332">
            <v>1.918544</v>
          </cell>
          <cell r="CK332">
            <v>16.155568799999998</v>
          </cell>
          <cell r="CL332">
            <v>66.247980000000013</v>
          </cell>
          <cell r="CM332">
            <v>12.337999999999999</v>
          </cell>
          <cell r="CN332">
            <v>29.580807999999998</v>
          </cell>
          <cell r="CO332">
            <v>0.42408860000000004</v>
          </cell>
          <cell r="CP332">
            <v>1.519056</v>
          </cell>
          <cell r="CQ332">
            <v>2.918148</v>
          </cell>
          <cell r="CR332">
            <v>0.81863599999999992</v>
          </cell>
          <cell r="CS332">
            <v>4.2836999999999996</v>
          </cell>
          <cell r="CT332">
            <v>0.11635</v>
          </cell>
          <cell r="CU332">
            <v>32.593110000000003</v>
          </cell>
          <cell r="CV332">
            <v>7.8879999999999999</v>
          </cell>
          <cell r="CW332">
            <v>23.384305999999995</v>
          </cell>
          <cell r="CX332">
            <v>5.4030209999999999</v>
          </cell>
          <cell r="CY332">
            <v>1.5436799999999999</v>
          </cell>
          <cell r="CZ332">
            <v>2.7514270000000001</v>
          </cell>
          <cell r="DA332">
            <v>7.093</v>
          </cell>
          <cell r="DB332">
            <v>9.2415400000000005</v>
          </cell>
          <cell r="DC332">
            <v>39.15925</v>
          </cell>
          <cell r="DD332">
            <v>2.1759541000000002</v>
          </cell>
          <cell r="DE332">
            <v>2.9255939999999998</v>
          </cell>
          <cell r="DI332">
            <v>332.8781998</v>
          </cell>
          <cell r="DJ332">
            <v>45.770657999999997</v>
          </cell>
          <cell r="DK332">
            <v>378.64885779999992</v>
          </cell>
        </row>
        <row r="333">
          <cell r="AO333" t="str">
            <v xml:space="preserve">apr </v>
          </cell>
          <cell r="AP333" t="str">
            <v>-</v>
          </cell>
          <cell r="AQ333">
            <v>10.210903999999999</v>
          </cell>
          <cell r="AR333">
            <v>7.8543971999999993</v>
          </cell>
          <cell r="AS333">
            <v>16.418219999999998</v>
          </cell>
          <cell r="AT333">
            <v>95.959920000000025</v>
          </cell>
          <cell r="AU333">
            <v>2.0958000000000001</v>
          </cell>
          <cell r="AV333">
            <v>2.4507000000000003</v>
          </cell>
          <cell r="AW333">
            <v>18.984276000000001</v>
          </cell>
          <cell r="AX333">
            <v>84.880666000000005</v>
          </cell>
          <cell r="AY333">
            <v>20.697040000000001</v>
          </cell>
          <cell r="AZ333">
            <v>33.451906400000006</v>
          </cell>
          <cell r="BA333">
            <v>0.42273000000000005</v>
          </cell>
          <cell r="BB333">
            <v>1.8156039999999998</v>
          </cell>
          <cell r="BC333">
            <v>3.5893660000000001</v>
          </cell>
          <cell r="BD333">
            <v>0.95846999999999993</v>
          </cell>
          <cell r="BE333">
            <v>4.562316</v>
          </cell>
          <cell r="BF333">
            <v>0.10574699999999999</v>
          </cell>
          <cell r="BG333">
            <v>40.1840549</v>
          </cell>
          <cell r="BH333">
            <v>9.7393999999999998</v>
          </cell>
          <cell r="BI333">
            <v>28.7212</v>
          </cell>
          <cell r="BJ333">
            <v>6.3464179999999999</v>
          </cell>
          <cell r="BK333">
            <v>1.7932420000000002</v>
          </cell>
          <cell r="BL333">
            <v>3.0565700000000002</v>
          </cell>
          <cell r="BM333">
            <v>8.4588000000000019</v>
          </cell>
          <cell r="BN333">
            <v>11.622983999999999</v>
          </cell>
          <cell r="BO333">
            <v>50.147489999999998</v>
          </cell>
          <cell r="BP333">
            <v>0</v>
          </cell>
          <cell r="BQ333">
            <v>2.749015</v>
          </cell>
          <cell r="BU333">
            <v>410.51124929999997</v>
          </cell>
          <cell r="BV333">
            <v>54.016972199999998</v>
          </cell>
          <cell r="BW333">
            <v>464.52822150000003</v>
          </cell>
          <cell r="CC333" t="str">
            <v xml:space="preserve">apr </v>
          </cell>
          <cell r="CD333" t="str">
            <v>-</v>
          </cell>
          <cell r="CE333">
            <v>8.783904999999999</v>
          </cell>
          <cell r="CF333">
            <v>6.9470460000000003</v>
          </cell>
          <cell r="CG333">
            <v>13.144400000000001</v>
          </cell>
          <cell r="CH333">
            <v>80.071020000000004</v>
          </cell>
          <cell r="CI333">
            <v>1.6598999999999997</v>
          </cell>
          <cell r="CJ333">
            <v>1.8726400000000001</v>
          </cell>
          <cell r="CK333">
            <v>15.6502368</v>
          </cell>
          <cell r="CL333">
            <v>68.380848</v>
          </cell>
          <cell r="CM333">
            <v>19.381680000000003</v>
          </cell>
          <cell r="CN333">
            <v>29.163463999999998</v>
          </cell>
          <cell r="CO333">
            <v>0.41783560000000003</v>
          </cell>
          <cell r="CP333">
            <v>1.5497999999999998</v>
          </cell>
          <cell r="CQ333">
            <v>2.9772750000000001</v>
          </cell>
          <cell r="CR333">
            <v>0.77813299999999996</v>
          </cell>
          <cell r="CS333">
            <v>4.1160960000000006</v>
          </cell>
          <cell r="CT333">
            <v>0.11168000000000002</v>
          </cell>
          <cell r="CU333">
            <v>31.79908</v>
          </cell>
          <cell r="CV333">
            <v>7.9631999999999996</v>
          </cell>
          <cell r="CW333">
            <v>23.314880000000002</v>
          </cell>
          <cell r="CX333">
            <v>5.4470959999999993</v>
          </cell>
          <cell r="CY333">
            <v>1.5281370000000001</v>
          </cell>
          <cell r="CZ333">
            <v>2.711484</v>
          </cell>
          <cell r="DA333">
            <v>6.9117300000000004</v>
          </cell>
          <cell r="DB333">
            <v>8.9685839999999999</v>
          </cell>
          <cell r="DC333">
            <v>40.531649999999999</v>
          </cell>
          <cell r="DD333">
            <v>2.3864000000000001</v>
          </cell>
          <cell r="DE333">
            <v>2.9800979999999999</v>
          </cell>
          <cell r="DI333">
            <v>338.84766680000001</v>
          </cell>
          <cell r="DJ333">
            <v>45.334133600000001</v>
          </cell>
          <cell r="DK333">
            <v>384.18180040000004</v>
          </cell>
        </row>
        <row r="334">
          <cell r="AO334" t="str">
            <v xml:space="preserve">may </v>
          </cell>
          <cell r="AP334" t="str">
            <v>-</v>
          </cell>
          <cell r="AQ334">
            <v>10.706403999999999</v>
          </cell>
          <cell r="AR334">
            <v>8.1145199999999988</v>
          </cell>
          <cell r="AS334">
            <v>16.990329999999997</v>
          </cell>
          <cell r="AT334">
            <v>99.439760000000007</v>
          </cell>
          <cell r="AU334">
            <v>2.1560000000000001</v>
          </cell>
          <cell r="AV334">
            <v>2.4003000000000001</v>
          </cell>
          <cell r="AW334">
            <v>19.409896</v>
          </cell>
          <cell r="AX334">
            <v>83.950152000000003</v>
          </cell>
          <cell r="AY334">
            <v>25.270009999999999</v>
          </cell>
          <cell r="AZ334">
            <v>33.029234000000002</v>
          </cell>
          <cell r="BA334">
            <v>0.41523299999999996</v>
          </cell>
          <cell r="BB334">
            <v>2.1477940000000002</v>
          </cell>
          <cell r="BC334">
            <v>4.3446059999999997</v>
          </cell>
          <cell r="BD334">
            <v>0.97165799999999991</v>
          </cell>
          <cell r="BE334">
            <v>4.7782899999999993</v>
          </cell>
          <cell r="BF334">
            <v>0.10764000000000001</v>
          </cell>
          <cell r="BG334">
            <v>40.511913</v>
          </cell>
          <cell r="BH334">
            <v>10.391399999999999</v>
          </cell>
          <cell r="BI334">
            <v>32.319223999999998</v>
          </cell>
          <cell r="BJ334">
            <v>6.6433620000000007</v>
          </cell>
          <cell r="BK334">
            <v>1.8340000000000001</v>
          </cell>
          <cell r="BL334">
            <v>3.2380409999999999</v>
          </cell>
          <cell r="BM334">
            <v>8.6774399999999989</v>
          </cell>
          <cell r="BN334">
            <v>11.907027000000001</v>
          </cell>
          <cell r="BO334">
            <v>51.596969999999999</v>
          </cell>
          <cell r="BP334">
            <v>0</v>
          </cell>
          <cell r="BQ334">
            <v>4.2283929999999996</v>
          </cell>
          <cell r="BU334">
            <v>421.89585600000004</v>
          </cell>
          <cell r="BV334">
            <v>59.455348000000001</v>
          </cell>
          <cell r="BW334">
            <v>481.35120400000011</v>
          </cell>
          <cell r="CC334" t="str">
            <v xml:space="preserve">may </v>
          </cell>
          <cell r="CD334" t="str">
            <v>-</v>
          </cell>
          <cell r="CE334">
            <v>9.0622670000000021</v>
          </cell>
          <cell r="CF334">
            <v>7.1536713000000001</v>
          </cell>
          <cell r="CG334">
            <v>13.648440000000001</v>
          </cell>
          <cell r="CH334">
            <v>82.670743999999999</v>
          </cell>
          <cell r="CI334">
            <v>1.7687999999999999</v>
          </cell>
          <cell r="CJ334">
            <v>1.9237400000000002</v>
          </cell>
          <cell r="CK334">
            <v>15.963679200000001</v>
          </cell>
          <cell r="CL334">
            <v>66.188594999999992</v>
          </cell>
          <cell r="CM334">
            <v>23.106879999999997</v>
          </cell>
          <cell r="CN334">
            <v>29.393847000000001</v>
          </cell>
          <cell r="CO334">
            <v>0.40538190000000002</v>
          </cell>
          <cell r="CP334">
            <v>1.86879</v>
          </cell>
          <cell r="CQ334">
            <v>3.8694500000000001</v>
          </cell>
          <cell r="CR334">
            <v>0.80337599999999998</v>
          </cell>
          <cell r="CS334">
            <v>4.148612</v>
          </cell>
          <cell r="CT334">
            <v>0.1134</v>
          </cell>
          <cell r="CU334">
            <v>32.423659999999998</v>
          </cell>
          <cell r="CV334">
            <v>8.3165999999999993</v>
          </cell>
          <cell r="CW334">
            <v>26.034546999999996</v>
          </cell>
          <cell r="CX334">
            <v>5.5964999999999998</v>
          </cell>
          <cell r="CY334">
            <v>1.5657110000000001</v>
          </cell>
          <cell r="CZ334">
            <v>2.7967680000000001</v>
          </cell>
          <cell r="DA334">
            <v>7.1153100000000009</v>
          </cell>
          <cell r="DB334">
            <v>9.1428999999999991</v>
          </cell>
          <cell r="DC334">
            <v>43.146810000000002</v>
          </cell>
          <cell r="DD334">
            <v>2.552333</v>
          </cell>
          <cell r="DE334">
            <v>3.542176</v>
          </cell>
          <cell r="DI334">
            <v>348.5033482</v>
          </cell>
          <cell r="DJ334">
            <v>49.7251312</v>
          </cell>
          <cell r="DK334">
            <v>398.22847939999997</v>
          </cell>
        </row>
        <row r="335">
          <cell r="AO335" t="str">
            <v xml:space="preserve">jun </v>
          </cell>
          <cell r="AP335" t="str">
            <v>-</v>
          </cell>
          <cell r="AQ335">
            <v>9.5623799999999992</v>
          </cell>
          <cell r="AR335">
            <v>7.7738206000000005</v>
          </cell>
          <cell r="AS335">
            <v>16.132200000000001</v>
          </cell>
          <cell r="AT335">
            <v>92.954861999999991</v>
          </cell>
          <cell r="AU335">
            <v>2.2359999999999998</v>
          </cell>
          <cell r="AV335">
            <v>2.3218000000000001</v>
          </cell>
          <cell r="AW335">
            <v>18.313144999999999</v>
          </cell>
          <cell r="AX335">
            <v>73.587817799999996</v>
          </cell>
          <cell r="AY335">
            <v>23.58342</v>
          </cell>
          <cell r="AZ335">
            <v>31.720496000000004</v>
          </cell>
          <cell r="BA335">
            <v>0.389596</v>
          </cell>
          <cell r="BB335">
            <v>2.4980760000000002</v>
          </cell>
          <cell r="BC335">
            <v>5.3043170000000011</v>
          </cell>
          <cell r="BD335">
            <v>0.84831500000000004</v>
          </cell>
          <cell r="BE335">
            <v>4.3973139999999997</v>
          </cell>
          <cell r="BF335">
            <v>0.10126800000000001</v>
          </cell>
          <cell r="BG335">
            <v>37.533707700000001</v>
          </cell>
          <cell r="BH335">
            <v>9.552999999999999</v>
          </cell>
          <cell r="BI335">
            <v>32.480525</v>
          </cell>
          <cell r="BJ335">
            <v>6.1655280000000001</v>
          </cell>
          <cell r="BK335">
            <v>1.7281410000000001</v>
          </cell>
          <cell r="BL335">
            <v>3.1165640000000003</v>
          </cell>
          <cell r="BM335">
            <v>8.2035599999999995</v>
          </cell>
          <cell r="BN335">
            <v>10.961369999999999</v>
          </cell>
          <cell r="BO335">
            <v>46.465560000000004</v>
          </cell>
          <cell r="BP335">
            <v>0</v>
          </cell>
          <cell r="BQ335">
            <v>4.4883129999999998</v>
          </cell>
          <cell r="BU335">
            <v>387.90716149999997</v>
          </cell>
          <cell r="BV335">
            <v>60.025621600000008</v>
          </cell>
          <cell r="BW335">
            <v>447.93278309999999</v>
          </cell>
          <cell r="CC335" t="str">
            <v xml:space="preserve">jun </v>
          </cell>
          <cell r="CD335" t="str">
            <v>-</v>
          </cell>
          <cell r="CE335">
            <v>8.1352233862275458</v>
          </cell>
          <cell r="CF335">
            <v>6.8300400000000003</v>
          </cell>
          <cell r="CG335">
            <v>12.815580000000001</v>
          </cell>
          <cell r="CH335">
            <v>76.824099000000004</v>
          </cell>
          <cell r="CI335">
            <v>1.7654999999999998</v>
          </cell>
          <cell r="CJ335">
            <v>1.737708</v>
          </cell>
          <cell r="CK335">
            <v>14.952819</v>
          </cell>
          <cell r="CL335">
            <v>57.666120000000006</v>
          </cell>
          <cell r="CM335">
            <v>21.52656</v>
          </cell>
          <cell r="CN335">
            <v>27.719453999999995</v>
          </cell>
          <cell r="CO335">
            <v>0.37320479999999995</v>
          </cell>
          <cell r="CP335">
            <v>2.0710799999999998</v>
          </cell>
          <cell r="CQ335">
            <v>4.2056389999999997</v>
          </cell>
          <cell r="CR335">
            <v>0.72753800000000002</v>
          </cell>
          <cell r="CS335">
            <v>3.8700600000000005</v>
          </cell>
          <cell r="CT335">
            <v>0.10857599999999999</v>
          </cell>
          <cell r="CU335">
            <v>29.986560000000001</v>
          </cell>
          <cell r="CV335">
            <v>7.4909999999999988</v>
          </cell>
          <cell r="CW335">
            <v>24.303864000000004</v>
          </cell>
          <cell r="CX335">
            <v>5.2212950000000005</v>
          </cell>
          <cell r="CY335">
            <v>1.4738760000000002</v>
          </cell>
          <cell r="CZ335">
            <v>2.6555340000000003</v>
          </cell>
          <cell r="DA335">
            <v>6.683720000000001</v>
          </cell>
          <cell r="DB335">
            <v>8.4057534654654642</v>
          </cell>
          <cell r="DC335">
            <v>38.749920000000003</v>
          </cell>
          <cell r="DD335">
            <v>2.2944110000000002</v>
          </cell>
          <cell r="DE335">
            <v>3.5307459999999997</v>
          </cell>
          <cell r="DI335">
            <v>318.64334985169296</v>
          </cell>
          <cell r="DJ335">
            <v>47.657373800000002</v>
          </cell>
          <cell r="DK335">
            <v>366.30072365169303</v>
          </cell>
        </row>
        <row r="336">
          <cell r="AO336" t="str">
            <v xml:space="preserve">jul </v>
          </cell>
          <cell r="AP336" t="str">
            <v>-</v>
          </cell>
          <cell r="AQ336">
            <v>8.8776960000000003</v>
          </cell>
          <cell r="AR336">
            <v>7.7652539999999997</v>
          </cell>
          <cell r="AS336">
            <v>15.96088</v>
          </cell>
          <cell r="AT336">
            <v>90.665493000000012</v>
          </cell>
          <cell r="AU336">
            <v>2.1995999999999998</v>
          </cell>
          <cell r="AV336">
            <v>2.4467300000000005</v>
          </cell>
          <cell r="AW336">
            <v>18.07377</v>
          </cell>
          <cell r="AX336">
            <v>67.803251399999994</v>
          </cell>
          <cell r="AY336">
            <v>22.997540000000001</v>
          </cell>
          <cell r="AZ336">
            <v>30.969083599999998</v>
          </cell>
          <cell r="BA336">
            <v>0.397785</v>
          </cell>
          <cell r="BB336">
            <v>2.4276360000000001</v>
          </cell>
          <cell r="BC336">
            <v>5.2013499999999997</v>
          </cell>
          <cell r="BD336">
            <v>0.84690600000000005</v>
          </cell>
          <cell r="BE336">
            <v>4.3601219999999996</v>
          </cell>
          <cell r="BF336">
            <v>0.10132400000000001</v>
          </cell>
          <cell r="BG336">
            <v>36.341078000000003</v>
          </cell>
          <cell r="BH336">
            <v>9.2796000000000003</v>
          </cell>
          <cell r="BI336">
            <v>31.328319999999998</v>
          </cell>
          <cell r="BJ336">
            <v>6.0098060000000002</v>
          </cell>
          <cell r="BK336">
            <v>1.7164900000000001</v>
          </cell>
          <cell r="BL336">
            <v>3.0301200000000001</v>
          </cell>
          <cell r="BM336">
            <v>8.0184999999999995</v>
          </cell>
          <cell r="BN336">
            <v>10.617927999999999</v>
          </cell>
          <cell r="BO336">
            <v>45.680639999999997</v>
          </cell>
          <cell r="BP336">
            <v>0</v>
          </cell>
          <cell r="BQ336">
            <v>3.9695559999999994</v>
          </cell>
          <cell r="BU336">
            <v>374.58890200000008</v>
          </cell>
          <cell r="BV336">
            <v>58.528001000000003</v>
          </cell>
          <cell r="BW336">
            <v>433.11690300000009</v>
          </cell>
          <cell r="CC336" t="str">
            <v xml:space="preserve">jul </v>
          </cell>
          <cell r="CD336" t="str">
            <v>-</v>
          </cell>
          <cell r="CE336">
            <v>7.8471450000000003</v>
          </cell>
          <cell r="CF336">
            <v>6.9313209000000002</v>
          </cell>
          <cell r="CG336">
            <v>12.92914</v>
          </cell>
          <cell r="CH336">
            <v>77.515721999999997</v>
          </cell>
          <cell r="CI336">
            <v>1.7721</v>
          </cell>
          <cell r="CJ336">
            <v>1.8779999999999999</v>
          </cell>
          <cell r="CK336">
            <v>14.948314700000001</v>
          </cell>
          <cell r="CL336">
            <v>55.509869999999992</v>
          </cell>
          <cell r="CM336">
            <v>20.718720000000005</v>
          </cell>
          <cell r="CN336">
            <v>27.232074999999998</v>
          </cell>
          <cell r="CO336">
            <v>0.38008439999999999</v>
          </cell>
          <cell r="CP336">
            <v>2.1421770000000002</v>
          </cell>
          <cell r="CQ336">
            <v>4.57761</v>
          </cell>
          <cell r="CR336">
            <v>0.73176059999999987</v>
          </cell>
          <cell r="CS336">
            <v>3.8769099999999996</v>
          </cell>
          <cell r="CT336">
            <v>0.108611</v>
          </cell>
          <cell r="CU336">
            <v>29.81363</v>
          </cell>
          <cell r="CV336">
            <v>7.3125</v>
          </cell>
          <cell r="CW336">
            <v>25.062556999999998</v>
          </cell>
          <cell r="CX336">
            <v>5.1863969999999995</v>
          </cell>
          <cell r="CY336">
            <v>1.5177500000000002</v>
          </cell>
          <cell r="CZ336">
            <v>2.6844800000000002</v>
          </cell>
          <cell r="DA336">
            <v>6.6031399999999998</v>
          </cell>
          <cell r="DB336">
            <v>8.3157050000000012</v>
          </cell>
          <cell r="DC336">
            <v>36.870599999999996</v>
          </cell>
          <cell r="DD336">
            <v>2.08256</v>
          </cell>
          <cell r="DE336">
            <v>3.538252</v>
          </cell>
          <cell r="DI336">
            <v>313.41271929999999</v>
          </cell>
          <cell r="DJ336">
            <v>49.053600299999999</v>
          </cell>
          <cell r="DK336">
            <v>362.46631960000002</v>
          </cell>
        </row>
        <row r="337">
          <cell r="AO337" t="str">
            <v xml:space="preserve">aug </v>
          </cell>
          <cell r="AP337" t="str">
            <v>-</v>
          </cell>
          <cell r="AQ337">
            <v>8.9610839999999996</v>
          </cell>
          <cell r="AR337">
            <v>7.7094399999999998</v>
          </cell>
          <cell r="AS337">
            <v>15.83296</v>
          </cell>
          <cell r="AT337">
            <v>90.173601000000005</v>
          </cell>
          <cell r="AU337">
            <v>2.1215999999999999</v>
          </cell>
          <cell r="AV337">
            <v>2.3517200000000003</v>
          </cell>
          <cell r="AW337">
            <v>18.174047999999999</v>
          </cell>
          <cell r="AX337">
            <v>66.688023599999994</v>
          </cell>
          <cell r="AY337">
            <v>21.749630000000003</v>
          </cell>
          <cell r="AZ337">
            <v>30.439420399999999</v>
          </cell>
          <cell r="BA337">
            <v>0.39640500000000001</v>
          </cell>
          <cell r="BB337">
            <v>2.4670879999999999</v>
          </cell>
          <cell r="BC337">
            <v>5.4592199999999993</v>
          </cell>
          <cell r="BD337">
            <v>0.83595399999999997</v>
          </cell>
          <cell r="BE337">
            <v>4.3271279999999992</v>
          </cell>
          <cell r="BF337">
            <v>0.10281000000000001</v>
          </cell>
          <cell r="BG337">
            <v>36.776628000000002</v>
          </cell>
          <cell r="BH337">
            <v>8.9946999999999999</v>
          </cell>
          <cell r="BI337">
            <v>30.854479999999999</v>
          </cell>
          <cell r="BJ337">
            <v>5.7112019999999992</v>
          </cell>
          <cell r="BK337">
            <v>1.7308620000000001</v>
          </cell>
          <cell r="BL337">
            <v>3.031212</v>
          </cell>
          <cell r="BM337">
            <v>7.8430199999999992</v>
          </cell>
          <cell r="BN337">
            <v>10.473987999999999</v>
          </cell>
          <cell r="BO337">
            <v>45.099200000000003</v>
          </cell>
          <cell r="BP337">
            <v>0</v>
          </cell>
          <cell r="BQ337">
            <v>3.6892800000000001</v>
          </cell>
          <cell r="BU337">
            <v>370.10517900000008</v>
          </cell>
          <cell r="BV337">
            <v>58.200244999999995</v>
          </cell>
          <cell r="BW337">
            <v>428.30542400000007</v>
          </cell>
          <cell r="CC337" t="str">
            <v xml:space="preserve">aug </v>
          </cell>
          <cell r="CD337" t="str">
            <v>-</v>
          </cell>
          <cell r="CE337">
            <v>7.4504639999999993</v>
          </cell>
          <cell r="CF337">
            <v>6.9579510000000004</v>
          </cell>
          <cell r="CG337">
            <v>12.7257</v>
          </cell>
          <cell r="CH337">
            <v>76.305562000000009</v>
          </cell>
          <cell r="CI337">
            <v>1.7126999999999999</v>
          </cell>
          <cell r="CJ337">
            <v>1.9778399999999998</v>
          </cell>
          <cell r="CK337">
            <v>14.787528000000002</v>
          </cell>
          <cell r="CL337">
            <v>53.974080000000001</v>
          </cell>
          <cell r="CM337">
            <v>19.285159999999998</v>
          </cell>
          <cell r="CN337">
            <v>26.813671999999997</v>
          </cell>
          <cell r="CO337">
            <v>0.35624459999999997</v>
          </cell>
          <cell r="CP337">
            <v>2.1457319999999998</v>
          </cell>
          <cell r="CQ337">
            <v>4.8271979999999992</v>
          </cell>
          <cell r="CR337">
            <v>0.69682080000000002</v>
          </cell>
          <cell r="CS337">
            <v>3.914898</v>
          </cell>
          <cell r="CT337">
            <v>0.107295</v>
          </cell>
          <cell r="CU337">
            <v>30.132300000000001</v>
          </cell>
          <cell r="CV337">
            <v>7.2379999999999995</v>
          </cell>
          <cell r="CW337">
            <v>24.743514000000001</v>
          </cell>
          <cell r="CX337">
            <v>4.8361179999999999</v>
          </cell>
          <cell r="CY337">
            <v>1.4940399999999996</v>
          </cell>
          <cell r="CZ337">
            <v>2.6597199999999996</v>
          </cell>
          <cell r="DA337">
            <v>6.4223940000000006</v>
          </cell>
          <cell r="DB337">
            <v>8.1268719999999988</v>
          </cell>
          <cell r="DC337">
            <v>36.611909999999995</v>
          </cell>
          <cell r="DD337">
            <v>2.0152692000000001</v>
          </cell>
          <cell r="DE337">
            <v>3.2666849999999998</v>
          </cell>
          <cell r="DI337">
            <v>307.38442079999999</v>
          </cell>
          <cell r="DJ337">
            <v>48.919292599999999</v>
          </cell>
          <cell r="DK337">
            <v>356.30371339999999</v>
          </cell>
        </row>
        <row r="338">
          <cell r="AO338" t="str">
            <v xml:space="preserve">sep </v>
          </cell>
          <cell r="AP338" t="str">
            <v>-</v>
          </cell>
          <cell r="AQ338">
            <v>8.8949819999999988</v>
          </cell>
          <cell r="AR338">
            <v>7.3967309999999999</v>
          </cell>
          <cell r="AS338">
            <v>15.43796</v>
          </cell>
          <cell r="AT338">
            <v>87.232032000000004</v>
          </cell>
          <cell r="AU338">
            <v>2.04</v>
          </cell>
          <cell r="AV338">
            <v>2.3698200000000003</v>
          </cell>
          <cell r="AW338">
            <v>17.385390000000001</v>
          </cell>
          <cell r="AX338">
            <v>68.321154200000009</v>
          </cell>
          <cell r="AY338">
            <v>19.74896</v>
          </cell>
          <cell r="AZ338">
            <v>29.291503199999998</v>
          </cell>
          <cell r="BA338">
            <v>0.41112000000000004</v>
          </cell>
          <cell r="BB338">
            <v>2.5020379999999998</v>
          </cell>
          <cell r="BC338">
            <v>5.7212639999999988</v>
          </cell>
          <cell r="BD338">
            <v>0.82393499999999986</v>
          </cell>
          <cell r="BE338">
            <v>4.1640410000000001</v>
          </cell>
          <cell r="BF338">
            <v>0.10459599999999999</v>
          </cell>
          <cell r="BG338">
            <v>35.929230400000002</v>
          </cell>
          <cell r="BH338">
            <v>8.652000000000001</v>
          </cell>
          <cell r="BI338">
            <v>30.496044000000001</v>
          </cell>
          <cell r="BJ338">
            <v>5.3434150000000002</v>
          </cell>
          <cell r="BK338">
            <v>1.6990479999999999</v>
          </cell>
          <cell r="BL338">
            <v>2.8442720000000001</v>
          </cell>
          <cell r="BM338">
            <v>7.4744599999999988</v>
          </cell>
          <cell r="BN338">
            <v>10.320837999999998</v>
          </cell>
          <cell r="BO338">
            <v>44.278359999999992</v>
          </cell>
          <cell r="BP338">
            <v>0</v>
          </cell>
          <cell r="BQ338">
            <v>3.6409919999999998</v>
          </cell>
          <cell r="BU338">
            <v>361.5040398000001</v>
          </cell>
          <cell r="BV338">
            <v>57.379154</v>
          </cell>
          <cell r="BW338">
            <v>418.88319380000013</v>
          </cell>
          <cell r="CC338" t="str">
            <v xml:space="preserve">sep 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I338">
            <v>0</v>
          </cell>
          <cell r="DJ338">
            <v>0</v>
          </cell>
          <cell r="DK338">
            <v>0</v>
          </cell>
        </row>
        <row r="339">
          <cell r="AO339" t="str">
            <v xml:space="preserve">oct </v>
          </cell>
          <cell r="AP339" t="str">
            <v>-</v>
          </cell>
          <cell r="AQ339">
            <v>9.0724799999999988</v>
          </cell>
          <cell r="AR339">
            <v>7.5123680000000004</v>
          </cell>
          <cell r="AS339">
            <v>15.806880000000001</v>
          </cell>
          <cell r="AT339">
            <v>91.447265999999999</v>
          </cell>
          <cell r="AU339">
            <v>2.0212999999999997</v>
          </cell>
          <cell r="AV339">
            <v>2.3581500000000002</v>
          </cell>
          <cell r="AW339">
            <v>18.006679999999999</v>
          </cell>
          <cell r="AX339">
            <v>76.280414399999998</v>
          </cell>
          <cell r="AY339">
            <v>17.420899999999996</v>
          </cell>
          <cell r="AZ339">
            <v>30.605991000000003</v>
          </cell>
          <cell r="BA339">
            <v>0.44000600000000001</v>
          </cell>
          <cell r="BB339">
            <v>2.4014880000000001</v>
          </cell>
          <cell r="BC339">
            <v>5.5106880000000009</v>
          </cell>
          <cell r="BD339">
            <v>0.85254999999999992</v>
          </cell>
          <cell r="BE339">
            <v>4.2686279999999996</v>
          </cell>
          <cell r="BF339">
            <v>0.10724400000000001</v>
          </cell>
          <cell r="BG339">
            <v>38.169118499999996</v>
          </cell>
          <cell r="BH339">
            <v>9.0470000000000006</v>
          </cell>
          <cell r="BI339">
            <v>29.919015000000005</v>
          </cell>
          <cell r="BJ339">
            <v>5.5078800000000001</v>
          </cell>
          <cell r="BK339">
            <v>1.74332</v>
          </cell>
          <cell r="BL339">
            <v>2.8250639999999998</v>
          </cell>
          <cell r="BM339">
            <v>7.7120999999999995</v>
          </cell>
          <cell r="BN339">
            <v>10.628456999999999</v>
          </cell>
          <cell r="BO339">
            <v>45.574550000000002</v>
          </cell>
          <cell r="BP339">
            <v>0</v>
          </cell>
          <cell r="BQ339">
            <v>3.5208360000000005</v>
          </cell>
          <cell r="BU339">
            <v>378.49041690000007</v>
          </cell>
          <cell r="BV339">
            <v>56.749121000000002</v>
          </cell>
          <cell r="BW339">
            <v>435.23953789999996</v>
          </cell>
          <cell r="CC339" t="str">
            <v xml:space="preserve">oct 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I339">
            <v>0</v>
          </cell>
          <cell r="DJ339">
            <v>0</v>
          </cell>
          <cell r="DK339">
            <v>0</v>
          </cell>
        </row>
        <row r="340">
          <cell r="AO340" t="str">
            <v xml:space="preserve">nov </v>
          </cell>
          <cell r="AP340" t="str">
            <v>-</v>
          </cell>
          <cell r="AQ340">
            <v>9.3177000000000003</v>
          </cell>
          <cell r="AR340">
            <v>7.3496610000000002</v>
          </cell>
          <cell r="AS340">
            <v>15.49644</v>
          </cell>
          <cell r="AT340">
            <v>90.001352000000011</v>
          </cell>
          <cell r="AU340">
            <v>1.9235999999999998</v>
          </cell>
          <cell r="AV340">
            <v>2.2656239999999999</v>
          </cell>
          <cell r="AW340">
            <v>17.575911000000001</v>
          </cell>
          <cell r="AX340">
            <v>77.413976000000005</v>
          </cell>
          <cell r="AY340">
            <v>11.453199999999999</v>
          </cell>
          <cell r="AZ340">
            <v>30.175619099999999</v>
          </cell>
          <cell r="BA340">
            <v>0.43995900000000004</v>
          </cell>
          <cell r="BB340">
            <v>1.9760489999999999</v>
          </cell>
          <cell r="BC340">
            <v>4.148104</v>
          </cell>
          <cell r="BD340">
            <v>0.83545000000000003</v>
          </cell>
          <cell r="BE340">
            <v>4.2348480000000004</v>
          </cell>
          <cell r="BF340">
            <v>0.104972</v>
          </cell>
          <cell r="BG340">
            <v>37.851127999999996</v>
          </cell>
          <cell r="BH340">
            <v>8.7515999999999998</v>
          </cell>
          <cell r="BI340">
            <v>26.616790000000002</v>
          </cell>
          <cell r="BJ340">
            <v>5.3259360000000004</v>
          </cell>
          <cell r="BK340">
            <v>1.6755059999999999</v>
          </cell>
          <cell r="BL340">
            <v>2.7591860000000001</v>
          </cell>
          <cell r="BM340">
            <v>7.7628599999999999</v>
          </cell>
          <cell r="BN340">
            <v>10.486394000000001</v>
          </cell>
          <cell r="BO340">
            <v>44.322930000000007</v>
          </cell>
          <cell r="BP340">
            <v>0</v>
          </cell>
          <cell r="BQ340">
            <v>3.0345839999999997</v>
          </cell>
          <cell r="BU340">
            <v>369.03612010000006</v>
          </cell>
          <cell r="BV340">
            <v>51.228674999999996</v>
          </cell>
          <cell r="BW340">
            <v>420.26479510000001</v>
          </cell>
          <cell r="CC340" t="str">
            <v xml:space="preserve">nov 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I340">
            <v>0</v>
          </cell>
          <cell r="DJ340">
            <v>0</v>
          </cell>
          <cell r="DK340">
            <v>0</v>
          </cell>
        </row>
        <row r="341">
          <cell r="AO341" t="str">
            <v xml:space="preserve">dec </v>
          </cell>
          <cell r="AP341" t="str">
            <v>-</v>
          </cell>
          <cell r="AQ341">
            <v>10.200237000000001</v>
          </cell>
          <cell r="AR341">
            <v>7.7891999999999992</v>
          </cell>
          <cell r="AS341">
            <v>16.32274</v>
          </cell>
          <cell r="AT341">
            <v>95.296340000000015</v>
          </cell>
          <cell r="AU341">
            <v>1.9966999999999999</v>
          </cell>
          <cell r="AV341">
            <v>2.4335499999999999</v>
          </cell>
          <cell r="AW341">
            <v>18.471123000000002</v>
          </cell>
          <cell r="AX341">
            <v>83.620634699999997</v>
          </cell>
          <cell r="AY341">
            <v>6.218939999999999</v>
          </cell>
          <cell r="AZ341">
            <v>31.598505199999998</v>
          </cell>
          <cell r="BA341">
            <v>0.47107900000000003</v>
          </cell>
          <cell r="BB341">
            <v>2.0185219999999999</v>
          </cell>
          <cell r="BC341">
            <v>4.1342400000000001</v>
          </cell>
          <cell r="BD341">
            <v>0.91059900000000016</v>
          </cell>
          <cell r="BE341">
            <v>4.5832499999999996</v>
          </cell>
          <cell r="BF341">
            <v>0.11200000000000002</v>
          </cell>
          <cell r="BG341">
            <v>41.22693120000001</v>
          </cell>
          <cell r="BH341">
            <v>9.5047999999999995</v>
          </cell>
          <cell r="BI341">
            <v>27.442382000000002</v>
          </cell>
          <cell r="BJ341">
            <v>5.7186610000000009</v>
          </cell>
          <cell r="BK341">
            <v>1.790513</v>
          </cell>
          <cell r="BL341">
            <v>2.9109780000000001</v>
          </cell>
          <cell r="BM341">
            <v>8.3087499999999999</v>
          </cell>
          <cell r="BN341">
            <v>10.990373999999999</v>
          </cell>
          <cell r="BO341">
            <v>47.238060000000004</v>
          </cell>
          <cell r="BP341">
            <v>0</v>
          </cell>
          <cell r="BQ341">
            <v>2.928744</v>
          </cell>
          <cell r="BU341">
            <v>388.06024509999997</v>
          </cell>
          <cell r="BV341">
            <v>53.24886399999999</v>
          </cell>
          <cell r="BW341">
            <v>441.30910909999994</v>
          </cell>
          <cell r="CC341" t="str">
            <v xml:space="preserve">dec 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I341">
            <v>0</v>
          </cell>
          <cell r="DJ341">
            <v>0</v>
          </cell>
          <cell r="DK341">
            <v>0</v>
          </cell>
        </row>
        <row r="342">
          <cell r="AO342" t="str">
            <v xml:space="preserve">jan </v>
          </cell>
          <cell r="AP342" t="str">
            <v>-</v>
          </cell>
          <cell r="AQ342">
            <v>10.382292</v>
          </cell>
          <cell r="AR342">
            <v>8.1342918000000015</v>
          </cell>
          <cell r="AS342">
            <v>16.713840000000001</v>
          </cell>
          <cell r="AT342">
            <v>99.053899999999999</v>
          </cell>
          <cell r="AU342">
            <v>2.0007999999999999</v>
          </cell>
          <cell r="AV342">
            <v>2.34</v>
          </cell>
          <cell r="AW342">
            <v>18.437745999999997</v>
          </cell>
          <cell r="AX342">
            <v>84.89256300000001</v>
          </cell>
          <cell r="AY342">
            <v>4.9032900000000001</v>
          </cell>
          <cell r="AZ342">
            <v>33.992447999999996</v>
          </cell>
          <cell r="BA342">
            <v>0.48589679999999996</v>
          </cell>
          <cell r="BB342">
            <v>1.9754999999999998</v>
          </cell>
          <cell r="BC342">
            <v>3.9963060000000001</v>
          </cell>
          <cell r="BD342">
            <v>0.95690699999999995</v>
          </cell>
          <cell r="BE342">
            <v>4.6946400000000006</v>
          </cell>
          <cell r="BF342">
            <v>0.11138400000000001</v>
          </cell>
          <cell r="BG342">
            <v>42.08952</v>
          </cell>
          <cell r="BH342">
            <v>9.6953999999999994</v>
          </cell>
          <cell r="BI342">
            <v>27.785421999999997</v>
          </cell>
          <cell r="BJ342">
            <v>5.9455400000000012</v>
          </cell>
          <cell r="BK342">
            <v>1.841086</v>
          </cell>
          <cell r="BL342">
            <v>3.0810519999999997</v>
          </cell>
          <cell r="BM342">
            <v>8.48475</v>
          </cell>
          <cell r="BN342">
            <v>11.265255999999999</v>
          </cell>
          <cell r="BO342">
            <v>48.03602999999999</v>
          </cell>
          <cell r="BP342">
            <v>1.875383</v>
          </cell>
          <cell r="BQ342">
            <v>2.9705720000000002</v>
          </cell>
          <cell r="BU342">
            <v>397.189482</v>
          </cell>
          <cell r="BV342">
            <v>54.106378599999992</v>
          </cell>
          <cell r="BW342">
            <v>451.29586060000003</v>
          </cell>
        </row>
        <row r="343">
          <cell r="AO343" t="str">
            <v xml:space="preserve">feb </v>
          </cell>
          <cell r="AP343" t="str">
            <v>-</v>
          </cell>
          <cell r="AQ343">
            <v>9.6712880000000006</v>
          </cell>
          <cell r="AR343">
            <v>7.5002431000000005</v>
          </cell>
          <cell r="AS343">
            <v>14.938459999999999</v>
          </cell>
          <cell r="AT343">
            <v>90.275112000000007</v>
          </cell>
          <cell r="AU343">
            <v>1.7957999999999998</v>
          </cell>
          <cell r="AV343">
            <v>2.1959999999999997</v>
          </cell>
          <cell r="AW343">
            <v>17.1146052</v>
          </cell>
          <cell r="AX343">
            <v>76.324151999999998</v>
          </cell>
          <cell r="AY343">
            <v>7.3878300000000001</v>
          </cell>
          <cell r="AZ343">
            <v>31.23339</v>
          </cell>
          <cell r="BA343">
            <v>0.42822199999999994</v>
          </cell>
          <cell r="BB343">
            <v>1.7546880000000002</v>
          </cell>
          <cell r="BC343">
            <v>3.4729979999999996</v>
          </cell>
          <cell r="BD343">
            <v>0.90100000000000013</v>
          </cell>
          <cell r="BE343">
            <v>4.2463519999999999</v>
          </cell>
          <cell r="BF343">
            <v>9.9806999999999993E-2</v>
          </cell>
          <cell r="BG343">
            <v>38.097920000000002</v>
          </cell>
          <cell r="BH343">
            <v>9.1728000000000005</v>
          </cell>
          <cell r="BI343">
            <v>25.404119999999999</v>
          </cell>
          <cell r="BJ343">
            <v>5.5022279999999997</v>
          </cell>
          <cell r="BK343">
            <v>1.7097599999999999</v>
          </cell>
          <cell r="BL343">
            <v>2.8168679999999995</v>
          </cell>
          <cell r="BM343">
            <v>7.7560830000000003</v>
          </cell>
          <cell r="BN343">
            <v>10.388909999999999</v>
          </cell>
          <cell r="BO343">
            <v>42.856320000000004</v>
          </cell>
          <cell r="BP343">
            <v>2.038716</v>
          </cell>
          <cell r="BQ343">
            <v>2.8834120000000003</v>
          </cell>
          <cell r="BU343">
            <v>363.81609820000006</v>
          </cell>
          <cell r="BV343">
            <v>49.228858099999997</v>
          </cell>
          <cell r="BW343">
            <v>413.04495630000002</v>
          </cell>
        </row>
        <row r="344">
          <cell r="AO344" t="str">
            <v xml:space="preserve">mar </v>
          </cell>
          <cell r="AP344" t="str">
            <v>-</v>
          </cell>
          <cell r="AQ344">
            <v>11.113003999999998</v>
          </cell>
          <cell r="AR344">
            <v>8.3925546000000004</v>
          </cell>
          <cell r="AS344">
            <v>16.826239999999999</v>
          </cell>
          <cell r="AT344">
            <v>100.96349999999998</v>
          </cell>
          <cell r="AU344">
            <v>2.0171999999999999</v>
          </cell>
          <cell r="AV344">
            <v>2.5054670000000003</v>
          </cell>
          <cell r="AW344">
            <v>19.182836399999999</v>
          </cell>
          <cell r="AX344">
            <v>83.790279999999996</v>
          </cell>
          <cell r="AY344">
            <v>15.123999999999999</v>
          </cell>
          <cell r="AZ344">
            <v>33.602367999999998</v>
          </cell>
          <cell r="BA344">
            <v>0.46549370000000001</v>
          </cell>
          <cell r="BB344">
            <v>1.9711560000000004</v>
          </cell>
          <cell r="BC344">
            <v>3.7837759999999996</v>
          </cell>
          <cell r="BD344">
            <v>1.0269280000000001</v>
          </cell>
          <cell r="BE344">
            <v>4.8470000000000004</v>
          </cell>
          <cell r="BF344">
            <v>0.10990599999999999</v>
          </cell>
          <cell r="BG344">
            <v>41.745329999999996</v>
          </cell>
          <cell r="BH344">
            <v>9.8368000000000002</v>
          </cell>
          <cell r="BI344">
            <v>29.051054999999998</v>
          </cell>
          <cell r="BJ344">
            <v>6.3283089999999991</v>
          </cell>
          <cell r="BK344">
            <v>1.91232</v>
          </cell>
          <cell r="BL344">
            <v>3.1695769999999999</v>
          </cell>
          <cell r="BM344">
            <v>8.6304999999999996</v>
          </cell>
          <cell r="BN344">
            <v>11.579105999999999</v>
          </cell>
          <cell r="BO344">
            <v>49.4009</v>
          </cell>
          <cell r="BP344">
            <v>2.4252120000000001</v>
          </cell>
          <cell r="BQ344">
            <v>3.353952</v>
          </cell>
          <cell r="BU344">
            <v>411.65556839999994</v>
          </cell>
          <cell r="BV344">
            <v>55.720038299999999</v>
          </cell>
          <cell r="BW344">
            <v>467.37560669999999</v>
          </cell>
        </row>
        <row r="345">
          <cell r="AO345" t="str">
            <v xml:space="preserve">apr </v>
          </cell>
          <cell r="AP345" t="str">
            <v>-</v>
          </cell>
          <cell r="AQ345">
            <v>10.556324999999999</v>
          </cell>
          <cell r="AR345">
            <v>8.0318699999999996</v>
          </cell>
          <cell r="AS345">
            <v>16.430500000000002</v>
          </cell>
          <cell r="AT345">
            <v>97.969248000000007</v>
          </cell>
          <cell r="AU345">
            <v>2.0622999999999996</v>
          </cell>
          <cell r="AV345">
            <v>2.41472</v>
          </cell>
          <cell r="AW345">
            <v>18.485854199999999</v>
          </cell>
          <cell r="AX345">
            <v>83.365539999999996</v>
          </cell>
          <cell r="AY345">
            <v>21.475380000000001</v>
          </cell>
          <cell r="AZ345">
            <v>33.253461999999999</v>
          </cell>
          <cell r="BA345">
            <v>0.45863019999999999</v>
          </cell>
          <cell r="BB345">
            <v>2.0317499999999997</v>
          </cell>
          <cell r="BC345">
            <v>3.8584000000000005</v>
          </cell>
          <cell r="BD345">
            <v>0.96054400000000006</v>
          </cell>
          <cell r="BE345">
            <v>4.675072000000001</v>
          </cell>
          <cell r="BF345">
            <v>0.10574699999999999</v>
          </cell>
          <cell r="BG345">
            <v>40.046680000000002</v>
          </cell>
          <cell r="BH345">
            <v>9.9065999999999992</v>
          </cell>
          <cell r="BI345">
            <v>29.216459</v>
          </cell>
          <cell r="BJ345">
            <v>6.3106599999999995</v>
          </cell>
          <cell r="BK345">
            <v>1.890668</v>
          </cell>
          <cell r="BL345">
            <v>3.1260840000000001</v>
          </cell>
          <cell r="BM345">
            <v>8.354178000000001</v>
          </cell>
          <cell r="BN345">
            <v>11.217344000000001</v>
          </cell>
          <cell r="BO345">
            <v>49.827899999999993</v>
          </cell>
          <cell r="BP345">
            <v>2.6921575</v>
          </cell>
          <cell r="BQ345">
            <v>3.4285140000000003</v>
          </cell>
          <cell r="BU345">
            <v>410.57493520000003</v>
          </cell>
          <cell r="BV345">
            <v>55.456980199999997</v>
          </cell>
          <cell r="BW345">
            <v>466.03191540000006</v>
          </cell>
        </row>
        <row r="346">
          <cell r="AO346" t="str">
            <v xml:space="preserve">may </v>
          </cell>
          <cell r="AP346" t="str">
            <v>-</v>
          </cell>
          <cell r="AQ346">
            <v>10.675727000000002</v>
          </cell>
          <cell r="AR346">
            <v>8.2775108999999993</v>
          </cell>
          <cell r="AS346">
            <v>16.87884</v>
          </cell>
          <cell r="AT346">
            <v>99.547316000000009</v>
          </cell>
          <cell r="AU346">
            <v>2.1440000000000001</v>
          </cell>
          <cell r="AV346">
            <v>2.4269699999999998</v>
          </cell>
          <cell r="AW346">
            <v>18.695107199999999</v>
          </cell>
          <cell r="AX346">
            <v>80.416049999999984</v>
          </cell>
          <cell r="AY346">
            <v>25.658559999999998</v>
          </cell>
          <cell r="AZ346">
            <v>33.056909999999995</v>
          </cell>
          <cell r="BA346">
            <v>0.44009349999999997</v>
          </cell>
          <cell r="BB346">
            <v>2.3954490000000006</v>
          </cell>
          <cell r="BC346">
            <v>4.82193</v>
          </cell>
          <cell r="BD346">
            <v>0.96596400000000004</v>
          </cell>
          <cell r="BE346">
            <v>4.6366839999999998</v>
          </cell>
          <cell r="BF346">
            <v>0.10764000000000001</v>
          </cell>
          <cell r="BG346">
            <v>39.920459999999999</v>
          </cell>
          <cell r="BH346">
            <v>10.258800000000001</v>
          </cell>
          <cell r="BI346">
            <v>31.992296</v>
          </cell>
          <cell r="BJ346">
            <v>6.4747199999999987</v>
          </cell>
          <cell r="BK346">
            <v>1.9321539999999999</v>
          </cell>
          <cell r="BL346">
            <v>3.2628959999999996</v>
          </cell>
          <cell r="BM346">
            <v>8.6340750000000011</v>
          </cell>
          <cell r="BN346">
            <v>11.361000000000001</v>
          </cell>
          <cell r="BO346">
            <v>50.791440000000001</v>
          </cell>
          <cell r="BP346">
            <v>2.8456135000000002</v>
          </cell>
          <cell r="BQ346">
            <v>4.0640640000000001</v>
          </cell>
          <cell r="BU346">
            <v>415.76193919999997</v>
          </cell>
          <cell r="BV346">
            <v>60.010653399999995</v>
          </cell>
          <cell r="BW346">
            <v>475.7725926</v>
          </cell>
        </row>
        <row r="347">
          <cell r="AO347" t="str">
            <v xml:space="preserve">jun </v>
          </cell>
          <cell r="AP347" t="str">
            <v>-</v>
          </cell>
          <cell r="AQ347">
            <v>9.5577299999999994</v>
          </cell>
          <cell r="AR347">
            <v>7.7850000000000001</v>
          </cell>
          <cell r="AS347">
            <v>15.77007</v>
          </cell>
          <cell r="AT347">
            <v>92.281200000000013</v>
          </cell>
          <cell r="AU347">
            <v>2.14</v>
          </cell>
          <cell r="AV347">
            <v>2.1692580000000001</v>
          </cell>
          <cell r="AW347">
            <v>17.491254000000001</v>
          </cell>
          <cell r="AX347">
            <v>70.541260000000008</v>
          </cell>
          <cell r="AY347">
            <v>24.317040000000002</v>
          </cell>
          <cell r="AZ347">
            <v>31.205642999999998</v>
          </cell>
          <cell r="BA347">
            <v>0.39839040000000003</v>
          </cell>
          <cell r="BB347">
            <v>2.5919880000000002</v>
          </cell>
          <cell r="BC347">
            <v>5.2139309999999996</v>
          </cell>
          <cell r="BD347">
            <v>0.86821000000000015</v>
          </cell>
          <cell r="BE347">
            <v>4.3081800000000001</v>
          </cell>
          <cell r="BF347">
            <v>0.10126800000000001</v>
          </cell>
          <cell r="BG347">
            <v>36.650239999999997</v>
          </cell>
          <cell r="BH347">
            <v>9.3069999999999986</v>
          </cell>
          <cell r="BI347">
            <v>29.912447999999998</v>
          </cell>
          <cell r="BJ347">
            <v>6.1103700000000005</v>
          </cell>
          <cell r="BK347">
            <v>1.8241489999999998</v>
          </cell>
          <cell r="BL347">
            <v>2.9936609999999995</v>
          </cell>
          <cell r="BM347">
            <v>8.1187540000000009</v>
          </cell>
          <cell r="BN347">
            <v>10.251984</v>
          </cell>
          <cell r="BO347">
            <v>45.956460000000007</v>
          </cell>
          <cell r="BP347">
            <v>2.5651799999999998</v>
          </cell>
          <cell r="BQ347">
            <v>4.0208180000000002</v>
          </cell>
          <cell r="BU347">
            <v>380.59647300000006</v>
          </cell>
          <cell r="BV347">
            <v>57.269015400000001</v>
          </cell>
          <cell r="BW347">
            <v>437.8654884</v>
          </cell>
        </row>
        <row r="348">
          <cell r="AO348" t="str">
            <v xml:space="preserve">jul </v>
          </cell>
          <cell r="AP348" t="str">
            <v>-</v>
          </cell>
          <cell r="AQ348">
            <v>9.2610450000000011</v>
          </cell>
          <cell r="AR348">
            <v>7.9699591999999999</v>
          </cell>
          <cell r="AS348">
            <v>15.909810000000002</v>
          </cell>
          <cell r="AT348">
            <v>93.065282999999994</v>
          </cell>
          <cell r="AU348">
            <v>2.0943000000000001</v>
          </cell>
          <cell r="AV348">
            <v>2.202</v>
          </cell>
          <cell r="AW348">
            <v>17.5509445</v>
          </cell>
          <cell r="AX348">
            <v>68.468009999999992</v>
          </cell>
          <cell r="AY348">
            <v>23.50656</v>
          </cell>
          <cell r="AZ348">
            <v>30.835087999999999</v>
          </cell>
          <cell r="BA348">
            <v>0.40471950000000001</v>
          </cell>
          <cell r="BB348">
            <v>2.7252160000000005</v>
          </cell>
          <cell r="BC348">
            <v>5.7292099999999992</v>
          </cell>
          <cell r="BD348">
            <v>0.87635999999999992</v>
          </cell>
          <cell r="BE348">
            <v>4.3538800000000002</v>
          </cell>
          <cell r="BF348">
            <v>0.10132400000000001</v>
          </cell>
          <cell r="BG348">
            <v>36.545739999999995</v>
          </cell>
          <cell r="BH348">
            <v>9.0449999999999982</v>
          </cell>
          <cell r="BI348">
            <v>30.864821000000003</v>
          </cell>
          <cell r="BJ348">
            <v>6.0588749999999996</v>
          </cell>
          <cell r="BK348">
            <v>1.8680000000000001</v>
          </cell>
          <cell r="BL348">
            <v>3.0200400000000003</v>
          </cell>
          <cell r="BM348">
            <v>7.9237679999999999</v>
          </cell>
          <cell r="BN348">
            <v>10.152607</v>
          </cell>
          <cell r="BO348">
            <v>44.448299999999996</v>
          </cell>
          <cell r="BP348">
            <v>2.3428800000000001</v>
          </cell>
          <cell r="BQ348">
            <v>4.0309200000000001</v>
          </cell>
          <cell r="BU348">
            <v>375.84939050000003</v>
          </cell>
          <cell r="BV348">
            <v>59.131469700000011</v>
          </cell>
          <cell r="BW348">
            <v>434.9808602</v>
          </cell>
        </row>
        <row r="349">
          <cell r="AO349" t="str">
            <v xml:space="preserve">aug </v>
          </cell>
          <cell r="AQ349">
            <v>8.8474260000000005</v>
          </cell>
          <cell r="AR349">
            <v>7.8408329999999999</v>
          </cell>
          <cell r="AS349">
            <v>15.587099999999998</v>
          </cell>
          <cell r="AT349">
            <v>91.476104000000021</v>
          </cell>
          <cell r="AU349">
            <v>2.0240999999999998</v>
          </cell>
          <cell r="AV349">
            <v>2.2371300000000001</v>
          </cell>
          <cell r="AW349">
            <v>17.270313599999998</v>
          </cell>
          <cell r="AX349">
            <v>66.455585999999997</v>
          </cell>
          <cell r="AY349">
            <v>21.883459999999999</v>
          </cell>
          <cell r="AZ349">
            <v>30.165381000000004</v>
          </cell>
          <cell r="BA349">
            <v>0.38658719999999996</v>
          </cell>
          <cell r="BB349">
            <v>2.7512759999999998</v>
          </cell>
          <cell r="BC349">
            <v>5.9249720000000003</v>
          </cell>
          <cell r="BD349">
            <v>0.84113280000000001</v>
          </cell>
          <cell r="BE349">
            <v>4.3950269999999998</v>
          </cell>
          <cell r="BF349">
            <v>0.10281000000000001</v>
          </cell>
          <cell r="BG349">
            <v>36.6828</v>
          </cell>
          <cell r="BH349">
            <v>8.9319999999999986</v>
          </cell>
          <cell r="BI349">
            <v>30.259584</v>
          </cell>
          <cell r="BJ349">
            <v>5.6771819999999993</v>
          </cell>
          <cell r="BK349">
            <v>1.8311099999999996</v>
          </cell>
          <cell r="BL349">
            <v>2.9653399999999999</v>
          </cell>
          <cell r="BM349">
            <v>7.6089359999999999</v>
          </cell>
          <cell r="BN349">
            <v>9.858039999999999</v>
          </cell>
          <cell r="BO349">
            <v>43.912169999999996</v>
          </cell>
          <cell r="BP349">
            <v>2.2593546</v>
          </cell>
          <cell r="BQ349">
            <v>3.7510199999999996</v>
          </cell>
          <cell r="BU349">
            <v>367.43476140000001</v>
          </cell>
          <cell r="BV349">
            <v>58.481639199999996</v>
          </cell>
          <cell r="BW349">
            <v>425.91640060000009</v>
          </cell>
        </row>
        <row r="350">
          <cell r="AO350" t="str">
            <v xml:space="preserve">sep </v>
          </cell>
          <cell r="AQ350">
            <v>8.6251200000000008</v>
          </cell>
          <cell r="AR350">
            <v>7.6817859999999998</v>
          </cell>
          <cell r="AS350">
            <v>15.25506</v>
          </cell>
          <cell r="AT350">
            <v>89.208815000000016</v>
          </cell>
          <cell r="AU350">
            <v>1.9925999999999999</v>
          </cell>
          <cell r="AV350">
            <v>2.2464</v>
          </cell>
          <cell r="AW350">
            <v>16.6990488</v>
          </cell>
          <cell r="AX350">
            <v>67.254599999999996</v>
          </cell>
          <cell r="AY350">
            <v>19.410270000000001</v>
          </cell>
          <cell r="AZ350">
            <v>29.506730000000001</v>
          </cell>
          <cell r="BA350">
            <v>0.40690309999999996</v>
          </cell>
          <cell r="BB350">
            <v>2.6382749999999997</v>
          </cell>
          <cell r="BC350">
            <v>5.7416399999999985</v>
          </cell>
          <cell r="BD350">
            <v>0.80853049999999993</v>
          </cell>
          <cell r="BE350">
            <v>4.1092629999999994</v>
          </cell>
          <cell r="BF350">
            <v>0.10459599999999999</v>
          </cell>
          <cell r="BG350">
            <v>36.40896</v>
          </cell>
          <cell r="BH350">
            <v>8.7360000000000007</v>
          </cell>
          <cell r="BI350">
            <v>29.453292000000001</v>
          </cell>
          <cell r="BJ350">
            <v>5.3272319999999986</v>
          </cell>
          <cell r="BK350">
            <v>1.753792</v>
          </cell>
          <cell r="BL350">
            <v>2.9774240000000005</v>
          </cell>
          <cell r="BM350">
            <v>7.3076439999999998</v>
          </cell>
          <cell r="BN350">
            <v>9.6964560000000013</v>
          </cell>
          <cell r="BO350">
            <v>42.914199999999994</v>
          </cell>
          <cell r="BP350">
            <v>2.3013110999999999</v>
          </cell>
          <cell r="BQ350">
            <v>3.7931039999999996</v>
          </cell>
          <cell r="BU350">
            <v>359.40506629999993</v>
          </cell>
          <cell r="BV350">
            <v>56.859571099999989</v>
          </cell>
          <cell r="BW350">
            <v>416.26463739999991</v>
          </cell>
        </row>
        <row r="351">
          <cell r="AO351" t="str">
            <v xml:space="preserve">oct </v>
          </cell>
          <cell r="AQ351">
            <v>9.4828547412269319</v>
          </cell>
          <cell r="AR351">
            <v>7.8018329999999994</v>
          </cell>
          <cell r="AS351">
            <v>15.7759</v>
          </cell>
          <cell r="AT351">
            <v>93.490224999999995</v>
          </cell>
          <cell r="AU351">
            <v>1.9106000000000001</v>
          </cell>
          <cell r="AV351">
            <v>2.3328999999999995</v>
          </cell>
          <cell r="AW351">
            <v>17.455895399999999</v>
          </cell>
          <cell r="AX351">
            <v>75.784019000000001</v>
          </cell>
          <cell r="AY351">
            <v>17.357559999999999</v>
          </cell>
          <cell r="AZ351">
            <v>30.278001</v>
          </cell>
          <cell r="BA351">
            <v>0.44930160000000002</v>
          </cell>
          <cell r="BB351">
            <v>2.45322</v>
          </cell>
          <cell r="BC351">
            <v>5.235087</v>
          </cell>
          <cell r="BD351">
            <v>0.85385409999999995</v>
          </cell>
          <cell r="BE351">
            <v>4.3776960000000003</v>
          </cell>
          <cell r="BF351">
            <v>0.10724400000000001</v>
          </cell>
          <cell r="BG351">
            <v>39.174029999999995</v>
          </cell>
          <cell r="BH351">
            <v>9.0523999999999987</v>
          </cell>
          <cell r="BI351">
            <v>29.394399999999997</v>
          </cell>
          <cell r="BJ351">
            <v>5.516934</v>
          </cell>
          <cell r="BK351">
            <v>1.7804800000000001</v>
          </cell>
          <cell r="BL351">
            <v>2.9951999999999996</v>
          </cell>
          <cell r="BM351">
            <v>7.5771149999999992</v>
          </cell>
          <cell r="BN351">
            <v>10.089632</v>
          </cell>
          <cell r="BO351">
            <v>44.719080000000005</v>
          </cell>
          <cell r="BP351">
            <v>2.2001835000000001</v>
          </cell>
          <cell r="BQ351">
            <v>3.7163839999999997</v>
          </cell>
          <cell r="BU351">
            <v>378.94040024122688</v>
          </cell>
          <cell r="BV351">
            <v>56.505061599999991</v>
          </cell>
          <cell r="BW351">
            <v>435.44546184122692</v>
          </cell>
        </row>
        <row r="352">
          <cell r="AO352" t="str">
            <v xml:space="preserve">nov </v>
          </cell>
          <cell r="AQ352">
            <v>9.6984012389027416</v>
          </cell>
          <cell r="AR352">
            <v>7.6843228999999997</v>
          </cell>
          <cell r="AS352">
            <v>15.549660000000001</v>
          </cell>
          <cell r="AT352">
            <v>91.596551000000005</v>
          </cell>
          <cell r="AU352">
            <v>1.89</v>
          </cell>
          <cell r="AV352">
            <v>2.1658840000000001</v>
          </cell>
          <cell r="AW352">
            <v>16.99536375394737</v>
          </cell>
          <cell r="AX352">
            <v>79.396310000000014</v>
          </cell>
          <cell r="AY352">
            <v>11.676959999999999</v>
          </cell>
          <cell r="AZ352">
            <v>30.026346</v>
          </cell>
          <cell r="BA352">
            <v>0.44746114285714284</v>
          </cell>
          <cell r="BB352">
            <v>2.001846</v>
          </cell>
          <cell r="BC352">
            <v>4.0588860000000002</v>
          </cell>
          <cell r="BD352">
            <v>0.8536878</v>
          </cell>
          <cell r="BE352">
            <v>4.0780959999999995</v>
          </cell>
          <cell r="BF352">
            <v>0.104972</v>
          </cell>
          <cell r="BG352">
            <v>39.114879999999999</v>
          </cell>
          <cell r="BH352">
            <v>8.56</v>
          </cell>
          <cell r="BI352">
            <v>26.720190000000002</v>
          </cell>
          <cell r="BJ352">
            <v>5.5278219999999996</v>
          </cell>
          <cell r="BK352">
            <v>1.7091000000000001</v>
          </cell>
          <cell r="BL352">
            <v>2.8859710000000001</v>
          </cell>
          <cell r="BM352">
            <v>7.510752000000001</v>
          </cell>
          <cell r="BN352">
            <v>9.9040799999999987</v>
          </cell>
          <cell r="BO352">
            <v>44.165429999999994</v>
          </cell>
          <cell r="BP352">
            <v>1.9011248000000001</v>
          </cell>
          <cell r="BQ352">
            <v>3.1930710000000007</v>
          </cell>
          <cell r="BU352">
            <v>372.74212779285023</v>
          </cell>
          <cell r="BV352">
            <v>51.580845042857142</v>
          </cell>
          <cell r="BW352">
            <v>424.32297283570728</v>
          </cell>
        </row>
        <row r="353">
          <cell r="AO353" t="str">
            <v xml:space="preserve">dec </v>
          </cell>
          <cell r="AQ353">
            <v>10.4032039104</v>
          </cell>
          <cell r="AR353">
            <v>8.1674710327455902</v>
          </cell>
          <cell r="AS353">
            <v>16.434539589041098</v>
          </cell>
          <cell r="AT353">
            <v>98.21844999999999</v>
          </cell>
          <cell r="AU353">
            <v>1.9884999999999999</v>
          </cell>
          <cell r="AV353">
            <v>2.3264173614862833</v>
          </cell>
          <cell r="AW353">
            <v>18.173851292368422</v>
          </cell>
          <cell r="AX353">
            <v>88.049919443148696</v>
          </cell>
          <cell r="AY353">
            <v>6.3041293779904315</v>
          </cell>
          <cell r="AZ353">
            <v>31.425748356955378</v>
          </cell>
          <cell r="BA353">
            <v>0.46473022641509432</v>
          </cell>
          <cell r="BB353">
            <v>2.0367624988864144</v>
          </cell>
          <cell r="BC353">
            <v>4.0812090275229354</v>
          </cell>
          <cell r="BD353">
            <v>0.9406855161290324</v>
          </cell>
          <cell r="BE353">
            <v>3.9616451612903223</v>
          </cell>
          <cell r="BF353">
            <v>0.11200000000000002</v>
          </cell>
          <cell r="BG353">
            <v>41.841333333333324</v>
          </cell>
          <cell r="BH353">
            <v>9.4391459207459221</v>
          </cell>
          <cell r="BI353">
            <v>28.03658214634147</v>
          </cell>
          <cell r="BJ353">
            <v>6.0448250127226455</v>
          </cell>
          <cell r="BK353">
            <v>1.7830107194244604</v>
          </cell>
          <cell r="BL353">
            <v>3.0345018691099481</v>
          </cell>
          <cell r="BM353">
            <v>7.9623099999999987</v>
          </cell>
          <cell r="BN353">
            <v>10.401326189376443</v>
          </cell>
          <cell r="BO353">
            <v>46.250399999999999</v>
          </cell>
          <cell r="BP353">
            <v>1.9805225806451612</v>
          </cell>
          <cell r="BQ353">
            <v>3.0739580000000002</v>
          </cell>
          <cell r="BU353">
            <v>394.2162853036977</v>
          </cell>
          <cell r="BV353">
            <v>53.666412681736233</v>
          </cell>
          <cell r="BW353">
            <v>447.88269798543394</v>
          </cell>
        </row>
        <row r="606">
          <cell r="B606" t="str">
            <v xml:space="preserve">jan </v>
          </cell>
          <cell r="D606">
            <v>33.07</v>
          </cell>
          <cell r="E606">
            <v>0</v>
          </cell>
          <cell r="F606">
            <v>34.56</v>
          </cell>
          <cell r="G606">
            <v>33.270000000000003</v>
          </cell>
          <cell r="H606">
            <v>0</v>
          </cell>
          <cell r="I606">
            <v>33</v>
          </cell>
          <cell r="J606">
            <v>30.19</v>
          </cell>
          <cell r="K606">
            <v>32.97</v>
          </cell>
          <cell r="L606">
            <v>29.03</v>
          </cell>
          <cell r="M606">
            <v>36.799999999999997</v>
          </cell>
          <cell r="N606">
            <v>0</v>
          </cell>
          <cell r="O606">
            <v>0</v>
          </cell>
          <cell r="P606">
            <v>0</v>
          </cell>
          <cell r="Q606">
            <v>34.36</v>
          </cell>
          <cell r="R606">
            <v>0</v>
          </cell>
          <cell r="S606">
            <v>37.78</v>
          </cell>
          <cell r="T606">
            <v>32.97</v>
          </cell>
          <cell r="U606">
            <v>31.32</v>
          </cell>
          <cell r="V606">
            <v>0</v>
          </cell>
          <cell r="W606">
            <v>31.54</v>
          </cell>
          <cell r="X606">
            <v>0</v>
          </cell>
          <cell r="Y606">
            <v>0</v>
          </cell>
          <cell r="Z606">
            <v>36.07</v>
          </cell>
          <cell r="AA606">
            <v>33.409999999999997</v>
          </cell>
          <cell r="AB606">
            <v>28.03</v>
          </cell>
          <cell r="AC606">
            <v>0</v>
          </cell>
          <cell r="AD606">
            <v>0</v>
          </cell>
          <cell r="AH606">
            <v>0</v>
          </cell>
          <cell r="AI606">
            <v>0</v>
          </cell>
          <cell r="AJ606">
            <v>32.682571855284422</v>
          </cell>
        </row>
        <row r="607">
          <cell r="B607" t="str">
            <v xml:space="preserve">feb </v>
          </cell>
          <cell r="D607">
            <v>31.58</v>
          </cell>
          <cell r="E607">
            <v>0</v>
          </cell>
          <cell r="F607">
            <v>34.44</v>
          </cell>
          <cell r="G607">
            <v>32.770000000000003</v>
          </cell>
          <cell r="H607">
            <v>0</v>
          </cell>
          <cell r="I607">
            <v>33</v>
          </cell>
          <cell r="J607">
            <v>30.48</v>
          </cell>
          <cell r="K607">
            <v>32.090000000000003</v>
          </cell>
          <cell r="L607">
            <v>28.04</v>
          </cell>
          <cell r="M607">
            <v>36.799999999999997</v>
          </cell>
          <cell r="N607">
            <v>0</v>
          </cell>
          <cell r="O607">
            <v>0</v>
          </cell>
          <cell r="P607">
            <v>0</v>
          </cell>
          <cell r="Q607">
            <v>32.82</v>
          </cell>
          <cell r="R607">
            <v>0</v>
          </cell>
          <cell r="S607">
            <v>37.43</v>
          </cell>
          <cell r="T607">
            <v>32.090000000000003</v>
          </cell>
          <cell r="U607">
            <v>31.61</v>
          </cell>
          <cell r="V607">
            <v>0</v>
          </cell>
          <cell r="W607">
            <v>31.87</v>
          </cell>
          <cell r="X607">
            <v>0</v>
          </cell>
          <cell r="Y607">
            <v>0</v>
          </cell>
          <cell r="Z607">
            <v>36.299999999999997</v>
          </cell>
          <cell r="AA607">
            <v>33.03</v>
          </cell>
          <cell r="AB607">
            <v>27.86</v>
          </cell>
          <cell r="AC607">
            <v>0</v>
          </cell>
          <cell r="AD607">
            <v>0</v>
          </cell>
          <cell r="AH607">
            <v>0</v>
          </cell>
          <cell r="AI607">
            <v>0</v>
          </cell>
          <cell r="AJ607">
            <v>32.179190981526034</v>
          </cell>
        </row>
        <row r="608">
          <cell r="B608" t="str">
            <v xml:space="preserve">mar </v>
          </cell>
          <cell r="D608">
            <v>30.07</v>
          </cell>
          <cell r="E608">
            <v>0</v>
          </cell>
          <cell r="F608">
            <v>34.700000000000003</v>
          </cell>
          <cell r="G608">
            <v>32.409999999999997</v>
          </cell>
          <cell r="H608">
            <v>0</v>
          </cell>
          <cell r="I608">
            <v>32.46</v>
          </cell>
          <cell r="J608">
            <v>30.63</v>
          </cell>
          <cell r="K608">
            <v>30.35</v>
          </cell>
          <cell r="L608">
            <v>27.19</v>
          </cell>
          <cell r="M608">
            <v>36.799999999999997</v>
          </cell>
          <cell r="N608">
            <v>0</v>
          </cell>
          <cell r="O608">
            <v>0</v>
          </cell>
          <cell r="P608">
            <v>0</v>
          </cell>
          <cell r="Q608">
            <v>31.68</v>
          </cell>
          <cell r="R608">
            <v>0</v>
          </cell>
          <cell r="S608">
            <v>37.46</v>
          </cell>
          <cell r="T608">
            <v>30.84</v>
          </cell>
          <cell r="U608">
            <v>31.54</v>
          </cell>
          <cell r="V608">
            <v>0</v>
          </cell>
          <cell r="W608">
            <v>32.04</v>
          </cell>
          <cell r="X608">
            <v>0</v>
          </cell>
          <cell r="Y608">
            <v>0</v>
          </cell>
          <cell r="Z608">
            <v>32.24</v>
          </cell>
          <cell r="AA608">
            <v>32.380000000000003</v>
          </cell>
          <cell r="AB608">
            <v>27.61</v>
          </cell>
          <cell r="AC608">
            <v>0</v>
          </cell>
          <cell r="AD608">
            <v>0</v>
          </cell>
          <cell r="AH608">
            <v>0</v>
          </cell>
          <cell r="AI608">
            <v>0</v>
          </cell>
          <cell r="AJ608">
            <v>31.342144401546971</v>
          </cell>
        </row>
        <row r="609">
          <cell r="B609" t="str">
            <v xml:space="preserve">apr </v>
          </cell>
          <cell r="D609">
            <v>29</v>
          </cell>
          <cell r="E609">
            <v>0</v>
          </cell>
          <cell r="F609">
            <v>34.299999999999997</v>
          </cell>
          <cell r="G609">
            <v>32.22</v>
          </cell>
          <cell r="H609">
            <v>0</v>
          </cell>
          <cell r="I609">
            <v>32.46</v>
          </cell>
          <cell r="J609">
            <v>30.27</v>
          </cell>
          <cell r="K609">
            <v>28.79</v>
          </cell>
          <cell r="L609">
            <v>26.88</v>
          </cell>
          <cell r="M609">
            <v>39.17</v>
          </cell>
          <cell r="N609">
            <v>0</v>
          </cell>
          <cell r="O609">
            <v>0</v>
          </cell>
          <cell r="P609">
            <v>0</v>
          </cell>
          <cell r="Q609">
            <v>30.55</v>
          </cell>
          <cell r="R609">
            <v>0</v>
          </cell>
          <cell r="S609">
            <v>37.380000000000003</v>
          </cell>
          <cell r="T609">
            <v>31.06</v>
          </cell>
          <cell r="U609">
            <v>31.9</v>
          </cell>
          <cell r="V609">
            <v>0</v>
          </cell>
          <cell r="W609">
            <v>32.24</v>
          </cell>
          <cell r="X609">
            <v>0</v>
          </cell>
          <cell r="Y609">
            <v>0</v>
          </cell>
          <cell r="Z609">
            <v>32.450000000000003</v>
          </cell>
          <cell r="AA609">
            <v>31.22</v>
          </cell>
          <cell r="AB609">
            <v>28.82</v>
          </cell>
          <cell r="AC609">
            <v>0</v>
          </cell>
          <cell r="AD609">
            <v>0</v>
          </cell>
          <cell r="AH609">
            <v>0</v>
          </cell>
          <cell r="AI609">
            <v>0</v>
          </cell>
          <cell r="AJ609">
            <v>31.179348615773193</v>
          </cell>
        </row>
        <row r="610">
          <cell r="B610" t="str">
            <v xml:space="preserve">may </v>
          </cell>
          <cell r="D610">
            <v>28.68</v>
          </cell>
          <cell r="E610">
            <v>0</v>
          </cell>
          <cell r="F610">
            <v>33.770000000000003</v>
          </cell>
          <cell r="G610">
            <v>32.380000000000003</v>
          </cell>
          <cell r="H610">
            <v>0</v>
          </cell>
          <cell r="I610">
            <v>33.159999999999997</v>
          </cell>
          <cell r="J610">
            <v>30.5</v>
          </cell>
          <cell r="K610">
            <v>28.53</v>
          </cell>
          <cell r="L610">
            <v>27.54</v>
          </cell>
          <cell r="M610">
            <v>39.17</v>
          </cell>
          <cell r="N610">
            <v>0</v>
          </cell>
          <cell r="O610">
            <v>0</v>
          </cell>
          <cell r="P610">
            <v>0</v>
          </cell>
          <cell r="Q610">
            <v>30.42</v>
          </cell>
          <cell r="R610">
            <v>0</v>
          </cell>
          <cell r="S610">
            <v>37.56</v>
          </cell>
          <cell r="T610">
            <v>31.22</v>
          </cell>
          <cell r="U610">
            <v>31.9</v>
          </cell>
          <cell r="V610">
            <v>0</v>
          </cell>
          <cell r="W610">
            <v>32.369999999999997</v>
          </cell>
          <cell r="X610">
            <v>0</v>
          </cell>
          <cell r="Y610">
            <v>0</v>
          </cell>
          <cell r="Z610">
            <v>31.61</v>
          </cell>
          <cell r="AA610">
            <v>32.42</v>
          </cell>
          <cell r="AB610">
            <v>28.3</v>
          </cell>
          <cell r="AC610">
            <v>0</v>
          </cell>
          <cell r="AD610">
            <v>0</v>
          </cell>
          <cell r="AH610">
            <v>0</v>
          </cell>
          <cell r="AI610">
            <v>0</v>
          </cell>
          <cell r="AJ610">
            <v>31.08105865593399</v>
          </cell>
        </row>
        <row r="611">
          <cell r="B611" t="str">
            <v xml:space="preserve">jun </v>
          </cell>
          <cell r="D611">
            <v>28.36</v>
          </cell>
          <cell r="E611">
            <v>0</v>
          </cell>
          <cell r="F611">
            <v>33.54</v>
          </cell>
          <cell r="G611">
            <v>32.630000000000003</v>
          </cell>
          <cell r="H611">
            <v>0</v>
          </cell>
          <cell r="I611">
            <v>32.909999999999997</v>
          </cell>
          <cell r="J611">
            <v>30.36</v>
          </cell>
          <cell r="K611">
            <v>28.65</v>
          </cell>
          <cell r="L611">
            <v>27.89</v>
          </cell>
          <cell r="M611">
            <v>39.17</v>
          </cell>
          <cell r="N611">
            <v>0</v>
          </cell>
          <cell r="O611">
            <v>0</v>
          </cell>
          <cell r="P611">
            <v>0</v>
          </cell>
          <cell r="Q611">
            <v>31.25</v>
          </cell>
          <cell r="R611">
            <v>0</v>
          </cell>
          <cell r="S611">
            <v>38.31</v>
          </cell>
          <cell r="T611">
            <v>32.44</v>
          </cell>
          <cell r="U611">
            <v>32.409999999999997</v>
          </cell>
          <cell r="V611">
            <v>0</v>
          </cell>
          <cell r="W611">
            <v>32.22</v>
          </cell>
          <cell r="X611">
            <v>0</v>
          </cell>
          <cell r="Y611">
            <v>0</v>
          </cell>
          <cell r="Z611">
            <v>31.41</v>
          </cell>
          <cell r="AA611">
            <v>31.97</v>
          </cell>
          <cell r="AB611">
            <v>29.82</v>
          </cell>
          <cell r="AC611">
            <v>0</v>
          </cell>
          <cell r="AD611">
            <v>0</v>
          </cell>
          <cell r="AH611">
            <v>0</v>
          </cell>
          <cell r="AI611">
            <v>0</v>
          </cell>
          <cell r="AJ611">
            <v>31.484297875921577</v>
          </cell>
        </row>
        <row r="612">
          <cell r="B612" t="str">
            <v xml:space="preserve">jul </v>
          </cell>
          <cell r="D612">
            <v>30.04</v>
          </cell>
          <cell r="E612">
            <v>0</v>
          </cell>
          <cell r="F612">
            <v>33.31</v>
          </cell>
          <cell r="G612">
            <v>33.44</v>
          </cell>
          <cell r="H612">
            <v>0</v>
          </cell>
          <cell r="I612">
            <v>33.22</v>
          </cell>
          <cell r="J612">
            <v>31.2</v>
          </cell>
          <cell r="K612">
            <v>30.8</v>
          </cell>
          <cell r="L612">
            <v>28.12</v>
          </cell>
          <cell r="M612">
            <v>39.17</v>
          </cell>
          <cell r="N612">
            <v>0</v>
          </cell>
          <cell r="O612">
            <v>0</v>
          </cell>
          <cell r="P612">
            <v>0</v>
          </cell>
          <cell r="Q612">
            <v>32.42</v>
          </cell>
          <cell r="R612">
            <v>0</v>
          </cell>
          <cell r="S612">
            <v>38.979999999999997</v>
          </cell>
          <cell r="T612">
            <v>31.28</v>
          </cell>
          <cell r="U612">
            <v>32.78</v>
          </cell>
          <cell r="V612">
            <v>0</v>
          </cell>
          <cell r="W612">
            <v>33.130000000000003</v>
          </cell>
          <cell r="X612">
            <v>0</v>
          </cell>
          <cell r="Y612">
            <v>0</v>
          </cell>
          <cell r="Z612">
            <v>33.72</v>
          </cell>
          <cell r="AA612">
            <v>31.63</v>
          </cell>
          <cell r="AB612">
            <v>31.69</v>
          </cell>
          <cell r="AC612">
            <v>0</v>
          </cell>
          <cell r="AD612">
            <v>0</v>
          </cell>
          <cell r="AH612">
            <v>0</v>
          </cell>
          <cell r="AI612">
            <v>0</v>
          </cell>
          <cell r="AJ612">
            <v>32.407735972217885</v>
          </cell>
        </row>
        <row r="613">
          <cell r="B613" t="str">
            <v xml:space="preserve">aug </v>
          </cell>
          <cell r="D613">
            <v>31.51</v>
          </cell>
          <cell r="E613">
            <v>0</v>
          </cell>
          <cell r="F613">
            <v>33.450000000000003</v>
          </cell>
          <cell r="G613">
            <v>34.4</v>
          </cell>
          <cell r="H613">
            <v>0</v>
          </cell>
          <cell r="I613">
            <v>33.15</v>
          </cell>
          <cell r="J613">
            <v>30.6</v>
          </cell>
          <cell r="K613">
            <v>32.479999999999997</v>
          </cell>
          <cell r="L613">
            <v>28.98</v>
          </cell>
          <cell r="M613">
            <v>39.17</v>
          </cell>
          <cell r="N613">
            <v>0</v>
          </cell>
          <cell r="O613">
            <v>0</v>
          </cell>
          <cell r="P613">
            <v>0</v>
          </cell>
          <cell r="Q613">
            <v>34.130000000000003</v>
          </cell>
          <cell r="R613">
            <v>0</v>
          </cell>
          <cell r="S613">
            <v>39.229999999999997</v>
          </cell>
          <cell r="T613">
            <v>36.96</v>
          </cell>
          <cell r="U613">
            <v>33.36</v>
          </cell>
          <cell r="V613">
            <v>0</v>
          </cell>
          <cell r="W613">
            <v>33.04</v>
          </cell>
          <cell r="X613">
            <v>0</v>
          </cell>
          <cell r="Y613">
            <v>0</v>
          </cell>
          <cell r="Z613">
            <v>36.729999999999997</v>
          </cell>
          <cell r="AA613">
            <v>32.33</v>
          </cell>
          <cell r="AB613">
            <v>33.29</v>
          </cell>
          <cell r="AC613">
            <v>0</v>
          </cell>
          <cell r="AD613">
            <v>0</v>
          </cell>
          <cell r="AH613">
            <v>0</v>
          </cell>
          <cell r="AI613">
            <v>0</v>
          </cell>
          <cell r="AJ613">
            <v>33.843123190073172</v>
          </cell>
        </row>
        <row r="614">
          <cell r="B614" t="str">
            <v xml:space="preserve">sep </v>
          </cell>
          <cell r="D614">
            <v>34.159999999999997</v>
          </cell>
          <cell r="E614">
            <v>0</v>
          </cell>
          <cell r="F614">
            <v>34.4</v>
          </cell>
          <cell r="G614">
            <v>36.340000000000003</v>
          </cell>
          <cell r="H614">
            <v>0</v>
          </cell>
          <cell r="I614">
            <v>32.869999999999997</v>
          </cell>
          <cell r="J614">
            <v>30.68</v>
          </cell>
          <cell r="K614">
            <v>33.729999999999997</v>
          </cell>
          <cell r="L614">
            <v>30.16</v>
          </cell>
          <cell r="M614">
            <v>39.17</v>
          </cell>
          <cell r="N614">
            <v>0</v>
          </cell>
          <cell r="O614">
            <v>0</v>
          </cell>
          <cell r="P614">
            <v>0</v>
          </cell>
          <cell r="Q614">
            <v>37.630000000000003</v>
          </cell>
          <cell r="R614">
            <v>0</v>
          </cell>
          <cell r="S614">
            <v>39.72</v>
          </cell>
          <cell r="T614">
            <v>37.130000000000003</v>
          </cell>
          <cell r="U614">
            <v>34.880000000000003</v>
          </cell>
          <cell r="V614">
            <v>0</v>
          </cell>
          <cell r="W614">
            <v>33.31</v>
          </cell>
          <cell r="X614">
            <v>0</v>
          </cell>
          <cell r="Y614">
            <v>0</v>
          </cell>
          <cell r="Z614">
            <v>38.36</v>
          </cell>
          <cell r="AA614">
            <v>31.58</v>
          </cell>
          <cell r="AB614">
            <v>32.270000000000003</v>
          </cell>
          <cell r="AC614">
            <v>0</v>
          </cell>
          <cell r="AD614">
            <v>0</v>
          </cell>
          <cell r="AH614">
            <v>0</v>
          </cell>
          <cell r="AI614">
            <v>0</v>
          </cell>
          <cell r="AJ614">
            <v>34.707531261747832</v>
          </cell>
        </row>
        <row r="615">
          <cell r="B615" t="str">
            <v xml:space="preserve">oct </v>
          </cell>
          <cell r="D615">
            <v>35.57</v>
          </cell>
          <cell r="E615">
            <v>0</v>
          </cell>
          <cell r="F615">
            <v>34.96</v>
          </cell>
          <cell r="G615">
            <v>36.85</v>
          </cell>
          <cell r="H615">
            <v>0</v>
          </cell>
          <cell r="I615">
            <v>32.880000000000003</v>
          </cell>
          <cell r="J615">
            <v>31.08</v>
          </cell>
          <cell r="K615">
            <v>33.92</v>
          </cell>
          <cell r="L615">
            <v>31.33</v>
          </cell>
          <cell r="M615">
            <v>39.17</v>
          </cell>
          <cell r="N615">
            <v>0</v>
          </cell>
          <cell r="O615">
            <v>0</v>
          </cell>
          <cell r="P615">
            <v>0</v>
          </cell>
          <cell r="Q615">
            <v>38.24</v>
          </cell>
          <cell r="R615">
            <v>0</v>
          </cell>
          <cell r="S615">
            <v>40.46</v>
          </cell>
          <cell r="T615">
            <v>37.79</v>
          </cell>
          <cell r="U615">
            <v>35.46</v>
          </cell>
          <cell r="V615">
            <v>0</v>
          </cell>
          <cell r="W615">
            <v>33.65</v>
          </cell>
          <cell r="X615">
            <v>0</v>
          </cell>
          <cell r="Y615">
            <v>0</v>
          </cell>
          <cell r="Z615">
            <v>38.82</v>
          </cell>
          <cell r="AA615">
            <v>32.21</v>
          </cell>
          <cell r="AB615">
            <v>31.85</v>
          </cell>
          <cell r="AC615">
            <v>0</v>
          </cell>
          <cell r="AD615">
            <v>0</v>
          </cell>
          <cell r="AH615">
            <v>0</v>
          </cell>
          <cell r="AI615">
            <v>0</v>
          </cell>
          <cell r="AJ615">
            <v>35.090794051907615</v>
          </cell>
        </row>
        <row r="616">
          <cell r="B616" t="str">
            <v xml:space="preserve">nov </v>
          </cell>
          <cell r="D616">
            <v>36.42</v>
          </cell>
          <cell r="E616">
            <v>0</v>
          </cell>
          <cell r="F616">
            <v>35.19</v>
          </cell>
          <cell r="G616">
            <v>37.17</v>
          </cell>
          <cell r="H616">
            <v>0</v>
          </cell>
          <cell r="I616">
            <v>33.450000000000003</v>
          </cell>
          <cell r="J616">
            <v>31.03</v>
          </cell>
          <cell r="K616">
            <v>34.369999999999997</v>
          </cell>
          <cell r="L616">
            <v>31.59</v>
          </cell>
          <cell r="M616">
            <v>39.17</v>
          </cell>
          <cell r="N616">
            <v>0</v>
          </cell>
          <cell r="O616">
            <v>0</v>
          </cell>
          <cell r="P616">
            <v>0</v>
          </cell>
          <cell r="Q616">
            <v>39.61</v>
          </cell>
          <cell r="R616">
            <v>0</v>
          </cell>
          <cell r="S616">
            <v>39.96</v>
          </cell>
          <cell r="T616">
            <v>38.86</v>
          </cell>
          <cell r="U616">
            <v>36.99</v>
          </cell>
          <cell r="V616">
            <v>0</v>
          </cell>
          <cell r="W616">
            <v>34.090000000000003</v>
          </cell>
          <cell r="X616">
            <v>0</v>
          </cell>
          <cell r="Y616">
            <v>0</v>
          </cell>
          <cell r="Z616">
            <v>38.979999999999997</v>
          </cell>
          <cell r="AA616">
            <v>32.549999999999997</v>
          </cell>
          <cell r="AB616">
            <v>31.49</v>
          </cell>
          <cell r="AC616">
            <v>0</v>
          </cell>
          <cell r="AD616">
            <v>0</v>
          </cell>
          <cell r="AH616">
            <v>0</v>
          </cell>
          <cell r="AI616">
            <v>0</v>
          </cell>
          <cell r="AJ616">
            <v>35.467662837944118</v>
          </cell>
        </row>
        <row r="617">
          <cell r="B617" t="str">
            <v xml:space="preserve">dec </v>
          </cell>
          <cell r="D617">
            <v>35.119999999999997</v>
          </cell>
          <cell r="E617">
            <v>0</v>
          </cell>
          <cell r="F617">
            <v>35.200000000000003</v>
          </cell>
          <cell r="G617">
            <v>36.049999999999997</v>
          </cell>
          <cell r="H617">
            <v>0</v>
          </cell>
          <cell r="I617">
            <v>33.4</v>
          </cell>
          <cell r="J617">
            <v>31.12</v>
          </cell>
          <cell r="K617">
            <v>34.049999999999997</v>
          </cell>
          <cell r="L617">
            <v>29.7</v>
          </cell>
          <cell r="M617">
            <v>39.17</v>
          </cell>
          <cell r="N617">
            <v>0</v>
          </cell>
          <cell r="O617">
            <v>0</v>
          </cell>
          <cell r="P617">
            <v>0</v>
          </cell>
          <cell r="Q617">
            <v>38.94</v>
          </cell>
          <cell r="R617">
            <v>0</v>
          </cell>
          <cell r="S617">
            <v>40.29</v>
          </cell>
          <cell r="T617">
            <v>36.78</v>
          </cell>
          <cell r="U617">
            <v>36.99</v>
          </cell>
          <cell r="V617">
            <v>0</v>
          </cell>
          <cell r="W617">
            <v>34.409999999999997</v>
          </cell>
          <cell r="X617">
            <v>0</v>
          </cell>
          <cell r="Y617">
            <v>0</v>
          </cell>
          <cell r="Z617">
            <v>39.369999999999997</v>
          </cell>
          <cell r="AA617">
            <v>31.91</v>
          </cell>
          <cell r="AB617">
            <v>30.69</v>
          </cell>
          <cell r="AC617">
            <v>0</v>
          </cell>
          <cell r="AD617">
            <v>0</v>
          </cell>
          <cell r="AH617">
            <v>0</v>
          </cell>
          <cell r="AI617">
            <v>0</v>
          </cell>
          <cell r="AJ617">
            <v>34.809417362754203</v>
          </cell>
        </row>
        <row r="618">
          <cell r="B618" t="str">
            <v xml:space="preserve">jan </v>
          </cell>
          <cell r="D618">
            <v>33.14</v>
          </cell>
          <cell r="E618">
            <v>25.05</v>
          </cell>
          <cell r="F618">
            <v>34.85</v>
          </cell>
          <cell r="G618">
            <v>33.799999999999997</v>
          </cell>
          <cell r="H618">
            <v>0</v>
          </cell>
          <cell r="I618">
            <v>33.61</v>
          </cell>
          <cell r="J618">
            <v>30.73</v>
          </cell>
          <cell r="K618">
            <v>32.78</v>
          </cell>
          <cell r="L618">
            <v>28.39</v>
          </cell>
          <cell r="M618">
            <v>39.17</v>
          </cell>
          <cell r="N618">
            <v>0</v>
          </cell>
          <cell r="O618">
            <v>0</v>
          </cell>
          <cell r="P618">
            <v>0</v>
          </cell>
          <cell r="Q618">
            <v>36.923909635592963</v>
          </cell>
          <cell r="R618">
            <v>28.526902887139112</v>
          </cell>
          <cell r="S618">
            <v>40.25</v>
          </cell>
          <cell r="T618">
            <v>33.49</v>
          </cell>
          <cell r="U618">
            <v>35.31</v>
          </cell>
          <cell r="V618">
            <v>0</v>
          </cell>
          <cell r="W618">
            <v>34.08</v>
          </cell>
          <cell r="X618">
            <v>0</v>
          </cell>
          <cell r="Y618">
            <v>0</v>
          </cell>
          <cell r="Z618">
            <v>36.47</v>
          </cell>
          <cell r="AA618">
            <v>32.74</v>
          </cell>
          <cell r="AB618">
            <v>29.6</v>
          </cell>
          <cell r="AC618">
            <v>0</v>
          </cell>
          <cell r="AD618">
            <v>0</v>
          </cell>
          <cell r="AH618">
            <v>33.27282291792956</v>
          </cell>
          <cell r="AI618">
            <v>0</v>
          </cell>
          <cell r="AJ618">
            <v>33.38681008793764</v>
          </cell>
        </row>
        <row r="619">
          <cell r="B619" t="str">
            <v xml:space="preserve">feb </v>
          </cell>
          <cell r="D619">
            <v>30.29</v>
          </cell>
          <cell r="E619">
            <v>25.21</v>
          </cell>
          <cell r="F619">
            <v>34.32</v>
          </cell>
          <cell r="G619">
            <v>32.57</v>
          </cell>
          <cell r="H619">
            <v>0</v>
          </cell>
          <cell r="I619">
            <v>33.79</v>
          </cell>
          <cell r="J619">
            <v>29.6</v>
          </cell>
          <cell r="K619">
            <v>31.44</v>
          </cell>
          <cell r="L619">
            <v>27.35</v>
          </cell>
          <cell r="M619">
            <v>39.33</v>
          </cell>
          <cell r="N619">
            <v>0</v>
          </cell>
          <cell r="O619">
            <v>0</v>
          </cell>
          <cell r="P619">
            <v>0</v>
          </cell>
          <cell r="Q619">
            <v>33.908316002094203</v>
          </cell>
          <cell r="R619">
            <v>28.549135559114614</v>
          </cell>
          <cell r="S619">
            <v>39.6</v>
          </cell>
          <cell r="T619">
            <v>32.99</v>
          </cell>
          <cell r="U619">
            <v>34.590000000000003</v>
          </cell>
          <cell r="V619">
            <v>0</v>
          </cell>
          <cell r="W619">
            <v>33.840000000000003</v>
          </cell>
          <cell r="X619">
            <v>0</v>
          </cell>
          <cell r="Y619">
            <v>0</v>
          </cell>
          <cell r="Z619">
            <v>36.15</v>
          </cell>
          <cell r="AA619">
            <v>32.57</v>
          </cell>
          <cell r="AB619">
            <v>29.07</v>
          </cell>
          <cell r="AC619">
            <v>0</v>
          </cell>
          <cell r="AD619">
            <v>0</v>
          </cell>
          <cell r="AH619">
            <v>32.509302864511611</v>
          </cell>
          <cell r="AI619">
            <v>0</v>
          </cell>
          <cell r="AJ619">
            <v>32.446554263988503</v>
          </cell>
        </row>
        <row r="620">
          <cell r="B620" t="str">
            <v xml:space="preserve">mar </v>
          </cell>
          <cell r="D620">
            <v>28.2</v>
          </cell>
          <cell r="E620">
            <v>25.47</v>
          </cell>
          <cell r="F620">
            <v>34.44</v>
          </cell>
          <cell r="G620">
            <v>32.17</v>
          </cell>
          <cell r="H620">
            <v>0</v>
          </cell>
          <cell r="I620">
            <v>33.869999999999997</v>
          </cell>
          <cell r="J620">
            <v>29.26</v>
          </cell>
          <cell r="K620">
            <v>29.79</v>
          </cell>
          <cell r="L620">
            <v>25.99</v>
          </cell>
          <cell r="M620">
            <v>39.33</v>
          </cell>
          <cell r="N620">
            <v>0</v>
          </cell>
          <cell r="O620">
            <v>0</v>
          </cell>
          <cell r="P620">
            <v>0</v>
          </cell>
          <cell r="Q620">
            <v>32.299004221441749</v>
          </cell>
          <cell r="R620">
            <v>28.601192907917316</v>
          </cell>
          <cell r="S620">
            <v>40.56</v>
          </cell>
          <cell r="T620">
            <v>31.04</v>
          </cell>
          <cell r="U620">
            <v>34.06</v>
          </cell>
          <cell r="V620">
            <v>0</v>
          </cell>
          <cell r="W620">
            <v>33.86</v>
          </cell>
          <cell r="X620">
            <v>0</v>
          </cell>
          <cell r="Y620">
            <v>0</v>
          </cell>
          <cell r="Z620">
            <v>33.07</v>
          </cell>
          <cell r="AA620">
            <v>32.9</v>
          </cell>
          <cell r="AB620">
            <v>28.39</v>
          </cell>
          <cell r="AC620">
            <v>0</v>
          </cell>
          <cell r="AD620">
            <v>0</v>
          </cell>
          <cell r="AH620">
            <v>31.850010951631059</v>
          </cell>
          <cell r="AI620">
            <v>0</v>
          </cell>
          <cell r="AJ620">
            <v>31.505420261944888</v>
          </cell>
        </row>
        <row r="621">
          <cell r="B621" t="str">
            <v xml:space="preserve">apr </v>
          </cell>
          <cell r="D621">
            <v>26.5</v>
          </cell>
          <cell r="E621">
            <v>26.32</v>
          </cell>
          <cell r="F621">
            <v>34.44</v>
          </cell>
          <cell r="G621">
            <v>30.95</v>
          </cell>
          <cell r="H621">
            <v>0</v>
          </cell>
          <cell r="I621">
            <v>33.799999999999997</v>
          </cell>
          <cell r="J621">
            <v>28.89</v>
          </cell>
          <cell r="K621">
            <v>28.21</v>
          </cell>
          <cell r="L621">
            <v>25.47</v>
          </cell>
          <cell r="M621">
            <v>38.83</v>
          </cell>
          <cell r="N621">
            <v>0</v>
          </cell>
          <cell r="O621">
            <v>0</v>
          </cell>
          <cell r="P621">
            <v>0</v>
          </cell>
          <cell r="Q621">
            <v>31.093621255115714</v>
          </cell>
          <cell r="R621">
            <v>28.684058449599604</v>
          </cell>
          <cell r="S621">
            <v>40.33</v>
          </cell>
          <cell r="T621">
            <v>30.42</v>
          </cell>
          <cell r="U621">
            <v>32.08</v>
          </cell>
          <cell r="V621">
            <v>0</v>
          </cell>
          <cell r="W621">
            <v>33.54</v>
          </cell>
          <cell r="X621">
            <v>0</v>
          </cell>
          <cell r="Y621">
            <v>0</v>
          </cell>
          <cell r="Z621">
            <v>33</v>
          </cell>
          <cell r="AA621">
            <v>32.630000000000003</v>
          </cell>
          <cell r="AB621">
            <v>25.27</v>
          </cell>
          <cell r="AC621">
            <v>0</v>
          </cell>
          <cell r="AD621">
            <v>0</v>
          </cell>
          <cell r="AH621">
            <v>31.13653776137307</v>
          </cell>
          <cell r="AI621">
            <v>0</v>
          </cell>
          <cell r="AJ621">
            <v>30.047755615964327</v>
          </cell>
        </row>
        <row r="622">
          <cell r="B622" t="str">
            <v xml:space="preserve">may </v>
          </cell>
          <cell r="D622">
            <v>25.47</v>
          </cell>
          <cell r="E622">
            <v>25.97</v>
          </cell>
          <cell r="F622">
            <v>33.89</v>
          </cell>
          <cell r="G622">
            <v>29.71</v>
          </cell>
          <cell r="H622">
            <v>0</v>
          </cell>
          <cell r="I622">
            <v>33.909999999999997</v>
          </cell>
          <cell r="J622">
            <v>28.65</v>
          </cell>
          <cell r="K622">
            <v>28.36</v>
          </cell>
          <cell r="L622">
            <v>25.57</v>
          </cell>
          <cell r="M622">
            <v>38.83</v>
          </cell>
          <cell r="N622">
            <v>0</v>
          </cell>
          <cell r="O622">
            <v>0</v>
          </cell>
          <cell r="P622">
            <v>0</v>
          </cell>
          <cell r="Q622">
            <v>29.781342287552633</v>
          </cell>
          <cell r="R622">
            <v>28.511074651353567</v>
          </cell>
          <cell r="S622">
            <v>39.42</v>
          </cell>
          <cell r="T622">
            <v>30.25</v>
          </cell>
          <cell r="U622">
            <v>30.08</v>
          </cell>
          <cell r="V622">
            <v>0</v>
          </cell>
          <cell r="W622">
            <v>33.270000000000003</v>
          </cell>
          <cell r="X622">
            <v>0</v>
          </cell>
          <cell r="Y622">
            <v>0</v>
          </cell>
          <cell r="Z622">
            <v>32.68</v>
          </cell>
          <cell r="AA622">
            <v>32.33</v>
          </cell>
          <cell r="AB622">
            <v>22.99</v>
          </cell>
          <cell r="AC622">
            <v>0</v>
          </cell>
          <cell r="AD622">
            <v>0</v>
          </cell>
          <cell r="AH622">
            <v>30.537356496605899</v>
          </cell>
          <cell r="AI622">
            <v>0</v>
          </cell>
          <cell r="AJ622">
            <v>29.318543191571425</v>
          </cell>
        </row>
        <row r="623">
          <cell r="B623" t="str">
            <v xml:space="preserve">jun </v>
          </cell>
          <cell r="D623">
            <v>24.96</v>
          </cell>
          <cell r="E623">
            <v>25.97</v>
          </cell>
          <cell r="F623">
            <v>33.36</v>
          </cell>
          <cell r="G623">
            <v>28.92</v>
          </cell>
          <cell r="H623">
            <v>0</v>
          </cell>
          <cell r="I623">
            <v>33.619999999999997</v>
          </cell>
          <cell r="J623">
            <v>28.45</v>
          </cell>
          <cell r="K623">
            <v>28.21</v>
          </cell>
          <cell r="L623">
            <v>25.45</v>
          </cell>
          <cell r="M623">
            <v>38.83</v>
          </cell>
          <cell r="N623">
            <v>0</v>
          </cell>
          <cell r="O623">
            <v>0</v>
          </cell>
          <cell r="P623">
            <v>0</v>
          </cell>
          <cell r="Q623">
            <v>29.487158733518488</v>
          </cell>
          <cell r="R623">
            <v>28.284784310494004</v>
          </cell>
          <cell r="S623">
            <v>39.200000000000003</v>
          </cell>
          <cell r="T623">
            <v>30.27</v>
          </cell>
          <cell r="U623">
            <v>29.49</v>
          </cell>
          <cell r="V623">
            <v>0</v>
          </cell>
          <cell r="W623">
            <v>32.92</v>
          </cell>
          <cell r="X623">
            <v>0</v>
          </cell>
          <cell r="Y623">
            <v>0</v>
          </cell>
          <cell r="Z623">
            <v>32.49</v>
          </cell>
          <cell r="AA623">
            <v>32.71</v>
          </cell>
          <cell r="AB623">
            <v>23.17</v>
          </cell>
          <cell r="AC623">
            <v>0</v>
          </cell>
          <cell r="AD623">
            <v>0</v>
          </cell>
          <cell r="AH623">
            <v>30.321774613556247</v>
          </cell>
          <cell r="AI623">
            <v>0</v>
          </cell>
          <cell r="AJ623">
            <v>29.125350148918621</v>
          </cell>
        </row>
        <row r="624">
          <cell r="B624" t="str">
            <v xml:space="preserve">jul </v>
          </cell>
          <cell r="D624">
            <v>25.6</v>
          </cell>
          <cell r="E624">
            <v>26.34</v>
          </cell>
          <cell r="F624">
            <v>33.24</v>
          </cell>
          <cell r="G624">
            <v>28.85</v>
          </cell>
          <cell r="H624">
            <v>0</v>
          </cell>
          <cell r="I624">
            <v>34.1</v>
          </cell>
          <cell r="J624">
            <v>28.77</v>
          </cell>
          <cell r="K624">
            <v>29.77</v>
          </cell>
          <cell r="L624">
            <v>25.38</v>
          </cell>
          <cell r="M624">
            <v>39</v>
          </cell>
          <cell r="N624">
            <v>0</v>
          </cell>
          <cell r="O624">
            <v>0</v>
          </cell>
          <cell r="P624">
            <v>0</v>
          </cell>
          <cell r="Q624">
            <v>30.279929456127611</v>
          </cell>
          <cell r="R624">
            <v>27.865596627756162</v>
          </cell>
          <cell r="S624">
            <v>39.44</v>
          </cell>
          <cell r="T624">
            <v>30.34</v>
          </cell>
          <cell r="U624">
            <v>29.23</v>
          </cell>
          <cell r="V624">
            <v>0</v>
          </cell>
          <cell r="W624">
            <v>32.83</v>
          </cell>
          <cell r="X624">
            <v>0</v>
          </cell>
          <cell r="Y624">
            <v>0</v>
          </cell>
          <cell r="Z624">
            <v>35.32</v>
          </cell>
          <cell r="AA624">
            <v>32.590000000000003</v>
          </cell>
          <cell r="AB624">
            <v>25.21</v>
          </cell>
          <cell r="AC624">
            <v>0</v>
          </cell>
          <cell r="AD624">
            <v>0</v>
          </cell>
          <cell r="AH624">
            <v>30.786418115771326</v>
          </cell>
          <cell r="AI624">
            <v>0</v>
          </cell>
          <cell r="AJ624">
            <v>29.787797879321158</v>
          </cell>
        </row>
        <row r="625">
          <cell r="B625" t="str">
            <v xml:space="preserve">aug </v>
          </cell>
          <cell r="D625">
            <v>27.76</v>
          </cell>
          <cell r="E625">
            <v>25.33</v>
          </cell>
          <cell r="F625">
            <v>33.119999999999997</v>
          </cell>
          <cell r="G625">
            <v>29.34</v>
          </cell>
          <cell r="H625">
            <v>0</v>
          </cell>
          <cell r="I625">
            <v>34.1</v>
          </cell>
          <cell r="J625">
            <v>28.15</v>
          </cell>
          <cell r="K625">
            <v>31.59</v>
          </cell>
          <cell r="L625">
            <v>25.85</v>
          </cell>
          <cell r="M625">
            <v>39</v>
          </cell>
          <cell r="N625">
            <v>0</v>
          </cell>
          <cell r="O625">
            <v>0</v>
          </cell>
          <cell r="P625">
            <v>0</v>
          </cell>
          <cell r="Q625">
            <v>31.977228619257634</v>
          </cell>
          <cell r="R625">
            <v>27.957602935181409</v>
          </cell>
          <cell r="S625">
            <v>40.409999999999997</v>
          </cell>
          <cell r="T625">
            <v>35.020000000000003</v>
          </cell>
          <cell r="U625">
            <v>29.23</v>
          </cell>
          <cell r="V625">
            <v>0</v>
          </cell>
          <cell r="W625">
            <v>33.159999999999997</v>
          </cell>
          <cell r="X625">
            <v>0</v>
          </cell>
          <cell r="Y625">
            <v>0</v>
          </cell>
          <cell r="Z625">
            <v>37.29</v>
          </cell>
          <cell r="AA625">
            <v>32.340000000000003</v>
          </cell>
          <cell r="AB625">
            <v>25.93</v>
          </cell>
          <cell r="AC625">
            <v>0</v>
          </cell>
          <cell r="AD625">
            <v>0</v>
          </cell>
          <cell r="AH625">
            <v>31.530823975246605</v>
          </cell>
          <cell r="AI625">
            <v>0</v>
          </cell>
          <cell r="AJ625">
            <v>30.889439342380633</v>
          </cell>
        </row>
        <row r="626">
          <cell r="B626" t="str">
            <v xml:space="preserve">sep </v>
          </cell>
          <cell r="D626">
            <v>30.13</v>
          </cell>
          <cell r="E626">
            <v>25.93</v>
          </cell>
          <cell r="F626">
            <v>34.06</v>
          </cell>
          <cell r="G626">
            <v>30.51</v>
          </cell>
          <cell r="H626">
            <v>0</v>
          </cell>
          <cell r="I626">
            <v>34.43</v>
          </cell>
          <cell r="J626">
            <v>27.74</v>
          </cell>
          <cell r="K626">
            <v>32.43</v>
          </cell>
          <cell r="L626">
            <v>27.22</v>
          </cell>
          <cell r="M626">
            <v>39</v>
          </cell>
          <cell r="N626">
            <v>0</v>
          </cell>
          <cell r="O626">
            <v>0</v>
          </cell>
          <cell r="P626">
            <v>0</v>
          </cell>
          <cell r="Q626">
            <v>35.087297003186379</v>
          </cell>
          <cell r="R626">
            <v>28.455451228012635</v>
          </cell>
          <cell r="S626">
            <v>40.89</v>
          </cell>
          <cell r="T626">
            <v>35.119999999999997</v>
          </cell>
          <cell r="U626">
            <v>30.48</v>
          </cell>
          <cell r="V626">
            <v>0</v>
          </cell>
          <cell r="W626">
            <v>33.21</v>
          </cell>
          <cell r="X626">
            <v>0</v>
          </cell>
          <cell r="Y626">
            <v>0</v>
          </cell>
          <cell r="Z626">
            <v>38.840000000000003</v>
          </cell>
          <cell r="AA626">
            <v>33.82</v>
          </cell>
          <cell r="AB626">
            <v>26.26</v>
          </cell>
          <cell r="AC626">
            <v>0</v>
          </cell>
          <cell r="AD626">
            <v>0</v>
          </cell>
          <cell r="AH626">
            <v>32.422930457288842</v>
          </cell>
          <cell r="AI626">
            <v>0</v>
          </cell>
          <cell r="AJ626">
            <v>31.703431608790417</v>
          </cell>
        </row>
        <row r="627">
          <cell r="B627" t="str">
            <v xml:space="preserve">oct </v>
          </cell>
          <cell r="D627">
            <v>32.35</v>
          </cell>
          <cell r="E627">
            <v>25.57</v>
          </cell>
          <cell r="F627">
            <v>34.99</v>
          </cell>
          <cell r="G627">
            <v>32.159999999999997</v>
          </cell>
          <cell r="H627">
            <v>0</v>
          </cell>
          <cell r="I627">
            <v>34.46</v>
          </cell>
          <cell r="J627">
            <v>27.81</v>
          </cell>
          <cell r="K627">
            <v>32.659999999999997</v>
          </cell>
          <cell r="L627">
            <v>28.79</v>
          </cell>
          <cell r="M627">
            <v>38.94</v>
          </cell>
          <cell r="N627">
            <v>0</v>
          </cell>
          <cell r="O627">
            <v>0</v>
          </cell>
          <cell r="P627">
            <v>0</v>
          </cell>
          <cell r="Q627">
            <v>36.674959115051955</v>
          </cell>
          <cell r="R627">
            <v>28.772635814889334</v>
          </cell>
          <cell r="S627">
            <v>41.11</v>
          </cell>
          <cell r="T627">
            <v>35.49</v>
          </cell>
          <cell r="U627">
            <v>31.17</v>
          </cell>
          <cell r="V627">
            <v>0</v>
          </cell>
          <cell r="W627">
            <v>33.32</v>
          </cell>
          <cell r="X627">
            <v>0</v>
          </cell>
          <cell r="Y627">
            <v>0</v>
          </cell>
          <cell r="Z627">
            <v>39.799999999999997</v>
          </cell>
          <cell r="AA627">
            <v>34.94</v>
          </cell>
          <cell r="AB627">
            <v>27.97</v>
          </cell>
          <cell r="AC627">
            <v>0</v>
          </cell>
          <cell r="AD627">
            <v>0</v>
          </cell>
          <cell r="AH627">
            <v>33.165421940552292</v>
          </cell>
          <cell r="AI627">
            <v>0</v>
          </cell>
          <cell r="AJ627">
            <v>32.677060477908839</v>
          </cell>
        </row>
        <row r="628">
          <cell r="B628" t="str">
            <v xml:space="preserve">nov </v>
          </cell>
          <cell r="D628">
            <v>32.799999999999997</v>
          </cell>
          <cell r="E628">
            <v>25.58</v>
          </cell>
          <cell r="F628">
            <v>35.14</v>
          </cell>
          <cell r="G628">
            <v>32.56</v>
          </cell>
          <cell r="H628">
            <v>0</v>
          </cell>
          <cell r="I628">
            <v>34.44</v>
          </cell>
          <cell r="J628">
            <v>28.28</v>
          </cell>
          <cell r="K628">
            <v>32.53</v>
          </cell>
          <cell r="L628">
            <v>29.46</v>
          </cell>
          <cell r="M628">
            <v>37.880000000000003</v>
          </cell>
          <cell r="N628">
            <v>0</v>
          </cell>
          <cell r="O628">
            <v>0</v>
          </cell>
          <cell r="P628">
            <v>0</v>
          </cell>
          <cell r="Q628">
            <v>36.610210591560758</v>
          </cell>
          <cell r="R628">
            <v>29.519412381951732</v>
          </cell>
          <cell r="S628">
            <v>40.99</v>
          </cell>
          <cell r="T628">
            <v>35.83</v>
          </cell>
          <cell r="U628">
            <v>31.44</v>
          </cell>
          <cell r="V628">
            <v>0</v>
          </cell>
          <cell r="W628">
            <v>28.16</v>
          </cell>
          <cell r="X628">
            <v>0</v>
          </cell>
          <cell r="Y628">
            <v>0</v>
          </cell>
          <cell r="Z628">
            <v>40.04</v>
          </cell>
          <cell r="AA628">
            <v>34.700000000000003</v>
          </cell>
          <cell r="AB628">
            <v>27.59</v>
          </cell>
          <cell r="AC628">
            <v>0</v>
          </cell>
          <cell r="AD628">
            <v>0</v>
          </cell>
          <cell r="AH628">
            <v>32.974979054084031</v>
          </cell>
          <cell r="AI628">
            <v>0</v>
          </cell>
          <cell r="AJ628">
            <v>32.733218699584626</v>
          </cell>
        </row>
        <row r="629">
          <cell r="B629" t="str">
            <v xml:space="preserve">dec </v>
          </cell>
          <cell r="D629">
            <v>32.54</v>
          </cell>
          <cell r="E629">
            <v>25.22</v>
          </cell>
          <cell r="F629">
            <v>34.840000000000003</v>
          </cell>
          <cell r="G629">
            <v>31.76</v>
          </cell>
          <cell r="H629">
            <v>0</v>
          </cell>
          <cell r="I629">
            <v>34.07</v>
          </cell>
          <cell r="J629">
            <v>28.18</v>
          </cell>
          <cell r="K629">
            <v>32.11</v>
          </cell>
          <cell r="L629">
            <v>28.46</v>
          </cell>
          <cell r="M629">
            <v>37.590000000000003</v>
          </cell>
          <cell r="N629">
            <v>0</v>
          </cell>
          <cell r="O629">
            <v>0</v>
          </cell>
          <cell r="P629">
            <v>0</v>
          </cell>
          <cell r="Q629">
            <v>36.71299672909231</v>
          </cell>
          <cell r="R629">
            <v>29.792010844241112</v>
          </cell>
          <cell r="S629">
            <v>40.64</v>
          </cell>
          <cell r="T629">
            <v>33.520000000000003</v>
          </cell>
          <cell r="U629">
            <v>32.24</v>
          </cell>
          <cell r="V629">
            <v>0</v>
          </cell>
          <cell r="W629">
            <v>33.68</v>
          </cell>
          <cell r="X629">
            <v>0</v>
          </cell>
          <cell r="Y629">
            <v>0</v>
          </cell>
          <cell r="Z629">
            <v>39.83</v>
          </cell>
          <cell r="AA629">
            <v>34.200000000000003</v>
          </cell>
          <cell r="AB629">
            <v>27.16</v>
          </cell>
          <cell r="AC629">
            <v>0</v>
          </cell>
          <cell r="AD629">
            <v>0</v>
          </cell>
          <cell r="AH629">
            <v>32.919167087407416</v>
          </cell>
          <cell r="AI629">
            <v>0</v>
          </cell>
          <cell r="AJ629">
            <v>32.209388901697501</v>
          </cell>
        </row>
        <row r="630">
          <cell r="B630" t="str">
            <v xml:space="preserve">jan </v>
          </cell>
          <cell r="C630" t="str">
            <v>-</v>
          </cell>
          <cell r="D630">
            <v>29.78</v>
          </cell>
          <cell r="E630">
            <v>24.8</v>
          </cell>
          <cell r="F630">
            <v>34.54</v>
          </cell>
          <cell r="G630">
            <v>30.9</v>
          </cell>
          <cell r="H630">
            <v>17.78</v>
          </cell>
          <cell r="I630">
            <v>33.950000000000003</v>
          </cell>
          <cell r="J630">
            <v>28.71</v>
          </cell>
          <cell r="K630">
            <v>32.049999999999997</v>
          </cell>
          <cell r="L630">
            <v>28.1</v>
          </cell>
          <cell r="M630">
            <v>35.913043478260875</v>
          </cell>
          <cell r="N630">
            <v>36.39</v>
          </cell>
          <cell r="O630">
            <v>13.63</v>
          </cell>
          <cell r="P630">
            <v>15.4</v>
          </cell>
          <cell r="Q630">
            <v>35.334800000000001</v>
          </cell>
          <cell r="R630">
            <v>29.15262698115562</v>
          </cell>
          <cell r="S630">
            <v>41.728759466067473</v>
          </cell>
          <cell r="T630">
            <v>30.61</v>
          </cell>
          <cell r="U630">
            <v>31.47</v>
          </cell>
          <cell r="V630">
            <v>17.7</v>
          </cell>
          <cell r="W630">
            <v>33.78</v>
          </cell>
          <cell r="X630">
            <v>30.12</v>
          </cell>
          <cell r="Y630">
            <v>22.279842504561604</v>
          </cell>
          <cell r="Z630">
            <v>36.46</v>
          </cell>
          <cell r="AA630">
            <v>33.49</v>
          </cell>
          <cell r="AB630">
            <v>26.14</v>
          </cell>
          <cell r="AC630">
            <v>0</v>
          </cell>
          <cell r="AD630">
            <v>0</v>
          </cell>
          <cell r="AH630">
            <v>32.081856231884061</v>
          </cell>
          <cell r="AI630">
            <v>24.898122895178471</v>
          </cell>
          <cell r="AJ630">
            <v>29.771313230118462</v>
          </cell>
        </row>
        <row r="631">
          <cell r="B631" t="str">
            <v xml:space="preserve">feb </v>
          </cell>
          <cell r="C631" t="str">
            <v>-</v>
          </cell>
          <cell r="D631">
            <v>28.79</v>
          </cell>
          <cell r="E631">
            <v>24.59</v>
          </cell>
          <cell r="F631">
            <v>34.340000000000003</v>
          </cell>
          <cell r="G631">
            <v>30.6</v>
          </cell>
          <cell r="H631">
            <v>17.54</v>
          </cell>
          <cell r="I631">
            <v>34.28</v>
          </cell>
          <cell r="J631">
            <v>28.58</v>
          </cell>
          <cell r="K631">
            <v>31.25</v>
          </cell>
          <cell r="L631">
            <v>26.55</v>
          </cell>
          <cell r="M631">
            <v>35.613526570048315</v>
          </cell>
          <cell r="N631">
            <v>36.130000000000003</v>
          </cell>
          <cell r="O631">
            <v>13.91</v>
          </cell>
          <cell r="P631">
            <v>15.5</v>
          </cell>
          <cell r="Q631">
            <v>33.795000000000002</v>
          </cell>
          <cell r="R631">
            <v>28.598237597911226</v>
          </cell>
          <cell r="S631">
            <v>41.223020124874317</v>
          </cell>
          <cell r="T631">
            <v>30.04</v>
          </cell>
          <cell r="U631">
            <v>31.2</v>
          </cell>
          <cell r="V631">
            <v>17.100000000000001</v>
          </cell>
          <cell r="W631">
            <v>33.630000000000003</v>
          </cell>
          <cell r="X631">
            <v>30.01</v>
          </cell>
          <cell r="Y631">
            <v>22.12336466480113</v>
          </cell>
          <cell r="Z631">
            <v>36.24</v>
          </cell>
          <cell r="AA631">
            <v>33.700000000000003</v>
          </cell>
          <cell r="AB631">
            <v>25.61</v>
          </cell>
          <cell r="AC631">
            <v>0</v>
          </cell>
          <cell r="AD631">
            <v>0</v>
          </cell>
          <cell r="AH631">
            <v>31.614568438003218</v>
          </cell>
          <cell r="AI631">
            <v>24.672462238758666</v>
          </cell>
          <cell r="AJ631">
            <v>29.283898644733735</v>
          </cell>
        </row>
        <row r="632">
          <cell r="B632" t="str">
            <v xml:space="preserve">mar </v>
          </cell>
          <cell r="C632" t="str">
            <v>-</v>
          </cell>
          <cell r="D632">
            <v>26.8</v>
          </cell>
          <cell r="E632">
            <v>24.32</v>
          </cell>
          <cell r="F632">
            <v>34.119999999999997</v>
          </cell>
          <cell r="G632">
            <v>29.8</v>
          </cell>
          <cell r="H632">
            <v>17.59</v>
          </cell>
          <cell r="I632">
            <v>34.18</v>
          </cell>
          <cell r="J632">
            <v>28.18</v>
          </cell>
          <cell r="K632">
            <v>29.3</v>
          </cell>
          <cell r="L632">
            <v>25.42</v>
          </cell>
          <cell r="M632">
            <v>35.613526570048315</v>
          </cell>
          <cell r="N632">
            <v>36.14</v>
          </cell>
          <cell r="O632">
            <v>13.83</v>
          </cell>
          <cell r="P632">
            <v>15</v>
          </cell>
          <cell r="Q632">
            <v>32.058100000000003</v>
          </cell>
          <cell r="R632">
            <v>28.456840390879478</v>
          </cell>
          <cell r="S632">
            <v>43.060195690841262</v>
          </cell>
          <cell r="T632">
            <v>28.82</v>
          </cell>
          <cell r="U632">
            <v>31.08</v>
          </cell>
          <cell r="V632">
            <v>16.399999999999999</v>
          </cell>
          <cell r="W632">
            <v>33.49</v>
          </cell>
          <cell r="X632">
            <v>29.82</v>
          </cell>
          <cell r="Y632">
            <v>21.794779779420562</v>
          </cell>
          <cell r="Z632">
            <v>33.08</v>
          </cell>
          <cell r="AA632">
            <v>33.19</v>
          </cell>
          <cell r="AB632">
            <v>24.75</v>
          </cell>
          <cell r="AC632">
            <v>0</v>
          </cell>
          <cell r="AD632">
            <v>0</v>
          </cell>
          <cell r="AH632">
            <v>30.658775104669886</v>
          </cell>
          <cell r="AI632">
            <v>24.641181586114129</v>
          </cell>
          <cell r="AJ632">
            <v>28.325425565750098</v>
          </cell>
        </row>
        <row r="633">
          <cell r="B633" t="str">
            <v xml:space="preserve">apr </v>
          </cell>
          <cell r="C633" t="str">
            <v>-</v>
          </cell>
          <cell r="D633">
            <v>25.41</v>
          </cell>
          <cell r="E633">
            <v>24.08</v>
          </cell>
          <cell r="F633">
            <v>33.58</v>
          </cell>
          <cell r="G633">
            <v>29.06</v>
          </cell>
          <cell r="H633">
            <v>17.43</v>
          </cell>
          <cell r="I633">
            <v>34.46</v>
          </cell>
          <cell r="J633">
            <v>28.21</v>
          </cell>
          <cell r="K633">
            <v>27.65</v>
          </cell>
          <cell r="L633">
            <v>25.01</v>
          </cell>
          <cell r="M633">
            <v>35.120772946859908</v>
          </cell>
          <cell r="N633">
            <v>37.020000000000003</v>
          </cell>
          <cell r="O633">
            <v>13.73</v>
          </cell>
          <cell r="P633">
            <v>11.2</v>
          </cell>
          <cell r="Q633">
            <v>31.030100000000001</v>
          </cell>
          <cell r="R633">
            <v>28.368418909564724</v>
          </cell>
          <cell r="S633">
            <v>42.781522992632802</v>
          </cell>
          <cell r="T633">
            <v>28.82</v>
          </cell>
          <cell r="U633">
            <v>29.73</v>
          </cell>
          <cell r="V633">
            <v>16.3</v>
          </cell>
          <cell r="W633">
            <v>32.64</v>
          </cell>
          <cell r="X633">
            <v>29.6</v>
          </cell>
          <cell r="Y633">
            <v>21.384977653899753</v>
          </cell>
          <cell r="Z633">
            <v>32.979999999999997</v>
          </cell>
          <cell r="AA633">
            <v>33.450000000000003</v>
          </cell>
          <cell r="AB633">
            <v>23.74</v>
          </cell>
          <cell r="AC633">
            <v>0</v>
          </cell>
          <cell r="AD633">
            <v>0</v>
          </cell>
          <cell r="AH633">
            <v>30.059391529790659</v>
          </cell>
          <cell r="AI633">
            <v>24.189491955609725</v>
          </cell>
          <cell r="AJ633">
            <v>27.582541834818517</v>
          </cell>
        </row>
        <row r="634">
          <cell r="B634" t="str">
            <v xml:space="preserve">may </v>
          </cell>
          <cell r="C634" t="str">
            <v>-</v>
          </cell>
          <cell r="D634">
            <v>24.34</v>
          </cell>
          <cell r="E634">
            <v>23.95</v>
          </cell>
          <cell r="F634">
            <v>32.659999999999997</v>
          </cell>
          <cell r="G634">
            <v>28.42</v>
          </cell>
          <cell r="H634">
            <v>17.54</v>
          </cell>
          <cell r="I634">
            <v>34.49</v>
          </cell>
          <cell r="J634">
            <v>28.03</v>
          </cell>
          <cell r="K634">
            <v>27.67</v>
          </cell>
          <cell r="L634">
            <v>25.22</v>
          </cell>
          <cell r="M634">
            <v>34.94685990338165</v>
          </cell>
          <cell r="N634">
            <v>36.409999999999997</v>
          </cell>
          <cell r="O634">
            <v>13.32</v>
          </cell>
          <cell r="P634">
            <v>11</v>
          </cell>
          <cell r="Q634">
            <v>30.2408</v>
          </cell>
          <cell r="R634">
            <v>28.110505329969893</v>
          </cell>
          <cell r="S634">
            <v>41.852613998604568</v>
          </cell>
          <cell r="T634">
            <v>29.14</v>
          </cell>
          <cell r="U634">
            <v>28.01</v>
          </cell>
          <cell r="V634">
            <v>15.5</v>
          </cell>
          <cell r="W634">
            <v>31.79</v>
          </cell>
          <cell r="X634">
            <v>29.4</v>
          </cell>
          <cell r="Y634">
            <v>21.32</v>
          </cell>
          <cell r="Z634">
            <v>32.86</v>
          </cell>
          <cell r="AA634">
            <v>33.33</v>
          </cell>
          <cell r="AB634">
            <v>21.79</v>
          </cell>
          <cell r="AC634">
            <v>0</v>
          </cell>
          <cell r="AD634">
            <v>0</v>
          </cell>
          <cell r="AH634">
            <v>29.529177326892107</v>
          </cell>
          <cell r="AI634">
            <v>23.840311932857443</v>
          </cell>
          <cell r="AJ634">
            <v>27.082250221104207</v>
          </cell>
        </row>
        <row r="635">
          <cell r="B635" t="str">
            <v xml:space="preserve">jun </v>
          </cell>
          <cell r="C635" t="str">
            <v>-</v>
          </cell>
          <cell r="D635">
            <v>24.39</v>
          </cell>
          <cell r="E635">
            <v>23.84</v>
          </cell>
          <cell r="F635">
            <v>32.1</v>
          </cell>
          <cell r="G635">
            <v>27.7</v>
          </cell>
          <cell r="H635">
            <v>17.739999999999998</v>
          </cell>
          <cell r="I635">
            <v>34.39</v>
          </cell>
          <cell r="J635">
            <v>28.1</v>
          </cell>
          <cell r="K635">
            <v>27.4</v>
          </cell>
          <cell r="L635">
            <v>25.13</v>
          </cell>
          <cell r="M635">
            <v>34.94685990338165</v>
          </cell>
          <cell r="N635">
            <v>35.99</v>
          </cell>
          <cell r="O635">
            <v>13.13</v>
          </cell>
          <cell r="P635">
            <v>13.6</v>
          </cell>
          <cell r="Q635">
            <v>29.180900000000001</v>
          </cell>
          <cell r="R635">
            <v>26.212625856590481</v>
          </cell>
          <cell r="S635">
            <v>41.759723099201743</v>
          </cell>
          <cell r="T635">
            <v>29.14</v>
          </cell>
          <cell r="U635">
            <v>27.93</v>
          </cell>
          <cell r="V635">
            <v>14.8</v>
          </cell>
          <cell r="W635">
            <v>31.63</v>
          </cell>
          <cell r="X635">
            <v>28.82</v>
          </cell>
          <cell r="Y635">
            <v>21.08</v>
          </cell>
          <cell r="Z635">
            <v>32.700000000000003</v>
          </cell>
          <cell r="AA635">
            <v>33.47</v>
          </cell>
          <cell r="AB635">
            <v>22.84</v>
          </cell>
          <cell r="AC635">
            <v>0</v>
          </cell>
          <cell r="AD635">
            <v>0</v>
          </cell>
          <cell r="AH635">
            <v>29.40318399355878</v>
          </cell>
          <cell r="AI635">
            <v>23.697234895579221</v>
          </cell>
          <cell r="AJ635">
            <v>26.924526714581564</v>
          </cell>
        </row>
        <row r="636">
          <cell r="B636" t="str">
            <v xml:space="preserve">jul </v>
          </cell>
          <cell r="C636" t="str">
            <v>-</v>
          </cell>
          <cell r="D636">
            <v>25</v>
          </cell>
          <cell r="E636">
            <v>23.37</v>
          </cell>
          <cell r="F636">
            <v>31.96</v>
          </cell>
          <cell r="G636">
            <v>27.75</v>
          </cell>
          <cell r="H636">
            <v>17.739999999999998</v>
          </cell>
          <cell r="I636">
            <v>34.47</v>
          </cell>
          <cell r="J636">
            <v>28.1</v>
          </cell>
          <cell r="K636">
            <v>29.14</v>
          </cell>
          <cell r="L636">
            <v>25.13</v>
          </cell>
          <cell r="M636">
            <v>34.94685990338165</v>
          </cell>
          <cell r="N636">
            <v>36.53</v>
          </cell>
          <cell r="O636">
            <v>13.15</v>
          </cell>
          <cell r="P636">
            <v>13</v>
          </cell>
          <cell r="Q636">
            <v>29.6739</v>
          </cell>
          <cell r="R636">
            <v>25.806696242369085</v>
          </cell>
          <cell r="S636">
            <v>39.69</v>
          </cell>
          <cell r="T636">
            <v>29.6</v>
          </cell>
          <cell r="U636">
            <v>27.25</v>
          </cell>
          <cell r="V636">
            <v>14.6</v>
          </cell>
          <cell r="W636">
            <v>31.72</v>
          </cell>
          <cell r="X636">
            <v>28.86</v>
          </cell>
          <cell r="Y636">
            <v>21.1</v>
          </cell>
          <cell r="Z636">
            <v>35.29</v>
          </cell>
          <cell r="AA636">
            <v>33.119999999999997</v>
          </cell>
          <cell r="AB636">
            <v>25.26</v>
          </cell>
          <cell r="AC636">
            <v>0</v>
          </cell>
          <cell r="AD636">
            <v>0</v>
          </cell>
          <cell r="AH636">
            <v>29.894050660225446</v>
          </cell>
          <cell r="AI636">
            <v>23.38466962423691</v>
          </cell>
          <cell r="AJ636">
            <v>27.554616832827261</v>
          </cell>
        </row>
        <row r="637">
          <cell r="B637" t="str">
            <v xml:space="preserve">aug </v>
          </cell>
          <cell r="C637" t="str">
            <v>-</v>
          </cell>
          <cell r="D637">
            <v>26.27</v>
          </cell>
          <cell r="E637">
            <v>23.04</v>
          </cell>
          <cell r="F637">
            <v>31.94</v>
          </cell>
          <cell r="G637">
            <v>28.16</v>
          </cell>
          <cell r="H637">
            <v>17.559999999999999</v>
          </cell>
          <cell r="I637">
            <v>34.549999999999997</v>
          </cell>
          <cell r="J637">
            <v>27.91</v>
          </cell>
          <cell r="K637">
            <v>30.68</v>
          </cell>
          <cell r="L637">
            <v>28.01</v>
          </cell>
          <cell r="M637">
            <v>34.94685990338165</v>
          </cell>
          <cell r="N637">
            <v>36.47</v>
          </cell>
          <cell r="O637">
            <v>13.24</v>
          </cell>
          <cell r="P637">
            <v>13.2</v>
          </cell>
          <cell r="Q637">
            <v>30.926300000000001</v>
          </cell>
          <cell r="R637">
            <v>26.202034211742951</v>
          </cell>
          <cell r="S637">
            <v>40.380000000000003</v>
          </cell>
          <cell r="T637">
            <v>34.58</v>
          </cell>
          <cell r="U637">
            <v>27.48</v>
          </cell>
          <cell r="V637">
            <v>14.9</v>
          </cell>
          <cell r="W637">
            <v>31.47</v>
          </cell>
          <cell r="X637">
            <v>28.51</v>
          </cell>
          <cell r="Y637">
            <v>21.01</v>
          </cell>
          <cell r="Z637">
            <v>36.880000000000003</v>
          </cell>
          <cell r="AA637">
            <v>33.36</v>
          </cell>
          <cell r="AB637">
            <v>26.33</v>
          </cell>
          <cell r="AC637">
            <v>0</v>
          </cell>
          <cell r="AD637">
            <v>0</v>
          </cell>
          <cell r="AH637">
            <v>30.89954399355878</v>
          </cell>
          <cell r="AI637">
            <v>23.451203421174295</v>
          </cell>
          <cell r="AJ637">
            <v>28.619256745235027</v>
          </cell>
        </row>
        <row r="638">
          <cell r="B638" t="str">
            <v xml:space="preserve">sep </v>
          </cell>
          <cell r="C638" t="str">
            <v>-</v>
          </cell>
          <cell r="D638">
            <v>27.88</v>
          </cell>
          <cell r="E638">
            <v>23.14</v>
          </cell>
          <cell r="F638">
            <v>32.92</v>
          </cell>
          <cell r="G638">
            <v>29.73</v>
          </cell>
          <cell r="H638">
            <v>18.260000000000002</v>
          </cell>
          <cell r="I638">
            <v>34.5</v>
          </cell>
          <cell r="J638">
            <v>28.13</v>
          </cell>
          <cell r="K638">
            <v>32.270000000000003</v>
          </cell>
          <cell r="L638">
            <v>29.35</v>
          </cell>
          <cell r="M638">
            <v>34.94685990338165</v>
          </cell>
          <cell r="N638">
            <v>36.9</v>
          </cell>
          <cell r="O638">
            <v>12.98</v>
          </cell>
          <cell r="P638">
            <v>13.3</v>
          </cell>
          <cell r="Q638">
            <v>33.512799999999999</v>
          </cell>
          <cell r="R638">
            <v>27.131449150551944</v>
          </cell>
          <cell r="S638">
            <v>40.42</v>
          </cell>
          <cell r="T638">
            <v>34.58</v>
          </cell>
          <cell r="U638">
            <v>28.69</v>
          </cell>
          <cell r="V638">
            <v>15</v>
          </cell>
          <cell r="W638">
            <v>31.67</v>
          </cell>
          <cell r="X638">
            <v>29.04</v>
          </cell>
          <cell r="Y638">
            <v>21.23</v>
          </cell>
          <cell r="Z638">
            <v>38.85</v>
          </cell>
          <cell r="AA638">
            <v>34.979999999999997</v>
          </cell>
          <cell r="AB638">
            <v>26.83</v>
          </cell>
          <cell r="AC638">
            <v>0</v>
          </cell>
          <cell r="AD638">
            <v>0</v>
          </cell>
          <cell r="AH638">
            <v>31.922643993558779</v>
          </cell>
          <cell r="AI638">
            <v>23.74014491505519</v>
          </cell>
          <cell r="AJ638">
            <v>29.543823812046274</v>
          </cell>
        </row>
        <row r="639">
          <cell r="B639" t="str">
            <v xml:space="preserve">oct </v>
          </cell>
          <cell r="C639" t="str">
            <v>-</v>
          </cell>
          <cell r="D639">
            <v>29.35</v>
          </cell>
          <cell r="E639">
            <v>23.56</v>
          </cell>
          <cell r="F639">
            <v>33.08</v>
          </cell>
          <cell r="G639">
            <v>31.47</v>
          </cell>
          <cell r="H639">
            <v>19.899999999999999</v>
          </cell>
          <cell r="I639">
            <v>34.6</v>
          </cell>
          <cell r="J639">
            <v>29.37</v>
          </cell>
          <cell r="K639">
            <v>32.93</v>
          </cell>
          <cell r="L639">
            <v>30.89</v>
          </cell>
          <cell r="M639">
            <v>34.94685990338165</v>
          </cell>
          <cell r="N639">
            <v>37.380000000000003</v>
          </cell>
          <cell r="O639">
            <v>13.3</v>
          </cell>
          <cell r="P639">
            <v>13.5</v>
          </cell>
          <cell r="Q639">
            <v>35.494799999999998</v>
          </cell>
          <cell r="R639">
            <v>27.724127145482271</v>
          </cell>
          <cell r="S639">
            <v>41.34</v>
          </cell>
          <cell r="T639">
            <v>34.85</v>
          </cell>
          <cell r="U639">
            <v>30.41</v>
          </cell>
          <cell r="V639">
            <v>15.3</v>
          </cell>
          <cell r="W639">
            <v>34.020000000000003</v>
          </cell>
          <cell r="X639">
            <v>29.54</v>
          </cell>
          <cell r="Y639">
            <v>21.49</v>
          </cell>
          <cell r="Z639">
            <v>39.53</v>
          </cell>
          <cell r="AA639">
            <v>34.979999999999997</v>
          </cell>
          <cell r="AB639">
            <v>27.28</v>
          </cell>
          <cell r="AC639">
            <v>0</v>
          </cell>
          <cell r="AD639">
            <v>0</v>
          </cell>
          <cell r="AH639">
            <v>32.880110660225448</v>
          </cell>
          <cell r="AI639">
            <v>24.30341271454823</v>
          </cell>
          <cell r="AJ639">
            <v>30.374649318536772</v>
          </cell>
        </row>
        <row r="640">
          <cell r="B640" t="str">
            <v xml:space="preserve">nov </v>
          </cell>
          <cell r="C640" t="str">
            <v>-</v>
          </cell>
          <cell r="D640">
            <v>29.83</v>
          </cell>
          <cell r="E640">
            <v>23.66</v>
          </cell>
          <cell r="F640">
            <v>30.256705222062813</v>
          </cell>
          <cell r="G640">
            <v>31.93</v>
          </cell>
          <cell r="H640">
            <v>20.85</v>
          </cell>
          <cell r="I640">
            <v>34.5</v>
          </cell>
          <cell r="J640">
            <v>30.11</v>
          </cell>
          <cell r="K640">
            <v>32.92</v>
          </cell>
          <cell r="L640">
            <v>31.92</v>
          </cell>
          <cell r="M640">
            <v>34.966183574879224</v>
          </cell>
          <cell r="N640">
            <v>37.75</v>
          </cell>
          <cell r="O640">
            <v>13.66</v>
          </cell>
          <cell r="P640">
            <v>16.100000000000001</v>
          </cell>
          <cell r="Q640">
            <v>35.824199999999998</v>
          </cell>
          <cell r="R640">
            <v>27.118121167714314</v>
          </cell>
          <cell r="S640">
            <v>40.82</v>
          </cell>
          <cell r="T640">
            <v>35.19</v>
          </cell>
          <cell r="U640">
            <v>31.18</v>
          </cell>
          <cell r="V640">
            <v>16.2</v>
          </cell>
          <cell r="W640">
            <v>34.380000000000003</v>
          </cell>
          <cell r="X640">
            <v>29.78</v>
          </cell>
          <cell r="Y640">
            <v>21.72</v>
          </cell>
          <cell r="Z640">
            <v>39.74</v>
          </cell>
          <cell r="AA640">
            <v>34.49</v>
          </cell>
          <cell r="AB640">
            <v>27.8</v>
          </cell>
          <cell r="AC640">
            <v>0</v>
          </cell>
          <cell r="AD640">
            <v>0</v>
          </cell>
          <cell r="AH640">
            <v>33.002472586462801</v>
          </cell>
          <cell r="AI640">
            <v>24.765812116771428</v>
          </cell>
          <cell r="AJ640">
            <v>30.638721824490727</v>
          </cell>
        </row>
        <row r="641">
          <cell r="B641" t="str">
            <v xml:space="preserve">dec </v>
          </cell>
          <cell r="C641" t="str">
            <v>-</v>
          </cell>
          <cell r="D641">
            <v>29.46</v>
          </cell>
          <cell r="E641">
            <v>23.55</v>
          </cell>
          <cell r="F641">
            <v>30.236267253238466</v>
          </cell>
          <cell r="G641">
            <v>30.74</v>
          </cell>
          <cell r="H641">
            <v>22.2</v>
          </cell>
          <cell r="I641">
            <v>34.47</v>
          </cell>
          <cell r="J641">
            <v>30.64</v>
          </cell>
          <cell r="K641">
            <v>31.1923376623377</v>
          </cell>
          <cell r="L641">
            <v>29.86</v>
          </cell>
          <cell r="M641">
            <v>34.985507246376812</v>
          </cell>
          <cell r="N641">
            <v>37.75</v>
          </cell>
          <cell r="O641">
            <v>14.31</v>
          </cell>
          <cell r="P641">
            <v>16.399999999999999</v>
          </cell>
          <cell r="Q641">
            <v>35.328299999999999</v>
          </cell>
          <cell r="R641">
            <v>25.780010576414597</v>
          </cell>
          <cell r="S641">
            <v>40.25</v>
          </cell>
          <cell r="T641">
            <v>32.909999999999997</v>
          </cell>
          <cell r="U641">
            <v>32.49</v>
          </cell>
          <cell r="V641">
            <v>16.600000000000001</v>
          </cell>
          <cell r="W641">
            <v>34.46</v>
          </cell>
          <cell r="X641">
            <v>29.69</v>
          </cell>
          <cell r="Y641">
            <v>21.79</v>
          </cell>
          <cell r="Z641">
            <v>39.82</v>
          </cell>
          <cell r="AA641">
            <v>33.83</v>
          </cell>
          <cell r="AB641">
            <v>27.05</v>
          </cell>
          <cell r="AC641">
            <v>0</v>
          </cell>
          <cell r="AD641">
            <v>0</v>
          </cell>
          <cell r="AH641">
            <v>32.498160810796861</v>
          </cell>
          <cell r="AI641">
            <v>24.83200105764146</v>
          </cell>
          <cell r="AJ641">
            <v>29.790063564622141</v>
          </cell>
        </row>
        <row r="642">
          <cell r="B642" t="str">
            <v xml:space="preserve">jan </v>
          </cell>
          <cell r="C642" t="str">
            <v>-</v>
          </cell>
          <cell r="D642">
            <v>30.860099999999999</v>
          </cell>
          <cell r="E642">
            <v>23.51</v>
          </cell>
          <cell r="F642">
            <v>30.211580362537767</v>
          </cell>
          <cell r="G642">
            <v>29.98</v>
          </cell>
          <cell r="H642">
            <v>21.0701</v>
          </cell>
          <cell r="I642">
            <v>34.5259</v>
          </cell>
          <cell r="J642">
            <v>30.620100000000001</v>
          </cell>
          <cell r="K642">
            <v>33.08</v>
          </cell>
          <cell r="L642">
            <v>29.350100000000001</v>
          </cell>
          <cell r="M642">
            <v>34.985607246376816</v>
          </cell>
          <cell r="N642">
            <v>37.650100000000002</v>
          </cell>
          <cell r="O642">
            <v>14.7201</v>
          </cell>
          <cell r="P642">
            <v>15.210100000000001</v>
          </cell>
          <cell r="Q642">
            <v>34.383899999999997</v>
          </cell>
          <cell r="R642">
            <v>23.331667796610169</v>
          </cell>
          <cell r="S642">
            <v>40.430100000000003</v>
          </cell>
          <cell r="T642">
            <v>29.630099999999999</v>
          </cell>
          <cell r="U642">
            <v>30.7301</v>
          </cell>
          <cell r="V642">
            <v>16.400099999999998</v>
          </cell>
          <cell r="W642">
            <v>34.6601</v>
          </cell>
          <cell r="X642">
            <v>29.530100000000001</v>
          </cell>
          <cell r="Y642">
            <v>22.310099999999998</v>
          </cell>
          <cell r="Z642">
            <v>35.7301</v>
          </cell>
          <cell r="AA642">
            <v>33.075100000000006</v>
          </cell>
          <cell r="AB642">
            <v>27.110099999999999</v>
          </cell>
          <cell r="AC642">
            <v>0</v>
          </cell>
          <cell r="AD642">
            <v>0</v>
          </cell>
          <cell r="AH642">
            <v>31.928859173927638</v>
          </cell>
          <cell r="AI642">
            <v>24.416246779661016</v>
          </cell>
          <cell r="AJ642">
            <v>29.524054787680377</v>
          </cell>
        </row>
        <row r="643">
          <cell r="B643" t="str">
            <v xml:space="preserve">feb </v>
          </cell>
          <cell r="C643" t="str">
            <v>-</v>
          </cell>
          <cell r="D643">
            <v>29.560099999999998</v>
          </cell>
          <cell r="E643">
            <v>23.38</v>
          </cell>
          <cell r="F643">
            <v>30.197755639356263</v>
          </cell>
          <cell r="G643">
            <v>29.080099999999998</v>
          </cell>
          <cell r="H643">
            <v>22.330099999999998</v>
          </cell>
          <cell r="I643">
            <v>34.664100000000005</v>
          </cell>
          <cell r="J643">
            <v>30.670100000000001</v>
          </cell>
          <cell r="K643">
            <v>32.18</v>
          </cell>
          <cell r="L643">
            <v>28.01</v>
          </cell>
          <cell r="M643">
            <v>34.985607246376816</v>
          </cell>
          <cell r="N643">
            <v>37.750100000000003</v>
          </cell>
          <cell r="O643">
            <v>16.280100000000001</v>
          </cell>
          <cell r="P643">
            <v>15.0501</v>
          </cell>
          <cell r="Q643">
            <v>32.335999999999999</v>
          </cell>
          <cell r="R643">
            <v>23.443003287098616</v>
          </cell>
          <cell r="S643">
            <v>39.940100000000001</v>
          </cell>
          <cell r="T643">
            <v>28.1401</v>
          </cell>
          <cell r="U643">
            <v>30.080099999999998</v>
          </cell>
          <cell r="V643">
            <v>16.0001</v>
          </cell>
          <cell r="W643">
            <v>34.350100000000005</v>
          </cell>
          <cell r="X643">
            <v>29.400099999999998</v>
          </cell>
          <cell r="Y643">
            <v>22.450099999999999</v>
          </cell>
          <cell r="Z643">
            <v>35.560100000000006</v>
          </cell>
          <cell r="AA643">
            <v>32.714800000000004</v>
          </cell>
          <cell r="AB643">
            <v>27.610099999999999</v>
          </cell>
          <cell r="AC643">
            <v>0</v>
          </cell>
          <cell r="AD643">
            <v>0</v>
          </cell>
          <cell r="AH643">
            <v>31.342604192382204</v>
          </cell>
          <cell r="AI643">
            <v>24.602380328709863</v>
          </cell>
          <cell r="AJ643">
            <v>28.982583973373455</v>
          </cell>
        </row>
        <row r="644">
          <cell r="B644" t="str">
            <v xml:space="preserve">mar </v>
          </cell>
          <cell r="C644" t="str">
            <v>-</v>
          </cell>
          <cell r="D644">
            <v>28.360099999999999</v>
          </cell>
          <cell r="E644">
            <v>23.5</v>
          </cell>
          <cell r="F644">
            <v>30.201172026201114</v>
          </cell>
          <cell r="G644">
            <v>28.860099999999999</v>
          </cell>
          <cell r="H644">
            <v>25.030100000000001</v>
          </cell>
          <cell r="I644">
            <v>35.095500000000001</v>
          </cell>
          <cell r="J644">
            <v>30.670100000000001</v>
          </cell>
          <cell r="K644">
            <v>30.78</v>
          </cell>
          <cell r="L644">
            <v>27.7</v>
          </cell>
          <cell r="M644">
            <v>34.985607246376816</v>
          </cell>
          <cell r="N644">
            <v>37.380100000000006</v>
          </cell>
          <cell r="O644">
            <v>17.530100000000001</v>
          </cell>
          <cell r="P644">
            <v>15.2501</v>
          </cell>
          <cell r="Q644">
            <v>31.557099999999998</v>
          </cell>
          <cell r="R644">
            <v>24.414894931512258</v>
          </cell>
          <cell r="S644">
            <v>41.720100000000002</v>
          </cell>
          <cell r="T644">
            <v>26.5701</v>
          </cell>
          <cell r="U644">
            <v>30.110099999999999</v>
          </cell>
          <cell r="V644">
            <v>16.3001</v>
          </cell>
          <cell r="W644">
            <v>33.120100000000001</v>
          </cell>
          <cell r="X644">
            <v>29.290099999999999</v>
          </cell>
          <cell r="Y644">
            <v>22.760100000000001</v>
          </cell>
          <cell r="Z644">
            <v>32.500100000000003</v>
          </cell>
          <cell r="AA644">
            <v>32.183400000000006</v>
          </cell>
          <cell r="AB644">
            <v>27.530100000000001</v>
          </cell>
          <cell r="AC644">
            <v>0</v>
          </cell>
          <cell r="AD644">
            <v>0</v>
          </cell>
          <cell r="AH644">
            <v>30.681571951505191</v>
          </cell>
          <cell r="AI644">
            <v>25.317569493151229</v>
          </cell>
          <cell r="AJ644">
            <v>28.484540323992256</v>
          </cell>
        </row>
        <row r="645">
          <cell r="B645" t="str">
            <v xml:space="preserve">apr </v>
          </cell>
          <cell r="C645" t="str">
            <v>-</v>
          </cell>
          <cell r="D645">
            <v>27.0701</v>
          </cell>
          <cell r="E645">
            <v>23.77</v>
          </cell>
          <cell r="F645">
            <v>29.015861200285322</v>
          </cell>
          <cell r="G645">
            <v>28.280100000000001</v>
          </cell>
          <cell r="H645">
            <v>24.740099999999998</v>
          </cell>
          <cell r="I645">
            <v>34.9617</v>
          </cell>
          <cell r="J645">
            <v>30.981100000000001</v>
          </cell>
          <cell r="K645">
            <v>28.49</v>
          </cell>
          <cell r="L645">
            <v>27.29</v>
          </cell>
          <cell r="M645">
            <v>34.985607246376816</v>
          </cell>
          <cell r="N645">
            <v>40.530100000000004</v>
          </cell>
          <cell r="O645">
            <v>17.810099999999998</v>
          </cell>
          <cell r="P645">
            <v>14.9801</v>
          </cell>
          <cell r="Q645">
            <v>31.105</v>
          </cell>
          <cell r="R645">
            <v>24.699592831755918</v>
          </cell>
          <cell r="S645">
            <v>41.450100000000006</v>
          </cell>
          <cell r="T645">
            <v>26.040099999999999</v>
          </cell>
          <cell r="U645">
            <v>28.84</v>
          </cell>
          <cell r="V645">
            <v>16.5001</v>
          </cell>
          <cell r="W645">
            <v>32.920100000000005</v>
          </cell>
          <cell r="X645">
            <v>28.680099999999999</v>
          </cell>
          <cell r="Y645">
            <v>22.8201</v>
          </cell>
          <cell r="Z645">
            <v>32.340100000000007</v>
          </cell>
          <cell r="AA645">
            <v>31.553899999999999</v>
          </cell>
          <cell r="AB645">
            <v>25.780100000000001</v>
          </cell>
          <cell r="AC645">
            <v>0</v>
          </cell>
          <cell r="AD645">
            <v>0</v>
          </cell>
          <cell r="AH645">
            <v>29.976917896444146</v>
          </cell>
          <cell r="AI645">
            <v>25.598039283175595</v>
          </cell>
          <cell r="AJ645">
            <v>27.627859861010887</v>
          </cell>
        </row>
        <row r="646">
          <cell r="B646" t="str">
            <v xml:space="preserve">may </v>
          </cell>
          <cell r="C646" t="str">
            <v>-</v>
          </cell>
          <cell r="D646">
            <v>26.440100000000001</v>
          </cell>
          <cell r="E646">
            <v>24.33</v>
          </cell>
          <cell r="F646">
            <v>31.180800000000001</v>
          </cell>
          <cell r="G646">
            <v>27.990099999999998</v>
          </cell>
          <cell r="H646">
            <v>24.450099999999999</v>
          </cell>
          <cell r="I646">
            <v>35.000300000000003</v>
          </cell>
          <cell r="J646">
            <v>30.281099999999999</v>
          </cell>
          <cell r="K646">
            <v>28.44</v>
          </cell>
          <cell r="L646">
            <v>27.49</v>
          </cell>
          <cell r="M646">
            <v>34.985607246376816</v>
          </cell>
          <cell r="N646">
            <v>40.430100000000003</v>
          </cell>
          <cell r="O646">
            <v>17.5701</v>
          </cell>
          <cell r="P646">
            <v>15.8101</v>
          </cell>
          <cell r="Q646">
            <v>30.2683</v>
          </cell>
          <cell r="R646">
            <v>24.645230678897629</v>
          </cell>
          <cell r="S646">
            <v>40.5501</v>
          </cell>
          <cell r="T646">
            <v>26.040099999999999</v>
          </cell>
          <cell r="U646">
            <v>27.85</v>
          </cell>
          <cell r="V646">
            <v>16.900099999999998</v>
          </cell>
          <cell r="W646">
            <v>32.750100000000003</v>
          </cell>
          <cell r="X646">
            <v>28.511099999999999</v>
          </cell>
          <cell r="Y646">
            <v>22.260100000000001</v>
          </cell>
          <cell r="Z646">
            <v>32.0501</v>
          </cell>
          <cell r="AA646">
            <v>31.683900000000001</v>
          </cell>
          <cell r="AB646">
            <v>24.761099999999999</v>
          </cell>
          <cell r="AC646">
            <v>0</v>
          </cell>
          <cell r="AD646">
            <v>0</v>
          </cell>
          <cell r="AH646">
            <v>29.814107149758449</v>
          </cell>
          <cell r="AI646">
            <v>25.545703067889765</v>
          </cell>
          <cell r="AJ646">
            <v>27.495461924991524</v>
          </cell>
        </row>
        <row r="647">
          <cell r="B647" t="str">
            <v xml:space="preserve">jun </v>
          </cell>
          <cell r="C647" t="str">
            <v>-</v>
          </cell>
          <cell r="D647">
            <v>26.100100000000001</v>
          </cell>
          <cell r="E647">
            <v>24.61</v>
          </cell>
          <cell r="F647">
            <v>31.072700000000001</v>
          </cell>
          <cell r="G647">
            <v>27.780100000000001</v>
          </cell>
          <cell r="H647">
            <v>24.2501</v>
          </cell>
          <cell r="I647">
            <v>35.002300000000005</v>
          </cell>
          <cell r="J647">
            <v>30.211099999999998</v>
          </cell>
          <cell r="K647">
            <v>28.29</v>
          </cell>
          <cell r="L647">
            <v>27.49</v>
          </cell>
          <cell r="M647">
            <v>34.985607246376816</v>
          </cell>
          <cell r="N647">
            <v>40.350100000000005</v>
          </cell>
          <cell r="O647">
            <v>17.7501</v>
          </cell>
          <cell r="P647">
            <v>16.960100000000001</v>
          </cell>
          <cell r="Q647">
            <v>29.622900000000001</v>
          </cell>
          <cell r="R647">
            <v>24.338096996284879</v>
          </cell>
          <cell r="S647">
            <v>40.460100000000004</v>
          </cell>
          <cell r="T647">
            <v>26.040099999999999</v>
          </cell>
          <cell r="U647">
            <v>27.98</v>
          </cell>
          <cell r="V647">
            <v>17.8001</v>
          </cell>
          <cell r="W647">
            <v>32.600100000000005</v>
          </cell>
          <cell r="X647">
            <v>27.641099999999998</v>
          </cell>
          <cell r="Y647">
            <v>22.610099999999999</v>
          </cell>
          <cell r="Z647">
            <v>32.830100000000002</v>
          </cell>
          <cell r="AA647">
            <v>31.5215</v>
          </cell>
          <cell r="AB647">
            <v>25.031099999999999</v>
          </cell>
          <cell r="AC647">
            <v>0</v>
          </cell>
          <cell r="AD647">
            <v>0</v>
          </cell>
          <cell r="AH647">
            <v>29.770513816425115</v>
          </cell>
          <cell r="AI647">
            <v>25.676989699628489</v>
          </cell>
          <cell r="AJ647">
            <v>27.521467528746125</v>
          </cell>
        </row>
        <row r="648">
          <cell r="B648" t="str">
            <v xml:space="preserve">jul </v>
          </cell>
          <cell r="C648" t="str">
            <v>-</v>
          </cell>
          <cell r="D648">
            <v>26.610099999999999</v>
          </cell>
          <cell r="E648">
            <v>24.79</v>
          </cell>
          <cell r="F648">
            <v>31.067299999999999</v>
          </cell>
          <cell r="G648">
            <v>27.871099999999998</v>
          </cell>
          <cell r="H648">
            <v>24.040099999999999</v>
          </cell>
          <cell r="I648">
            <v>34.991200000000006</v>
          </cell>
          <cell r="J648">
            <v>30.030100000000001</v>
          </cell>
          <cell r="K648">
            <v>30.45</v>
          </cell>
          <cell r="L648">
            <v>27.8</v>
          </cell>
          <cell r="M648">
            <v>34.990100000000005</v>
          </cell>
          <cell r="N648">
            <v>39.060100000000006</v>
          </cell>
          <cell r="O648">
            <v>17.8001</v>
          </cell>
          <cell r="P648">
            <v>16.6601</v>
          </cell>
          <cell r="Q648">
            <v>30.0687</v>
          </cell>
          <cell r="R648">
            <v>24.130717471687543</v>
          </cell>
          <cell r="S648">
            <v>40.320100000000004</v>
          </cell>
          <cell r="T648">
            <v>30.470099999999999</v>
          </cell>
          <cell r="U648">
            <v>28.1</v>
          </cell>
          <cell r="V648">
            <v>18.700099999999999</v>
          </cell>
          <cell r="W648">
            <v>32.600100000000005</v>
          </cell>
          <cell r="X648">
            <v>27.470099999999999</v>
          </cell>
          <cell r="Y648">
            <v>22.680099999999999</v>
          </cell>
          <cell r="Z648">
            <v>36.570100000000004</v>
          </cell>
          <cell r="AA648">
            <v>31.230399999999999</v>
          </cell>
          <cell r="AB648">
            <v>26.8001</v>
          </cell>
          <cell r="AC648">
            <v>0</v>
          </cell>
          <cell r="AD648">
            <v>0</v>
          </cell>
          <cell r="AH648">
            <v>30.643293333333329</v>
          </cell>
          <cell r="AI648">
            <v>25.565151747168752</v>
          </cell>
          <cell r="AJ648">
            <v>28.610449399505427</v>
          </cell>
        </row>
        <row r="649">
          <cell r="B649" t="str">
            <v xml:space="preserve">aug </v>
          </cell>
          <cell r="C649" t="str">
            <v>-</v>
          </cell>
          <cell r="D649">
            <v>27.5901</v>
          </cell>
          <cell r="E649">
            <v>24.72</v>
          </cell>
          <cell r="F649">
            <v>30.7942</v>
          </cell>
          <cell r="G649">
            <v>28.42</v>
          </cell>
          <cell r="H649">
            <v>24.530100000000001</v>
          </cell>
          <cell r="I649">
            <v>35.012100000000004</v>
          </cell>
          <cell r="J649">
            <v>30.420100000000001</v>
          </cell>
          <cell r="K649">
            <v>32.75</v>
          </cell>
          <cell r="L649">
            <v>28.3201</v>
          </cell>
          <cell r="M649">
            <v>34.990100000000005</v>
          </cell>
          <cell r="N649">
            <v>40.670100000000005</v>
          </cell>
          <cell r="O649">
            <v>17.9801</v>
          </cell>
          <cell r="P649">
            <v>16.620100000000001</v>
          </cell>
          <cell r="Q649">
            <v>30.472200000000001</v>
          </cell>
          <cell r="R649">
            <v>24.323989893510149</v>
          </cell>
          <cell r="S649">
            <v>39.950100000000006</v>
          </cell>
          <cell r="T649">
            <v>31.8401</v>
          </cell>
          <cell r="U649">
            <v>28.14</v>
          </cell>
          <cell r="V649">
            <v>19.100100000000001</v>
          </cell>
          <cell r="W649">
            <v>32.340100000000007</v>
          </cell>
          <cell r="X649">
            <v>27.450099999999999</v>
          </cell>
          <cell r="Y649">
            <v>22.610099999999999</v>
          </cell>
          <cell r="Z649">
            <v>37.340100000000007</v>
          </cell>
          <cell r="AA649">
            <v>31.264700000000001</v>
          </cell>
          <cell r="AB649">
            <v>26.620100000000001</v>
          </cell>
          <cell r="AC649">
            <v>0</v>
          </cell>
          <cell r="AD649">
            <v>0</v>
          </cell>
          <cell r="AH649">
            <v>31.087600000000002</v>
          </cell>
          <cell r="AI649">
            <v>25.795478989351018</v>
          </cell>
          <cell r="AJ649">
            <v>29.312578857482993</v>
          </cell>
        </row>
        <row r="650">
          <cell r="B650" t="str">
            <v xml:space="preserve">sep </v>
          </cell>
          <cell r="C650" t="str">
            <v>-</v>
          </cell>
          <cell r="D650">
            <v>29.610099999999999</v>
          </cell>
          <cell r="E650">
            <v>24.99</v>
          </cell>
          <cell r="F650">
            <v>31.594200000000001</v>
          </cell>
          <cell r="G650">
            <v>29.690100000000001</v>
          </cell>
          <cell r="H650">
            <v>24.4801</v>
          </cell>
          <cell r="I650">
            <v>36.710100000000004</v>
          </cell>
          <cell r="J650">
            <v>30.780100000000001</v>
          </cell>
          <cell r="K650">
            <v>33.67</v>
          </cell>
          <cell r="L650">
            <v>30.0701</v>
          </cell>
          <cell r="M650">
            <v>34.985607246376816</v>
          </cell>
          <cell r="N650">
            <v>40.770100000000006</v>
          </cell>
          <cell r="O650">
            <v>17.9801</v>
          </cell>
          <cell r="P650">
            <v>17.810099999999998</v>
          </cell>
          <cell r="Q650">
            <v>32.5167</v>
          </cell>
          <cell r="R650">
            <v>25.208046378099006</v>
          </cell>
          <cell r="S650">
            <v>39.360100000000003</v>
          </cell>
          <cell r="T650">
            <v>31.950099999999999</v>
          </cell>
          <cell r="U650">
            <v>29.011099999999999</v>
          </cell>
          <cell r="V650">
            <v>19.700099999999999</v>
          </cell>
          <cell r="W650">
            <v>32.650100000000002</v>
          </cell>
          <cell r="X650">
            <v>27.710100000000001</v>
          </cell>
          <cell r="Y650">
            <v>22.870100000000001</v>
          </cell>
          <cell r="Z650">
            <v>38.670100000000005</v>
          </cell>
          <cell r="AA650">
            <v>32.578200000000002</v>
          </cell>
          <cell r="AB650">
            <v>27.560099999999998</v>
          </cell>
          <cell r="AC650">
            <v>0</v>
          </cell>
          <cell r="AD650">
            <v>0</v>
          </cell>
          <cell r="AH650">
            <v>32.13644714975846</v>
          </cell>
          <cell r="AI650">
            <v>26.0878846378099</v>
          </cell>
          <cell r="AJ650">
            <v>30.164535539510577</v>
          </cell>
        </row>
        <row r="651">
          <cell r="B651" t="str">
            <v xml:space="preserve">oct </v>
          </cell>
          <cell r="C651" t="str">
            <v>-</v>
          </cell>
          <cell r="D651">
            <v>31.060099999999998</v>
          </cell>
          <cell r="E651">
            <v>25.48</v>
          </cell>
          <cell r="F651">
            <v>31.460599999999999</v>
          </cell>
          <cell r="G651">
            <v>30.990099999999998</v>
          </cell>
          <cell r="H651">
            <v>23.830099999999998</v>
          </cell>
          <cell r="I651">
            <v>39.710100000000004</v>
          </cell>
          <cell r="J651">
            <v>31.2501</v>
          </cell>
          <cell r="K651">
            <v>33.75</v>
          </cell>
          <cell r="L651">
            <v>31.3001</v>
          </cell>
          <cell r="M651">
            <v>34.985607246376816</v>
          </cell>
          <cell r="N651">
            <v>39.350100000000005</v>
          </cell>
          <cell r="O651">
            <v>17.9101</v>
          </cell>
          <cell r="P651">
            <v>18.610099999999999</v>
          </cell>
          <cell r="Q651">
            <v>34.5595</v>
          </cell>
          <cell r="R651">
            <v>26.235456114962098</v>
          </cell>
          <cell r="S651">
            <v>39.360100000000003</v>
          </cell>
          <cell r="T651">
            <v>32.140100000000004</v>
          </cell>
          <cell r="U651">
            <v>30.758099999999999</v>
          </cell>
          <cell r="V651">
            <v>23.400099999999998</v>
          </cell>
          <cell r="W651">
            <v>33.840100000000007</v>
          </cell>
          <cell r="X651">
            <v>28.130099999999999</v>
          </cell>
          <cell r="Y651">
            <v>23.350100000000001</v>
          </cell>
          <cell r="Z651">
            <v>37.440100000000001</v>
          </cell>
          <cell r="AA651">
            <v>32.686</v>
          </cell>
          <cell r="AB651">
            <v>27.270099999999999</v>
          </cell>
          <cell r="AC651">
            <v>0</v>
          </cell>
          <cell r="AD651">
            <v>0</v>
          </cell>
          <cell r="AH651">
            <v>32.880047149758454</v>
          </cell>
          <cell r="AI651">
            <v>26.565625611496205</v>
          </cell>
          <cell r="AJ651">
            <v>30.857709087356369</v>
          </cell>
        </row>
        <row r="652">
          <cell r="B652" t="str">
            <v xml:space="preserve">nov </v>
          </cell>
          <cell r="C652" t="str">
            <v>-</v>
          </cell>
          <cell r="D652">
            <v>31.4801</v>
          </cell>
          <cell r="E652">
            <v>25.86</v>
          </cell>
          <cell r="F652">
            <v>31.488499999999998</v>
          </cell>
          <cell r="G652">
            <v>31.5001</v>
          </cell>
          <cell r="H652">
            <v>23.860099999999999</v>
          </cell>
          <cell r="I652">
            <v>36.750100000000003</v>
          </cell>
          <cell r="J652">
            <v>31.560099999999998</v>
          </cell>
          <cell r="K652">
            <v>33.9</v>
          </cell>
          <cell r="L652">
            <v>31.5001</v>
          </cell>
          <cell r="M652">
            <v>35.169182125603868</v>
          </cell>
          <cell r="N652">
            <v>39.470100000000002</v>
          </cell>
          <cell r="O652">
            <v>17.700099999999999</v>
          </cell>
          <cell r="P652">
            <v>19.290099999999999</v>
          </cell>
          <cell r="Q652">
            <v>35.110300000000002</v>
          </cell>
          <cell r="R652">
            <v>26.695567883925662</v>
          </cell>
          <cell r="S652">
            <v>38.440100000000001</v>
          </cell>
          <cell r="T652">
            <v>32.360100000000003</v>
          </cell>
          <cell r="U652">
            <v>31.565100000000001</v>
          </cell>
          <cell r="V652">
            <v>24.700099999999999</v>
          </cell>
          <cell r="W652">
            <v>34.200100000000006</v>
          </cell>
          <cell r="X652">
            <v>28.530100000000001</v>
          </cell>
          <cell r="Y652">
            <v>23.880099999999999</v>
          </cell>
          <cell r="Z652">
            <v>37.590100000000007</v>
          </cell>
          <cell r="AA652">
            <v>32.695900000000002</v>
          </cell>
          <cell r="AB652">
            <v>27.190100000000001</v>
          </cell>
          <cell r="AC652">
            <v>0</v>
          </cell>
          <cell r="AD652">
            <v>0</v>
          </cell>
          <cell r="AH652">
            <v>32.937325475040247</v>
          </cell>
          <cell r="AI652">
            <v>26.842636788392564</v>
          </cell>
          <cell r="AJ652">
            <v>31.165649097451102</v>
          </cell>
        </row>
        <row r="653">
          <cell r="B653" t="str">
            <v xml:space="preserve">dec </v>
          </cell>
          <cell r="C653" t="str">
            <v>-</v>
          </cell>
          <cell r="D653">
            <v>31.350100000000001</v>
          </cell>
          <cell r="E653">
            <v>26.51</v>
          </cell>
          <cell r="F653">
            <v>29.060516557098953</v>
          </cell>
          <cell r="G653">
            <v>30.520099999999999</v>
          </cell>
          <cell r="H653">
            <v>24.610099999999999</v>
          </cell>
          <cell r="I653">
            <v>36.820100000000004</v>
          </cell>
          <cell r="J653">
            <v>31.630099999999999</v>
          </cell>
          <cell r="K653">
            <v>33.340000000000003</v>
          </cell>
          <cell r="L653">
            <v>30.170100000000001</v>
          </cell>
          <cell r="M653">
            <v>34.869665217391315</v>
          </cell>
          <cell r="N653">
            <v>41.720100000000002</v>
          </cell>
          <cell r="O653">
            <v>18.2301</v>
          </cell>
          <cell r="P653">
            <v>20.290099999999999</v>
          </cell>
          <cell r="Q653">
            <v>35.268799999999999</v>
          </cell>
          <cell r="R653">
            <v>26.733216354759961</v>
          </cell>
          <cell r="S653">
            <v>37.9101</v>
          </cell>
          <cell r="T653">
            <v>31.710100000000001</v>
          </cell>
          <cell r="U653">
            <v>31.583099999999998</v>
          </cell>
          <cell r="V653">
            <v>25.5001</v>
          </cell>
          <cell r="W653">
            <v>34.420100000000005</v>
          </cell>
          <cell r="X653">
            <v>28.040099999999999</v>
          </cell>
          <cell r="Y653">
            <v>24.430099999999999</v>
          </cell>
          <cell r="Z653">
            <v>35.790100000000002</v>
          </cell>
          <cell r="AA653">
            <v>32.1982</v>
          </cell>
          <cell r="AB653">
            <v>27.990099999999998</v>
          </cell>
          <cell r="AC653">
            <v>0</v>
          </cell>
          <cell r="AD653">
            <v>0</v>
          </cell>
          <cell r="AH653">
            <v>32.448078784966022</v>
          </cell>
          <cell r="AI653">
            <v>27.397401635475994</v>
          </cell>
          <cell r="AJ653">
            <v>30.782318399470885</v>
          </cell>
        </row>
        <row r="654">
          <cell r="B654" t="str">
            <v xml:space="preserve">jan </v>
          </cell>
          <cell r="C654" t="str">
            <v>-</v>
          </cell>
          <cell r="D654">
            <v>29.44</v>
          </cell>
          <cell r="E654">
            <v>27.05</v>
          </cell>
          <cell r="F654">
            <v>29.03</v>
          </cell>
          <cell r="G654">
            <v>29.53</v>
          </cell>
          <cell r="H654">
            <v>25.8</v>
          </cell>
          <cell r="I654">
            <v>37.04</v>
          </cell>
          <cell r="J654">
            <v>31.61</v>
          </cell>
          <cell r="K654">
            <v>32.159999999999997</v>
          </cell>
          <cell r="L654">
            <v>29.45</v>
          </cell>
          <cell r="M654">
            <v>34.340000000000003</v>
          </cell>
          <cell r="N654">
            <v>39.86</v>
          </cell>
          <cell r="O654">
            <v>18.850000000000001</v>
          </cell>
          <cell r="P654">
            <v>20.6</v>
          </cell>
          <cell r="Q654">
            <v>33.19</v>
          </cell>
          <cell r="R654">
            <v>26.86</v>
          </cell>
          <cell r="S654">
            <v>38.619999999999997</v>
          </cell>
          <cell r="T654">
            <v>28.31</v>
          </cell>
          <cell r="U654">
            <v>31.017041226704226</v>
          </cell>
          <cell r="V654">
            <v>25.6</v>
          </cell>
          <cell r="W654">
            <v>30.2</v>
          </cell>
          <cell r="X654">
            <v>26.44</v>
          </cell>
          <cell r="Y654">
            <v>25.07</v>
          </cell>
          <cell r="Z654">
            <v>34.35</v>
          </cell>
          <cell r="AA654">
            <v>31.63</v>
          </cell>
          <cell r="AB654">
            <v>26.04</v>
          </cell>
          <cell r="AC654">
            <v>0</v>
          </cell>
          <cell r="AD654">
            <v>0</v>
          </cell>
          <cell r="AH654">
            <v>31.155802748446948</v>
          </cell>
          <cell r="AI654">
            <v>27.475000000000001</v>
          </cell>
          <cell r="AJ654">
            <v>29.702483447293481</v>
          </cell>
        </row>
        <row r="655">
          <cell r="B655" t="str">
            <v xml:space="preserve">feb </v>
          </cell>
          <cell r="C655" t="str">
            <v>-</v>
          </cell>
          <cell r="D655">
            <v>28.33</v>
          </cell>
          <cell r="E655">
            <v>27.4</v>
          </cell>
          <cell r="F655">
            <v>29.02</v>
          </cell>
          <cell r="G655">
            <v>29.15</v>
          </cell>
          <cell r="H655">
            <v>25.81</v>
          </cell>
          <cell r="I655">
            <v>37.24</v>
          </cell>
          <cell r="J655">
            <v>31.24</v>
          </cell>
          <cell r="K655">
            <v>31.57</v>
          </cell>
          <cell r="L655">
            <v>28.83</v>
          </cell>
          <cell r="M655">
            <v>34.340000000000003</v>
          </cell>
          <cell r="N655">
            <v>39.86</v>
          </cell>
          <cell r="O655">
            <v>18.63</v>
          </cell>
          <cell r="P655">
            <v>20.9</v>
          </cell>
          <cell r="Q655">
            <v>31.99</v>
          </cell>
          <cell r="R655">
            <v>27.29</v>
          </cell>
          <cell r="S655">
            <v>38.75</v>
          </cell>
          <cell r="T655">
            <v>27.97</v>
          </cell>
          <cell r="U655">
            <v>30.28</v>
          </cell>
          <cell r="V655">
            <v>26.2</v>
          </cell>
          <cell r="W655">
            <v>30.2</v>
          </cell>
          <cell r="X655">
            <v>26.59</v>
          </cell>
          <cell r="Y655">
            <v>25.57</v>
          </cell>
          <cell r="Z655">
            <v>33.979999999999997</v>
          </cell>
          <cell r="AA655">
            <v>31.39</v>
          </cell>
          <cell r="AB655">
            <v>25.82</v>
          </cell>
          <cell r="AC655">
            <v>0</v>
          </cell>
          <cell r="AD655">
            <v>0</v>
          </cell>
          <cell r="AH655">
            <v>30.756666666666664</v>
          </cell>
          <cell r="AI655">
            <v>27.7</v>
          </cell>
          <cell r="AJ655">
            <v>29.431218726665605</v>
          </cell>
        </row>
        <row r="656">
          <cell r="B656" t="str">
            <v xml:space="preserve">mar </v>
          </cell>
          <cell r="C656" t="str">
            <v>-</v>
          </cell>
          <cell r="D656">
            <v>27.75</v>
          </cell>
          <cell r="E656">
            <v>27.6</v>
          </cell>
          <cell r="F656">
            <v>29.01</v>
          </cell>
          <cell r="G656">
            <v>28.82</v>
          </cell>
          <cell r="H656">
            <v>25.98</v>
          </cell>
          <cell r="I656">
            <v>37</v>
          </cell>
          <cell r="J656">
            <v>30.81</v>
          </cell>
          <cell r="K656">
            <v>29.98</v>
          </cell>
          <cell r="L656">
            <v>27.8</v>
          </cell>
          <cell r="M656">
            <v>34.340000000000003</v>
          </cell>
          <cell r="N656">
            <v>39.159999999999997</v>
          </cell>
          <cell r="O656">
            <v>19.02</v>
          </cell>
          <cell r="P656">
            <v>20.9</v>
          </cell>
          <cell r="Q656">
            <v>30.75</v>
          </cell>
          <cell r="R656">
            <v>26.89</v>
          </cell>
          <cell r="S656">
            <v>37.29</v>
          </cell>
          <cell r="T656">
            <v>26.23</v>
          </cell>
          <cell r="U656">
            <v>30.17</v>
          </cell>
          <cell r="V656">
            <v>25.4</v>
          </cell>
          <cell r="W656">
            <v>28.5</v>
          </cell>
          <cell r="X656">
            <v>26.5</v>
          </cell>
          <cell r="Y656">
            <v>25.4</v>
          </cell>
          <cell r="Z656">
            <v>31.17</v>
          </cell>
          <cell r="AA656">
            <v>31.38</v>
          </cell>
          <cell r="AB656">
            <v>25.9</v>
          </cell>
          <cell r="AC656">
            <v>0</v>
          </cell>
          <cell r="AD656">
            <v>0</v>
          </cell>
          <cell r="AH656">
            <v>29.973999999999993</v>
          </cell>
          <cell r="AI656">
            <v>27.413999999999998</v>
          </cell>
          <cell r="AJ656">
            <v>28.741966174150736</v>
          </cell>
        </row>
        <row r="657">
          <cell r="B657" t="str">
            <v xml:space="preserve">apr </v>
          </cell>
          <cell r="C657" t="str">
            <v>-</v>
          </cell>
          <cell r="D657">
            <v>26.07</v>
          </cell>
          <cell r="E657">
            <v>27.05</v>
          </cell>
          <cell r="F657">
            <v>28.72</v>
          </cell>
          <cell r="G657">
            <v>27.9</v>
          </cell>
          <cell r="H657">
            <v>25.55</v>
          </cell>
          <cell r="I657">
            <v>37.119999999999997</v>
          </cell>
          <cell r="J657">
            <v>30.48</v>
          </cell>
          <cell r="K657">
            <v>27.79</v>
          </cell>
          <cell r="L657">
            <v>27.39</v>
          </cell>
          <cell r="M657">
            <v>33.57</v>
          </cell>
          <cell r="N657">
            <v>38.92</v>
          </cell>
          <cell r="O657">
            <v>19.95</v>
          </cell>
          <cell r="P657">
            <v>19.899999999999999</v>
          </cell>
          <cell r="Q657">
            <v>29.19</v>
          </cell>
          <cell r="R657">
            <v>25.86</v>
          </cell>
          <cell r="S657">
            <v>37.450000000000003</v>
          </cell>
          <cell r="T657">
            <v>26.27</v>
          </cell>
          <cell r="U657">
            <v>28.77</v>
          </cell>
          <cell r="V657">
            <v>24</v>
          </cell>
          <cell r="W657">
            <v>27.94</v>
          </cell>
          <cell r="X657">
            <v>26.25</v>
          </cell>
          <cell r="Y657">
            <v>24.29</v>
          </cell>
          <cell r="Z657">
            <v>31.02</v>
          </cell>
          <cell r="AA657">
            <v>29.14</v>
          </cell>
          <cell r="AB657">
            <v>25.36</v>
          </cell>
          <cell r="AC657">
            <v>0</v>
          </cell>
          <cell r="AD657">
            <v>0</v>
          </cell>
          <cell r="AH657">
            <v>29.115333333333332</v>
          </cell>
          <cell r="AI657">
            <v>26.921999999999997</v>
          </cell>
          <cell r="AJ657">
            <v>27.74505900277633</v>
          </cell>
        </row>
        <row r="658">
          <cell r="B658" t="str">
            <v xml:space="preserve">may </v>
          </cell>
          <cell r="C658" t="str">
            <v>-</v>
          </cell>
          <cell r="D658">
            <v>25.84</v>
          </cell>
          <cell r="E658">
            <v>26.81</v>
          </cell>
          <cell r="F658">
            <v>28.75</v>
          </cell>
          <cell r="G658">
            <v>27.44</v>
          </cell>
          <cell r="H658">
            <v>25.32</v>
          </cell>
          <cell r="I658">
            <v>37.020000000000003</v>
          </cell>
          <cell r="J658">
            <v>30.23</v>
          </cell>
          <cell r="K658">
            <v>27.35</v>
          </cell>
          <cell r="L658">
            <v>27.18</v>
          </cell>
          <cell r="M658">
            <v>33.57</v>
          </cell>
          <cell r="N658">
            <v>37.9</v>
          </cell>
          <cell r="O658">
            <v>20.23</v>
          </cell>
          <cell r="P658">
            <v>18.899999999999999</v>
          </cell>
          <cell r="Q658">
            <v>28.43</v>
          </cell>
          <cell r="R658">
            <v>24.63</v>
          </cell>
          <cell r="S658">
            <v>32.840000000000003</v>
          </cell>
          <cell r="T658">
            <v>26.27</v>
          </cell>
          <cell r="U658">
            <v>27.85</v>
          </cell>
          <cell r="V658">
            <v>23.73</v>
          </cell>
          <cell r="W658">
            <v>27.6</v>
          </cell>
          <cell r="X658">
            <v>26.03</v>
          </cell>
          <cell r="Y658">
            <v>24.33</v>
          </cell>
          <cell r="Z658">
            <v>30.68</v>
          </cell>
          <cell r="AA658">
            <v>28.94</v>
          </cell>
          <cell r="AB658">
            <v>24.76</v>
          </cell>
          <cell r="AC658">
            <v>0</v>
          </cell>
          <cell r="AD658">
            <v>0</v>
          </cell>
          <cell r="AH658">
            <v>28.794</v>
          </cell>
          <cell r="AI658">
            <v>26.071999999999996</v>
          </cell>
          <cell r="AJ658">
            <v>27.402780858223185</v>
          </cell>
        </row>
        <row r="659">
          <cell r="B659" t="str">
            <v xml:space="preserve">jun </v>
          </cell>
          <cell r="C659" t="str">
            <v>-</v>
          </cell>
          <cell r="D659">
            <v>25.49</v>
          </cell>
          <cell r="E659">
            <v>26.84</v>
          </cell>
          <cell r="F659">
            <v>28.75</v>
          </cell>
          <cell r="G659">
            <v>27.26</v>
          </cell>
          <cell r="H659">
            <v>25.21</v>
          </cell>
          <cell r="I659">
            <v>35</v>
          </cell>
          <cell r="J659">
            <v>29.84</v>
          </cell>
          <cell r="K659">
            <v>27.89</v>
          </cell>
          <cell r="L659">
            <v>26.98</v>
          </cell>
          <cell r="M659">
            <v>33.57</v>
          </cell>
          <cell r="N659">
            <v>39.18</v>
          </cell>
          <cell r="O659">
            <v>21.97</v>
          </cell>
          <cell r="P659">
            <v>18.37</v>
          </cell>
          <cell r="Q659">
            <v>28</v>
          </cell>
          <cell r="R659">
            <v>24.29</v>
          </cell>
          <cell r="S659">
            <v>33.31</v>
          </cell>
          <cell r="T659">
            <v>26.27</v>
          </cell>
          <cell r="U659">
            <v>27.71</v>
          </cell>
          <cell r="V659">
            <v>23.96</v>
          </cell>
          <cell r="W659">
            <v>27.29</v>
          </cell>
          <cell r="X659">
            <v>25.88</v>
          </cell>
          <cell r="Y659">
            <v>24.38</v>
          </cell>
          <cell r="Z659">
            <v>31.31</v>
          </cell>
          <cell r="AA659">
            <v>28.81</v>
          </cell>
          <cell r="AB659">
            <v>25.03</v>
          </cell>
          <cell r="AC659">
            <v>0</v>
          </cell>
          <cell r="AD659">
            <v>0</v>
          </cell>
          <cell r="AH659">
            <v>28.613333333333333</v>
          </cell>
          <cell r="AI659">
            <v>26.338999999999999</v>
          </cell>
          <cell r="AJ659">
            <v>27.459417276524313</v>
          </cell>
        </row>
        <row r="660">
          <cell r="B660" t="str">
            <v xml:space="preserve">jul </v>
          </cell>
          <cell r="C660" t="str">
            <v>-</v>
          </cell>
          <cell r="D660">
            <v>25.47</v>
          </cell>
          <cell r="E660">
            <v>26.36</v>
          </cell>
          <cell r="F660">
            <v>28.7</v>
          </cell>
          <cell r="G660">
            <v>27.36</v>
          </cell>
          <cell r="H660">
            <v>25.04</v>
          </cell>
          <cell r="I660">
            <v>36.859104782895862</v>
          </cell>
          <cell r="J660">
            <v>29.76</v>
          </cell>
          <cell r="K660">
            <v>29.47</v>
          </cell>
          <cell r="L660">
            <v>26.88</v>
          </cell>
          <cell r="M660">
            <v>33.57</v>
          </cell>
          <cell r="N660">
            <v>40.32</v>
          </cell>
          <cell r="O660">
            <v>21.85</v>
          </cell>
          <cell r="P660">
            <v>17.899999999999999</v>
          </cell>
          <cell r="Q660">
            <v>28.4</v>
          </cell>
          <cell r="R660">
            <v>24.09</v>
          </cell>
          <cell r="S660">
            <v>33.54</v>
          </cell>
          <cell r="T660">
            <v>26.44</v>
          </cell>
          <cell r="U660">
            <v>27.68</v>
          </cell>
          <cell r="V660">
            <v>23.57</v>
          </cell>
          <cell r="W660">
            <v>27.15</v>
          </cell>
          <cell r="X660">
            <v>25.46</v>
          </cell>
          <cell r="Y660">
            <v>23.85</v>
          </cell>
          <cell r="Z660">
            <v>34.93</v>
          </cell>
          <cell r="AA660">
            <v>28.11</v>
          </cell>
          <cell r="AB660">
            <v>27.05</v>
          </cell>
          <cell r="AC660">
            <v>0</v>
          </cell>
          <cell r="AD660">
            <v>0</v>
          </cell>
          <cell r="AH660">
            <v>29.188606985526395</v>
          </cell>
          <cell r="AI660">
            <v>26.197999999999997</v>
          </cell>
          <cell r="AJ660">
            <v>27.987007857654859</v>
          </cell>
        </row>
        <row r="661">
          <cell r="B661" t="str">
            <v xml:space="preserve">aug </v>
          </cell>
          <cell r="C661" t="str">
            <v>-</v>
          </cell>
          <cell r="D661">
            <v>26.8</v>
          </cell>
          <cell r="E661">
            <v>26.88</v>
          </cell>
          <cell r="F661">
            <v>28.69</v>
          </cell>
          <cell r="G661">
            <v>28.03</v>
          </cell>
          <cell r="H661">
            <v>25.11</v>
          </cell>
          <cell r="I661">
            <v>35.119999999999997</v>
          </cell>
          <cell r="J661">
            <v>29.71</v>
          </cell>
          <cell r="K661">
            <v>31.92</v>
          </cell>
          <cell r="L661">
            <v>27.39</v>
          </cell>
          <cell r="M661">
            <v>33.57</v>
          </cell>
          <cell r="N661">
            <v>40.32</v>
          </cell>
          <cell r="O661">
            <v>21.91</v>
          </cell>
          <cell r="P661">
            <v>18.239999999999998</v>
          </cell>
          <cell r="Q661">
            <v>29.78</v>
          </cell>
          <cell r="R661">
            <v>25.556033459832104</v>
          </cell>
          <cell r="S661">
            <v>33.770000000000003</v>
          </cell>
          <cell r="T661">
            <v>31.8</v>
          </cell>
          <cell r="U661">
            <v>28.27</v>
          </cell>
          <cell r="V661">
            <v>23.82</v>
          </cell>
          <cell r="W661">
            <v>27.5</v>
          </cell>
          <cell r="X661">
            <v>25.58</v>
          </cell>
          <cell r="Y661">
            <v>23.89</v>
          </cell>
          <cell r="Z661">
            <v>36.07</v>
          </cell>
          <cell r="AA661">
            <v>28.36</v>
          </cell>
          <cell r="AB661">
            <v>26.71</v>
          </cell>
          <cell r="AC661">
            <v>0</v>
          </cell>
          <cell r="AD661">
            <v>0</v>
          </cell>
          <cell r="AH661">
            <v>29.981333333333332</v>
          </cell>
          <cell r="AI661">
            <v>26.50760334598321</v>
          </cell>
          <cell r="AJ661">
            <v>29.08424194310787</v>
          </cell>
        </row>
        <row r="662">
          <cell r="B662" t="str">
            <v xml:space="preserve">sep </v>
          </cell>
          <cell r="C662" t="str">
            <v>-</v>
          </cell>
          <cell r="D662">
            <v>27.78</v>
          </cell>
          <cell r="E662">
            <v>27.2</v>
          </cell>
          <cell r="F662">
            <v>28.7</v>
          </cell>
          <cell r="G662">
            <v>28.77</v>
          </cell>
          <cell r="H662">
            <v>25.22</v>
          </cell>
          <cell r="I662">
            <v>35.26</v>
          </cell>
          <cell r="J662">
            <v>30.07</v>
          </cell>
          <cell r="K662">
            <v>32.61</v>
          </cell>
          <cell r="L662">
            <v>28.32</v>
          </cell>
          <cell r="M662">
            <v>33.57</v>
          </cell>
          <cell r="N662">
            <v>40.5</v>
          </cell>
          <cell r="O662">
            <v>22.25</v>
          </cell>
          <cell r="P662">
            <v>19.29</v>
          </cell>
          <cell r="Q662">
            <v>31.15</v>
          </cell>
          <cell r="R662">
            <v>24.66</v>
          </cell>
          <cell r="S662">
            <v>34.24</v>
          </cell>
          <cell r="T662">
            <v>31.8</v>
          </cell>
          <cell r="U662">
            <v>28.77</v>
          </cell>
          <cell r="V662">
            <v>24.97</v>
          </cell>
          <cell r="W662">
            <v>28.5</v>
          </cell>
          <cell r="X662">
            <v>25.88</v>
          </cell>
          <cell r="Y662">
            <v>24.37</v>
          </cell>
          <cell r="Z662">
            <v>37.74</v>
          </cell>
          <cell r="AA662">
            <v>29.06</v>
          </cell>
          <cell r="AB662">
            <v>28.3</v>
          </cell>
          <cell r="AC662">
            <v>0</v>
          </cell>
          <cell r="AD662">
            <v>0</v>
          </cell>
          <cell r="AH662">
            <v>30.693333333333332</v>
          </cell>
          <cell r="AI662">
            <v>26.857999999999997</v>
          </cell>
          <cell r="AJ662">
            <v>29.767868650327831</v>
          </cell>
        </row>
        <row r="663">
          <cell r="B663" t="str">
            <v xml:space="preserve">oct </v>
          </cell>
          <cell r="C663" t="str">
            <v>-</v>
          </cell>
          <cell r="D663">
            <v>29.23</v>
          </cell>
          <cell r="E663">
            <v>26.91</v>
          </cell>
          <cell r="F663">
            <v>29.75</v>
          </cell>
          <cell r="G663">
            <v>29.69</v>
          </cell>
          <cell r="H663">
            <v>25.26</v>
          </cell>
          <cell r="I663">
            <v>35.51</v>
          </cell>
          <cell r="J663">
            <v>30.04</v>
          </cell>
          <cell r="K663">
            <v>32.380000000000003</v>
          </cell>
          <cell r="L663">
            <v>30.69</v>
          </cell>
          <cell r="M663">
            <v>33.57</v>
          </cell>
          <cell r="N663">
            <v>40.79</v>
          </cell>
          <cell r="O663">
            <v>22.89</v>
          </cell>
          <cell r="P663">
            <v>20.48</v>
          </cell>
          <cell r="Q663">
            <v>32.53</v>
          </cell>
          <cell r="R663">
            <v>24.99</v>
          </cell>
          <cell r="S663">
            <v>34.71</v>
          </cell>
          <cell r="T663">
            <v>31.8</v>
          </cell>
          <cell r="U663">
            <v>30.55</v>
          </cell>
          <cell r="V663">
            <v>25.28</v>
          </cell>
          <cell r="W663">
            <v>29.2</v>
          </cell>
          <cell r="X663">
            <v>26.42</v>
          </cell>
          <cell r="Y663">
            <v>24.04</v>
          </cell>
          <cell r="Z663">
            <v>38.270000000000003</v>
          </cell>
          <cell r="AA663">
            <v>29.47</v>
          </cell>
          <cell r="AB663">
            <v>28.88</v>
          </cell>
          <cell r="AC663">
            <v>0</v>
          </cell>
          <cell r="AD663">
            <v>0</v>
          </cell>
          <cell r="AH663">
            <v>31.437333333333338</v>
          </cell>
          <cell r="AI663">
            <v>27.177</v>
          </cell>
          <cell r="AJ663">
            <v>30.241870439167453</v>
          </cell>
        </row>
        <row r="664">
          <cell r="B664" t="str">
            <v xml:space="preserve">nov </v>
          </cell>
          <cell r="C664" t="str">
            <v>-</v>
          </cell>
          <cell r="D664">
            <v>29.6</v>
          </cell>
          <cell r="E664">
            <v>27.28</v>
          </cell>
          <cell r="F664">
            <v>29.89</v>
          </cell>
          <cell r="G664">
            <v>30.19</v>
          </cell>
          <cell r="H664">
            <v>25.32</v>
          </cell>
          <cell r="I664">
            <v>35.76</v>
          </cell>
          <cell r="J664">
            <v>30.04</v>
          </cell>
          <cell r="K664">
            <v>32.29</v>
          </cell>
          <cell r="L664">
            <v>30.48</v>
          </cell>
          <cell r="M664">
            <v>33.57</v>
          </cell>
          <cell r="N664">
            <v>43.2</v>
          </cell>
          <cell r="O664">
            <v>23.56</v>
          </cell>
          <cell r="P664">
            <v>21.05</v>
          </cell>
          <cell r="Q664">
            <v>33.299999999999997</v>
          </cell>
          <cell r="R664">
            <v>25.46</v>
          </cell>
          <cell r="S664">
            <v>32.41933828915429</v>
          </cell>
          <cell r="T664">
            <v>31.81</v>
          </cell>
          <cell r="U664">
            <v>31.71</v>
          </cell>
          <cell r="V664">
            <v>25.4</v>
          </cell>
          <cell r="W664">
            <v>29.4</v>
          </cell>
          <cell r="X664">
            <v>26.53663069774241</v>
          </cell>
          <cell r="Y664">
            <v>24.45</v>
          </cell>
          <cell r="Z664">
            <v>38.409999999999997</v>
          </cell>
          <cell r="AA664">
            <v>28.53</v>
          </cell>
          <cell r="AB664">
            <v>28.26</v>
          </cell>
          <cell r="AC664">
            <v>0</v>
          </cell>
          <cell r="AD664">
            <v>0</v>
          </cell>
          <cell r="AH664">
            <v>31.549333333333333</v>
          </cell>
          <cell r="AI664">
            <v>27.467596898689671</v>
          </cell>
          <cell r="AJ664">
            <v>30.309092875886506</v>
          </cell>
        </row>
        <row r="665">
          <cell r="B665" t="str">
            <v xml:space="preserve">dec </v>
          </cell>
          <cell r="C665" t="str">
            <v>-</v>
          </cell>
          <cell r="D665">
            <v>29.7</v>
          </cell>
          <cell r="E665">
            <v>27.49</v>
          </cell>
          <cell r="F665">
            <v>30.05</v>
          </cell>
          <cell r="G665">
            <v>29.51</v>
          </cell>
          <cell r="H665">
            <v>25.35</v>
          </cell>
          <cell r="I665">
            <v>34.71</v>
          </cell>
          <cell r="J665">
            <v>30.28</v>
          </cell>
          <cell r="K665">
            <v>32.22</v>
          </cell>
          <cell r="L665">
            <v>29.66</v>
          </cell>
          <cell r="M665">
            <v>33.57</v>
          </cell>
          <cell r="N665">
            <v>41.14</v>
          </cell>
          <cell r="O665">
            <v>23.31</v>
          </cell>
          <cell r="P665">
            <v>21.3</v>
          </cell>
          <cell r="Q665">
            <v>33.47</v>
          </cell>
          <cell r="R665">
            <v>25.55</v>
          </cell>
          <cell r="S665">
            <v>32.188896969765381</v>
          </cell>
          <cell r="T665">
            <v>29.27</v>
          </cell>
          <cell r="U665">
            <v>31.66</v>
          </cell>
          <cell r="V665">
            <v>26.91</v>
          </cell>
          <cell r="W665">
            <v>29.4</v>
          </cell>
          <cell r="X665">
            <v>27</v>
          </cell>
          <cell r="Y665">
            <v>25.15</v>
          </cell>
          <cell r="Z665">
            <v>36.700000000000003</v>
          </cell>
          <cell r="AA665">
            <v>28.8</v>
          </cell>
          <cell r="AB665">
            <v>27.73</v>
          </cell>
          <cell r="AC665">
            <v>0</v>
          </cell>
          <cell r="AD665">
            <v>0</v>
          </cell>
          <cell r="AH665">
            <v>31.115333333333336</v>
          </cell>
          <cell r="AI665">
            <v>27.538889696976536</v>
          </cell>
          <cell r="AJ665">
            <v>29.962843052526299</v>
          </cell>
        </row>
        <row r="666">
          <cell r="B666" t="str">
            <v xml:space="preserve">jan </v>
          </cell>
          <cell r="C666" t="str">
            <v>-</v>
          </cell>
          <cell r="D666">
            <v>28.35</v>
          </cell>
          <cell r="E666">
            <v>27.56</v>
          </cell>
          <cell r="F666">
            <v>30.16</v>
          </cell>
          <cell r="G666">
            <v>27.25</v>
          </cell>
          <cell r="H666">
            <v>24.63</v>
          </cell>
          <cell r="I666">
            <v>35.33</v>
          </cell>
          <cell r="J666">
            <v>30.32</v>
          </cell>
          <cell r="K666">
            <v>30.84</v>
          </cell>
          <cell r="L666">
            <v>28.11</v>
          </cell>
          <cell r="M666">
            <v>32.28</v>
          </cell>
          <cell r="N666">
            <v>41.12</v>
          </cell>
          <cell r="O666">
            <v>24.02</v>
          </cell>
          <cell r="P666">
            <v>21.65</v>
          </cell>
          <cell r="Q666">
            <v>31.83</v>
          </cell>
          <cell r="R666">
            <v>25.4</v>
          </cell>
          <cell r="S666">
            <v>0</v>
          </cell>
          <cell r="T666">
            <v>27.64</v>
          </cell>
          <cell r="U666">
            <v>30.7</v>
          </cell>
          <cell r="V666">
            <v>26.62</v>
          </cell>
          <cell r="W666">
            <v>29.2</v>
          </cell>
          <cell r="X666">
            <v>26.78</v>
          </cell>
          <cell r="Y666">
            <v>25.11</v>
          </cell>
          <cell r="Z666">
            <v>35.6</v>
          </cell>
          <cell r="AA666">
            <v>28.39</v>
          </cell>
          <cell r="AB666">
            <v>26.49</v>
          </cell>
          <cell r="AC666">
            <v>0</v>
          </cell>
          <cell r="AD666">
            <v>0</v>
          </cell>
          <cell r="AH666">
            <v>30.165999999999997</v>
          </cell>
          <cell r="AI666">
            <v>26.987777777777779</v>
          </cell>
          <cell r="AJ666">
            <v>28.799469975583587</v>
          </cell>
        </row>
        <row r="667">
          <cell r="B667" t="str">
            <v xml:space="preserve">feb </v>
          </cell>
          <cell r="C667" t="str">
            <v>-</v>
          </cell>
          <cell r="D667">
            <v>27.54</v>
          </cell>
          <cell r="E667">
            <v>27.63</v>
          </cell>
          <cell r="F667">
            <v>29.74</v>
          </cell>
          <cell r="G667">
            <v>26.75</v>
          </cell>
          <cell r="H667">
            <v>25.02</v>
          </cell>
          <cell r="I667">
            <v>35.46</v>
          </cell>
          <cell r="J667">
            <v>29.56</v>
          </cell>
          <cell r="K667">
            <v>30.26</v>
          </cell>
          <cell r="L667">
            <v>27.7</v>
          </cell>
          <cell r="M667">
            <v>32.28</v>
          </cell>
          <cell r="N667">
            <v>40.85</v>
          </cell>
          <cell r="O667">
            <v>24.09</v>
          </cell>
          <cell r="P667">
            <v>21.47</v>
          </cell>
          <cell r="Q667">
            <v>30.18</v>
          </cell>
          <cell r="R667">
            <v>24.8</v>
          </cell>
          <cell r="S667">
            <v>0</v>
          </cell>
          <cell r="T667">
            <v>27.64</v>
          </cell>
          <cell r="U667">
            <v>30.64</v>
          </cell>
          <cell r="V667">
            <v>26.41</v>
          </cell>
          <cell r="W667">
            <v>29.2</v>
          </cell>
          <cell r="X667">
            <v>26.55</v>
          </cell>
          <cell r="Y667">
            <v>25.11</v>
          </cell>
          <cell r="Z667">
            <v>35.47</v>
          </cell>
          <cell r="AA667">
            <v>28.86</v>
          </cell>
          <cell r="AB667">
            <v>26.24</v>
          </cell>
          <cell r="AC667">
            <v>0</v>
          </cell>
          <cell r="AD667">
            <v>0</v>
          </cell>
          <cell r="AH667">
            <v>29.834666666666671</v>
          </cell>
          <cell r="AI667">
            <v>26.88111111111111</v>
          </cell>
          <cell r="AJ667">
            <v>28.462443405219663</v>
          </cell>
        </row>
        <row r="668">
          <cell r="B668" t="str">
            <v xml:space="preserve">mar </v>
          </cell>
          <cell r="C668" t="str">
            <v>-</v>
          </cell>
          <cell r="D668">
            <v>26.73</v>
          </cell>
          <cell r="E668">
            <v>27.36</v>
          </cell>
          <cell r="F668">
            <v>29.76</v>
          </cell>
          <cell r="G668">
            <v>26.45</v>
          </cell>
          <cell r="H668">
            <v>24.54</v>
          </cell>
          <cell r="I668">
            <v>35.39</v>
          </cell>
          <cell r="J668">
            <v>29.45</v>
          </cell>
          <cell r="K668">
            <v>28.46</v>
          </cell>
          <cell r="L668">
            <v>26.98</v>
          </cell>
          <cell r="M668">
            <v>32.28</v>
          </cell>
          <cell r="N668">
            <v>40.57</v>
          </cell>
          <cell r="O668">
            <v>23.99</v>
          </cell>
          <cell r="P668">
            <v>21.54</v>
          </cell>
          <cell r="Q668">
            <v>29.92</v>
          </cell>
          <cell r="R668">
            <v>24.15</v>
          </cell>
          <cell r="S668">
            <v>0</v>
          </cell>
          <cell r="T668">
            <v>25.73</v>
          </cell>
          <cell r="U668">
            <v>30.05</v>
          </cell>
          <cell r="V668">
            <v>25.87</v>
          </cell>
          <cell r="W668">
            <v>26.9</v>
          </cell>
          <cell r="X668">
            <v>26.77</v>
          </cell>
          <cell r="Y668">
            <v>25.28</v>
          </cell>
          <cell r="Z668">
            <v>32.58</v>
          </cell>
          <cell r="AA668">
            <v>28.38</v>
          </cell>
          <cell r="AB668">
            <v>25.29</v>
          </cell>
          <cell r="AC668">
            <v>0</v>
          </cell>
          <cell r="AD668">
            <v>0</v>
          </cell>
          <cell r="AH668">
            <v>28.956666666666667</v>
          </cell>
          <cell r="AI668">
            <v>26.674444444444443</v>
          </cell>
          <cell r="AJ668">
            <v>27.57536370146785</v>
          </cell>
        </row>
        <row r="669">
          <cell r="B669" t="str">
            <v xml:space="preserve">apr </v>
          </cell>
          <cell r="C669" t="str">
            <v>-</v>
          </cell>
          <cell r="D669">
            <v>25.67</v>
          </cell>
          <cell r="E669">
            <v>27.16</v>
          </cell>
          <cell r="F669">
            <v>28.95</v>
          </cell>
          <cell r="G669">
            <v>26.3</v>
          </cell>
          <cell r="H669">
            <v>24.31</v>
          </cell>
          <cell r="I669">
            <v>35.22</v>
          </cell>
          <cell r="J669">
            <v>29.16</v>
          </cell>
          <cell r="K669">
            <v>26.16</v>
          </cell>
          <cell r="L669">
            <v>26.46</v>
          </cell>
          <cell r="M669">
            <v>32</v>
          </cell>
          <cell r="N669">
            <v>40.57</v>
          </cell>
          <cell r="O669">
            <v>23.95</v>
          </cell>
          <cell r="P669">
            <v>20.48</v>
          </cell>
          <cell r="Q669">
            <v>28.57</v>
          </cell>
          <cell r="R669">
            <v>23.06</v>
          </cell>
          <cell r="S669">
            <v>0</v>
          </cell>
          <cell r="T669">
            <v>25.44</v>
          </cell>
          <cell r="U669">
            <v>29.15</v>
          </cell>
          <cell r="V669">
            <v>25.16</v>
          </cell>
          <cell r="W669">
            <v>26.5</v>
          </cell>
          <cell r="X669">
            <v>26.01</v>
          </cell>
          <cell r="Y669">
            <v>24.78</v>
          </cell>
          <cell r="Z669">
            <v>32.380000000000003</v>
          </cell>
          <cell r="AA669">
            <v>28.54</v>
          </cell>
          <cell r="AB669">
            <v>24.29</v>
          </cell>
          <cell r="AC669">
            <v>0</v>
          </cell>
          <cell r="AD669">
            <v>0</v>
          </cell>
          <cell r="AH669">
            <v>28.31933333333334</v>
          </cell>
          <cell r="AI669">
            <v>26.164444444444442</v>
          </cell>
          <cell r="AJ669">
            <v>26.760885606835007</v>
          </cell>
        </row>
        <row r="670">
          <cell r="B670" t="str">
            <v xml:space="preserve">may </v>
          </cell>
          <cell r="C670" t="str">
            <v>-</v>
          </cell>
          <cell r="D670">
            <v>25.38</v>
          </cell>
          <cell r="E670">
            <v>27</v>
          </cell>
          <cell r="F670">
            <v>28.42</v>
          </cell>
          <cell r="G670">
            <v>26.15</v>
          </cell>
          <cell r="H670">
            <v>24.15</v>
          </cell>
          <cell r="I670">
            <v>34.71</v>
          </cell>
          <cell r="J670">
            <v>29.04</v>
          </cell>
          <cell r="K670">
            <v>26.17</v>
          </cell>
          <cell r="L670">
            <v>26.46</v>
          </cell>
          <cell r="M670">
            <v>32</v>
          </cell>
          <cell r="N670">
            <v>40.33</v>
          </cell>
          <cell r="O670">
            <v>23.55</v>
          </cell>
          <cell r="P670">
            <v>19.66</v>
          </cell>
          <cell r="Q670">
            <v>28.56</v>
          </cell>
          <cell r="R670">
            <v>23.15</v>
          </cell>
          <cell r="S670">
            <v>0</v>
          </cell>
          <cell r="T670">
            <v>25.44</v>
          </cell>
          <cell r="U670">
            <v>28.14</v>
          </cell>
          <cell r="V670">
            <v>24.94</v>
          </cell>
          <cell r="W670">
            <v>26.5</v>
          </cell>
          <cell r="X670">
            <v>26.03</v>
          </cell>
          <cell r="Y670">
            <v>24.61</v>
          </cell>
          <cell r="Z670">
            <v>31.95</v>
          </cell>
          <cell r="AA670">
            <v>28.04</v>
          </cell>
          <cell r="AB670">
            <v>23.83</v>
          </cell>
          <cell r="AC670">
            <v>0</v>
          </cell>
          <cell r="AD670">
            <v>0</v>
          </cell>
          <cell r="AH670">
            <v>28.052666666666667</v>
          </cell>
          <cell r="AI670">
            <v>25.935555555555556</v>
          </cell>
          <cell r="AJ670">
            <v>26.532080758385828</v>
          </cell>
        </row>
        <row r="671">
          <cell r="B671" t="str">
            <v xml:space="preserve">jun </v>
          </cell>
          <cell r="C671" t="str">
            <v>-</v>
          </cell>
          <cell r="D671">
            <v>24.91</v>
          </cell>
          <cell r="E671">
            <v>26.62</v>
          </cell>
          <cell r="F671">
            <v>28.02</v>
          </cell>
          <cell r="G671">
            <v>26.32</v>
          </cell>
          <cell r="H671">
            <v>23.93</v>
          </cell>
          <cell r="I671">
            <v>34.549999999999997</v>
          </cell>
          <cell r="J671">
            <v>29.02</v>
          </cell>
          <cell r="K671">
            <v>26.87</v>
          </cell>
          <cell r="L671">
            <v>25.74</v>
          </cell>
          <cell r="M671">
            <v>32</v>
          </cell>
          <cell r="N671">
            <v>40.28</v>
          </cell>
          <cell r="O671">
            <v>23.25</v>
          </cell>
          <cell r="P671">
            <v>19.12</v>
          </cell>
          <cell r="Q671">
            <v>27.98</v>
          </cell>
          <cell r="R671">
            <v>22.28</v>
          </cell>
          <cell r="S671">
            <v>0</v>
          </cell>
          <cell r="T671">
            <v>25.29</v>
          </cell>
          <cell r="U671">
            <v>28.06</v>
          </cell>
          <cell r="V671">
            <v>24</v>
          </cell>
          <cell r="W671">
            <v>26.2</v>
          </cell>
          <cell r="X671">
            <v>25.81</v>
          </cell>
          <cell r="Y671">
            <v>24.29</v>
          </cell>
          <cell r="Z671">
            <v>32.700000000000003</v>
          </cell>
          <cell r="AA671">
            <v>27.7</v>
          </cell>
          <cell r="AB671">
            <v>23.6</v>
          </cell>
          <cell r="AC671">
            <v>0</v>
          </cell>
          <cell r="AD671">
            <v>0</v>
          </cell>
          <cell r="AH671">
            <v>27.930666666666664</v>
          </cell>
          <cell r="AI671">
            <v>25.50888888888889</v>
          </cell>
          <cell r="AJ671">
            <v>26.469652243462075</v>
          </cell>
        </row>
        <row r="672">
          <cell r="B672" t="str">
            <v xml:space="preserve">jul </v>
          </cell>
          <cell r="C672" t="str">
            <v>-</v>
          </cell>
          <cell r="D672">
            <v>24.86</v>
          </cell>
          <cell r="E672">
            <v>26.01</v>
          </cell>
          <cell r="F672">
            <v>27.62</v>
          </cell>
          <cell r="G672">
            <v>26.35</v>
          </cell>
          <cell r="H672">
            <v>23.74</v>
          </cell>
          <cell r="I672">
            <v>34.56</v>
          </cell>
          <cell r="J672">
            <v>29.1</v>
          </cell>
          <cell r="K672">
            <v>28.35</v>
          </cell>
          <cell r="L672">
            <v>25.3</v>
          </cell>
          <cell r="M672">
            <v>32</v>
          </cell>
          <cell r="N672">
            <v>40.479999999999997</v>
          </cell>
          <cell r="O672">
            <v>22.77</v>
          </cell>
          <cell r="P672">
            <v>18.12</v>
          </cell>
          <cell r="Q672">
            <v>28.52</v>
          </cell>
          <cell r="R672">
            <v>21.64</v>
          </cell>
          <cell r="S672">
            <v>0</v>
          </cell>
          <cell r="T672">
            <v>25.49</v>
          </cell>
          <cell r="U672">
            <v>28.21</v>
          </cell>
          <cell r="V672">
            <v>23.93</v>
          </cell>
          <cell r="W672">
            <v>26.2</v>
          </cell>
          <cell r="X672">
            <v>25.54</v>
          </cell>
          <cell r="Y672">
            <v>23.73</v>
          </cell>
          <cell r="Z672">
            <v>36.380000000000003</v>
          </cell>
          <cell r="AA672">
            <v>27.52</v>
          </cell>
          <cell r="AB672">
            <v>24.23</v>
          </cell>
          <cell r="AC672">
            <v>0</v>
          </cell>
          <cell r="AD672">
            <v>0</v>
          </cell>
          <cell r="AH672">
            <v>28.312666666666676</v>
          </cell>
          <cell r="AI672">
            <v>25.106666666666669</v>
          </cell>
          <cell r="AJ672">
            <v>26.774932569640526</v>
          </cell>
        </row>
        <row r="673">
          <cell r="B673" t="str">
            <v xml:space="preserve">aug </v>
          </cell>
          <cell r="C673" t="str">
            <v>-</v>
          </cell>
          <cell r="D673">
            <v>26.3</v>
          </cell>
          <cell r="E673">
            <v>26.833557941503138</v>
          </cell>
          <cell r="F673">
            <v>27.88</v>
          </cell>
          <cell r="G673">
            <v>26.7</v>
          </cell>
          <cell r="H673">
            <v>23.94</v>
          </cell>
          <cell r="I673">
            <v>34.54</v>
          </cell>
          <cell r="J673">
            <v>29.13</v>
          </cell>
          <cell r="K673">
            <v>30.6</v>
          </cell>
          <cell r="L673">
            <v>27.7</v>
          </cell>
          <cell r="M673">
            <v>32</v>
          </cell>
          <cell r="N673">
            <v>38.9</v>
          </cell>
          <cell r="O673">
            <v>22.61</v>
          </cell>
          <cell r="P673">
            <v>18.61</v>
          </cell>
          <cell r="Q673">
            <v>29.69</v>
          </cell>
          <cell r="R673">
            <v>22.08</v>
          </cell>
          <cell r="S673">
            <v>0</v>
          </cell>
          <cell r="T673">
            <v>30.92</v>
          </cell>
          <cell r="U673">
            <v>29.05</v>
          </cell>
          <cell r="V673">
            <v>24.56</v>
          </cell>
          <cell r="W673">
            <v>26.4</v>
          </cell>
          <cell r="X673">
            <v>25.8</v>
          </cell>
          <cell r="Y673">
            <v>24.18</v>
          </cell>
          <cell r="Z673">
            <v>37.380000000000003</v>
          </cell>
          <cell r="AA673">
            <v>27.98</v>
          </cell>
          <cell r="AB673">
            <v>25.26</v>
          </cell>
          <cell r="AC673">
            <v>0</v>
          </cell>
          <cell r="AD673">
            <v>0</v>
          </cell>
          <cell r="AH673">
            <v>29.435333333333336</v>
          </cell>
          <cell r="AI673">
            <v>25.279284215722569</v>
          </cell>
          <cell r="AJ673">
            <v>28.038264465663737</v>
          </cell>
        </row>
        <row r="674">
          <cell r="B674" t="str">
            <v xml:space="preserve">sep </v>
          </cell>
          <cell r="C674" t="str">
            <v>-</v>
          </cell>
          <cell r="D674">
            <v>27.6</v>
          </cell>
          <cell r="E674">
            <v>26.11</v>
          </cell>
          <cell r="F674">
            <v>28.95</v>
          </cell>
          <cell r="G674">
            <v>27.45</v>
          </cell>
          <cell r="H674">
            <v>24.02</v>
          </cell>
          <cell r="I674">
            <v>34.54</v>
          </cell>
          <cell r="J674">
            <v>29.6</v>
          </cell>
          <cell r="K674">
            <v>31.45</v>
          </cell>
          <cell r="L674">
            <v>27.7</v>
          </cell>
          <cell r="M674">
            <v>32</v>
          </cell>
          <cell r="N674">
            <v>38.880000000000003</v>
          </cell>
          <cell r="O674">
            <v>22.82</v>
          </cell>
          <cell r="P674">
            <v>19.52</v>
          </cell>
          <cell r="Q674">
            <v>31.26</v>
          </cell>
          <cell r="R674">
            <v>22.2</v>
          </cell>
          <cell r="S674">
            <v>0</v>
          </cell>
          <cell r="T674">
            <v>30.92</v>
          </cell>
          <cell r="U674">
            <v>29.72</v>
          </cell>
          <cell r="V674">
            <v>24.61</v>
          </cell>
          <cell r="W674">
            <v>26.4</v>
          </cell>
          <cell r="X674">
            <v>26.41</v>
          </cell>
          <cell r="Y674">
            <v>24.74</v>
          </cell>
          <cell r="Z674">
            <v>38.9</v>
          </cell>
          <cell r="AA674">
            <v>29.07</v>
          </cell>
          <cell r="AB674">
            <v>26.47</v>
          </cell>
          <cell r="AC674">
            <v>0</v>
          </cell>
          <cell r="AD674">
            <v>0</v>
          </cell>
          <cell r="AH674">
            <v>30.135333333333335</v>
          </cell>
          <cell r="AI674">
            <v>25.478888888888889</v>
          </cell>
          <cell r="AJ674">
            <v>28.636772342823978</v>
          </cell>
        </row>
        <row r="675">
          <cell r="B675" t="str">
            <v xml:space="preserve">oct </v>
          </cell>
          <cell r="C675" t="str">
            <v>-</v>
          </cell>
          <cell r="D675">
            <v>28.57</v>
          </cell>
          <cell r="E675">
            <v>26.4</v>
          </cell>
          <cell r="F675">
            <v>29.36</v>
          </cell>
          <cell r="G675">
            <v>28</v>
          </cell>
          <cell r="H675">
            <v>24.46</v>
          </cell>
          <cell r="I675">
            <v>34.96</v>
          </cell>
          <cell r="J675">
            <v>30.06</v>
          </cell>
          <cell r="K675">
            <v>31.28</v>
          </cell>
          <cell r="L675">
            <v>27.7</v>
          </cell>
          <cell r="M675">
            <v>32</v>
          </cell>
          <cell r="N675">
            <v>40.549999999999997</v>
          </cell>
          <cell r="O675">
            <v>23.19</v>
          </cell>
          <cell r="P675">
            <v>20.8</v>
          </cell>
          <cell r="Q675">
            <v>32.549999999999997</v>
          </cell>
          <cell r="R675">
            <v>23.7</v>
          </cell>
          <cell r="S675">
            <v>0</v>
          </cell>
          <cell r="T675">
            <v>30.78</v>
          </cell>
          <cell r="U675">
            <v>31</v>
          </cell>
          <cell r="V675">
            <v>25.48</v>
          </cell>
          <cell r="W675">
            <v>27.4</v>
          </cell>
          <cell r="X675">
            <v>26.92</v>
          </cell>
          <cell r="Y675">
            <v>25.3</v>
          </cell>
          <cell r="Z675">
            <v>39.6</v>
          </cell>
          <cell r="AA675">
            <v>29.43</v>
          </cell>
          <cell r="AB675">
            <v>27.2</v>
          </cell>
          <cell r="AC675">
            <v>0</v>
          </cell>
          <cell r="AD675">
            <v>0</v>
          </cell>
          <cell r="AH675">
            <v>30.659333333333333</v>
          </cell>
          <cell r="AI675">
            <v>26.311111111111114</v>
          </cell>
          <cell r="AJ675">
            <v>29.101640882337701</v>
          </cell>
        </row>
        <row r="676">
          <cell r="B676" t="str">
            <v xml:space="preserve">nov </v>
          </cell>
          <cell r="C676" t="str">
            <v>-</v>
          </cell>
          <cell r="D676">
            <v>29.27</v>
          </cell>
          <cell r="E676">
            <v>26.82</v>
          </cell>
          <cell r="F676">
            <v>29.65</v>
          </cell>
          <cell r="G676">
            <v>28</v>
          </cell>
          <cell r="H676">
            <v>24.82</v>
          </cell>
          <cell r="I676">
            <v>35.03</v>
          </cell>
          <cell r="J676">
            <v>30.43</v>
          </cell>
          <cell r="K676">
            <v>30.36</v>
          </cell>
          <cell r="L676">
            <v>27.7</v>
          </cell>
          <cell r="M676">
            <v>32</v>
          </cell>
          <cell r="N676">
            <v>40.86</v>
          </cell>
          <cell r="O676">
            <v>23.7</v>
          </cell>
          <cell r="P676">
            <v>21.6</v>
          </cell>
          <cell r="Q676">
            <v>33.5</v>
          </cell>
          <cell r="R676">
            <v>25.19</v>
          </cell>
          <cell r="S676">
            <v>0</v>
          </cell>
          <cell r="T676">
            <v>30.78</v>
          </cell>
          <cell r="U676">
            <v>32</v>
          </cell>
          <cell r="V676">
            <v>26.66</v>
          </cell>
          <cell r="W676">
            <v>28.6</v>
          </cell>
          <cell r="X676">
            <v>27.21</v>
          </cell>
          <cell r="Y676">
            <v>26.22</v>
          </cell>
          <cell r="Z676">
            <v>39.93</v>
          </cell>
          <cell r="AA676">
            <v>29.77</v>
          </cell>
          <cell r="AB676">
            <v>27.41</v>
          </cell>
          <cell r="AC676">
            <v>0</v>
          </cell>
          <cell r="AD676">
            <v>0</v>
          </cell>
          <cell r="AH676">
            <v>30.962</v>
          </cell>
          <cell r="AI676">
            <v>27.008888888888883</v>
          </cell>
          <cell r="AJ676">
            <v>29.268478484857511</v>
          </cell>
        </row>
        <row r="677">
          <cell r="B677" t="str">
            <v xml:space="preserve">dec </v>
          </cell>
          <cell r="C677" t="str">
            <v>-</v>
          </cell>
          <cell r="D677">
            <v>29.01</v>
          </cell>
          <cell r="E677">
            <v>27.2</v>
          </cell>
          <cell r="F677">
            <v>29.24</v>
          </cell>
          <cell r="G677">
            <v>27.75</v>
          </cell>
          <cell r="H677">
            <v>24.38</v>
          </cell>
          <cell r="I677">
            <v>35.21</v>
          </cell>
          <cell r="J677">
            <v>30.57</v>
          </cell>
          <cell r="K677">
            <v>30.48</v>
          </cell>
          <cell r="L677">
            <v>29.1</v>
          </cell>
          <cell r="M677">
            <v>32</v>
          </cell>
          <cell r="N677">
            <v>41.11</v>
          </cell>
          <cell r="O677">
            <v>24.02</v>
          </cell>
          <cell r="P677">
            <v>21.79</v>
          </cell>
          <cell r="Q677">
            <v>33.36</v>
          </cell>
          <cell r="R677">
            <v>25.63</v>
          </cell>
          <cell r="S677">
            <v>0</v>
          </cell>
          <cell r="T677">
            <v>27.66</v>
          </cell>
          <cell r="U677">
            <v>32.72</v>
          </cell>
          <cell r="V677">
            <v>26.81</v>
          </cell>
          <cell r="W677">
            <v>29.1</v>
          </cell>
          <cell r="X677">
            <v>27.27</v>
          </cell>
          <cell r="Y677">
            <v>27.06</v>
          </cell>
          <cell r="Z677">
            <v>38.26</v>
          </cell>
          <cell r="AA677">
            <v>30.16</v>
          </cell>
          <cell r="AB677">
            <v>27.02</v>
          </cell>
          <cell r="AC677">
            <v>0</v>
          </cell>
          <cell r="AD677">
            <v>0</v>
          </cell>
          <cell r="AH677">
            <v>30.775999999999996</v>
          </cell>
          <cell r="AI677">
            <v>27.252222222222219</v>
          </cell>
          <cell r="AJ677">
            <v>28.99135474851056</v>
          </cell>
        </row>
        <row r="678">
          <cell r="B678" t="str">
            <v xml:space="preserve">jan </v>
          </cell>
          <cell r="C678" t="str">
            <v>-</v>
          </cell>
          <cell r="D678">
            <v>28.1</v>
          </cell>
          <cell r="E678">
            <v>27.32</v>
          </cell>
          <cell r="F678">
            <v>29.11</v>
          </cell>
          <cell r="G678">
            <v>27.05</v>
          </cell>
          <cell r="H678">
            <v>24.63</v>
          </cell>
          <cell r="I678">
            <v>35.200000000000003</v>
          </cell>
          <cell r="J678">
            <v>30.41</v>
          </cell>
          <cell r="K678">
            <v>30.44</v>
          </cell>
          <cell r="L678">
            <v>28.3</v>
          </cell>
          <cell r="M678">
            <v>32.799999999999997</v>
          </cell>
          <cell r="N678">
            <v>41</v>
          </cell>
          <cell r="O678">
            <v>23.92</v>
          </cell>
          <cell r="P678">
            <v>21.79</v>
          </cell>
          <cell r="Q678">
            <v>31.62</v>
          </cell>
          <cell r="R678">
            <v>30.81</v>
          </cell>
          <cell r="S678">
            <v>0</v>
          </cell>
          <cell r="T678">
            <v>27.73</v>
          </cell>
          <cell r="U678">
            <v>31.397727272727277</v>
          </cell>
          <cell r="V678">
            <v>26.49</v>
          </cell>
          <cell r="W678">
            <v>29.1</v>
          </cell>
          <cell r="X678">
            <v>27.29</v>
          </cell>
          <cell r="Y678">
            <v>30.375</v>
          </cell>
          <cell r="Z678">
            <v>36.6</v>
          </cell>
          <cell r="AA678">
            <v>29.3</v>
          </cell>
          <cell r="AB678">
            <v>26.41</v>
          </cell>
          <cell r="AC678">
            <v>22.39</v>
          </cell>
          <cell r="AD678">
            <v>0</v>
          </cell>
          <cell r="AH678">
            <v>30.237848484848488</v>
          </cell>
          <cell r="AI678">
            <v>28.180555555555554</v>
          </cell>
          <cell r="AJ678">
            <v>28.794411044174595</v>
          </cell>
        </row>
        <row r="679">
          <cell r="B679" t="str">
            <v xml:space="preserve">feb </v>
          </cell>
          <cell r="C679" t="str">
            <v>-</v>
          </cell>
          <cell r="D679">
            <v>27.78</v>
          </cell>
          <cell r="E679">
            <v>26.9</v>
          </cell>
          <cell r="F679">
            <v>29.24</v>
          </cell>
          <cell r="G679">
            <v>27.15</v>
          </cell>
          <cell r="H679">
            <v>24.250613029359137</v>
          </cell>
          <cell r="I679">
            <v>35.270000000000003</v>
          </cell>
          <cell r="J679">
            <v>30.25</v>
          </cell>
          <cell r="K679">
            <v>29.93</v>
          </cell>
          <cell r="L679">
            <v>27.18</v>
          </cell>
          <cell r="M679">
            <v>32.799999999999997</v>
          </cell>
          <cell r="N679">
            <v>40.9</v>
          </cell>
          <cell r="O679">
            <v>24.03</v>
          </cell>
          <cell r="P679">
            <v>22.28</v>
          </cell>
          <cell r="Q679">
            <v>30.39</v>
          </cell>
          <cell r="R679">
            <v>26.45</v>
          </cell>
          <cell r="S679">
            <v>0</v>
          </cell>
          <cell r="T679">
            <v>27.93</v>
          </cell>
          <cell r="U679">
            <v>31.31</v>
          </cell>
          <cell r="V679">
            <v>26.52</v>
          </cell>
          <cell r="W679">
            <v>29.1</v>
          </cell>
          <cell r="X679">
            <v>27.14</v>
          </cell>
          <cell r="Y679">
            <v>27.45</v>
          </cell>
          <cell r="Z679">
            <v>36.65</v>
          </cell>
          <cell r="AA679">
            <v>29.36</v>
          </cell>
          <cell r="AB679">
            <v>25.69</v>
          </cell>
          <cell r="AC679">
            <v>22.27</v>
          </cell>
          <cell r="AD679">
            <v>0</v>
          </cell>
          <cell r="AH679">
            <v>30.001999999999999</v>
          </cell>
          <cell r="AI679">
            <v>27.324512558817684</v>
          </cell>
          <cell r="AJ679">
            <v>28.547116005287698</v>
          </cell>
        </row>
        <row r="680">
          <cell r="B680" t="str">
            <v xml:space="preserve">mar </v>
          </cell>
          <cell r="C680" t="str">
            <v>-</v>
          </cell>
          <cell r="D680">
            <v>27.51</v>
          </cell>
          <cell r="E680">
            <v>27.03</v>
          </cell>
          <cell r="F680">
            <v>28.98</v>
          </cell>
          <cell r="G680">
            <v>27.15</v>
          </cell>
          <cell r="H680">
            <v>24.69</v>
          </cell>
          <cell r="I680">
            <v>35.090000000000003</v>
          </cell>
          <cell r="J680">
            <v>30.04</v>
          </cell>
          <cell r="K680">
            <v>28.42</v>
          </cell>
          <cell r="L680">
            <v>25.64</v>
          </cell>
          <cell r="M680">
            <v>32.799999999999997</v>
          </cell>
          <cell r="N680">
            <v>40.479999999999997</v>
          </cell>
          <cell r="O680">
            <v>23.68</v>
          </cell>
          <cell r="P680">
            <v>22.01</v>
          </cell>
          <cell r="Q680">
            <v>29.75</v>
          </cell>
          <cell r="R680">
            <v>26.63</v>
          </cell>
          <cell r="S680">
            <v>0</v>
          </cell>
          <cell r="T680">
            <v>26.03</v>
          </cell>
          <cell r="U680">
            <v>30.68</v>
          </cell>
          <cell r="V680">
            <v>26.62</v>
          </cell>
          <cell r="W680">
            <v>28.2</v>
          </cell>
          <cell r="X680">
            <v>27.1</v>
          </cell>
          <cell r="Y680">
            <v>28.24</v>
          </cell>
          <cell r="Z680">
            <v>33.71</v>
          </cell>
          <cell r="AA680">
            <v>28.44</v>
          </cell>
          <cell r="AB680">
            <v>25.41</v>
          </cell>
          <cell r="AC680">
            <v>21.83</v>
          </cell>
          <cell r="AD680">
            <v>0</v>
          </cell>
          <cell r="AH680">
            <v>29.19</v>
          </cell>
          <cell r="AI680">
            <v>27.386666666666667</v>
          </cell>
          <cell r="AJ680">
            <v>27.870563096528137</v>
          </cell>
        </row>
        <row r="681">
          <cell r="B681" t="str">
            <v xml:space="preserve">apr </v>
          </cell>
          <cell r="C681" t="str">
            <v>-</v>
          </cell>
          <cell r="D681">
            <v>27.36</v>
          </cell>
          <cell r="E681">
            <v>27.08</v>
          </cell>
          <cell r="F681">
            <v>28.86</v>
          </cell>
          <cell r="G681">
            <v>27.4</v>
          </cell>
          <cell r="H681">
            <v>24.72</v>
          </cell>
          <cell r="I681">
            <v>35.229999999999997</v>
          </cell>
          <cell r="J681">
            <v>29.73</v>
          </cell>
          <cell r="K681">
            <v>26.34</v>
          </cell>
          <cell r="L681">
            <v>27.29</v>
          </cell>
          <cell r="M681">
            <v>33.159999999999997</v>
          </cell>
          <cell r="N681">
            <v>41</v>
          </cell>
          <cell r="O681">
            <v>24.06480332722402</v>
          </cell>
          <cell r="P681">
            <v>21.7</v>
          </cell>
          <cell r="Q681">
            <v>29.9</v>
          </cell>
          <cell r="R681">
            <v>26.98</v>
          </cell>
          <cell r="S681">
            <v>0</v>
          </cell>
          <cell r="T681">
            <v>26.34</v>
          </cell>
          <cell r="U681">
            <v>29.97</v>
          </cell>
          <cell r="V681">
            <v>26.94</v>
          </cell>
          <cell r="W681">
            <v>27.5</v>
          </cell>
          <cell r="X681">
            <v>26.74</v>
          </cell>
          <cell r="Y681">
            <v>27.77</v>
          </cell>
          <cell r="Z681">
            <v>33.5</v>
          </cell>
          <cell r="AA681">
            <v>28.32</v>
          </cell>
          <cell r="AB681">
            <v>24.99</v>
          </cell>
          <cell r="AC681">
            <v>20.96</v>
          </cell>
          <cell r="AD681">
            <v>0</v>
          </cell>
          <cell r="AH681">
            <v>29.059333333333335</v>
          </cell>
          <cell r="AI681">
            <v>27.443867036358224</v>
          </cell>
          <cell r="AJ681">
            <v>27.545210954475579</v>
          </cell>
        </row>
        <row r="682">
          <cell r="B682" t="str">
            <v xml:space="preserve">may </v>
          </cell>
          <cell r="C682" t="str">
            <v>-</v>
          </cell>
          <cell r="D682">
            <v>28.63</v>
          </cell>
          <cell r="E682">
            <v>26.9</v>
          </cell>
          <cell r="F682">
            <v>28.18</v>
          </cell>
          <cell r="G682">
            <v>27.5</v>
          </cell>
          <cell r="H682">
            <v>24.75</v>
          </cell>
          <cell r="I682">
            <v>35.369999999999997</v>
          </cell>
          <cell r="J682">
            <v>29.97</v>
          </cell>
          <cell r="K682">
            <v>26.28</v>
          </cell>
          <cell r="L682">
            <v>29.76</v>
          </cell>
          <cell r="M682">
            <v>33.159999999999997</v>
          </cell>
          <cell r="N682">
            <v>40.630000000000003</v>
          </cell>
          <cell r="O682">
            <v>24.12</v>
          </cell>
          <cell r="P682">
            <v>21.24</v>
          </cell>
          <cell r="Q682">
            <v>30.31</v>
          </cell>
          <cell r="R682">
            <v>26.54</v>
          </cell>
          <cell r="S682">
            <v>0</v>
          </cell>
          <cell r="T682">
            <v>26.34</v>
          </cell>
          <cell r="U682">
            <v>29.51</v>
          </cell>
          <cell r="V682">
            <v>27.26</v>
          </cell>
          <cell r="W682">
            <v>28.1</v>
          </cell>
          <cell r="X682">
            <v>26.46</v>
          </cell>
          <cell r="Y682">
            <v>27.57</v>
          </cell>
          <cell r="Z682">
            <v>33.32</v>
          </cell>
          <cell r="AA682">
            <v>28.63</v>
          </cell>
          <cell r="AB682">
            <v>24.96</v>
          </cell>
          <cell r="AC682">
            <v>20.78</v>
          </cell>
          <cell r="AD682">
            <v>0</v>
          </cell>
          <cell r="AH682">
            <v>29.334666666666671</v>
          </cell>
          <cell r="AI682">
            <v>27.274444444444448</v>
          </cell>
          <cell r="AJ682">
            <v>27.679778608502662</v>
          </cell>
        </row>
        <row r="683">
          <cell r="B683" t="str">
            <v xml:space="preserve">jun </v>
          </cell>
          <cell r="C683" t="str">
            <v>-</v>
          </cell>
          <cell r="D683">
            <v>32.71</v>
          </cell>
          <cell r="E683">
            <v>26.57</v>
          </cell>
          <cell r="F683">
            <v>27.65</v>
          </cell>
          <cell r="G683">
            <v>29.1</v>
          </cell>
          <cell r="H683">
            <v>24.71</v>
          </cell>
          <cell r="I683">
            <v>36.26</v>
          </cell>
          <cell r="J683">
            <v>31.32</v>
          </cell>
          <cell r="K683">
            <v>27.21</v>
          </cell>
          <cell r="L683">
            <v>32.64</v>
          </cell>
          <cell r="M683">
            <v>33.159999999999997</v>
          </cell>
          <cell r="N683">
            <v>41.72</v>
          </cell>
          <cell r="O683">
            <v>23.84</v>
          </cell>
          <cell r="P683">
            <v>20.37</v>
          </cell>
          <cell r="Q683">
            <v>31.56</v>
          </cell>
          <cell r="R683">
            <v>26.04</v>
          </cell>
          <cell r="S683">
            <v>0</v>
          </cell>
          <cell r="T683">
            <v>27.4</v>
          </cell>
          <cell r="U683">
            <v>29.82</v>
          </cell>
          <cell r="V683">
            <v>27.02</v>
          </cell>
          <cell r="W683">
            <v>28.1</v>
          </cell>
          <cell r="X683">
            <v>26.23</v>
          </cell>
          <cell r="Y683">
            <v>27.15</v>
          </cell>
          <cell r="Z683">
            <v>34</v>
          </cell>
          <cell r="AA683">
            <v>28</v>
          </cell>
          <cell r="AB683">
            <v>26.07</v>
          </cell>
          <cell r="AC683">
            <v>21.86</v>
          </cell>
          <cell r="AD683">
            <v>0</v>
          </cell>
          <cell r="AH683">
            <v>30.333333333333332</v>
          </cell>
          <cell r="AI683">
            <v>27.072222222222223</v>
          </cell>
          <cell r="AJ683">
            <v>28.62492722404825</v>
          </cell>
        </row>
        <row r="684">
          <cell r="B684" t="str">
            <v xml:space="preserve">jul </v>
          </cell>
          <cell r="C684" t="str">
            <v>-</v>
          </cell>
          <cell r="D684">
            <v>35.85</v>
          </cell>
          <cell r="E684">
            <v>27.06</v>
          </cell>
          <cell r="F684">
            <v>27.95</v>
          </cell>
          <cell r="G684">
            <v>31.85</v>
          </cell>
          <cell r="H684">
            <v>25.62</v>
          </cell>
          <cell r="I684">
            <v>36.700000000000003</v>
          </cell>
          <cell r="J684">
            <v>32.9</v>
          </cell>
          <cell r="K684">
            <v>30.86</v>
          </cell>
          <cell r="L684">
            <v>34.5</v>
          </cell>
          <cell r="M684">
            <v>33.159999999999997</v>
          </cell>
          <cell r="N684">
            <v>40.4</v>
          </cell>
          <cell r="O684">
            <v>23.83</v>
          </cell>
          <cell r="P684">
            <v>20.8</v>
          </cell>
          <cell r="Q684">
            <v>33.25</v>
          </cell>
          <cell r="R684">
            <v>26.56</v>
          </cell>
          <cell r="S684">
            <v>0</v>
          </cell>
          <cell r="T684">
            <v>25.6</v>
          </cell>
          <cell r="U684">
            <v>31.63</v>
          </cell>
          <cell r="V684">
            <v>28.09</v>
          </cell>
          <cell r="W684">
            <v>28.3</v>
          </cell>
          <cell r="X684">
            <v>26.55</v>
          </cell>
          <cell r="Y684">
            <v>27.75</v>
          </cell>
          <cell r="Z684">
            <v>37.700000000000003</v>
          </cell>
          <cell r="AA684">
            <v>28.2</v>
          </cell>
          <cell r="AB684">
            <v>28.32</v>
          </cell>
          <cell r="AC684">
            <v>23.63</v>
          </cell>
          <cell r="AD684">
            <v>0</v>
          </cell>
          <cell r="AH684">
            <v>31.784666666666666</v>
          </cell>
          <cell r="AI684">
            <v>27.40666666666667</v>
          </cell>
          <cell r="AJ684">
            <v>30.346691182868256</v>
          </cell>
        </row>
        <row r="685">
          <cell r="B685" t="str">
            <v xml:space="preserve">aug </v>
          </cell>
          <cell r="C685" t="str">
            <v>-</v>
          </cell>
          <cell r="D685">
            <v>38.479999999999997</v>
          </cell>
          <cell r="E685">
            <v>28.24</v>
          </cell>
          <cell r="F685">
            <v>29.83</v>
          </cell>
          <cell r="G685">
            <v>35</v>
          </cell>
          <cell r="H685">
            <v>26.22</v>
          </cell>
          <cell r="I685">
            <v>38.090000000000003</v>
          </cell>
          <cell r="J685">
            <v>36.200000000000003</v>
          </cell>
          <cell r="K685">
            <v>32.47</v>
          </cell>
          <cell r="L685">
            <v>38.5</v>
          </cell>
          <cell r="M685">
            <v>33.159999999999997</v>
          </cell>
          <cell r="N685">
            <v>40.4</v>
          </cell>
          <cell r="O685">
            <v>25.43</v>
          </cell>
          <cell r="P685">
            <v>21.19</v>
          </cell>
          <cell r="Q685">
            <v>37.04</v>
          </cell>
          <cell r="R685">
            <v>26.61</v>
          </cell>
          <cell r="S685">
            <v>0</v>
          </cell>
          <cell r="T685">
            <v>37.36</v>
          </cell>
          <cell r="U685">
            <v>32.93</v>
          </cell>
          <cell r="V685">
            <v>28.84</v>
          </cell>
          <cell r="W685">
            <v>30.3</v>
          </cell>
          <cell r="X685">
            <v>27.05</v>
          </cell>
          <cell r="Y685">
            <v>27.82</v>
          </cell>
          <cell r="Z685">
            <v>38.64</v>
          </cell>
          <cell r="AA685">
            <v>29.72</v>
          </cell>
          <cell r="AB685">
            <v>29.7</v>
          </cell>
          <cell r="AC685">
            <v>26.68</v>
          </cell>
          <cell r="AD685">
            <v>0</v>
          </cell>
          <cell r="AH685">
            <v>34.494666666666674</v>
          </cell>
          <cell r="AI685">
            <v>27.977777777777778</v>
          </cell>
          <cell r="AJ685">
            <v>33.023651938573863</v>
          </cell>
        </row>
        <row r="686">
          <cell r="B686" t="str">
            <v xml:space="preserve">sep </v>
          </cell>
          <cell r="C686" t="str">
            <v>-</v>
          </cell>
          <cell r="D686">
            <v>40.57</v>
          </cell>
          <cell r="E686">
            <v>29.95</v>
          </cell>
          <cell r="F686">
            <v>32.770000000000003</v>
          </cell>
          <cell r="G686">
            <v>37</v>
          </cell>
          <cell r="H686">
            <v>27.95</v>
          </cell>
          <cell r="I686">
            <v>40.58</v>
          </cell>
          <cell r="J686">
            <v>40.630000000000003</v>
          </cell>
          <cell r="K686">
            <v>33.659999999999997</v>
          </cell>
          <cell r="L686">
            <v>42.3</v>
          </cell>
          <cell r="M686">
            <v>35.159999999999997</v>
          </cell>
          <cell r="N686">
            <v>41.9</v>
          </cell>
          <cell r="O686">
            <v>27.45</v>
          </cell>
          <cell r="P686">
            <v>24.18</v>
          </cell>
          <cell r="Q686">
            <v>41.19</v>
          </cell>
          <cell r="R686">
            <v>28.43</v>
          </cell>
          <cell r="S686">
            <v>0</v>
          </cell>
          <cell r="T686">
            <v>41.32</v>
          </cell>
          <cell r="U686">
            <v>37.08</v>
          </cell>
          <cell r="V686">
            <v>30.9</v>
          </cell>
          <cell r="W686">
            <v>35</v>
          </cell>
          <cell r="X686">
            <v>28.4</v>
          </cell>
          <cell r="Y686">
            <v>28.91</v>
          </cell>
          <cell r="Z686">
            <v>40.24</v>
          </cell>
          <cell r="AA686">
            <v>31.88</v>
          </cell>
          <cell r="AB686">
            <v>32.28</v>
          </cell>
          <cell r="AC686">
            <v>28.27</v>
          </cell>
          <cell r="AD686">
            <v>0</v>
          </cell>
          <cell r="AH686">
            <v>37.443999999999996</v>
          </cell>
          <cell r="AI686">
            <v>29.785555555555554</v>
          </cell>
          <cell r="AJ686">
            <v>35.367092738086285</v>
          </cell>
        </row>
        <row r="687">
          <cell r="B687" t="str">
            <v xml:space="preserve">oct </v>
          </cell>
          <cell r="C687" t="str">
            <v>-</v>
          </cell>
          <cell r="D687">
            <v>43.2</v>
          </cell>
          <cell r="E687">
            <v>33.380000000000003</v>
          </cell>
          <cell r="F687">
            <v>36.89</v>
          </cell>
          <cell r="G687">
            <v>40.5</v>
          </cell>
          <cell r="H687">
            <v>30.75</v>
          </cell>
          <cell r="I687">
            <v>44.1</v>
          </cell>
          <cell r="J687">
            <v>42.98</v>
          </cell>
          <cell r="K687">
            <v>37.79</v>
          </cell>
          <cell r="L687">
            <v>44.6</v>
          </cell>
          <cell r="M687">
            <v>37.65</v>
          </cell>
          <cell r="N687">
            <v>42.23</v>
          </cell>
          <cell r="O687">
            <v>30.07</v>
          </cell>
          <cell r="P687">
            <v>30.08</v>
          </cell>
          <cell r="Q687">
            <v>45.61</v>
          </cell>
          <cell r="R687">
            <v>31.51</v>
          </cell>
          <cell r="S687">
            <v>0</v>
          </cell>
          <cell r="T687">
            <v>45.09</v>
          </cell>
          <cell r="U687">
            <v>38.75</v>
          </cell>
          <cell r="V687">
            <v>33.47</v>
          </cell>
          <cell r="W687">
            <v>37.4</v>
          </cell>
          <cell r="X687">
            <v>29.54</v>
          </cell>
          <cell r="Y687">
            <v>30.9</v>
          </cell>
          <cell r="Z687">
            <v>42.82</v>
          </cell>
          <cell r="AA687">
            <v>36.08</v>
          </cell>
          <cell r="AB687">
            <v>37</v>
          </cell>
          <cell r="AC687">
            <v>28</v>
          </cell>
          <cell r="AD687">
            <v>0</v>
          </cell>
          <cell r="AH687">
            <v>40.69733333333334</v>
          </cell>
          <cell r="AI687">
            <v>32.436666666666667</v>
          </cell>
          <cell r="AJ687">
            <v>38.795232421627759</v>
          </cell>
        </row>
        <row r="688">
          <cell r="B688" t="str">
            <v xml:space="preserve">nov </v>
          </cell>
          <cell r="C688" t="str">
            <v>-</v>
          </cell>
          <cell r="D688">
            <v>43.2</v>
          </cell>
          <cell r="E688">
            <v>36.35</v>
          </cell>
          <cell r="F688">
            <v>40.24</v>
          </cell>
          <cell r="G688">
            <v>41</v>
          </cell>
          <cell r="H688">
            <v>31.57</v>
          </cell>
          <cell r="I688">
            <v>45.84</v>
          </cell>
          <cell r="J688">
            <v>44.64</v>
          </cell>
          <cell r="K688">
            <v>37.950000000000003</v>
          </cell>
          <cell r="L688">
            <v>45.4</v>
          </cell>
          <cell r="M688">
            <v>37.43</v>
          </cell>
          <cell r="N688">
            <v>43.26</v>
          </cell>
          <cell r="O688">
            <v>32.39</v>
          </cell>
          <cell r="P688">
            <v>33.340000000000003</v>
          </cell>
          <cell r="Q688">
            <v>46.17</v>
          </cell>
          <cell r="R688">
            <v>32.590000000000003</v>
          </cell>
          <cell r="S688">
            <v>0</v>
          </cell>
          <cell r="T688">
            <v>40</v>
          </cell>
          <cell r="U688">
            <v>42</v>
          </cell>
          <cell r="V688">
            <v>35.69</v>
          </cell>
          <cell r="W688">
            <v>39.4</v>
          </cell>
          <cell r="X688">
            <v>31.58</v>
          </cell>
          <cell r="Y688">
            <v>32.68</v>
          </cell>
          <cell r="Z688">
            <v>42.96</v>
          </cell>
          <cell r="AA688">
            <v>39.01</v>
          </cell>
          <cell r="AB688">
            <v>37.08</v>
          </cell>
          <cell r="AC688">
            <v>32.130000000000003</v>
          </cell>
          <cell r="AD688">
            <v>0</v>
          </cell>
          <cell r="AH688">
            <v>41.488000000000007</v>
          </cell>
          <cell r="AI688">
            <v>34.38333333333334</v>
          </cell>
          <cell r="AJ688">
            <v>39.182324546990273</v>
          </cell>
        </row>
        <row r="689">
          <cell r="B689" t="str">
            <v xml:space="preserve">dec </v>
          </cell>
          <cell r="C689" t="str">
            <v>-</v>
          </cell>
          <cell r="D689">
            <v>42.15</v>
          </cell>
          <cell r="E689">
            <v>36.96</v>
          </cell>
          <cell r="F689">
            <v>40.1</v>
          </cell>
          <cell r="G689">
            <v>40.799999999999997</v>
          </cell>
          <cell r="H689">
            <v>32.96</v>
          </cell>
          <cell r="I689">
            <v>46.36</v>
          </cell>
          <cell r="J689">
            <v>45.1</v>
          </cell>
          <cell r="K689">
            <v>36.9</v>
          </cell>
          <cell r="L689">
            <v>43.25</v>
          </cell>
          <cell r="M689">
            <v>38</v>
          </cell>
          <cell r="N689">
            <v>43.52</v>
          </cell>
          <cell r="O689">
            <v>33.880000000000003</v>
          </cell>
          <cell r="P689">
            <v>33.28</v>
          </cell>
          <cell r="Q689">
            <v>45.96</v>
          </cell>
          <cell r="R689">
            <v>33.64</v>
          </cell>
          <cell r="S689">
            <v>0</v>
          </cell>
          <cell r="T689">
            <v>42.73</v>
          </cell>
          <cell r="U689">
            <v>42.53</v>
          </cell>
          <cell r="V689">
            <v>36.700000000000003</v>
          </cell>
          <cell r="W689">
            <v>39.4</v>
          </cell>
          <cell r="X689">
            <v>32.29</v>
          </cell>
          <cell r="Y689">
            <v>31.93575777987337</v>
          </cell>
          <cell r="Z689">
            <v>40.950000000000003</v>
          </cell>
          <cell r="AA689">
            <v>38.69</v>
          </cell>
          <cell r="AB689">
            <v>35.229999999999997</v>
          </cell>
          <cell r="AC689">
            <v>31.78</v>
          </cell>
          <cell r="AD689">
            <v>0</v>
          </cell>
          <cell r="AH689">
            <v>41.21</v>
          </cell>
          <cell r="AI689">
            <v>35.018417531097036</v>
          </cell>
          <cell r="AJ689">
            <v>38.980383035915139</v>
          </cell>
        </row>
      </sheetData>
      <sheetData sheetId="1" refreshError="1"/>
      <sheetData sheetId="2" refreshError="1"/>
      <sheetData sheetId="3" refreshError="1"/>
      <sheetData sheetId="4" refreshError="1">
        <row r="47">
          <cell r="A47" t="str">
            <v>DEL_QT</v>
          </cell>
          <cell r="B47" t="str">
            <v>REF_FAT</v>
          </cell>
          <cell r="C47" t="str">
            <v>00-01</v>
          </cell>
          <cell r="D47" t="str">
            <v>01-02</v>
          </cell>
          <cell r="E47" t="str">
            <v>02-03</v>
          </cell>
          <cell r="F47" t="str">
            <v>03-04</v>
          </cell>
          <cell r="G47" t="str">
            <v>04-05</v>
          </cell>
          <cell r="H47" t="str">
            <v>05-06</v>
          </cell>
          <cell r="I47" t="str">
            <v>06-07</v>
          </cell>
          <cell r="J47" t="str">
            <v>07-08</v>
          </cell>
          <cell r="K47" t="str">
            <v>08-09</v>
          </cell>
          <cell r="L47">
            <v>2009</v>
          </cell>
        </row>
        <row r="48">
          <cell r="H48" t="str">
            <v>1611/2006 (EC)</v>
          </cell>
          <cell r="I48" t="str">
            <v>AGRI C.4</v>
          </cell>
          <cell r="J48" t="str">
            <v>415/2008 (EC)</v>
          </cell>
          <cell r="K48" t="str">
            <v>assuming all extra QT is allocated to DEL</v>
          </cell>
          <cell r="L48" t="str">
            <v>assuming restructuring QT is allocated to DEL</v>
          </cell>
        </row>
        <row r="50">
          <cell r="A50" t="str">
            <v>BE</v>
          </cell>
          <cell r="B50">
            <v>36.909999999999997</v>
          </cell>
          <cell r="C50">
            <v>3171.2795389999997</v>
          </cell>
          <cell r="D50">
            <v>3188.2024029999993</v>
          </cell>
          <cell r="E50">
            <v>3201.3621229999994</v>
          </cell>
          <cell r="F50">
            <v>3223.3622020000003</v>
          </cell>
          <cell r="G50">
            <v>3231.6231200000002</v>
          </cell>
          <cell r="H50">
            <v>3241.7293850000001</v>
          </cell>
          <cell r="I50">
            <v>3262.99</v>
          </cell>
          <cell r="J50">
            <v>3283.2799690000002</v>
          </cell>
          <cell r="K50">
            <v>3367.0337090000007</v>
          </cell>
          <cell r="L50">
            <v>3367.0337090000007</v>
          </cell>
        </row>
        <row r="51">
          <cell r="A51" t="str">
            <v>CZ</v>
          </cell>
          <cell r="B51">
            <v>42.1</v>
          </cell>
          <cell r="G51">
            <v>2614.4122219999999</v>
          </cell>
          <cell r="H51">
            <v>2678.931873</v>
          </cell>
          <cell r="I51">
            <v>2735.31</v>
          </cell>
          <cell r="J51">
            <v>2735.4028819999999</v>
          </cell>
          <cell r="K51">
            <v>2790.1615019999999</v>
          </cell>
          <cell r="L51">
            <v>2790.1615019999999</v>
          </cell>
        </row>
        <row r="52">
          <cell r="A52" t="str">
            <v>DK</v>
          </cell>
          <cell r="B52">
            <v>43.68</v>
          </cell>
          <cell r="C52">
            <v>4454.6164169999993</v>
          </cell>
          <cell r="D52">
            <v>4454.7092169999996</v>
          </cell>
          <cell r="E52">
            <v>4454.7925819999991</v>
          </cell>
          <cell r="F52">
            <v>4454.7861229999999</v>
          </cell>
          <cell r="G52">
            <v>4454.8942569999999</v>
          </cell>
          <cell r="H52">
            <v>4454.8904220000004</v>
          </cell>
          <cell r="I52">
            <v>4477.3050000000003</v>
          </cell>
          <cell r="J52">
            <v>4499.5801439999996</v>
          </cell>
          <cell r="K52">
            <v>4612.2996639999992</v>
          </cell>
          <cell r="L52">
            <v>4612.2996639999992</v>
          </cell>
        </row>
        <row r="53">
          <cell r="A53" t="str">
            <v>DE</v>
          </cell>
          <cell r="B53">
            <v>40.11</v>
          </cell>
          <cell r="C53">
            <v>27768.686840999999</v>
          </cell>
          <cell r="D53">
            <v>27769.228611999999</v>
          </cell>
          <cell r="E53">
            <v>27769.340687</v>
          </cell>
          <cell r="F53">
            <v>27769.157124000001</v>
          </cell>
          <cell r="G53">
            <v>27768.308989000001</v>
          </cell>
          <cell r="H53">
            <v>27768.465858</v>
          </cell>
          <cell r="I53">
            <v>27908.871999999999</v>
          </cell>
          <cell r="J53">
            <v>28049.011176</v>
          </cell>
          <cell r="K53">
            <v>28752.967566939999</v>
          </cell>
          <cell r="L53">
            <v>28752.967566939999</v>
          </cell>
        </row>
        <row r="54">
          <cell r="A54" t="str">
            <v>EE</v>
          </cell>
          <cell r="B54">
            <v>43.1</v>
          </cell>
          <cell r="G54">
            <v>554.65650600000004</v>
          </cell>
          <cell r="H54">
            <v>604.42161799999997</v>
          </cell>
          <cell r="I54">
            <v>633.43399999999997</v>
          </cell>
          <cell r="J54">
            <v>636.07032300000003</v>
          </cell>
          <cell r="K54">
            <v>648.99768300000005</v>
          </cell>
          <cell r="L54">
            <v>648.99768300000005</v>
          </cell>
        </row>
        <row r="55">
          <cell r="A55" t="str">
            <v>GR</v>
          </cell>
          <cell r="B55">
            <v>36.1</v>
          </cell>
          <cell r="C55">
            <v>674.471</v>
          </cell>
          <cell r="D55">
            <v>699.62599999999998</v>
          </cell>
          <cell r="E55">
            <v>699.73</v>
          </cell>
          <cell r="F55">
            <v>699.73</v>
          </cell>
          <cell r="G55">
            <v>819.73</v>
          </cell>
          <cell r="H55">
            <v>819.67499999999995</v>
          </cell>
          <cell r="I55">
            <v>819.56100000000004</v>
          </cell>
          <cell r="J55">
            <v>819.37099999999998</v>
          </cell>
          <cell r="K55">
            <v>835.78125999999997</v>
          </cell>
          <cell r="L55">
            <v>835.78125999999997</v>
          </cell>
        </row>
        <row r="56">
          <cell r="A56" t="str">
            <v>ES</v>
          </cell>
          <cell r="B56">
            <v>36.369999999999997</v>
          </cell>
          <cell r="C56">
            <v>5828.9774750000015</v>
          </cell>
          <cell r="D56">
            <v>6035.5648330000013</v>
          </cell>
          <cell r="E56">
            <v>6040.0447660000018</v>
          </cell>
          <cell r="F56">
            <v>6045.7995250000004</v>
          </cell>
          <cell r="G56">
            <v>6045.3874859999996</v>
          </cell>
          <cell r="H56">
            <v>6049.8994499999999</v>
          </cell>
          <cell r="I56">
            <v>6050.2610000000004</v>
          </cell>
          <cell r="J56">
            <v>6050.9953830000004</v>
          </cell>
          <cell r="K56">
            <v>6173.3343830000022</v>
          </cell>
          <cell r="L56">
            <v>6173.3343830000022</v>
          </cell>
        </row>
        <row r="57">
          <cell r="A57" t="str">
            <v>FR</v>
          </cell>
          <cell r="B57">
            <v>39.479999999999997</v>
          </cell>
          <cell r="C57">
            <v>23832.232240000001</v>
          </cell>
          <cell r="D57">
            <v>23844.318264000001</v>
          </cell>
          <cell r="E57">
            <v>23853.793108000002</v>
          </cell>
          <cell r="F57">
            <v>23862.955457</v>
          </cell>
          <cell r="G57">
            <v>23872.196113999998</v>
          </cell>
          <cell r="H57">
            <v>23880.183860000001</v>
          </cell>
          <cell r="I57">
            <v>24006.672999999999</v>
          </cell>
          <cell r="J57">
            <v>24132.388327000001</v>
          </cell>
          <cell r="K57">
            <v>24745.554027000006</v>
          </cell>
          <cell r="L57">
            <v>24745.554027000006</v>
          </cell>
        </row>
        <row r="58">
          <cell r="A58" t="str">
            <v>IE</v>
          </cell>
          <cell r="B58">
            <v>35.81</v>
          </cell>
          <cell r="C58">
            <v>5332.44884</v>
          </cell>
          <cell r="D58">
            <v>5386.1767800000007</v>
          </cell>
          <cell r="E58">
            <v>5386.2692309999993</v>
          </cell>
          <cell r="F58">
            <v>5388.9467429999995</v>
          </cell>
          <cell r="G58">
            <v>5390.8296419999997</v>
          </cell>
          <cell r="H58">
            <v>5391.6016719999998</v>
          </cell>
          <cell r="I58">
            <v>5393.3140000000003</v>
          </cell>
          <cell r="J58">
            <v>5393.7110919999996</v>
          </cell>
          <cell r="K58">
            <v>5501.6263719999988</v>
          </cell>
          <cell r="L58">
            <v>5501.6263719999988</v>
          </cell>
        </row>
        <row r="59">
          <cell r="A59" t="str">
            <v>IT</v>
          </cell>
          <cell r="B59">
            <v>36.880000000000003</v>
          </cell>
          <cell r="C59">
            <v>10100.482</v>
          </cell>
          <cell r="D59">
            <v>10316.482</v>
          </cell>
          <cell r="E59">
            <v>10316.482</v>
          </cell>
          <cell r="F59">
            <v>10300</v>
          </cell>
          <cell r="G59">
            <v>10281.084999999999</v>
          </cell>
          <cell r="H59">
            <v>10284.048140999999</v>
          </cell>
          <cell r="I59">
            <v>10280.494000000001</v>
          </cell>
          <cell r="J59">
            <v>10271.28616</v>
          </cell>
          <cell r="K59">
            <v>10481.887359999997</v>
          </cell>
          <cell r="L59">
            <v>10481.887359999997</v>
          </cell>
        </row>
        <row r="60">
          <cell r="A60" t="str">
            <v>CY</v>
          </cell>
          <cell r="B60">
            <v>34.6</v>
          </cell>
          <cell r="G60">
            <v>141.33699999999999</v>
          </cell>
          <cell r="H60">
            <v>142.406081</v>
          </cell>
          <cell r="I60">
            <v>142.77699999999999</v>
          </cell>
          <cell r="J60">
            <v>142.84898100000001</v>
          </cell>
          <cell r="K60">
            <v>145.75298100000003</v>
          </cell>
          <cell r="L60">
            <v>145.75298100000003</v>
          </cell>
        </row>
        <row r="61">
          <cell r="A61" t="str">
            <v>LV</v>
          </cell>
          <cell r="B61">
            <v>40.700000000000003</v>
          </cell>
          <cell r="G61">
            <v>631.85579799999994</v>
          </cell>
          <cell r="H61">
            <v>677.56819099999996</v>
          </cell>
          <cell r="I61">
            <v>715.404</v>
          </cell>
          <cell r="J61">
            <v>717.34222799999998</v>
          </cell>
          <cell r="K61">
            <v>731.91518799999994</v>
          </cell>
          <cell r="L61">
            <v>731.91518799999994</v>
          </cell>
        </row>
        <row r="62">
          <cell r="A62" t="str">
            <v>LT</v>
          </cell>
          <cell r="B62">
            <v>39.9</v>
          </cell>
          <cell r="G62">
            <v>1279.7881560000001</v>
          </cell>
          <cell r="H62">
            <v>1520.2882609999999</v>
          </cell>
          <cell r="I62">
            <v>1586.146</v>
          </cell>
          <cell r="J62">
            <v>1631.9900680000001</v>
          </cell>
          <cell r="K62">
            <v>1666.0868479999999</v>
          </cell>
          <cell r="L62">
            <v>1666.0868479999999</v>
          </cell>
        </row>
        <row r="63">
          <cell r="A63" t="str">
            <v>LU</v>
          </cell>
          <cell r="B63">
            <v>39.17</v>
          </cell>
          <cell r="C63">
            <v>268.25400000000002</v>
          </cell>
          <cell r="D63">
            <v>268.55399999999997</v>
          </cell>
          <cell r="E63">
            <v>268.55399999999997</v>
          </cell>
          <cell r="F63">
            <v>268.55399999999997</v>
          </cell>
          <cell r="G63">
            <v>268.55399999999997</v>
          </cell>
          <cell r="H63">
            <v>268.55399999999997</v>
          </cell>
          <cell r="I63">
            <v>269.899</v>
          </cell>
          <cell r="J63">
            <v>271.274</v>
          </cell>
          <cell r="K63">
            <v>278.08068000000003</v>
          </cell>
          <cell r="L63">
            <v>278.08068000000003</v>
          </cell>
        </row>
        <row r="64">
          <cell r="A64" t="str">
            <v>HU</v>
          </cell>
          <cell r="B64">
            <v>38.5</v>
          </cell>
          <cell r="G64">
            <v>1782.841919</v>
          </cell>
          <cell r="H64">
            <v>1834.879062</v>
          </cell>
          <cell r="I64">
            <v>1879.6780000000001</v>
          </cell>
          <cell r="J64">
            <v>1881.124791</v>
          </cell>
          <cell r="K64">
            <v>1920.9259910000001</v>
          </cell>
          <cell r="L64">
            <v>1920.9259910000001</v>
          </cell>
        </row>
        <row r="65">
          <cell r="A65" t="str">
            <v>MT</v>
          </cell>
          <cell r="G65">
            <v>48.698</v>
          </cell>
          <cell r="H65">
            <v>48.698</v>
          </cell>
          <cell r="I65">
            <v>48.698</v>
          </cell>
          <cell r="J65">
            <v>48.698</v>
          </cell>
          <cell r="K65">
            <v>49.671959999999999</v>
          </cell>
          <cell r="L65">
            <v>49.671959999999999</v>
          </cell>
        </row>
        <row r="66">
          <cell r="A66" t="str">
            <v>NL</v>
          </cell>
          <cell r="B66">
            <v>42.36</v>
          </cell>
          <cell r="C66">
            <v>10992.901</v>
          </cell>
          <cell r="D66">
            <v>11001.277</v>
          </cell>
          <cell r="E66">
            <v>10994.73</v>
          </cell>
          <cell r="F66">
            <v>10997.492</v>
          </cell>
          <cell r="G66">
            <v>11001.254999999999</v>
          </cell>
          <cell r="H66">
            <v>11000.291999999999</v>
          </cell>
          <cell r="I66">
            <v>11052.45</v>
          </cell>
          <cell r="J66">
            <v>11112.857</v>
          </cell>
          <cell r="K66">
            <v>11393.047279999999</v>
          </cell>
          <cell r="L66">
            <v>11393.047279999999</v>
          </cell>
        </row>
        <row r="67">
          <cell r="A67" t="str">
            <v>AT</v>
          </cell>
          <cell r="B67">
            <v>40.299999999999997</v>
          </cell>
          <cell r="C67">
            <v>2583.251804</v>
          </cell>
          <cell r="D67">
            <v>2599.1304669999995</v>
          </cell>
          <cell r="E67">
            <v>2614.4823439999996</v>
          </cell>
          <cell r="F67">
            <v>2624.1050089999999</v>
          </cell>
          <cell r="G67">
            <v>2622.2842170000004</v>
          </cell>
          <cell r="H67">
            <v>2636.0606760000001</v>
          </cell>
          <cell r="I67">
            <v>2653.5369999999998</v>
          </cell>
          <cell r="J67">
            <v>2679.104617</v>
          </cell>
          <cell r="K67">
            <v>2749.6880861600002</v>
          </cell>
          <cell r="L67">
            <v>2749.6880861600002</v>
          </cell>
        </row>
        <row r="68">
          <cell r="A68" t="str">
            <v>PL</v>
          </cell>
          <cell r="B68">
            <v>39</v>
          </cell>
          <cell r="G68">
            <v>8500</v>
          </cell>
          <cell r="H68">
            <v>8725.5432739999997</v>
          </cell>
          <cell r="I68">
            <v>9192.2430000000004</v>
          </cell>
          <cell r="J68">
            <v>9211.6065460000009</v>
          </cell>
          <cell r="K68">
            <v>9399.2094059999999</v>
          </cell>
          <cell r="L68">
            <v>9399.2094059999999</v>
          </cell>
        </row>
        <row r="69">
          <cell r="A69" t="str">
            <v>PT</v>
          </cell>
          <cell r="B69">
            <v>37.299999999999997</v>
          </cell>
          <cell r="C69">
            <v>1863.1659999999999</v>
          </cell>
          <cell r="D69">
            <v>1861.171</v>
          </cell>
          <cell r="E69">
            <v>1860.4059999999999</v>
          </cell>
          <cell r="F69">
            <v>1860.590058</v>
          </cell>
          <cell r="G69">
            <v>1861.4739999999999</v>
          </cell>
          <cell r="H69">
            <v>1911.8030000000001</v>
          </cell>
          <cell r="I69">
            <v>1920.9480000000001</v>
          </cell>
          <cell r="J69">
            <v>1930.2531260000001</v>
          </cell>
          <cell r="K69">
            <v>1978.5871260000001</v>
          </cell>
          <cell r="L69">
            <v>1978.5871260000001</v>
          </cell>
        </row>
        <row r="70">
          <cell r="A70" t="str">
            <v>SI</v>
          </cell>
          <cell r="B70">
            <v>41.3</v>
          </cell>
          <cell r="G70">
            <v>467.06299999999999</v>
          </cell>
          <cell r="H70">
            <v>533.21384999999998</v>
          </cell>
          <cell r="I70">
            <v>547.11900000000003</v>
          </cell>
          <cell r="J70">
            <v>555.673766</v>
          </cell>
          <cell r="K70">
            <v>567.20652600000005</v>
          </cell>
          <cell r="L70">
            <v>567.20652600000005</v>
          </cell>
        </row>
        <row r="71">
          <cell r="A71" t="str">
            <v>SK</v>
          </cell>
          <cell r="B71">
            <v>37.1</v>
          </cell>
          <cell r="G71">
            <v>1003.5944039999999</v>
          </cell>
          <cell r="H71">
            <v>1004.991065</v>
          </cell>
          <cell r="I71">
            <v>1036.511</v>
          </cell>
          <cell r="J71">
            <v>1029.7522819999999</v>
          </cell>
          <cell r="K71">
            <v>1050.5680419999999</v>
          </cell>
          <cell r="L71">
            <v>1050.5680419999999</v>
          </cell>
        </row>
        <row r="72">
          <cell r="A72" t="str">
            <v>FI</v>
          </cell>
          <cell r="B72">
            <v>43.4</v>
          </cell>
          <cell r="C72">
            <v>2397.5279209999999</v>
          </cell>
          <cell r="D72">
            <v>2398.2751790000002</v>
          </cell>
          <cell r="E72">
            <v>2398.4479389999997</v>
          </cell>
          <cell r="F72">
            <v>2399.2201519999999</v>
          </cell>
          <cell r="G72">
            <v>2399.4752870000002</v>
          </cell>
          <cell r="H72">
            <v>2399.9254649999998</v>
          </cell>
          <cell r="I72">
            <v>2412.027</v>
          </cell>
          <cell r="J72">
            <v>2424.447811</v>
          </cell>
          <cell r="K72">
            <v>2485.3311974799999</v>
          </cell>
          <cell r="L72">
            <v>2485.3311974799999</v>
          </cell>
        </row>
        <row r="73">
          <cell r="A73" t="str">
            <v>SE</v>
          </cell>
          <cell r="B73">
            <v>43.4</v>
          </cell>
          <cell r="C73">
            <v>3300</v>
          </cell>
          <cell r="D73">
            <v>3300</v>
          </cell>
          <cell r="E73">
            <v>3300</v>
          </cell>
          <cell r="F73">
            <v>3300</v>
          </cell>
          <cell r="G73">
            <v>3300</v>
          </cell>
          <cell r="H73">
            <v>3300</v>
          </cell>
          <cell r="I73">
            <v>3316.415</v>
          </cell>
          <cell r="J73">
            <v>3332.63</v>
          </cell>
          <cell r="K73">
            <v>3416.1958999999997</v>
          </cell>
          <cell r="L73">
            <v>3416.1958999999997</v>
          </cell>
        </row>
        <row r="74">
          <cell r="A74" t="str">
            <v>UK</v>
          </cell>
          <cell r="B74">
            <v>39.700000000000003</v>
          </cell>
          <cell r="C74">
            <v>14420.829479000002</v>
          </cell>
          <cell r="D74">
            <v>14437.481500000002</v>
          </cell>
          <cell r="E74">
            <v>14448.036993000003</v>
          </cell>
          <cell r="F74">
            <v>14457.010123</v>
          </cell>
          <cell r="G74">
            <v>14482.260812999999</v>
          </cell>
          <cell r="H74">
            <v>14486.038656999999</v>
          </cell>
          <cell r="I74">
            <v>14554.08</v>
          </cell>
          <cell r="J74">
            <v>14619.120370000001</v>
          </cell>
          <cell r="K74">
            <v>14988.642310000003</v>
          </cell>
          <cell r="L74">
            <v>14988.642310000003</v>
          </cell>
        </row>
        <row r="75">
          <cell r="A75" t="str">
            <v>BG</v>
          </cell>
          <cell r="B75">
            <v>39.1</v>
          </cell>
          <cell r="I75">
            <v>893.68802800000003</v>
          </cell>
          <cell r="J75">
            <v>893.68802800000003</v>
          </cell>
          <cell r="K75">
            <v>913.26802800000007</v>
          </cell>
          <cell r="L75">
            <v>1006.448028</v>
          </cell>
        </row>
        <row r="76">
          <cell r="A76" t="str">
            <v>RO</v>
          </cell>
          <cell r="B76">
            <v>35.93</v>
          </cell>
          <cell r="I76">
            <v>1320.5554279999999</v>
          </cell>
          <cell r="J76">
            <v>1320.5554279999999</v>
          </cell>
          <cell r="K76">
            <v>1381.6954279999998</v>
          </cell>
          <cell r="L76">
            <v>1570.0954279999999</v>
          </cell>
        </row>
        <row r="80">
          <cell r="A80" t="str">
            <v>EU15</v>
          </cell>
          <cell r="C80">
            <v>116989.124556</v>
          </cell>
          <cell r="D80">
            <v>117560.19725500001</v>
          </cell>
          <cell r="E80">
            <v>117606.47177300001</v>
          </cell>
          <cell r="F80">
            <v>117651.708516</v>
          </cell>
          <cell r="G80">
            <v>117799.35792500002</v>
          </cell>
          <cell r="H80">
            <v>117893.16758599998</v>
          </cell>
          <cell r="I80">
            <v>118378.826</v>
          </cell>
          <cell r="J80">
            <v>118869.31017500004</v>
          </cell>
          <cell r="K80">
            <v>121760.05692158002</v>
          </cell>
          <cell r="L80">
            <v>121760.05692158002</v>
          </cell>
        </row>
        <row r="81">
          <cell r="A81" t="str">
            <v>NMS10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17024.247005000001</v>
          </cell>
          <cell r="H81">
            <v>17770.941274999997</v>
          </cell>
          <cell r="I81">
            <v>18517.32</v>
          </cell>
          <cell r="J81">
            <v>18590.509867000001</v>
          </cell>
          <cell r="K81">
            <v>18970.496126999999</v>
          </cell>
          <cell r="L81">
            <v>18970.496126999999</v>
          </cell>
        </row>
        <row r="82">
          <cell r="A82" t="str">
            <v>EU25</v>
          </cell>
          <cell r="G82">
            <v>134823.60493</v>
          </cell>
          <cell r="H82">
            <v>135664.10886099999</v>
          </cell>
          <cell r="I82">
            <v>136896.14600000001</v>
          </cell>
          <cell r="J82">
            <v>137459.82004200001</v>
          </cell>
          <cell r="K82">
            <v>140730.55304857998</v>
          </cell>
          <cell r="L82">
            <v>140730.55304857998</v>
          </cell>
        </row>
        <row r="83">
          <cell r="A83" t="str">
            <v>EUN2</v>
          </cell>
          <cell r="I83">
            <v>2214.2434560000002</v>
          </cell>
          <cell r="J83">
            <v>2214.2434560000002</v>
          </cell>
          <cell r="K83">
            <v>2294.963456</v>
          </cell>
          <cell r="L83">
            <v>2576.5434559999999</v>
          </cell>
        </row>
        <row r="84">
          <cell r="A84" t="str">
            <v>EU27</v>
          </cell>
          <cell r="C84">
            <v>116989.124556</v>
          </cell>
          <cell r="D84">
            <v>117560.19725500001</v>
          </cell>
          <cell r="E84">
            <v>117606.47177300001</v>
          </cell>
          <cell r="F84">
            <v>117651.708516</v>
          </cell>
          <cell r="G84">
            <v>134823.60493</v>
          </cell>
          <cell r="H84">
            <v>135664.10886099999</v>
          </cell>
          <cell r="I84">
            <v>139110.389456</v>
          </cell>
          <cell r="J84">
            <v>139674.06349800003</v>
          </cell>
          <cell r="K84">
            <v>143025.51650458001</v>
          </cell>
          <cell r="L84">
            <v>143307.09650458003</v>
          </cell>
        </row>
      </sheetData>
      <sheetData sheetId="5" refreshError="1"/>
      <sheetData sheetId="6" refreshError="1"/>
      <sheetData sheetId="7" refreshError="1"/>
      <sheetData sheetId="8" refreshError="1">
        <row r="3">
          <cell r="A3" t="str">
            <v>AT</v>
          </cell>
          <cell r="B3" t="str">
            <v>Cows' milk collected</v>
          </cell>
          <cell r="C3">
            <v>1.0165745856353592</v>
          </cell>
          <cell r="D3">
            <v>1.0346820809248556</v>
          </cell>
          <cell r="E3">
            <v>1</v>
          </cell>
          <cell r="F3">
            <v>1.010204081632653</v>
          </cell>
          <cell r="G3">
            <v>0.99095022624434392</v>
          </cell>
          <cell r="H3">
            <v>1.0346534653465347</v>
          </cell>
          <cell r="I3">
            <v>1.0696517412935322</v>
          </cell>
          <cell r="J3">
            <v>1.0456852791878173</v>
          </cell>
          <cell r="K3">
            <v>1.032258064516129</v>
          </cell>
          <cell r="L3">
            <v>0.98429319371727753</v>
          </cell>
          <cell r="M3">
            <v>1.0239520958083832</v>
          </cell>
          <cell r="N3">
            <v>1.0397727272727273</v>
          </cell>
          <cell r="O3">
            <v>1.0380434782608696</v>
          </cell>
          <cell r="P3">
            <v>1.011173184357542</v>
          </cell>
          <cell r="Q3">
            <v>1.0301507537688441</v>
          </cell>
          <cell r="R3">
            <v>1.0202020202020201</v>
          </cell>
          <cell r="S3">
            <v>1.0319634703196348</v>
          </cell>
          <cell r="T3">
            <v>1.0430622009569377</v>
          </cell>
          <cell r="U3">
            <v>1.0046511627906978</v>
          </cell>
          <cell r="V3">
            <v>1.0048543689320388</v>
          </cell>
          <cell r="W3">
            <v>1.0416666666666667</v>
          </cell>
          <cell r="X3">
            <v>1.074468085106383</v>
          </cell>
          <cell r="Y3">
            <v>1.0584795321637428</v>
          </cell>
          <cell r="Z3">
            <v>1.0437158469945356</v>
          </cell>
          <cell r="AA3">
            <v>1.0104712041884816</v>
          </cell>
          <cell r="AB3">
            <v>0.96685082872928174</v>
          </cell>
          <cell r="AC3">
            <v>0.95121951219512191</v>
          </cell>
          <cell r="AD3">
            <v>1.0148514851485149</v>
          </cell>
          <cell r="AE3">
            <v>1.0265486725663717</v>
          </cell>
          <cell r="AF3">
            <v>0.99541284403669728</v>
          </cell>
          <cell r="AG3">
            <v>1</v>
          </cell>
          <cell r="AH3">
            <v>1.0096618357487923</v>
          </cell>
          <cell r="AI3">
            <v>1.0149999999999999</v>
          </cell>
          <cell r="AJ3">
            <v>0.99504950495049505</v>
          </cell>
          <cell r="AK3">
            <v>1.0220994475138121</v>
          </cell>
          <cell r="AL3">
            <v>1.0418848167539267</v>
          </cell>
          <cell r="AM3">
            <v>1.0777202072538861</v>
          </cell>
          <cell r="AN3">
            <v>1.0742857142857143</v>
          </cell>
          <cell r="AO3">
            <v>1.0717948717948718</v>
          </cell>
          <cell r="AP3">
            <v>1.0682926829268293</v>
          </cell>
          <cell r="AQ3">
            <v>1.0301724137931034</v>
          </cell>
          <cell r="AR3">
            <v>1.0276497695852536</v>
          </cell>
          <cell r="AS3">
            <v>1.0277777777777777</v>
          </cell>
          <cell r="AT3">
            <v>1.0478468899521531</v>
          </cell>
          <cell r="AU3">
            <v>1.0098522167487685</v>
          </cell>
          <cell r="AV3">
            <v>1.044776119402985</v>
          </cell>
          <cell r="AW3">
            <v>1.0324324324324323</v>
          </cell>
          <cell r="AX3">
            <v>1.0150753768844221</v>
          </cell>
          <cell r="AY3">
            <v>1.0192307692307692</v>
          </cell>
          <cell r="AZ3">
            <v>1.0957446808510638</v>
          </cell>
          <cell r="BA3">
            <v>1.0717703349282297</v>
          </cell>
          <cell r="BB3">
            <v>1.0182648401826484</v>
          </cell>
          <cell r="BC3">
            <v>1.0209205020920502</v>
          </cell>
          <cell r="BD3">
            <v>1.0313901345291481</v>
          </cell>
          <cell r="BE3">
            <v>1.0585585585585586</v>
          </cell>
          <cell r="BF3">
            <v>1.0273972602739727</v>
          </cell>
          <cell r="BG3">
            <v>1.0585365853658537</v>
          </cell>
          <cell r="BH3">
            <v>1.0380952380952382</v>
          </cell>
          <cell r="BI3">
            <v>1.0785340314136125</v>
          </cell>
          <cell r="BJ3">
            <v>1.0643564356435644</v>
          </cell>
          <cell r="BK3">
            <v>1.0377358490566038</v>
          </cell>
          <cell r="BL3">
            <v>0.98058252427184467</v>
          </cell>
          <cell r="BM3">
            <v>1</v>
          </cell>
          <cell r="BN3">
            <v>1.0313901345291481</v>
          </cell>
          <cell r="BO3">
            <v>1.0368852459016393</v>
          </cell>
          <cell r="BP3">
            <v>1.0260869565217392</v>
          </cell>
          <cell r="BQ3">
            <v>1</v>
          </cell>
          <cell r="BR3">
            <v>0.99555555555555553</v>
          </cell>
          <cell r="BS3">
            <v>0.96313364055299544</v>
          </cell>
          <cell r="BT3">
            <v>0.97706422018348627</v>
          </cell>
          <cell r="BU3">
            <v>0.96116504854368934</v>
          </cell>
          <cell r="BV3">
            <v>0.96279069767441861</v>
          </cell>
          <cell r="BW3">
            <v>0.98181818181818181</v>
          </cell>
          <cell r="BX3">
            <v>1.004950495049505</v>
          </cell>
          <cell r="BY3">
            <v>1.0133928571428572</v>
          </cell>
          <cell r="BZ3">
            <v>1</v>
          </cell>
          <cell r="CA3">
            <v>0.99604743083003955</v>
          </cell>
          <cell r="CB3">
            <v>0.97881355932203384</v>
          </cell>
          <cell r="CC3">
            <v>0.99574468085106382</v>
          </cell>
          <cell r="CD3">
            <v>0.9910714285714286</v>
          </cell>
          <cell r="CE3">
            <v>1.0047846889952152</v>
          </cell>
          <cell r="CF3">
            <v>1</v>
          </cell>
          <cell r="CG3">
            <v>1.005050505050505</v>
          </cell>
          <cell r="CH3">
            <v>1.0289855072463767</v>
          </cell>
          <cell r="CI3">
            <v>1.0138888888888888</v>
          </cell>
          <cell r="CJ3">
            <v>0.99507389162561577</v>
          </cell>
          <cell r="CK3">
            <v>1.0044052863436124</v>
          </cell>
          <cell r="CL3">
            <v>1.008695652173913</v>
          </cell>
          <cell r="CM3">
            <v>0.99603174603174605</v>
          </cell>
          <cell r="CN3">
            <v>0.98701298701298701</v>
          </cell>
          <cell r="CO3">
            <v>0.98717948717948723</v>
          </cell>
          <cell r="CP3">
            <v>0.99099099099099097</v>
          </cell>
          <cell r="CQ3">
            <v>0.99523809523809526</v>
          </cell>
          <cell r="CR3">
            <v>0.99530516431924887</v>
          </cell>
          <cell r="CS3">
            <v>1</v>
          </cell>
          <cell r="CT3">
            <v>1.0046948356807512</v>
          </cell>
          <cell r="CU3">
            <v>1.0136986301369864</v>
          </cell>
          <cell r="CV3">
            <v>1.0495049504950495</v>
          </cell>
          <cell r="CW3">
            <v>1</v>
          </cell>
          <cell r="CX3">
            <v>1</v>
          </cell>
          <cell r="CY3">
            <v>1</v>
          </cell>
          <cell r="CZ3">
            <v>1</v>
          </cell>
          <cell r="DA3">
            <v>0.96536796536796532</v>
          </cell>
          <cell r="DB3">
            <v>0.97272727272727277</v>
          </cell>
          <cell r="DC3">
            <v>0.9712918660287081</v>
          </cell>
          <cell r="DD3">
            <v>0.97641509433962259</v>
          </cell>
          <cell r="DE3">
            <v>0.96984924623115576</v>
          </cell>
          <cell r="DF3">
            <v>0.95794392523364491</v>
          </cell>
          <cell r="DG3">
            <v>0.96846846846846846</v>
          </cell>
          <cell r="DH3">
            <v>0.93867924528301883</v>
          </cell>
          <cell r="DI3">
            <v>0.97807017543859653</v>
          </cell>
          <cell r="DJ3">
            <v>0.99137931034482762</v>
          </cell>
          <cell r="DK3">
            <v>0.97211155378486058</v>
          </cell>
          <cell r="DL3">
            <v>1.0043859649122806</v>
          </cell>
          <cell r="DM3">
            <v>1.0089686098654709</v>
          </cell>
          <cell r="DN3">
            <v>1.0186915887850467</v>
          </cell>
          <cell r="DO3">
            <v>1.0147783251231528</v>
          </cell>
          <cell r="DP3">
            <v>1.038647342995169</v>
          </cell>
          <cell r="DQ3">
            <v>1.0466321243523315</v>
          </cell>
          <cell r="DR3">
            <v>1.0390243902439025</v>
          </cell>
          <cell r="DS3">
            <v>1.0325581395348837</v>
          </cell>
          <cell r="DT3">
            <v>1.0301507537688441</v>
          </cell>
          <cell r="DU3">
            <v>1.0269058295964126</v>
          </cell>
          <cell r="DV3">
            <v>1.0130434782608695</v>
          </cell>
          <cell r="DW3">
            <v>1.028688524590164</v>
          </cell>
          <cell r="DX3">
            <v>1.017467248908297</v>
          </cell>
          <cell r="DY3">
            <v>1.0133333333333334</v>
          </cell>
          <cell r="DZ3">
            <v>1.0137614678899083</v>
          </cell>
          <cell r="EA3">
            <v>1.0194174757281553</v>
          </cell>
          <cell r="EB3">
            <v>1.0139534883720931</v>
          </cell>
          <cell r="EC3">
            <v>1.0099009900990099</v>
          </cell>
          <cell r="ED3">
            <v>1.0234741784037558</v>
          </cell>
          <cell r="EE3">
            <v>1.0180180180180181</v>
          </cell>
          <cell r="EF3">
            <v>1.0146341463414634</v>
          </cell>
          <cell r="EG3">
            <v>1.0131004366812226</v>
          </cell>
          <cell r="EH3">
            <v>1.0171673819742488</v>
          </cell>
          <cell r="EI3">
            <v>0.99203187250996017</v>
          </cell>
          <cell r="EJ3">
            <v>0.97424892703862664</v>
          </cell>
          <cell r="EK3">
            <v>0.98684210526315785</v>
          </cell>
          <cell r="EL3">
            <v>0.99547511312217196</v>
          </cell>
          <cell r="EM3">
            <v>0.99047619047619051</v>
          </cell>
          <cell r="EN3">
            <v>0.97247706422018354</v>
          </cell>
          <cell r="EO3">
            <v>0.98039215686274506</v>
          </cell>
          <cell r="EP3">
            <v>0.99541284403669728</v>
          </cell>
          <cell r="EQ3">
            <v>1.0088495575221239</v>
          </cell>
          <cell r="ER3">
            <v>1.0673076923076923</v>
          </cell>
          <cell r="ES3">
            <v>1.0431034482758621</v>
          </cell>
          <cell r="ET3">
            <v>1.0084388185654007</v>
          </cell>
          <cell r="EU3">
            <v>1.0040160642570282</v>
          </cell>
          <cell r="EV3">
            <v>0.96916299559471364</v>
          </cell>
          <cell r="EW3" t="str">
            <v/>
          </cell>
          <cell r="EX3" t="str">
            <v/>
          </cell>
          <cell r="EY3" t="str">
            <v/>
          </cell>
          <cell r="EZ3" t="str">
            <v/>
          </cell>
          <cell r="FA3" t="str">
            <v/>
          </cell>
          <cell r="FB3" t="str">
            <v/>
          </cell>
        </row>
        <row r="4">
          <cell r="A4">
            <v>0</v>
          </cell>
          <cell r="B4" t="str">
            <v>Fat content</v>
          </cell>
          <cell r="C4">
            <v>1.0347394540942927</v>
          </cell>
          <cell r="D4">
            <v>0.9951219512195123</v>
          </cell>
          <cell r="E4">
            <v>0.98536585365853668</v>
          </cell>
          <cell r="F4">
            <v>0.99507389162561588</v>
          </cell>
          <cell r="G4">
            <v>0.9950617283950618</v>
          </cell>
          <cell r="H4">
            <v>1.0049999999999999</v>
          </cell>
          <cell r="I4">
            <v>1.0075566750629723</v>
          </cell>
          <cell r="J4">
            <v>1.0024999999999999</v>
          </cell>
          <cell r="K4">
            <v>1.0048780487804878</v>
          </cell>
          <cell r="L4">
            <v>0.99756690997566888</v>
          </cell>
          <cell r="M4">
            <v>1.0071770334928229</v>
          </cell>
          <cell r="N4">
            <v>1.0095693779904307</v>
          </cell>
          <cell r="O4">
            <v>1.0023980815347722</v>
          </cell>
          <cell r="P4">
            <v>1.0196078431372548</v>
          </cell>
          <cell r="Q4">
            <v>1.0222772277227723</v>
          </cell>
          <cell r="R4">
            <v>1.0074257425742574</v>
          </cell>
          <cell r="S4">
            <v>1</v>
          </cell>
          <cell r="T4">
            <v>0.98507462686567171</v>
          </cell>
          <cell r="U4">
            <v>1</v>
          </cell>
          <cell r="V4">
            <v>1.0099750623441397</v>
          </cell>
          <cell r="W4">
            <v>1.0024271844660193</v>
          </cell>
          <cell r="X4">
            <v>1.0146341463414634</v>
          </cell>
          <cell r="Y4">
            <v>0.99762470308788609</v>
          </cell>
          <cell r="Z4">
            <v>0.99289099526066371</v>
          </cell>
          <cell r="AA4">
            <v>1</v>
          </cell>
          <cell r="AB4">
            <v>0.99759615384615385</v>
          </cell>
          <cell r="AC4">
            <v>1</v>
          </cell>
          <cell r="AD4">
            <v>1</v>
          </cell>
          <cell r="AE4">
            <v>1.0024813895781637</v>
          </cell>
          <cell r="AF4">
            <v>1.0101010101010102</v>
          </cell>
          <cell r="AG4">
            <v>1.0125</v>
          </cell>
          <cell r="AH4">
            <v>1</v>
          </cell>
          <cell r="AI4">
            <v>0.98789346246973375</v>
          </cell>
          <cell r="AJ4">
            <v>0.99759615384615385</v>
          </cell>
          <cell r="AK4">
            <v>1.0166666666666666</v>
          </cell>
          <cell r="AL4">
            <v>1.0262529832935559</v>
          </cell>
          <cell r="AM4">
            <v>1.0095693779904307</v>
          </cell>
          <cell r="AN4">
            <v>1.0120481927710843</v>
          </cell>
          <cell r="AO4">
            <v>1.0072639225181599</v>
          </cell>
          <cell r="AP4">
            <v>1.0098280098280099</v>
          </cell>
          <cell r="AQ4">
            <v>1.0024752475247525</v>
          </cell>
          <cell r="AR4">
            <v>1.0049999999999999</v>
          </cell>
          <cell r="AS4">
            <v>0.9950617283950618</v>
          </cell>
          <cell r="AT4">
            <v>0.99012345679012348</v>
          </cell>
          <cell r="AU4">
            <v>1.0049019607843137</v>
          </cell>
          <cell r="AV4">
            <v>1.0048192771084337</v>
          </cell>
          <cell r="AW4">
            <v>1</v>
          </cell>
          <cell r="AX4">
            <v>1.0023255813953489</v>
          </cell>
          <cell r="AY4">
            <v>1.0047393364928912</v>
          </cell>
          <cell r="AZ4">
            <v>1</v>
          </cell>
          <cell r="BA4">
            <v>1</v>
          </cell>
          <cell r="BB4">
            <v>1</v>
          </cell>
          <cell r="BC4">
            <v>1</v>
          </cell>
          <cell r="BD4">
            <v>1.002487562189055</v>
          </cell>
          <cell r="BE4">
            <v>1</v>
          </cell>
          <cell r="BF4">
            <v>1.0124688279301746</v>
          </cell>
          <cell r="BG4">
            <v>1</v>
          </cell>
          <cell r="BH4">
            <v>0.99520383693045578</v>
          </cell>
          <cell r="BI4">
            <v>0.99765807962529274</v>
          </cell>
          <cell r="BJ4">
            <v>0.99071925754060319</v>
          </cell>
          <cell r="BK4">
            <v>1.0047169811320753</v>
          </cell>
          <cell r="BL4">
            <v>0.99523809523809514</v>
          </cell>
          <cell r="BM4">
            <v>0.99759615384615385</v>
          </cell>
          <cell r="BN4">
            <v>1</v>
          </cell>
          <cell r="BO4">
            <v>1</v>
          </cell>
          <cell r="BP4">
            <v>0.99751861042183609</v>
          </cell>
          <cell r="BQ4">
            <v>1</v>
          </cell>
          <cell r="BR4">
            <v>0.99753694581280794</v>
          </cell>
          <cell r="BS4">
            <v>1.0048780487804878</v>
          </cell>
          <cell r="BT4">
            <v>1</v>
          </cell>
          <cell r="BU4">
            <v>0.99061032863849763</v>
          </cell>
          <cell r="BV4">
            <v>0.99531615925058559</v>
          </cell>
          <cell r="BW4">
            <v>1.0023474178403755</v>
          </cell>
          <cell r="BX4">
            <v>1.0095693779904307</v>
          </cell>
          <cell r="BY4">
            <v>1.0048192771084337</v>
          </cell>
          <cell r="BZ4">
            <v>1.0121654501216544</v>
          </cell>
          <cell r="CA4">
            <v>1.0123456790123457</v>
          </cell>
          <cell r="CB4">
            <v>1.0174129353233832</v>
          </cell>
          <cell r="CC4">
            <v>1.0099255583126552</v>
          </cell>
          <cell r="CD4">
            <v>1.0049382716049384</v>
          </cell>
          <cell r="CE4">
            <v>1.012135922330097</v>
          </cell>
          <cell r="CF4">
            <v>1.0024096385542167</v>
          </cell>
          <cell r="CG4">
            <v>1.0165876777251186</v>
          </cell>
          <cell r="CH4">
            <v>1.0235294117647058</v>
          </cell>
          <cell r="CI4">
            <v>1.0046838407494145</v>
          </cell>
          <cell r="CJ4">
            <v>0.99289099526066371</v>
          </cell>
          <cell r="CK4">
            <v>1.0023980815347722</v>
          </cell>
          <cell r="CL4">
            <v>1.002403846153846</v>
          </cell>
          <cell r="CM4">
            <v>1.0024390243902441</v>
          </cell>
          <cell r="CN4">
            <v>0.99511002444987784</v>
          </cell>
          <cell r="CO4">
            <v>0.99508599508599493</v>
          </cell>
          <cell r="CP4">
            <v>1.0024570024570023</v>
          </cell>
          <cell r="CQ4">
            <v>0.99040767386091122</v>
          </cell>
          <cell r="CR4">
            <v>1.0168269230769231</v>
          </cell>
          <cell r="CS4">
            <v>1.0023310023310024</v>
          </cell>
          <cell r="CT4">
            <v>0.99310344827586217</v>
          </cell>
          <cell r="CU4">
            <v>1.0069930069930071</v>
          </cell>
          <cell r="CV4">
            <v>1.0310262529832934</v>
          </cell>
          <cell r="CW4">
            <v>1.0191387559808613</v>
          </cell>
          <cell r="CX4">
            <v>1.0071942446043165</v>
          </cell>
          <cell r="CY4">
            <v>1</v>
          </cell>
          <cell r="CZ4">
            <v>0.99508599508599493</v>
          </cell>
          <cell r="DA4">
            <v>0.9950617283950618</v>
          </cell>
          <cell r="DB4">
            <v>0.98774509803921573</v>
          </cell>
          <cell r="DC4">
            <v>1.0048426150121066</v>
          </cell>
          <cell r="DD4">
            <v>1.0047281323877069</v>
          </cell>
          <cell r="DE4">
            <v>1.0093023255813953</v>
          </cell>
          <cell r="DF4">
            <v>1.0069444444444442</v>
          </cell>
          <cell r="DG4">
            <v>1.0069444444444442</v>
          </cell>
          <cell r="DH4">
            <v>0.99537037037037024</v>
          </cell>
          <cell r="DI4">
            <v>1.0093896713615023</v>
          </cell>
          <cell r="DJ4">
            <v>1.0071428571428571</v>
          </cell>
          <cell r="DK4">
            <v>1.0170316301703162</v>
          </cell>
          <cell r="DL4">
            <v>1.019753086419753</v>
          </cell>
          <cell r="DM4">
            <v>1.0248138957816377</v>
          </cell>
          <cell r="DN4">
            <v>1.0173697270471462</v>
          </cell>
          <cell r="DO4">
            <v>1</v>
          </cell>
          <cell r="DP4">
            <v>0.99058823529411766</v>
          </cell>
          <cell r="DQ4">
            <v>0.99308755760368661</v>
          </cell>
          <cell r="DR4">
            <v>0.99770114942528743</v>
          </cell>
          <cell r="DS4">
            <v>0.98620689655172422</v>
          </cell>
          <cell r="DT4">
            <v>1</v>
          </cell>
          <cell r="DU4">
            <v>0.99767441860465123</v>
          </cell>
          <cell r="DV4">
            <v>0.98817966903073273</v>
          </cell>
          <cell r="DW4">
            <v>0.99043062200956933</v>
          </cell>
          <cell r="DX4">
            <v>0.99273607748184012</v>
          </cell>
          <cell r="DY4">
            <v>0.98547215496368046</v>
          </cell>
          <cell r="DZ4">
            <v>0.9926829268292684</v>
          </cell>
          <cell r="EA4">
            <v>0.99277108433734929</v>
          </cell>
          <cell r="EB4">
            <v>0.98574821852731598</v>
          </cell>
          <cell r="EC4">
            <v>0.99535962877030171</v>
          </cell>
          <cell r="ED4">
            <v>1.0046082949308757</v>
          </cell>
          <cell r="EE4">
            <v>1</v>
          </cell>
          <cell r="EF4">
            <v>1.0255813953488373</v>
          </cell>
          <cell r="EG4">
            <v>0.98834498834498841</v>
          </cell>
          <cell r="EH4">
            <v>1</v>
          </cell>
          <cell r="EI4">
            <v>0.99516908212560395</v>
          </cell>
          <cell r="EJ4">
            <v>1</v>
          </cell>
          <cell r="EK4">
            <v>0.98771498771498756</v>
          </cell>
          <cell r="EL4">
            <v>0.99754299754299736</v>
          </cell>
          <cell r="EM4">
            <v>1.0194174757281553</v>
          </cell>
          <cell r="EN4">
            <v>1.0289156626506022</v>
          </cell>
          <cell r="EO4">
            <v>0.99766899766899775</v>
          </cell>
          <cell r="EP4">
            <v>1.0045871559633026</v>
          </cell>
          <cell r="EQ4">
            <v>1.0163170163170163</v>
          </cell>
          <cell r="ER4">
            <v>0.91156462585034004</v>
          </cell>
          <cell r="ES4">
            <v>0.99764150943396235</v>
          </cell>
          <cell r="ET4">
            <v>1.0071770334928229</v>
          </cell>
          <cell r="EU4">
            <v>0.99757281553398058</v>
          </cell>
          <cell r="EV4">
            <v>0.9926829268292684</v>
          </cell>
          <cell r="EW4" t="str">
            <v/>
          </cell>
          <cell r="EX4" t="str">
            <v/>
          </cell>
          <cell r="EY4" t="str">
            <v/>
          </cell>
          <cell r="EZ4" t="str">
            <v/>
          </cell>
          <cell r="FA4" t="str">
            <v/>
          </cell>
          <cell r="FB4" t="str">
            <v/>
          </cell>
        </row>
        <row r="5">
          <cell r="A5">
            <v>0</v>
          </cell>
          <cell r="B5" t="str">
            <v>Protein content</v>
          </cell>
          <cell r="C5">
            <v>0.99700598802395213</v>
          </cell>
          <cell r="D5">
            <v>0.98795180722891562</v>
          </cell>
          <cell r="E5">
            <v>0.98187311178247727</v>
          </cell>
          <cell r="F5">
            <v>0.99082568807339455</v>
          </cell>
          <cell r="G5">
            <v>1.0154798761609907</v>
          </cell>
          <cell r="H5">
            <v>1</v>
          </cell>
          <cell r="I5">
            <v>0.96969696969696983</v>
          </cell>
          <cell r="J5">
            <v>1</v>
          </cell>
          <cell r="K5">
            <v>1.0030395136778114</v>
          </cell>
          <cell r="L5">
            <v>1.0148367952522255</v>
          </cell>
          <cell r="M5">
            <v>1.0088495575221239</v>
          </cell>
          <cell r="N5">
            <v>0.9880597014925373</v>
          </cell>
          <cell r="O5">
            <v>1</v>
          </cell>
          <cell r="P5">
            <v>1.0213414634146343</v>
          </cell>
          <cell r="Q5">
            <v>1.0338461538461539</v>
          </cell>
          <cell r="R5">
            <v>1.0185185185185184</v>
          </cell>
          <cell r="S5">
            <v>0.99695121951219523</v>
          </cell>
          <cell r="T5">
            <v>1.0124610591900312</v>
          </cell>
          <cell r="U5">
            <v>1.0249999999999999</v>
          </cell>
          <cell r="V5">
            <v>1.0218068535825544</v>
          </cell>
          <cell r="W5">
            <v>1.0212121212121212</v>
          </cell>
          <cell r="X5">
            <v>1</v>
          </cell>
          <cell r="Y5">
            <v>0.99707602339181289</v>
          </cell>
          <cell r="Z5">
            <v>1.0271903323262839</v>
          </cell>
          <cell r="AA5">
            <v>1.0090090090090089</v>
          </cell>
          <cell r="AB5">
            <v>1</v>
          </cell>
          <cell r="AC5">
            <v>1</v>
          </cell>
          <cell r="AD5">
            <v>1</v>
          </cell>
          <cell r="AE5">
            <v>1.0091743119266054</v>
          </cell>
          <cell r="AF5">
            <v>1.0061538461538462</v>
          </cell>
          <cell r="AG5">
            <v>0.99390243902439024</v>
          </cell>
          <cell r="AH5">
            <v>0.99390243902439024</v>
          </cell>
          <cell r="AI5">
            <v>0.98813056379821962</v>
          </cell>
          <cell r="AJ5">
            <v>1.0116959064327486</v>
          </cell>
          <cell r="AK5">
            <v>0.98240469208211145</v>
          </cell>
          <cell r="AL5">
            <v>1</v>
          </cell>
          <cell r="AM5">
            <v>0.99404761904761907</v>
          </cell>
          <cell r="AN5">
            <v>0.9850746268656716</v>
          </cell>
          <cell r="AO5">
            <v>0.97916666666666674</v>
          </cell>
          <cell r="AP5">
            <v>0.9939393939393939</v>
          </cell>
          <cell r="AQ5">
            <v>1.0030303030303032</v>
          </cell>
          <cell r="AR5">
            <v>1.0061162079510704</v>
          </cell>
          <cell r="AS5">
            <v>1.0061349693251533</v>
          </cell>
          <cell r="AT5">
            <v>1</v>
          </cell>
          <cell r="AU5">
            <v>1.012012012012012</v>
          </cell>
          <cell r="AV5">
            <v>0.99710982658959546</v>
          </cell>
          <cell r="AW5">
            <v>1.0388059701492538</v>
          </cell>
          <cell r="AX5">
            <v>1.0205882352941178</v>
          </cell>
          <cell r="AY5">
            <v>1.0179640718562875</v>
          </cell>
          <cell r="AZ5">
            <v>1</v>
          </cell>
          <cell r="BA5">
            <v>1</v>
          </cell>
          <cell r="BB5">
            <v>1</v>
          </cell>
          <cell r="BC5">
            <v>1</v>
          </cell>
          <cell r="BD5">
            <v>1</v>
          </cell>
          <cell r="BE5">
            <v>1</v>
          </cell>
          <cell r="BF5">
            <v>1.0153374233128836</v>
          </cell>
          <cell r="BG5">
            <v>1.0029673590504451</v>
          </cell>
          <cell r="BH5">
            <v>1.0057971014492755</v>
          </cell>
          <cell r="BI5">
            <v>0.99137931034482762</v>
          </cell>
          <cell r="BJ5">
            <v>0.99135446685878958</v>
          </cell>
          <cell r="BK5">
            <v>1.0029411764705882</v>
          </cell>
          <cell r="BL5">
            <v>1.0181818181818183</v>
          </cell>
          <cell r="BM5">
            <v>1.0182370820668694</v>
          </cell>
          <cell r="BN5">
            <v>1.0091463414634148</v>
          </cell>
          <cell r="BO5">
            <v>0.99093655589123864</v>
          </cell>
          <cell r="BP5">
            <v>0.99088145896656532</v>
          </cell>
          <cell r="BQ5">
            <v>1</v>
          </cell>
          <cell r="BR5">
            <v>1.0060422960725075</v>
          </cell>
          <cell r="BS5">
            <v>1.0118343195266273</v>
          </cell>
          <cell r="BT5">
            <v>0.99423631123919309</v>
          </cell>
          <cell r="BU5">
            <v>1.0057971014492755</v>
          </cell>
          <cell r="BV5">
            <v>1.0029069767441861</v>
          </cell>
          <cell r="BW5">
            <v>1.0058651026392962</v>
          </cell>
          <cell r="BX5">
            <v>1.0119047619047619</v>
          </cell>
          <cell r="BY5">
            <v>1.008955223880597</v>
          </cell>
          <cell r="BZ5">
            <v>1.0120845921450152</v>
          </cell>
          <cell r="CA5">
            <v>1.0182926829268293</v>
          </cell>
          <cell r="CB5">
            <v>1.0245398773006136</v>
          </cell>
          <cell r="CC5">
            <v>1.0152439024390245</v>
          </cell>
          <cell r="CD5">
            <v>0.99699699699699695</v>
          </cell>
          <cell r="CE5">
            <v>1.0029239766081872</v>
          </cell>
          <cell r="CF5">
            <v>1.0028985507246375</v>
          </cell>
          <cell r="CG5">
            <v>1.0115273775216138</v>
          </cell>
          <cell r="CH5">
            <v>1.0115942028985507</v>
          </cell>
          <cell r="CI5">
            <v>1.008746355685131</v>
          </cell>
          <cell r="CJ5">
            <v>0.99705882352941178</v>
          </cell>
          <cell r="CK5">
            <v>1.0029585798816569</v>
          </cell>
          <cell r="CL5">
            <v>1.0059701492537314</v>
          </cell>
          <cell r="CM5">
            <v>0.99700598802395213</v>
          </cell>
          <cell r="CN5">
            <v>0.98203592814371254</v>
          </cell>
          <cell r="CO5">
            <v>0.98798798798798793</v>
          </cell>
          <cell r="CP5">
            <v>0.99698795180722899</v>
          </cell>
          <cell r="CQ5">
            <v>0.99125364431486873</v>
          </cell>
          <cell r="CR5">
            <v>1.0144508670520231</v>
          </cell>
          <cell r="CS5">
            <v>0.9943019943019944</v>
          </cell>
          <cell r="CT5">
            <v>1</v>
          </cell>
          <cell r="CU5">
            <v>1.0028901734104048</v>
          </cell>
          <cell r="CV5">
            <v>1.0206489675516224</v>
          </cell>
          <cell r="CW5">
            <v>1.0058997050147493</v>
          </cell>
          <cell r="CX5">
            <v>1</v>
          </cell>
          <cell r="CY5">
            <v>1</v>
          </cell>
          <cell r="CZ5">
            <v>0.99695121951219523</v>
          </cell>
          <cell r="DA5">
            <v>0.99392097264437684</v>
          </cell>
          <cell r="DB5">
            <v>0.99093655589123864</v>
          </cell>
          <cell r="DC5">
            <v>1.0029411764705882</v>
          </cell>
          <cell r="DD5">
            <v>1.0028490028490029</v>
          </cell>
          <cell r="DE5">
            <v>1.0085959885386819</v>
          </cell>
          <cell r="DF5">
            <v>0.99713467048710591</v>
          </cell>
          <cell r="DG5">
            <v>0.99135446685878958</v>
          </cell>
          <cell r="DH5">
            <v>0.98843930635838151</v>
          </cell>
          <cell r="DI5">
            <v>1.0029325513196481</v>
          </cell>
          <cell r="DJ5">
            <v>1</v>
          </cell>
          <cell r="DK5">
            <v>1.0090090090090089</v>
          </cell>
          <cell r="DL5">
            <v>1.0244648318042813</v>
          </cell>
          <cell r="DM5">
            <v>1.0183486238532111</v>
          </cell>
          <cell r="DN5">
            <v>1.0121951219512195</v>
          </cell>
          <cell r="DO5">
            <v>1.0029325513196481</v>
          </cell>
          <cell r="DP5">
            <v>0.99147727272727282</v>
          </cell>
          <cell r="DQ5">
            <v>0.99147727272727282</v>
          </cell>
          <cell r="DR5">
            <v>1</v>
          </cell>
          <cell r="DS5">
            <v>1</v>
          </cell>
          <cell r="DT5">
            <v>1.0058479532163742</v>
          </cell>
          <cell r="DU5">
            <v>1.0029239766081872</v>
          </cell>
          <cell r="DV5">
            <v>0.99703264094955479</v>
          </cell>
          <cell r="DW5">
            <v>0.99702380952380953</v>
          </cell>
          <cell r="DX5">
            <v>0.9850746268656716</v>
          </cell>
          <cell r="DY5">
            <v>0.99099099099099086</v>
          </cell>
          <cell r="DZ5">
            <v>0.99096385542168686</v>
          </cell>
          <cell r="EA5">
            <v>0.98245614035087714</v>
          </cell>
          <cell r="EB5">
            <v>0.97994269340974205</v>
          </cell>
          <cell r="EC5">
            <v>0.98567335243553</v>
          </cell>
          <cell r="ED5">
            <v>1.0028735632183909</v>
          </cell>
          <cell r="EE5">
            <v>1</v>
          </cell>
          <cell r="EF5">
            <v>0.99709302325581406</v>
          </cell>
          <cell r="EG5">
            <v>0.99125364431486873</v>
          </cell>
          <cell r="EH5">
            <v>1</v>
          </cell>
          <cell r="EI5">
            <v>0.9970149253731343</v>
          </cell>
          <cell r="EJ5">
            <v>1</v>
          </cell>
          <cell r="EK5">
            <v>0.98484848484848486</v>
          </cell>
          <cell r="EL5">
            <v>1</v>
          </cell>
          <cell r="EM5">
            <v>1.0238095238095237</v>
          </cell>
          <cell r="EN5">
            <v>1.0204678362573101</v>
          </cell>
          <cell r="EO5">
            <v>1</v>
          </cell>
          <cell r="EP5">
            <v>1.0085959885386819</v>
          </cell>
          <cell r="EQ5">
            <v>1.0116279069767442</v>
          </cell>
          <cell r="ER5">
            <v>0.96209912536443143</v>
          </cell>
          <cell r="ES5">
            <v>0.99411764705882355</v>
          </cell>
          <cell r="ET5">
            <v>1.0029761904761905</v>
          </cell>
          <cell r="EU5">
            <v>0.9880239520958084</v>
          </cell>
          <cell r="EV5">
            <v>0.99696969696969706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 t="str">
            <v/>
          </cell>
        </row>
        <row r="6">
          <cell r="A6">
            <v>0</v>
          </cell>
          <cell r="B6" t="str">
            <v>Imports 0401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 t="str">
            <v/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  <cell r="DW6" t="str">
            <v/>
          </cell>
          <cell r="DX6" t="str">
            <v/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 t="str">
            <v/>
          </cell>
          <cell r="EE6" t="str">
            <v/>
          </cell>
          <cell r="EF6" t="str">
            <v/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M6" t="str">
            <v/>
          </cell>
          <cell r="EN6" t="str">
            <v/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 t="str">
            <v/>
          </cell>
          <cell r="EU6" t="str">
            <v/>
          </cell>
          <cell r="EV6" t="str">
            <v/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 t="str">
            <v/>
          </cell>
        </row>
        <row r="7">
          <cell r="A7">
            <v>0</v>
          </cell>
          <cell r="B7" t="str">
            <v>Fat available</v>
          </cell>
          <cell r="C7">
            <v>1.0518898317864633</v>
          </cell>
          <cell r="D7">
            <v>1.0296348512618074</v>
          </cell>
          <cell r="E7">
            <v>0.98536585365853668</v>
          </cell>
          <cell r="F7">
            <v>1.0052277068462854</v>
          </cell>
          <cell r="G7">
            <v>0.98605664488017442</v>
          </cell>
          <cell r="H7">
            <v>1.0398267326732673</v>
          </cell>
          <cell r="I7">
            <v>1.07773475193303</v>
          </cell>
          <cell r="J7">
            <v>1.0482994923857869</v>
          </cell>
          <cell r="K7">
            <v>1.0372934697088907</v>
          </cell>
          <cell r="L7">
            <v>0.98189831976662689</v>
          </cell>
          <cell r="M7">
            <v>1.0313010342950464</v>
          </cell>
          <cell r="N7">
            <v>1.0497227055241409</v>
          </cell>
          <cell r="O7">
            <v>1.0405327911583777</v>
          </cell>
          <cell r="P7">
            <v>1.0310001095410231</v>
          </cell>
          <cell r="Q7">
            <v>1.0530996566993382</v>
          </cell>
          <cell r="R7">
            <v>1.0277777777777779</v>
          </cell>
          <cell r="S7">
            <v>1.0319634703196348</v>
          </cell>
          <cell r="T7">
            <v>1.0274941084053417</v>
          </cell>
          <cell r="U7">
            <v>1.0046511627906978</v>
          </cell>
          <cell r="V7">
            <v>1.0148778539089169</v>
          </cell>
          <cell r="W7">
            <v>1.0441949838187703</v>
          </cell>
          <cell r="X7">
            <v>1.0901920083030618</v>
          </cell>
          <cell r="Y7">
            <v>1.0559653289994584</v>
          </cell>
          <cell r="Z7">
            <v>1.0362960660917309</v>
          </cell>
          <cell r="AA7">
            <v>1.0104712041884816</v>
          </cell>
          <cell r="AB7">
            <v>0.96452666808329801</v>
          </cell>
          <cell r="AC7">
            <v>0.95121951219512191</v>
          </cell>
          <cell r="AD7">
            <v>1.0148514851485149</v>
          </cell>
          <cell r="AE7">
            <v>1.0290959397439556</v>
          </cell>
          <cell r="AF7">
            <v>1.005467519228987</v>
          </cell>
          <cell r="AG7">
            <v>1.0125</v>
          </cell>
          <cell r="AH7">
            <v>1.0096618357487923</v>
          </cell>
          <cell r="AI7">
            <v>1.0027118644067798</v>
          </cell>
          <cell r="AJ7">
            <v>0.99265755902513353</v>
          </cell>
          <cell r="AK7">
            <v>1.0391344383057088</v>
          </cell>
          <cell r="AL7">
            <v>1.069237401441977</v>
          </cell>
          <cell r="AM7">
            <v>1.0880333192850238</v>
          </cell>
          <cell r="AN7">
            <v>1.0872289156626505</v>
          </cell>
          <cell r="AO7">
            <v>1.0795803066989509</v>
          </cell>
          <cell r="AP7">
            <v>1.0787918739138249</v>
          </cell>
          <cell r="AQ7">
            <v>1.0327223455104131</v>
          </cell>
          <cell r="AR7">
            <v>1.0327880184331797</v>
          </cell>
          <cell r="AS7">
            <v>1.0227023319615913</v>
          </cell>
          <cell r="AT7">
            <v>1.0374977848662061</v>
          </cell>
          <cell r="AU7">
            <v>1.014802472713223</v>
          </cell>
          <cell r="AV7">
            <v>1.0498111850386618</v>
          </cell>
          <cell r="AW7">
            <v>1.0324324324324323</v>
          </cell>
          <cell r="AX7">
            <v>1.0174360172957813</v>
          </cell>
          <cell r="AY7">
            <v>1.0240612468100621</v>
          </cell>
          <cell r="AZ7">
            <v>1.095744680851064</v>
          </cell>
          <cell r="BA7">
            <v>1.0717703349282297</v>
          </cell>
          <cell r="BB7">
            <v>1.0182648401826484</v>
          </cell>
          <cell r="BC7">
            <v>1.0209205020920502</v>
          </cell>
          <cell r="BD7">
            <v>1.0339557816299669</v>
          </cell>
          <cell r="BE7">
            <v>1.0585585585585586</v>
          </cell>
          <cell r="BF7">
            <v>1.0402076999282612</v>
          </cell>
          <cell r="BG7">
            <v>1.0585365853658535</v>
          </cell>
          <cell r="BH7">
            <v>1.0331163640516159</v>
          </cell>
          <cell r="BI7">
            <v>1.0760081905906298</v>
          </cell>
          <cell r="BJ7">
            <v>1.0544784176793551</v>
          </cell>
          <cell r="BK7">
            <v>1.0426308294766822</v>
          </cell>
          <cell r="BL7">
            <v>0.97591308368007368</v>
          </cell>
          <cell r="BM7">
            <v>0.99759615384615397</v>
          </cell>
          <cell r="BN7">
            <v>1.0313901345291481</v>
          </cell>
          <cell r="BO7">
            <v>1.0368852459016393</v>
          </cell>
          <cell r="BP7">
            <v>1.0235408350415363</v>
          </cell>
          <cell r="BQ7">
            <v>1</v>
          </cell>
          <cell r="BR7">
            <v>0.99310344827586217</v>
          </cell>
          <cell r="BS7">
            <v>0.96783185343374201</v>
          </cell>
          <cell r="BT7">
            <v>0.97706422018348627</v>
          </cell>
          <cell r="BU7">
            <v>0.95214002461370162</v>
          </cell>
          <cell r="BV7">
            <v>0.95828113937149384</v>
          </cell>
          <cell r="BW7">
            <v>0.98412291933418683</v>
          </cell>
          <cell r="BX7">
            <v>1.0145672461983042</v>
          </cell>
          <cell r="BY7">
            <v>1.0182766781411359</v>
          </cell>
          <cell r="BZ7">
            <v>1.0121654501216546</v>
          </cell>
          <cell r="CA7">
            <v>1.0083443126921388</v>
          </cell>
          <cell r="CB7">
            <v>0.99585757652415874</v>
          </cell>
          <cell r="CC7">
            <v>1.0056280027453672</v>
          </cell>
          <cell r="CD7">
            <v>0.99596560846560866</v>
          </cell>
          <cell r="CE7">
            <v>1.0169786779393317</v>
          </cell>
          <cell r="CF7">
            <v>1.0024096385542169</v>
          </cell>
          <cell r="CG7">
            <v>1.0217219589257507</v>
          </cell>
          <cell r="CH7">
            <v>1.0531969309462916</v>
          </cell>
          <cell r="CI7">
            <v>1.0186377829820454</v>
          </cell>
          <cell r="CJ7">
            <v>0.98799990661405945</v>
          </cell>
          <cell r="CK7">
            <v>1.0068139321142207</v>
          </cell>
          <cell r="CL7">
            <v>1.0111204013377924</v>
          </cell>
          <cell r="CM7">
            <v>0.99846109175377484</v>
          </cell>
          <cell r="CN7">
            <v>0.98218651763884057</v>
          </cell>
          <cell r="CO7">
            <v>0.98232848232848213</v>
          </cell>
          <cell r="CP7">
            <v>0.99342585829072316</v>
          </cell>
          <cell r="CQ7">
            <v>0.98569144684252608</v>
          </cell>
          <cell r="CR7">
            <v>1.0120530877573131</v>
          </cell>
          <cell r="CS7">
            <v>1.0023310023310021</v>
          </cell>
          <cell r="CT7">
            <v>0.99776590577950464</v>
          </cell>
          <cell r="CU7">
            <v>1.0207874317463359</v>
          </cell>
          <cell r="CV7">
            <v>1.0820671565963278</v>
          </cell>
          <cell r="CW7">
            <v>1.0191387559808611</v>
          </cell>
          <cell r="CX7">
            <v>1.0071942446043169</v>
          </cell>
          <cell r="CY7">
            <v>1</v>
          </cell>
          <cell r="CZ7">
            <v>0.99508599508599505</v>
          </cell>
          <cell r="DA7">
            <v>0.96060071615627185</v>
          </cell>
          <cell r="DB7">
            <v>0.96080659536541879</v>
          </cell>
          <cell r="DC7">
            <v>0.9759954586002757</v>
          </cell>
          <cell r="DD7">
            <v>0.98103171417101553</v>
          </cell>
          <cell r="DE7">
            <v>0.97887109968446906</v>
          </cell>
          <cell r="DF7">
            <v>0.96459631360332287</v>
          </cell>
          <cell r="DG7">
            <v>0.97519394394394376</v>
          </cell>
          <cell r="DH7">
            <v>0.93433350803633808</v>
          </cell>
          <cell r="DI7">
            <v>0.98725393295445196</v>
          </cell>
          <cell r="DJ7">
            <v>0.99846059113300489</v>
          </cell>
          <cell r="DK7">
            <v>0.98866819825321572</v>
          </cell>
          <cell r="DL7">
            <v>1.0242256876759799</v>
          </cell>
          <cell r="DM7">
            <v>1.0340050517976165</v>
          </cell>
          <cell r="DN7">
            <v>1.0363859836274667</v>
          </cell>
          <cell r="DO7">
            <v>1.0147783251231528</v>
          </cell>
          <cell r="DP7">
            <v>1.0288718385905087</v>
          </cell>
          <cell r="DQ7">
            <v>1.0393973400826149</v>
          </cell>
          <cell r="DR7">
            <v>1.0366358284272499</v>
          </cell>
          <cell r="DS7">
            <v>1.0183159582999199</v>
          </cell>
          <cell r="DT7">
            <v>1.0301507537688444</v>
          </cell>
          <cell r="DU7">
            <v>1.0245176765043278</v>
          </cell>
          <cell r="DV7">
            <v>1.0010689690615684</v>
          </cell>
          <cell r="DW7">
            <v>1.0188446152639423</v>
          </cell>
          <cell r="DX7">
            <v>1.0100764456474618</v>
          </cell>
          <cell r="DY7">
            <v>0.99861178369652948</v>
          </cell>
          <cell r="DZ7">
            <v>1.0063437010516896</v>
          </cell>
          <cell r="EA7">
            <v>1.0120481927710843</v>
          </cell>
          <cell r="EB7">
            <v>0.99950284483234841</v>
          </cell>
          <cell r="EC7">
            <v>1.0052146745997106</v>
          </cell>
          <cell r="ED7">
            <v>1.0281906492719759</v>
          </cell>
          <cell r="EE7">
            <v>1.0180180180180181</v>
          </cell>
          <cell r="EF7">
            <v>1.0405899035734545</v>
          </cell>
          <cell r="EG7">
            <v>1.0012927392840056</v>
          </cell>
          <cell r="EH7">
            <v>1.0171673819742488</v>
          </cell>
          <cell r="EI7">
            <v>0.98723944800508134</v>
          </cell>
          <cell r="EJ7">
            <v>0.97424892703862653</v>
          </cell>
          <cell r="EK7">
            <v>0.97471873787663244</v>
          </cell>
          <cell r="EL7">
            <v>0.99302922832334584</v>
          </cell>
          <cell r="EM7">
            <v>1.0097087378640777</v>
          </cell>
          <cell r="EN7">
            <v>1.0005968829446223</v>
          </cell>
          <cell r="EO7">
            <v>0.97810686045980166</v>
          </cell>
          <cell r="EP7">
            <v>0.99997895800016834</v>
          </cell>
          <cell r="EQ7">
            <v>1.0253109722136273</v>
          </cell>
          <cell r="ER7">
            <v>0.97291993720565129</v>
          </cell>
          <cell r="ES7">
            <v>1.0406432986337022</v>
          </cell>
          <cell r="ET7">
            <v>1.0156764177417077</v>
          </cell>
          <cell r="EU7">
            <v>1.0015791320622294</v>
          </cell>
          <cell r="EV7">
            <v>0.96207155904158181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 t="str">
            <v/>
          </cell>
        </row>
        <row r="8">
          <cell r="A8">
            <v>0</v>
          </cell>
          <cell r="B8" t="str">
            <v>Protein available</v>
          </cell>
          <cell r="C8">
            <v>1.0135309491514211</v>
          </cell>
          <cell r="D8">
            <v>1.0222160317570861</v>
          </cell>
          <cell r="E8">
            <v>0.98187311178247727</v>
          </cell>
          <cell r="F8">
            <v>1.0009361542782254</v>
          </cell>
          <cell r="G8">
            <v>1.0062900130283119</v>
          </cell>
          <cell r="H8">
            <v>1.0346534653465347</v>
          </cell>
          <cell r="I8">
            <v>1.0372380521634255</v>
          </cell>
          <cell r="J8">
            <v>1.0456852791878173</v>
          </cell>
          <cell r="K8">
            <v>1.0353956270222568</v>
          </cell>
          <cell r="L8">
            <v>0.99889695030061987</v>
          </cell>
          <cell r="M8">
            <v>1.0330136187801389</v>
          </cell>
          <cell r="N8">
            <v>1.0273575305291724</v>
          </cell>
          <cell r="O8">
            <v>1.0380434782608694</v>
          </cell>
          <cell r="P8">
            <v>1.0327530998773675</v>
          </cell>
          <cell r="Q8">
            <v>1.0650173946656358</v>
          </cell>
          <cell r="R8">
            <v>1.039094650205761</v>
          </cell>
          <cell r="S8">
            <v>1.0288172402271969</v>
          </cell>
          <cell r="T8">
            <v>1.0560598607819465</v>
          </cell>
          <cell r="U8">
            <v>1.029767441860465</v>
          </cell>
          <cell r="V8">
            <v>1.0267670810271299</v>
          </cell>
          <cell r="W8">
            <v>1.0637626262626263</v>
          </cell>
          <cell r="X8">
            <v>1.074468085106383</v>
          </cell>
          <cell r="Y8">
            <v>1.0553845627714513</v>
          </cell>
          <cell r="Z8">
            <v>1.0720948277285258</v>
          </cell>
          <cell r="AA8">
            <v>1.01957454837036</v>
          </cell>
          <cell r="AB8">
            <v>0.96685082872928163</v>
          </cell>
          <cell r="AC8">
            <v>0.95121951219512191</v>
          </cell>
          <cell r="AD8">
            <v>1.0148514851485149</v>
          </cell>
          <cell r="AE8">
            <v>1.0359665502963382</v>
          </cell>
          <cell r="AF8">
            <v>1.0015384615384615</v>
          </cell>
          <cell r="AG8">
            <v>0.99390243902439046</v>
          </cell>
          <cell r="AH8">
            <v>1.0035053611405678</v>
          </cell>
          <cell r="AI8">
            <v>1.0029525222551929</v>
          </cell>
          <cell r="AJ8">
            <v>1.0066875108563487</v>
          </cell>
          <cell r="AK8">
            <v>1.0041152930121027</v>
          </cell>
          <cell r="AL8">
            <v>1.0418848167539267</v>
          </cell>
          <cell r="AM8">
            <v>1.0713052060202319</v>
          </cell>
          <cell r="AN8">
            <v>1.0582515991471215</v>
          </cell>
          <cell r="AO8">
            <v>1.049465811965812</v>
          </cell>
          <cell r="AP8">
            <v>1.0618181818181818</v>
          </cell>
          <cell r="AQ8">
            <v>1.0332941483803555</v>
          </cell>
          <cell r="AR8">
            <v>1.0339350892769064</v>
          </cell>
          <cell r="AS8">
            <v>1.0340831629175187</v>
          </cell>
          <cell r="AT8">
            <v>1.0478468899521531</v>
          </cell>
          <cell r="AU8">
            <v>1.0219825737067116</v>
          </cell>
          <cell r="AV8">
            <v>1.0417565352428608</v>
          </cell>
          <cell r="AW8">
            <v>1.0724969745865269</v>
          </cell>
          <cell r="AX8">
            <v>1.0359739875849838</v>
          </cell>
          <cell r="AY8">
            <v>1.0375403040073696</v>
          </cell>
          <cell r="AZ8">
            <v>1.0957446808510638</v>
          </cell>
          <cell r="BA8">
            <v>1.0717703349282297</v>
          </cell>
          <cell r="BB8">
            <v>1.0182648401826484</v>
          </cell>
          <cell r="BC8">
            <v>1.02092050209205</v>
          </cell>
          <cell r="BD8">
            <v>1.0313901345291481</v>
          </cell>
          <cell r="BE8">
            <v>1.0585585585585584</v>
          </cell>
          <cell r="BF8">
            <v>1.0431548869652914</v>
          </cell>
          <cell r="BG8">
            <v>1.0616776434826662</v>
          </cell>
          <cell r="BH8">
            <v>1.044113181504486</v>
          </cell>
          <cell r="BI8">
            <v>1.0692363242462539</v>
          </cell>
          <cell r="BJ8">
            <v>1.0551545068051473</v>
          </cell>
          <cell r="BK8">
            <v>1.0407880133185352</v>
          </cell>
          <cell r="BL8">
            <v>0.99841129744042378</v>
          </cell>
          <cell r="BM8">
            <v>1.0182370820668691</v>
          </cell>
          <cell r="BN8">
            <v>1.0408235808815489</v>
          </cell>
          <cell r="BO8">
            <v>1.0274874944282106</v>
          </cell>
          <cell r="BP8">
            <v>1.0167305405048235</v>
          </cell>
          <cell r="BQ8">
            <v>1</v>
          </cell>
          <cell r="BR8">
            <v>1.0015709969788522</v>
          </cell>
          <cell r="BS8">
            <v>0.9745316718021434</v>
          </cell>
          <cell r="BT8">
            <v>0.97143272611902809</v>
          </cell>
          <cell r="BU8">
            <v>0.96673701983959481</v>
          </cell>
          <cell r="BV8">
            <v>0.96558950784207687</v>
          </cell>
          <cell r="BW8">
            <v>0.98757664622767261</v>
          </cell>
          <cell r="BX8">
            <v>1.0169141914191417</v>
          </cell>
          <cell r="BY8">
            <v>1.0224680170575693</v>
          </cell>
          <cell r="BZ8">
            <v>1.012084592145015</v>
          </cell>
          <cell r="CA8">
            <v>1.0142678106622964</v>
          </cell>
          <cell r="CB8">
            <v>1.0028335239679735</v>
          </cell>
          <cell r="CC8">
            <v>1.0109237156201349</v>
          </cell>
          <cell r="CD8">
            <v>0.98809523809523803</v>
          </cell>
          <cell r="CE8">
            <v>1.007722655922102</v>
          </cell>
          <cell r="CF8">
            <v>1.0028985507246377</v>
          </cell>
          <cell r="CG8">
            <v>1.0166361016505108</v>
          </cell>
          <cell r="CH8">
            <v>1.0409157739970594</v>
          </cell>
          <cell r="CI8">
            <v>1.0227567217363136</v>
          </cell>
          <cell r="CJ8">
            <v>0.99214720370906984</v>
          </cell>
          <cell r="CK8">
            <v>1.0073768996168184</v>
          </cell>
          <cell r="CL8">
            <v>1.0147177157689813</v>
          </cell>
          <cell r="CM8">
            <v>0.99304961505560307</v>
          </cell>
          <cell r="CN8">
            <v>0.96928221479119669</v>
          </cell>
          <cell r="CO8">
            <v>0.97532147532147528</v>
          </cell>
          <cell r="CP8">
            <v>0.98800607836752419</v>
          </cell>
          <cell r="CQ8">
            <v>0.98653338886575037</v>
          </cell>
          <cell r="CR8">
            <v>1.0096881869250183</v>
          </cell>
          <cell r="CS8">
            <v>0.9943019943019944</v>
          </cell>
          <cell r="CT8">
            <v>1.0046948356807512</v>
          </cell>
          <cell r="CU8">
            <v>1.0166283949639718</v>
          </cell>
          <cell r="CV8">
            <v>1.0711761441630889</v>
          </cell>
          <cell r="CW8">
            <v>1.0058997050147491</v>
          </cell>
          <cell r="CX8">
            <v>1</v>
          </cell>
          <cell r="CY8">
            <v>1</v>
          </cell>
          <cell r="CZ8">
            <v>0.99695121951219534</v>
          </cell>
          <cell r="DA8">
            <v>0.9594994670982514</v>
          </cell>
          <cell r="DB8">
            <v>0.96391101345784125</v>
          </cell>
          <cell r="DC8">
            <v>0.97414860681114557</v>
          </cell>
          <cell r="DD8">
            <v>0.97919690372520551</v>
          </cell>
          <cell r="DE8">
            <v>0.97818605923600821</v>
          </cell>
          <cell r="DF8">
            <v>0.95519910023297527</v>
          </cell>
          <cell r="DG8">
            <v>0.960095542228107</v>
          </cell>
          <cell r="DH8">
            <v>0.92782746210055633</v>
          </cell>
          <cell r="DI8">
            <v>0.98093841642228741</v>
          </cell>
          <cell r="DJ8">
            <v>0.99137931034482762</v>
          </cell>
          <cell r="DK8">
            <v>0.98086931553067003</v>
          </cell>
          <cell r="DL8">
            <v>1.0289580986104405</v>
          </cell>
          <cell r="DM8">
            <v>1.0274817953675894</v>
          </cell>
          <cell r="DN8">
            <v>1.0311146569409619</v>
          </cell>
          <cell r="DO8">
            <v>1.0177542146396428</v>
          </cell>
          <cell r="DP8">
            <v>1.0297952349582784</v>
          </cell>
          <cell r="DQ8">
            <v>1.0377119642016015</v>
          </cell>
          <cell r="DR8">
            <v>1.0390243902439025</v>
          </cell>
          <cell r="DS8">
            <v>1.0325581395348835</v>
          </cell>
          <cell r="DT8">
            <v>1.0361750271826971</v>
          </cell>
          <cell r="DU8">
            <v>1.0299084782209635</v>
          </cell>
          <cell r="DV8">
            <v>1.0100374145271578</v>
          </cell>
          <cell r="DW8">
            <v>1.0256269516003123</v>
          </cell>
          <cell r="DX8">
            <v>1.0022811705663821</v>
          </cell>
          <cell r="DY8">
            <v>1.0042042042042043</v>
          </cell>
          <cell r="DZ8">
            <v>1.004600972698132</v>
          </cell>
          <cell r="EA8">
            <v>1.0015329586101176</v>
          </cell>
          <cell r="EB8">
            <v>0.99361631238755244</v>
          </cell>
          <cell r="EC8">
            <v>0.99543249453885208</v>
          </cell>
          <cell r="ED8">
            <v>1.0264151961577896</v>
          </cell>
          <cell r="EE8">
            <v>1.0180180180180181</v>
          </cell>
          <cell r="EF8">
            <v>1.0116846284741916</v>
          </cell>
          <cell r="EG8">
            <v>1.004239499917247</v>
          </cell>
          <cell r="EH8">
            <v>1.0171673819742488</v>
          </cell>
          <cell r="EI8">
            <v>0.98907058333828857</v>
          </cell>
          <cell r="EJ8">
            <v>0.97424892703862642</v>
          </cell>
          <cell r="EK8">
            <v>0.97188995215311003</v>
          </cell>
          <cell r="EL8">
            <v>0.99547511312217185</v>
          </cell>
          <cell r="EM8">
            <v>1.0140589569160998</v>
          </cell>
          <cell r="EN8">
            <v>0.99238156553463164</v>
          </cell>
          <cell r="EO8">
            <v>0.98039215686274506</v>
          </cell>
          <cell r="EP8">
            <v>1.0039694014352936</v>
          </cell>
          <cell r="EQ8">
            <v>1.0205803663305206</v>
          </cell>
          <cell r="ER8">
            <v>1.0268557972639603</v>
          </cell>
          <cell r="ES8">
            <v>1.0369675456389451</v>
          </cell>
          <cell r="ET8">
            <v>1.0114401245730362</v>
          </cell>
          <cell r="EU8">
            <v>0.99199191977490808</v>
          </cell>
          <cell r="EV8">
            <v>0.9662261380323055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</row>
        <row r="9">
          <cell r="A9">
            <v>0</v>
          </cell>
          <cell r="B9" t="str">
            <v>Price (€/100 kg)</v>
          </cell>
          <cell r="C9">
            <v>1.0454220314735336</v>
          </cell>
          <cell r="D9">
            <v>1.0531261293820022</v>
          </cell>
          <cell r="E9">
            <v>1.0132127955493742</v>
          </cell>
          <cell r="F9">
            <v>0.99965059399021661</v>
          </cell>
          <cell r="G9">
            <v>0.98561908102420204</v>
          </cell>
          <cell r="H9">
            <v>0.98127208480565364</v>
          </cell>
          <cell r="I9">
            <v>1.006084466714388</v>
          </cell>
          <cell r="J9">
            <v>1.0086175942549371</v>
          </cell>
          <cell r="K9">
            <v>1.0252309879175552</v>
          </cell>
          <cell r="L9">
            <v>1.0062026188835287</v>
          </cell>
          <cell r="M9">
            <v>0.98676620291822192</v>
          </cell>
          <cell r="N9">
            <v>0.99384825700615165</v>
          </cell>
          <cell r="O9">
            <v>0.98255217242559012</v>
          </cell>
          <cell r="P9">
            <v>0.96671242278654779</v>
          </cell>
          <cell r="Q9">
            <v>0.9598490048043925</v>
          </cell>
          <cell r="R9">
            <v>0.98112548060118843</v>
          </cell>
          <cell r="S9">
            <v>0.98149466192170809</v>
          </cell>
          <cell r="T9">
            <v>0.98019445444724518</v>
          </cell>
          <cell r="U9">
            <v>0.96086801849875492</v>
          </cell>
          <cell r="V9">
            <v>0.95834816660733368</v>
          </cell>
          <cell r="W9">
            <v>0.9535528596187175</v>
          </cell>
          <cell r="X9">
            <v>0.97431506849315064</v>
          </cell>
          <cell r="Y9">
            <v>0.99759284731774422</v>
          </cell>
          <cell r="Z9">
            <v>0.99174690508940855</v>
          </cell>
          <cell r="AA9">
            <v>0.99930362116991645</v>
          </cell>
          <cell r="AB9">
            <v>1.0191693290734825</v>
          </cell>
          <cell r="AC9">
            <v>1.0214515552377548</v>
          </cell>
          <cell r="AD9">
            <v>1.0053437833986463</v>
          </cell>
          <cell r="AE9">
            <v>1.013052936910805</v>
          </cell>
          <cell r="AF9">
            <v>1.0157972079353417</v>
          </cell>
          <cell r="AG9">
            <v>1.0188818955942243</v>
          </cell>
          <cell r="AH9">
            <v>1.0211738484398216</v>
          </cell>
          <cell r="AI9">
            <v>1.0363504180298073</v>
          </cell>
          <cell r="AJ9">
            <v>1.0344463971880493</v>
          </cell>
          <cell r="AK9">
            <v>1.0586004825922095</v>
          </cell>
          <cell r="AL9">
            <v>1.0929264909847434</v>
          </cell>
          <cell r="AM9">
            <v>1.0634146341463415</v>
          </cell>
          <cell r="AN9">
            <v>1.0606060606060606</v>
          </cell>
          <cell r="AO9">
            <v>1.0532026601330067</v>
          </cell>
          <cell r="AP9">
            <v>1.0326009922041106</v>
          </cell>
          <cell r="AQ9">
            <v>1.0093056549749462</v>
          </cell>
          <cell r="AR9">
            <v>1.0094032549728753</v>
          </cell>
          <cell r="AS9">
            <v>1.0007267441860466</v>
          </cell>
          <cell r="AT9">
            <v>1.0018188432157149</v>
          </cell>
          <cell r="AU9">
            <v>0.99158190108733768</v>
          </cell>
          <cell r="AV9">
            <v>0.99014610941216452</v>
          </cell>
          <cell r="AW9">
            <v>0.96092478020188865</v>
          </cell>
          <cell r="AX9">
            <v>0.93623096446700516</v>
          </cell>
          <cell r="AY9">
            <v>0.98820445609436436</v>
          </cell>
          <cell r="AZ9">
            <v>0.96912972085385884</v>
          </cell>
          <cell r="BA9">
            <v>0.96610169491525422</v>
          </cell>
          <cell r="BB9">
            <v>0.97529169526424164</v>
          </cell>
          <cell r="BC9">
            <v>0.98191489361702133</v>
          </cell>
          <cell r="BD9">
            <v>0.98423504120386951</v>
          </cell>
          <cell r="BE9">
            <v>0.99745824255628179</v>
          </cell>
          <cell r="BF9">
            <v>1.0105301379811182</v>
          </cell>
          <cell r="BG9">
            <v>1.022992571630704</v>
          </cell>
          <cell r="BH9">
            <v>1.0226492793411119</v>
          </cell>
          <cell r="BI9">
            <v>1.039308708912233</v>
          </cell>
          <cell r="BJ9">
            <v>1.0515079634022366</v>
          </cell>
          <cell r="BK9">
            <v>1.0384615384615385</v>
          </cell>
          <cell r="BL9">
            <v>1.0711623178583529</v>
          </cell>
          <cell r="BM9">
            <v>1.0849673202614378</v>
          </cell>
          <cell r="BN9">
            <v>1.1224489795918366</v>
          </cell>
          <cell r="BO9">
            <v>1.1520404478150956</v>
          </cell>
          <cell r="BP9">
            <v>1.1798325445941025</v>
          </cell>
          <cell r="BQ9">
            <v>1.1933017837641064</v>
          </cell>
          <cell r="BR9">
            <v>1.198706431908013</v>
          </cell>
          <cell r="BS9">
            <v>1.2060857538035961</v>
          </cell>
          <cell r="BT9">
            <v>1.1899328859060403</v>
          </cell>
          <cell r="BU9">
            <v>1.2060645582001956</v>
          </cell>
          <cell r="BV9">
            <v>1.192072188204963</v>
          </cell>
          <cell r="BW9">
            <v>1.1273946360153257</v>
          </cell>
          <cell r="BX9">
            <v>1.0942739639354635</v>
          </cell>
          <cell r="BY9">
            <v>1.0798985415345594</v>
          </cell>
          <cell r="BZ9">
            <v>1.0056426332288402</v>
          </cell>
          <cell r="CA9">
            <v>0.94294670846394979</v>
          </cell>
          <cell r="CB9">
            <v>0.90990435050910212</v>
          </cell>
          <cell r="CC9">
            <v>0.8917022574740695</v>
          </cell>
          <cell r="CD9">
            <v>0.87619904076738608</v>
          </cell>
          <cell r="CE9">
            <v>0.87385321100917424</v>
          </cell>
          <cell r="CF9">
            <v>0.87901861252115066</v>
          </cell>
          <cell r="CG9">
            <v>0.84995944849959448</v>
          </cell>
          <cell r="CH9">
            <v>0.87158691538253585</v>
          </cell>
          <cell r="CI9">
            <v>0.89124893797790983</v>
          </cell>
          <cell r="CJ9">
            <v>0.90199479618386802</v>
          </cell>
          <cell r="CK9">
            <v>0.91250733998825595</v>
          </cell>
          <cell r="CL9">
            <v>0.92674563591022452</v>
          </cell>
          <cell r="CM9">
            <v>0.93118351063829796</v>
          </cell>
          <cell r="CN9">
            <v>0.9471007121057986</v>
          </cell>
          <cell r="CO9">
            <v>0.93226137529934994</v>
          </cell>
          <cell r="CP9">
            <v>0.94013000342114261</v>
          </cell>
          <cell r="CQ9">
            <v>0.94127296587926512</v>
          </cell>
          <cell r="CR9">
            <v>0.97561758100737883</v>
          </cell>
          <cell r="CS9">
            <v>0.99173027989821882</v>
          </cell>
          <cell r="CT9">
            <v>1.0077543424317619</v>
          </cell>
          <cell r="CU9">
            <v>0.97648871941531623</v>
          </cell>
          <cell r="CV9">
            <v>0.96410576923076918</v>
          </cell>
          <cell r="CW9">
            <v>0.96879343629343628</v>
          </cell>
          <cell r="CX9">
            <v>0.97006390850992263</v>
          </cell>
          <cell r="CY9">
            <v>0.99428775437343808</v>
          </cell>
          <cell r="CZ9">
            <v>1.0017901897601147</v>
          </cell>
          <cell r="DA9">
            <v>1.0311926605504587</v>
          </cell>
          <cell r="DB9">
            <v>1.0240174672489084</v>
          </cell>
          <cell r="DC9">
            <v>1.0111920529801324</v>
          </cell>
          <cell r="DD9">
            <v>1.0114468924695823</v>
          </cell>
          <cell r="DE9">
            <v>1.0123508659397049</v>
          </cell>
          <cell r="DF9">
            <v>0.97208679593721137</v>
          </cell>
          <cell r="DG9">
            <v>1.0093374647887323</v>
          </cell>
          <cell r="DH9">
            <v>1.0066455896090771</v>
          </cell>
          <cell r="DI9">
            <v>1.0019893656945678</v>
          </cell>
          <cell r="DJ9">
            <v>0.99757281553398058</v>
          </cell>
          <cell r="DK9">
            <v>1</v>
          </cell>
          <cell r="DL9">
            <v>0.99035025017869904</v>
          </cell>
          <cell r="DM9">
            <v>0.98505338078291804</v>
          </cell>
          <cell r="DN9">
            <v>1.0046197583511016</v>
          </cell>
          <cell r="DO9">
            <v>0.9916893878549935</v>
          </cell>
          <cell r="DP9">
            <v>0.99323430250893263</v>
          </cell>
          <cell r="DQ9">
            <v>1.0045905129399242</v>
          </cell>
          <cell r="DR9">
            <v>1.002434846484354</v>
          </cell>
          <cell r="DS9">
            <v>0.98977848259648737</v>
          </cell>
          <cell r="DT9">
            <v>1.0118890356671071</v>
          </cell>
          <cell r="DU9">
            <v>0.99602253894597281</v>
          </cell>
          <cell r="DV9">
            <v>1.0132082029892249</v>
          </cell>
          <cell r="DW9">
            <v>1.0104129263913824</v>
          </cell>
          <cell r="DX9">
            <v>1.0126308191988451</v>
          </cell>
          <cell r="DY9">
            <v>1.0191473988439306</v>
          </cell>
          <cell r="DZ9">
            <v>1.0275910859568447</v>
          </cell>
          <cell r="EA9">
            <v>1.0330205074730623</v>
          </cell>
          <cell r="EB9">
            <v>1.0147299509001637</v>
          </cell>
          <cell r="EC9">
            <v>1.009145380006307</v>
          </cell>
          <cell r="ED9">
            <v>1.0334807327858495</v>
          </cell>
          <cell r="EE9">
            <v>1.0227272727272729</v>
          </cell>
          <cell r="EF9">
            <v>1.0218668407310705</v>
          </cell>
          <cell r="EG9">
            <v>1.0209650582362728</v>
          </cell>
          <cell r="EH9">
            <v>1.0281303602058318</v>
          </cell>
          <cell r="EI9">
            <v>1.0486851457000712</v>
          </cell>
          <cell r="EJ9">
            <v>1.0627227369921597</v>
          </cell>
          <cell r="EK9">
            <v>1.1212336051045728</v>
          </cell>
          <cell r="EL9">
            <v>1.1335628227194492</v>
          </cell>
          <cell r="EM9">
            <v>1.2476446837146702</v>
          </cell>
          <cell r="EN9">
            <v>1.25</v>
          </cell>
          <cell r="EO9">
            <v>1.3125</v>
          </cell>
          <cell r="EP9">
            <v>1.2998166259168704</v>
          </cell>
          <cell r="EQ9">
            <v>1.3523271806007962</v>
          </cell>
          <cell r="ER9">
            <v>1.3420632385819229</v>
          </cell>
          <cell r="ES9">
            <v>1.3529986962190352</v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 t="str">
            <v/>
          </cell>
        </row>
        <row r="10">
          <cell r="A10" t="str">
            <v>BE</v>
          </cell>
          <cell r="B10" t="str">
            <v>Cows' milk collected</v>
          </cell>
          <cell r="C10">
            <v>1.0378560442002431</v>
          </cell>
          <cell r="D10">
            <v>1.0390594793867733</v>
          </cell>
          <cell r="E10">
            <v>0.95131134264666939</v>
          </cell>
          <cell r="F10">
            <v>1.073105660321193</v>
          </cell>
          <cell r="G10">
            <v>1.0142481578139391</v>
          </cell>
          <cell r="H10">
            <v>1.0192567864359132</v>
          </cell>
          <cell r="I10">
            <v>1.052774207762641</v>
          </cell>
          <cell r="J10">
            <v>1.0090278754748077</v>
          </cell>
          <cell r="K10">
            <v>1.027572278249574</v>
          </cell>
          <cell r="L10">
            <v>1.0072438981091392</v>
          </cell>
          <cell r="M10">
            <v>0.99912134708184952</v>
          </cell>
          <cell r="N10">
            <v>1.0029138147538954</v>
          </cell>
          <cell r="O10">
            <v>0.96174046660425128</v>
          </cell>
          <cell r="P10">
            <v>0.9319914502548482</v>
          </cell>
          <cell r="Q10">
            <v>1.0085621554366822</v>
          </cell>
          <cell r="R10">
            <v>0.86182492761663698</v>
          </cell>
          <cell r="S10">
            <v>0.95597662766021185</v>
          </cell>
          <cell r="T10">
            <v>0.9479719363568978</v>
          </cell>
          <cell r="U10">
            <v>0.91258519298784102</v>
          </cell>
          <cell r="V10">
            <v>0.93177735020774322</v>
          </cell>
          <cell r="W10">
            <v>0.97376498447978044</v>
          </cell>
          <cell r="X10">
            <v>0.95602813099137662</v>
          </cell>
          <cell r="Y10">
            <v>0.96853145226207815</v>
          </cell>
          <cell r="Z10">
            <v>1.0541699915793372</v>
          </cell>
          <cell r="AA10">
            <v>1.1621776179084671</v>
          </cell>
          <cell r="AB10">
            <v>1.1718709377901577</v>
          </cell>
          <cell r="AC10">
            <v>1.1656744703213582</v>
          </cell>
          <cell r="AD10">
            <v>1.2283722127895844</v>
          </cell>
          <cell r="AE10">
            <v>1.0494745452986154</v>
          </cell>
          <cell r="AF10">
            <v>1.0943505331607046</v>
          </cell>
          <cell r="AG10">
            <v>1.0988304540590124</v>
          </cell>
          <cell r="AH10">
            <v>1.1370727432077126</v>
          </cell>
          <cell r="AI10">
            <v>1.1208381311436053</v>
          </cell>
          <cell r="AJ10">
            <v>1.1521783117578024</v>
          </cell>
          <cell r="AK10">
            <v>1.1309536392024981</v>
          </cell>
          <cell r="AL10">
            <v>1.0841035506670571</v>
          </cell>
          <cell r="AM10">
            <v>0.98637628790468301</v>
          </cell>
          <cell r="AN10">
            <v>0.98611842913228298</v>
          </cell>
          <cell r="AO10">
            <v>0.99217751845959423</v>
          </cell>
          <cell r="AP10">
            <v>0.98834288110000745</v>
          </cell>
          <cell r="AQ10">
            <v>1.0090361919130011</v>
          </cell>
          <cell r="AR10">
            <v>0.98292163359443274</v>
          </cell>
          <cell r="AS10">
            <v>0.99436517819254389</v>
          </cell>
          <cell r="AT10">
            <v>0.97985840348614683</v>
          </cell>
          <cell r="AU10">
            <v>0.97454275729942208</v>
          </cell>
          <cell r="AV10">
            <v>0.96280454728166076</v>
          </cell>
          <cell r="AW10">
            <v>1.050992319717257</v>
          </cell>
          <cell r="AX10">
            <v>1.0139495409304837</v>
          </cell>
          <cell r="AY10">
            <v>0.99018659558263522</v>
          </cell>
          <cell r="AZ10">
            <v>1.0240762985252112</v>
          </cell>
          <cell r="BA10">
            <v>0.96895109508003452</v>
          </cell>
          <cell r="BB10">
            <v>0.94441719580577177</v>
          </cell>
          <cell r="BC10">
            <v>0.94724956391726889</v>
          </cell>
          <cell r="BD10">
            <v>0.91005450217738237</v>
          </cell>
          <cell r="BE10">
            <v>0.91857015929872188</v>
          </cell>
          <cell r="BF10">
            <v>0.95690879091362568</v>
          </cell>
          <cell r="BG10">
            <v>0.9704018462214733</v>
          </cell>
          <cell r="BH10">
            <v>0.97003769608041834</v>
          </cell>
          <cell r="BI10">
            <v>0.93431603964237786</v>
          </cell>
          <cell r="BJ10">
            <v>0.96740933509869276</v>
          </cell>
          <cell r="BK10">
            <v>1.0056687293047153</v>
          </cell>
          <cell r="BL10">
            <v>0.97004040641795142</v>
          </cell>
          <cell r="BM10">
            <v>1.0215532693832767</v>
          </cell>
          <cell r="BN10">
            <v>0.9447146426365729</v>
          </cell>
          <cell r="BO10">
            <v>0.98222653359859247</v>
          </cell>
          <cell r="BP10">
            <v>1.0631285642635557</v>
          </cell>
          <cell r="BQ10">
            <v>1.0394022825677174</v>
          </cell>
          <cell r="BR10">
            <v>0.97504210441895911</v>
          </cell>
          <cell r="BS10">
            <v>0.92206577495921038</v>
          </cell>
          <cell r="BT10">
            <v>1.0112152032024335</v>
          </cell>
          <cell r="BU10">
            <v>0.99766829179662664</v>
          </cell>
          <cell r="BV10">
            <v>0.92271207771266761</v>
          </cell>
          <cell r="BW10">
            <v>0.91676386344776417</v>
          </cell>
          <cell r="BX10">
            <v>0.89220820712330096</v>
          </cell>
          <cell r="BY10">
            <v>0.87215044043884371</v>
          </cell>
          <cell r="BZ10">
            <v>0.98475230386931178</v>
          </cell>
          <cell r="CA10">
            <v>0.95510210913960492</v>
          </cell>
          <cell r="CB10">
            <v>0.86921515112333447</v>
          </cell>
          <cell r="CC10">
            <v>0.95496545104159791</v>
          </cell>
          <cell r="CD10">
            <v>0.97890243300597146</v>
          </cell>
          <cell r="CE10">
            <v>0.98808668201129923</v>
          </cell>
          <cell r="CF10">
            <v>0.91521557673077081</v>
          </cell>
          <cell r="CG10">
            <v>0.95336091092783859</v>
          </cell>
          <cell r="CH10">
            <v>0.98832570391018593</v>
          </cell>
          <cell r="CI10">
            <v>1.0023150948354616</v>
          </cell>
          <cell r="CJ10">
            <v>1.0085396090091967</v>
          </cell>
          <cell r="CK10">
            <v>0.98932278753688452</v>
          </cell>
          <cell r="CL10">
            <v>0.97645558925149756</v>
          </cell>
          <cell r="CM10">
            <v>0.95075870433139731</v>
          </cell>
          <cell r="CN10">
            <v>0.99052795780197167</v>
          </cell>
          <cell r="CO10">
            <v>0.90978461868991078</v>
          </cell>
          <cell r="CP10">
            <v>0.91680740759412827</v>
          </cell>
          <cell r="CQ10">
            <v>1.0099899180090139</v>
          </cell>
          <cell r="CR10">
            <v>1.0123981867764713</v>
          </cell>
          <cell r="CS10">
            <v>0.95958447417972759</v>
          </cell>
          <cell r="CT10">
            <v>1.0185484670884384</v>
          </cell>
          <cell r="CU10">
            <v>0.99327051929783683</v>
          </cell>
          <cell r="CV10">
            <v>0.99017091904378829</v>
          </cell>
          <cell r="CW10">
            <v>0.97969689126621229</v>
          </cell>
          <cell r="CX10">
            <v>0.99247896660151269</v>
          </cell>
          <cell r="CY10">
            <v>0.98626682544305633</v>
          </cell>
          <cell r="CZ10">
            <v>1.0037706594798195</v>
          </cell>
          <cell r="DA10">
            <v>1.0089652060605805</v>
          </cell>
          <cell r="DB10">
            <v>1.0388087469755849</v>
          </cell>
          <cell r="DC10">
            <v>1.001089389167187</v>
          </cell>
          <cell r="DD10">
            <v>1.0319181197877181</v>
          </cell>
          <cell r="DE10">
            <v>1.0627026258413121</v>
          </cell>
          <cell r="DF10">
            <v>0.99449148954187472</v>
          </cell>
          <cell r="DG10">
            <v>1.0083588568268187</v>
          </cell>
          <cell r="DH10">
            <v>0.99758982552333919</v>
          </cell>
          <cell r="DI10">
            <v>0.98159089860736626</v>
          </cell>
          <cell r="DJ10">
            <v>0.99871948063068494</v>
          </cell>
          <cell r="DK10">
            <v>0.97570612598872586</v>
          </cell>
          <cell r="DL10">
            <v>0.9924546612482561</v>
          </cell>
          <cell r="DM10">
            <v>1.0307148977075629</v>
          </cell>
          <cell r="DN10">
            <v>1.0586784770592828</v>
          </cell>
          <cell r="DO10">
            <v>1.0382100642905276</v>
          </cell>
          <cell r="DP10">
            <v>1.0010674757008819</v>
          </cell>
          <cell r="DQ10">
            <v>0.9970340173677239</v>
          </cell>
          <cell r="DR10">
            <v>1.0235993852153662</v>
          </cell>
          <cell r="DS10">
            <v>0.9836535584881827</v>
          </cell>
          <cell r="DT10">
            <v>1.0324635439179197</v>
          </cell>
          <cell r="DU10">
            <v>1.0861717625246177</v>
          </cell>
          <cell r="DV10">
            <v>0.95199494929812389</v>
          </cell>
          <cell r="DW10">
            <v>1.0152978541627558</v>
          </cell>
          <cell r="DX10">
            <v>0.98884040433671905</v>
          </cell>
          <cell r="DY10">
            <v>0.93745691647676122</v>
          </cell>
          <cell r="DZ10">
            <v>0.94289464363840914</v>
          </cell>
          <cell r="EA10">
            <v>0.97280940268397498</v>
          </cell>
          <cell r="EB10">
            <v>0.95530017182278948</v>
          </cell>
          <cell r="EC10">
            <v>0.99242207350678158</v>
          </cell>
          <cell r="ED10">
            <v>1.0174193709394315</v>
          </cell>
          <cell r="EE10">
            <v>1.05932919359608</v>
          </cell>
          <cell r="EF10">
            <v>1.0344614842235149</v>
          </cell>
          <cell r="EG10">
            <v>1.0583087512291052</v>
          </cell>
          <cell r="EH10">
            <v>1.0670009824791222</v>
          </cell>
          <cell r="EI10">
            <v>1.0147088789102299</v>
          </cell>
          <cell r="EJ10">
            <v>1.0097857437165225</v>
          </cell>
          <cell r="EK10">
            <v>1.0192741900601237</v>
          </cell>
          <cell r="EL10">
            <v>0.97987980025630828</v>
          </cell>
          <cell r="EM10">
            <v>0.95300694256604446</v>
          </cell>
          <cell r="EN10">
            <v>1.0221438900939985</v>
          </cell>
          <cell r="EO10">
            <v>0.98750507099391482</v>
          </cell>
          <cell r="EP10">
            <v>0.96216426147745382</v>
          </cell>
          <cell r="EQ10">
            <v>0.98642607915462066</v>
          </cell>
          <cell r="ER10">
            <v>1.017747294879441</v>
          </cell>
          <cell r="ES10">
            <v>0.9297853758245842</v>
          </cell>
          <cell r="ET10">
            <v>0.94547031041983987</v>
          </cell>
          <cell r="EU10">
            <v>0.92317446859148844</v>
          </cell>
          <cell r="EV10">
            <v>0.94091604610833424</v>
          </cell>
          <cell r="EW10" t="str">
            <v/>
          </cell>
          <cell r="EX10" t="str">
            <v/>
          </cell>
          <cell r="EY10" t="str">
            <v/>
          </cell>
          <cell r="EZ10" t="str">
            <v/>
          </cell>
          <cell r="FA10" t="str">
            <v/>
          </cell>
          <cell r="FB10" t="str">
            <v/>
          </cell>
        </row>
        <row r="11">
          <cell r="A11">
            <v>0</v>
          </cell>
          <cell r="B11" t="str">
            <v>Fat content</v>
          </cell>
          <cell r="C11">
            <v>1.0147664003873154</v>
          </cell>
          <cell r="D11">
            <v>1.0336857634620111</v>
          </cell>
          <cell r="E11">
            <v>1.0183913683178027</v>
          </cell>
          <cell r="F11">
            <v>1.0172711571675304</v>
          </cell>
          <cell r="G11">
            <v>1.0179994857289791</v>
          </cell>
          <cell r="H11">
            <v>0.99404453650958047</v>
          </cell>
          <cell r="I11">
            <v>1.0152431011826544</v>
          </cell>
          <cell r="J11">
            <v>1.0255274811148736</v>
          </cell>
          <cell r="K11">
            <v>0.99756038058062946</v>
          </cell>
          <cell r="L11">
            <v>1.008244422890398</v>
          </cell>
          <cell r="M11">
            <v>1.0068687825675036</v>
          </cell>
          <cell r="N11">
            <v>0.99882380616325572</v>
          </cell>
          <cell r="O11">
            <v>1.0202767175572518</v>
          </cell>
          <cell r="P11">
            <v>0.98644148430066614</v>
          </cell>
          <cell r="Q11">
            <v>0.98242234529255967</v>
          </cell>
          <cell r="R11">
            <v>0.98374969682270186</v>
          </cell>
          <cell r="S11">
            <v>1.0075776711290729</v>
          </cell>
          <cell r="T11">
            <v>1.0085959885386819</v>
          </cell>
          <cell r="U11">
            <v>1.0072482526533781</v>
          </cell>
          <cell r="V11">
            <v>0.98577597155194308</v>
          </cell>
          <cell r="W11">
            <v>0.99119589141599407</v>
          </cell>
          <cell r="X11">
            <v>1.0129870129870129</v>
          </cell>
          <cell r="Y11">
            <v>1.0148200423429781</v>
          </cell>
          <cell r="Z11">
            <v>1.0028261893546866</v>
          </cell>
          <cell r="AA11">
            <v>0.98106149169978951</v>
          </cell>
          <cell r="AB11">
            <v>1.0106100795755968</v>
          </cell>
          <cell r="AC11">
            <v>1.0171568627450982</v>
          </cell>
          <cell r="AD11">
            <v>1.0172583826429982</v>
          </cell>
          <cell r="AE11">
            <v>1.0057658561042868</v>
          </cell>
          <cell r="AF11">
            <v>1.0167871900826446</v>
          </cell>
          <cell r="AG11">
            <v>1.0084811102544333</v>
          </cell>
          <cell r="AH11">
            <v>1.015717598557073</v>
          </cell>
          <cell r="AI11">
            <v>1.0214655810510733</v>
          </cell>
          <cell r="AJ11">
            <v>1.0054605887939223</v>
          </cell>
          <cell r="AK11">
            <v>0.99304589707927671</v>
          </cell>
          <cell r="AL11">
            <v>0.99506810709253168</v>
          </cell>
          <cell r="AM11">
            <v>0.98474737845567206</v>
          </cell>
          <cell r="AN11">
            <v>0.99164877117633021</v>
          </cell>
          <cell r="AO11">
            <v>0.9910843373493976</v>
          </cell>
          <cell r="AP11">
            <v>0.98982064953950544</v>
          </cell>
          <cell r="AQ11">
            <v>0.98604187437686952</v>
          </cell>
          <cell r="AR11">
            <v>0.98577597155194308</v>
          </cell>
          <cell r="AS11">
            <v>0.98343527013251786</v>
          </cell>
          <cell r="AT11">
            <v>1.00025367833587</v>
          </cell>
          <cell r="AU11">
            <v>0.97270531400966198</v>
          </cell>
          <cell r="AV11">
            <v>0.99362455726092092</v>
          </cell>
          <cell r="AW11">
            <v>0.99556489262371617</v>
          </cell>
          <cell r="AX11">
            <v>0.99763983950908663</v>
          </cell>
          <cell r="AY11">
            <v>1.0125847047434657</v>
          </cell>
          <cell r="AZ11">
            <v>0.99951876804619832</v>
          </cell>
          <cell r="BA11">
            <v>1.0077802090931192</v>
          </cell>
          <cell r="BB11">
            <v>1.0102840352595497</v>
          </cell>
          <cell r="BC11">
            <v>1.0121334681496461</v>
          </cell>
          <cell r="BD11">
            <v>1.0030919866013914</v>
          </cell>
          <cell r="BE11">
            <v>1.0194350868100546</v>
          </cell>
          <cell r="BF11">
            <v>1.0005072279989855</v>
          </cell>
          <cell r="BG11">
            <v>1.0134094859697045</v>
          </cell>
          <cell r="BH11">
            <v>0.99049429657794674</v>
          </cell>
          <cell r="BI11">
            <v>0.99343493552168827</v>
          </cell>
          <cell r="BJ11">
            <v>0.98698840785427</v>
          </cell>
          <cell r="BK11">
            <v>1.0054971319311663</v>
          </cell>
          <cell r="BL11">
            <v>1.0038517091959558</v>
          </cell>
          <cell r="BM11">
            <v>1.0012062726176119</v>
          </cell>
          <cell r="BN11">
            <v>1.0019389238972369</v>
          </cell>
          <cell r="BO11">
            <v>1.0109890109890112</v>
          </cell>
          <cell r="BP11">
            <v>1.0115592088363732</v>
          </cell>
          <cell r="BQ11">
            <v>0.99211997966446364</v>
          </cell>
          <cell r="BR11">
            <v>0.99062103929024081</v>
          </cell>
          <cell r="BS11">
            <v>1.0112717471208035</v>
          </cell>
          <cell r="BT11">
            <v>0.99280230326295582</v>
          </cell>
          <cell r="BU11">
            <v>1.00354024073637</v>
          </cell>
          <cell r="BV11">
            <v>1.0239693192713328</v>
          </cell>
          <cell r="BW11">
            <v>1.0128357499405753</v>
          </cell>
          <cell r="BX11">
            <v>1.0007194244604316</v>
          </cell>
          <cell r="BY11">
            <v>0.98481927710843364</v>
          </cell>
          <cell r="BZ11">
            <v>0.99661344944363806</v>
          </cell>
          <cell r="CA11">
            <v>0.9962944664031621</v>
          </cell>
          <cell r="CB11">
            <v>0.99517521584560686</v>
          </cell>
          <cell r="CC11">
            <v>0.94414552908019478</v>
          </cell>
          <cell r="CD11">
            <v>1.0076765609007166</v>
          </cell>
          <cell r="CE11">
            <v>0.9726193360794767</v>
          </cell>
          <cell r="CF11">
            <v>1.015224746254229</v>
          </cell>
          <cell r="CG11">
            <v>0.98941674506114774</v>
          </cell>
          <cell r="CH11">
            <v>0.99882958801498134</v>
          </cell>
          <cell r="CI11">
            <v>0.9746538371274347</v>
          </cell>
          <cell r="CJ11">
            <v>0.99832254972441892</v>
          </cell>
          <cell r="CK11">
            <v>1.0036701737215563</v>
          </cell>
          <cell r="CL11">
            <v>0.98470873786407775</v>
          </cell>
          <cell r="CM11">
            <v>0.92908504835110328</v>
          </cell>
          <cell r="CN11">
            <v>0.83363102832355185</v>
          </cell>
          <cell r="CO11">
            <v>1.0518317503392129</v>
          </cell>
          <cell r="CP11">
            <v>0.99187404773996957</v>
          </cell>
          <cell r="CQ11">
            <v>1.020428500249128</v>
          </cell>
          <cell r="CR11">
            <v>1.0157105451083077</v>
          </cell>
          <cell r="CS11">
            <v>1.0273353933919658</v>
          </cell>
          <cell r="CT11">
            <v>1.0018748535270683</v>
          </cell>
          <cell r="CU11">
            <v>1.0219118709366724</v>
          </cell>
          <cell r="CV11">
            <v>1.0117618819011041</v>
          </cell>
          <cell r="CW11">
            <v>1.0360799609946367</v>
          </cell>
          <cell r="CX11">
            <v>1.026127680552132</v>
          </cell>
          <cell r="CY11">
            <v>1.0675206832132373</v>
          </cell>
          <cell r="CZ11">
            <v>1.2096724823997551</v>
          </cell>
          <cell r="DA11">
            <v>1.0252837977296183</v>
          </cell>
          <cell r="DB11">
            <v>1.0199692780337941</v>
          </cell>
          <cell r="DC11">
            <v>1.00390625</v>
          </cell>
          <cell r="DD11">
            <v>0.98781345207405657</v>
          </cell>
          <cell r="DE11">
            <v>0.988894030541416</v>
          </cell>
          <cell r="DF11">
            <v>0.99929824561403502</v>
          </cell>
          <cell r="DG11">
            <v>0.9882186616399623</v>
          </cell>
          <cell r="DH11">
            <v>1.0009489916963228</v>
          </cell>
          <cell r="DI11">
            <v>0.99270588235294122</v>
          </cell>
          <cell r="DJ11">
            <v>0.99015133317319237</v>
          </cell>
          <cell r="DK11">
            <v>0.99975000000000003</v>
          </cell>
          <cell r="DL11">
            <v>0.98405870445344124</v>
          </cell>
          <cell r="DM11">
            <v>0.97886260694514338</v>
          </cell>
          <cell r="DN11">
            <v>0.99497991967871491</v>
          </cell>
          <cell r="DO11">
            <v>0.97811284046692615</v>
          </cell>
          <cell r="DP11">
            <v>0.95421115065243189</v>
          </cell>
          <cell r="DQ11">
            <v>0.98642957416939636</v>
          </cell>
          <cell r="DR11">
            <v>0.99672284644194753</v>
          </cell>
          <cell r="DS11">
            <v>1.0109680495946591</v>
          </cell>
          <cell r="DT11">
            <v>1.0026072529035317</v>
          </cell>
          <cell r="DU11">
            <v>1.0073477127281345</v>
          </cell>
          <cell r="DV11">
            <v>1.0140708393983502</v>
          </cell>
          <cell r="DW11">
            <v>1.0102525631407853</v>
          </cell>
          <cell r="DX11">
            <v>1.0131139110311134</v>
          </cell>
          <cell r="DY11">
            <v>0.98714652956298199</v>
          </cell>
          <cell r="DZ11">
            <v>0.99899091826437947</v>
          </cell>
          <cell r="EA11">
            <v>0.99701640974639472</v>
          </cell>
          <cell r="EB11">
            <v>1.0193933366484336</v>
          </cell>
          <cell r="EC11">
            <v>0.99620493358633777</v>
          </cell>
          <cell r="ED11">
            <v>0.97933302019727575</v>
          </cell>
          <cell r="EE11">
            <v>0.97594339622641502</v>
          </cell>
          <cell r="EF11">
            <v>0.97446808510638283</v>
          </cell>
          <cell r="EG11">
            <v>0.97247058823529409</v>
          </cell>
          <cell r="EH11">
            <v>0.96937799043062201</v>
          </cell>
          <cell r="EI11">
            <v>0.98242574257425741</v>
          </cell>
          <cell r="EJ11">
            <v>0.99010152284263953</v>
          </cell>
          <cell r="EK11">
            <v>1.0229166666666667</v>
          </cell>
          <cell r="EL11">
            <v>1.0063131313131313</v>
          </cell>
          <cell r="EM11">
            <v>1.0164588528678304</v>
          </cell>
          <cell r="EN11">
            <v>1.0121951219512197</v>
          </cell>
          <cell r="EO11">
            <v>1.0085714285714285</v>
          </cell>
          <cell r="EP11">
            <v>1.0107913669064748</v>
          </cell>
          <cell r="EQ11">
            <v>1.0036249395843402</v>
          </cell>
          <cell r="ER11">
            <v>1.0053372149442019</v>
          </cell>
          <cell r="ES11">
            <v>1.0026615049600776</v>
          </cell>
          <cell r="ET11">
            <v>1.0204837117472854</v>
          </cell>
          <cell r="EU11">
            <v>0.99672461577223481</v>
          </cell>
          <cell r="EV11">
            <v>1.004357856959754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 t="str">
            <v/>
          </cell>
        </row>
        <row r="12">
          <cell r="A12">
            <v>0</v>
          </cell>
          <cell r="B12" t="str">
            <v>Protein content</v>
          </cell>
          <cell r="C12">
            <v>1</v>
          </cell>
          <cell r="D12">
            <v>1.0008896797153026</v>
          </cell>
          <cell r="E12">
            <v>1.0038933812518718</v>
          </cell>
          <cell r="F12">
            <v>0.99519951995199518</v>
          </cell>
          <cell r="G12">
            <v>1.0076157000585821</v>
          </cell>
          <cell r="H12">
            <v>1.0017584994138335</v>
          </cell>
          <cell r="I12">
            <v>0.98371335504886004</v>
          </cell>
          <cell r="J12">
            <v>0.99176470588235288</v>
          </cell>
          <cell r="K12">
            <v>1.0002829654782117</v>
          </cell>
          <cell r="L12">
            <v>1.0002793296089385</v>
          </cell>
          <cell r="M12">
            <v>1.0560190703218117</v>
          </cell>
          <cell r="N12">
            <v>1.010124385305178</v>
          </cell>
          <cell r="O12">
            <v>0.99793935825728597</v>
          </cell>
          <cell r="P12">
            <v>0.9946666666666667</v>
          </cell>
          <cell r="Q12">
            <v>0.96658711217183779</v>
          </cell>
          <cell r="R12">
            <v>1.0111546578233344</v>
          </cell>
          <cell r="S12">
            <v>0.97965116279069775</v>
          </cell>
          <cell r="T12">
            <v>0.97513165593914575</v>
          </cell>
          <cell r="U12">
            <v>0.99458157736303421</v>
          </cell>
          <cell r="V12">
            <v>0.96945432977461454</v>
          </cell>
          <cell r="W12">
            <v>0.9516265912305516</v>
          </cell>
          <cell r="X12">
            <v>0.966489807316392</v>
          </cell>
          <cell r="Y12">
            <v>0.9760158013544018</v>
          </cell>
          <cell r="Z12">
            <v>0.96649484536082475</v>
          </cell>
          <cell r="AA12">
            <v>0.97817109144542769</v>
          </cell>
          <cell r="AB12">
            <v>0.99344652963955904</v>
          </cell>
          <cell r="AC12">
            <v>1.0006172839506171</v>
          </cell>
          <cell r="AD12">
            <v>0.96899224806201545</v>
          </cell>
          <cell r="AE12">
            <v>0.97685459940652808</v>
          </cell>
          <cell r="AF12">
            <v>0.98499849984998489</v>
          </cell>
          <cell r="AG12">
            <v>0.99969733656174342</v>
          </cell>
          <cell r="AH12">
            <v>1.0137656775772408</v>
          </cell>
          <cell r="AI12">
            <v>1.025267538644471</v>
          </cell>
          <cell r="AJ12">
            <v>1.000866801502456</v>
          </cell>
          <cell r="AK12">
            <v>0.98641225787799935</v>
          </cell>
          <cell r="AL12">
            <v>1.0002962962962962</v>
          </cell>
          <cell r="AM12">
            <v>1.0594089264173703</v>
          </cell>
          <cell r="AN12">
            <v>0.97181409295352328</v>
          </cell>
          <cell r="AO12">
            <v>1.0024676125848242</v>
          </cell>
          <cell r="AP12">
            <v>0.99753846153846149</v>
          </cell>
          <cell r="AQ12">
            <v>1.0036452004860268</v>
          </cell>
          <cell r="AR12">
            <v>1.000304599451721</v>
          </cell>
          <cell r="AS12">
            <v>0.98183469573115345</v>
          </cell>
          <cell r="AT12">
            <v>0.98129149064574528</v>
          </cell>
          <cell r="AU12">
            <v>0.97622499275152219</v>
          </cell>
          <cell r="AV12">
            <v>0.99538106235565815</v>
          </cell>
          <cell r="AW12">
            <v>1.0102579132473624</v>
          </cell>
          <cell r="AX12">
            <v>1.0014810426540284</v>
          </cell>
          <cell r="AY12">
            <v>0.94961571306575576</v>
          </cell>
          <cell r="AZ12">
            <v>1.0172786177105833</v>
          </cell>
          <cell r="BA12">
            <v>1.0107692307692309</v>
          </cell>
          <cell r="BB12">
            <v>0.9953732264034546</v>
          </cell>
          <cell r="BC12">
            <v>0.99424939467312357</v>
          </cell>
          <cell r="BD12">
            <v>0.99390986601705233</v>
          </cell>
          <cell r="BE12">
            <v>1.019118100524206</v>
          </cell>
          <cell r="BF12">
            <v>1.0215252152521526</v>
          </cell>
          <cell r="BG12">
            <v>1.0136620136620136</v>
          </cell>
          <cell r="BH12">
            <v>0.98549883990719267</v>
          </cell>
          <cell r="BI12">
            <v>0.9904264577893821</v>
          </cell>
          <cell r="BJ12">
            <v>0.98846495119787059</v>
          </cell>
          <cell r="BK12">
            <v>0.9985011990407674</v>
          </cell>
          <cell r="BL12">
            <v>1.002729754322111</v>
          </cell>
          <cell r="BM12">
            <v>0.99786910197869094</v>
          </cell>
          <cell r="BN12">
            <v>1.0046482801363497</v>
          </cell>
          <cell r="BO12">
            <v>1.0018264840182647</v>
          </cell>
          <cell r="BP12">
            <v>1.012561274509804</v>
          </cell>
          <cell r="BQ12">
            <v>0.99576399394856274</v>
          </cell>
          <cell r="BR12">
            <v>1.0195665261890428</v>
          </cell>
          <cell r="BS12">
            <v>1.0032229709932612</v>
          </cell>
          <cell r="BT12">
            <v>1.0055915244261329</v>
          </cell>
          <cell r="BU12">
            <v>1.0061511423550087</v>
          </cell>
          <cell r="BV12">
            <v>1.0505685218432077</v>
          </cell>
          <cell r="BW12">
            <v>1.000600420294206</v>
          </cell>
          <cell r="BX12">
            <v>0.99304295220810646</v>
          </cell>
          <cell r="BY12">
            <v>0.97071384990848075</v>
          </cell>
          <cell r="BZ12">
            <v>1.0144972239358421</v>
          </cell>
          <cell r="CA12">
            <v>1.0103312063202674</v>
          </cell>
          <cell r="CB12">
            <v>1.080786686838124</v>
          </cell>
          <cell r="CC12">
            <v>0.93770890306897592</v>
          </cell>
          <cell r="CD12">
            <v>0.9710658399763803</v>
          </cell>
          <cell r="CE12">
            <v>0.98364485981308414</v>
          </cell>
          <cell r="CF12">
            <v>1.0158033362598771</v>
          </cell>
          <cell r="CG12">
            <v>0.96622998544395922</v>
          </cell>
          <cell r="CH12">
            <v>0.95927086300199371</v>
          </cell>
          <cell r="CI12">
            <v>0.97869786978697859</v>
          </cell>
          <cell r="CJ12">
            <v>0.96009747182455074</v>
          </cell>
          <cell r="CK12">
            <v>0.99560025141420494</v>
          </cell>
          <cell r="CL12">
            <v>0.97902097902097907</v>
          </cell>
          <cell r="CM12">
            <v>0.93443609022556395</v>
          </cell>
          <cell r="CN12">
            <v>0.8964165733482643</v>
          </cell>
          <cell r="CO12">
            <v>1.0583279325988335</v>
          </cell>
          <cell r="CP12">
            <v>0.98631802979629069</v>
          </cell>
          <cell r="CQ12">
            <v>1.0109857482185274</v>
          </cell>
          <cell r="CR12">
            <v>0.95908959953903772</v>
          </cell>
          <cell r="CS12">
            <v>1.0373606507984332</v>
          </cell>
          <cell r="CT12">
            <v>1.002375296912114</v>
          </cell>
          <cell r="CU12">
            <v>1.0193133047210301</v>
          </cell>
          <cell r="CV12">
            <v>1.0428299492385786</v>
          </cell>
          <cell r="CW12">
            <v>1.036300505050505</v>
          </cell>
          <cell r="CX12">
            <v>1.0450310559006211</v>
          </cell>
          <cell r="CY12">
            <v>1.0769230769230769</v>
          </cell>
          <cell r="CZ12">
            <v>1.0343535290443473</v>
          </cell>
          <cell r="DA12">
            <v>1.0101041028781383</v>
          </cell>
          <cell r="DB12">
            <v>1.0104808877928482</v>
          </cell>
          <cell r="DC12">
            <v>0.99676945668135108</v>
          </cell>
          <cell r="DD12">
            <v>1.0369480324421747</v>
          </cell>
          <cell r="DE12">
            <v>0.994191112401975</v>
          </cell>
          <cell r="DF12">
            <v>1.0032582938388626</v>
          </cell>
          <cell r="DG12">
            <v>0.99699248120300743</v>
          </cell>
          <cell r="DH12">
            <v>1.0088226346212352</v>
          </cell>
          <cell r="DI12">
            <v>1.0033505939689309</v>
          </cell>
          <cell r="DJ12">
            <v>0.97503714710252598</v>
          </cell>
          <cell r="DK12">
            <v>0.98924088463837412</v>
          </cell>
          <cell r="DL12">
            <v>0.99758454106280192</v>
          </cell>
          <cell r="DM12">
            <v>0.99272506820248563</v>
          </cell>
          <cell r="DN12">
            <v>1.0210494203782794</v>
          </cell>
          <cell r="DO12">
            <v>0.98998232174425449</v>
          </cell>
          <cell r="DP12">
            <v>0.98928157589803012</v>
          </cell>
          <cell r="DQ12">
            <v>0.99941571720712818</v>
          </cell>
          <cell r="DR12">
            <v>1.0029524653085327</v>
          </cell>
          <cell r="DS12">
            <v>1.0165912518853695</v>
          </cell>
          <cell r="DT12">
            <v>1.0102533172496986</v>
          </cell>
          <cell r="DU12">
            <v>1.0139647844565878</v>
          </cell>
          <cell r="DV12">
            <v>0.99969521487351409</v>
          </cell>
          <cell r="DW12">
            <v>1.0090634441087614</v>
          </cell>
          <cell r="DX12">
            <v>0.99576271186440679</v>
          </cell>
          <cell r="DY12">
            <v>0.98320610687022914</v>
          </cell>
          <cell r="DZ12">
            <v>0.98894532417089931</v>
          </cell>
          <cell r="EA12">
            <v>1.0119047619047619</v>
          </cell>
          <cell r="EB12">
            <v>1.0014641288433381</v>
          </cell>
          <cell r="EC12">
            <v>1.0055539315989477</v>
          </cell>
          <cell r="ED12">
            <v>1.000883132175449</v>
          </cell>
          <cell r="EE12">
            <v>0.99436201780415423</v>
          </cell>
          <cell r="EF12">
            <v>1.0011940298507462</v>
          </cell>
          <cell r="EG12">
            <v>0.99970059880239526</v>
          </cell>
          <cell r="EH12">
            <v>1.0262195121951221</v>
          </cell>
          <cell r="EI12">
            <v>1.0089820359281438</v>
          </cell>
          <cell r="EJ12">
            <v>1.0115501519756838</v>
          </cell>
          <cell r="EK12">
            <v>1.032919254658385</v>
          </cell>
          <cell r="EL12">
            <v>1.0157099697885197</v>
          </cell>
          <cell r="EM12">
            <v>1.023235294117647</v>
          </cell>
          <cell r="EN12">
            <v>1.0204678362573101</v>
          </cell>
          <cell r="EO12">
            <v>1.0127906976744185</v>
          </cell>
          <cell r="EP12">
            <v>1.0097058823529412</v>
          </cell>
          <cell r="EQ12">
            <v>1.0083557147120263</v>
          </cell>
          <cell r="ER12">
            <v>1.0014907573047107</v>
          </cell>
          <cell r="ES12">
            <v>1.0032943995208146</v>
          </cell>
          <cell r="ET12">
            <v>0.99465240641711228</v>
          </cell>
          <cell r="EU12">
            <v>0.99080118694362018</v>
          </cell>
          <cell r="EV12">
            <v>0.99759615384615385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 t="str">
            <v/>
          </cell>
        </row>
        <row r="13">
          <cell r="A13">
            <v>0</v>
          </cell>
          <cell r="B13" t="str">
            <v>Imports 0401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/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/>
          </cell>
          <cell r="EF13" t="str">
            <v/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M13" t="str">
            <v/>
          </cell>
          <cell r="EN13" t="str">
            <v/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 t="str">
            <v/>
          </cell>
        </row>
        <row r="14">
          <cell r="A14">
            <v>0</v>
          </cell>
          <cell r="B14" t="str">
            <v>Fat available</v>
          </cell>
          <cell r="C14">
            <v>1.0531814420932992</v>
          </cell>
          <cell r="D14">
            <v>1.0740609912323567</v>
          </cell>
          <cell r="E14">
            <v>0.9688072599341877</v>
          </cell>
          <cell r="F14">
            <v>1.0916394368379667</v>
          </cell>
          <cell r="G14">
            <v>1.0325041030561546</v>
          </cell>
          <cell r="H14">
            <v>1.0131866398569318</v>
          </cell>
          <cell r="I14">
            <v>1.0688217515340557</v>
          </cell>
          <cell r="J14">
            <v>1.0347858155103717</v>
          </cell>
          <cell r="K14">
            <v>1.0250653929647495</v>
          </cell>
          <cell r="L14">
            <v>1.0155480427589236</v>
          </cell>
          <cell r="M14">
            <v>1.0059840943735059</v>
          </cell>
          <cell r="N14">
            <v>1.0017341937061963</v>
          </cell>
          <cell r="O14">
            <v>0.98124140640896529</v>
          </cell>
          <cell r="P14">
            <v>0.91935502954492287</v>
          </cell>
          <cell r="Q14">
            <v>0.99083399811742456</v>
          </cell>
          <cell r="R14">
            <v>0.84782001125711359</v>
          </cell>
          <cell r="S14">
            <v>0.96322070415170113</v>
          </cell>
          <cell r="T14">
            <v>0.95612069225681384</v>
          </cell>
          <cell r="U14">
            <v>0.91919984103434882</v>
          </cell>
          <cell r="V14">
            <v>0.91852372267113336</v>
          </cell>
          <cell r="W14">
            <v>0.96519185182111766</v>
          </cell>
          <cell r="X14">
            <v>0.96844408074451116</v>
          </cell>
          <cell r="Y14">
            <v>0.98288512939510819</v>
          </cell>
          <cell r="Z14">
            <v>1.0571492755875689</v>
          </cell>
          <cell r="AA14">
            <v>1.1401677074453886</v>
          </cell>
          <cell r="AB14">
            <v>1.1843045816924405</v>
          </cell>
          <cell r="AC14">
            <v>1.1856737872141263</v>
          </cell>
          <cell r="AD14">
            <v>1.2495719304659334</v>
          </cell>
          <cell r="AE14">
            <v>1.0555256645119189</v>
          </cell>
          <cell r="AF14">
            <v>1.1127216035779168</v>
          </cell>
          <cell r="AG14">
            <v>1.1081497562908158</v>
          </cell>
          <cell r="AH14">
            <v>1.1549447961156409</v>
          </cell>
          <cell r="AI14">
            <v>1.1448975728928019</v>
          </cell>
          <cell r="AJ14">
            <v>1.1584698837355873</v>
          </cell>
          <cell r="AK14">
            <v>1.1230888711969174</v>
          </cell>
          <cell r="AL14">
            <v>1.0787568680545612</v>
          </cell>
          <cell r="AM14">
            <v>0.97133146368497381</v>
          </cell>
          <cell r="AN14">
            <v>0.97788312848336156</v>
          </cell>
          <cell r="AO14">
            <v>0.98333159841549667</v>
          </cell>
          <cell r="AP14">
            <v>0.97828219253815552</v>
          </cell>
          <cell r="AQ14">
            <v>0.99495193798799431</v>
          </cell>
          <cell r="AR14">
            <v>0.96894052831597499</v>
          </cell>
          <cell r="AS14">
            <v>0.97789378762615375</v>
          </cell>
          <cell r="AT14">
            <v>0.98010697233533173</v>
          </cell>
          <cell r="AU14">
            <v>0.9479429187547761</v>
          </cell>
          <cell r="AV14">
            <v>0.9566662420215416</v>
          </cell>
          <cell r="AW14">
            <v>1.0463310559276613</v>
          </cell>
          <cell r="AX14">
            <v>1.0115564572841997</v>
          </cell>
          <cell r="AY14">
            <v>1.0026478015289801</v>
          </cell>
          <cell r="AZ14">
            <v>1.0235834802872299</v>
          </cell>
          <cell r="BA14">
            <v>0.97648973720076404</v>
          </cell>
          <cell r="BB14">
            <v>0.95412961554716313</v>
          </cell>
          <cell r="BC14">
            <v>0.95874298633082511</v>
          </cell>
          <cell r="BD14">
            <v>0.91286837850465075</v>
          </cell>
          <cell r="BE14">
            <v>0.93642265008581815</v>
          </cell>
          <cell r="BF14">
            <v>0.95739416184485215</v>
          </cell>
          <cell r="BG14">
            <v>0.98341443616335544</v>
          </cell>
          <cell r="BH14">
            <v>0.96081680543326609</v>
          </cell>
          <cell r="BI14">
            <v>0.92818219459900475</v>
          </cell>
          <cell r="BJ14">
            <v>0.95482179939241663</v>
          </cell>
          <cell r="BK14">
            <v>1.0111970229887517</v>
          </cell>
          <cell r="BL14">
            <v>0.97377671997180004</v>
          </cell>
          <cell r="BM14">
            <v>1.0227855411195657</v>
          </cell>
          <cell r="BN14">
            <v>0.94654637243325068</v>
          </cell>
          <cell r="BO14">
            <v>0.99302023177000576</v>
          </cell>
          <cell r="BP14">
            <v>1.0754174893577917</v>
          </cell>
          <cell r="BQ14">
            <v>1.0312117714442808</v>
          </cell>
          <cell r="BR14">
            <v>0.96589722283125279</v>
          </cell>
          <cell r="BS14">
            <v>0.93245906720329852</v>
          </cell>
          <cell r="BT14">
            <v>1.0039367828338941</v>
          </cell>
          <cell r="BU14">
            <v>1.0012002777246298</v>
          </cell>
          <cell r="BV14">
            <v>0.9448288580988774</v>
          </cell>
          <cell r="BW14">
            <v>0.92853121515353532</v>
          </cell>
          <cell r="BX14">
            <v>0.89285008353130335</v>
          </cell>
          <cell r="BY14">
            <v>0.85891056628278384</v>
          </cell>
          <cell r="BZ14">
            <v>0.98141739040676457</v>
          </cell>
          <cell r="CA14">
            <v>0.95156294618577741</v>
          </cell>
          <cell r="CB14">
            <v>0.86502137563543613</v>
          </cell>
          <cell r="CC14">
            <v>0.90162636102697635</v>
          </cell>
          <cell r="CD14">
            <v>0.98641703714880147</v>
          </cell>
          <cell r="CE14">
            <v>0.96103221264680283</v>
          </cell>
          <cell r="CF14">
            <v>0.92914950165441468</v>
          </cell>
          <cell r="CG14">
            <v>0.94327124935875284</v>
          </cell>
          <cell r="CH14">
            <v>0.98716895566122742</v>
          </cell>
          <cell r="CI14">
            <v>0.97691025319213132</v>
          </cell>
          <cell r="CJ14">
            <v>1.0068478339641298</v>
          </cell>
          <cell r="CK14">
            <v>0.99295377403383933</v>
          </cell>
          <cell r="CL14">
            <v>0.96152435087216648</v>
          </cell>
          <cell r="CM14">
            <v>0.88333569678396862</v>
          </cell>
          <cell r="CN14">
            <v>0.82573484004568554</v>
          </cell>
          <cell r="CO14">
            <v>0.95694034790830218</v>
          </cell>
          <cell r="CP14">
            <v>0.90935747436837611</v>
          </cell>
          <cell r="CQ14">
            <v>1.0306224973006781</v>
          </cell>
          <cell r="CR14">
            <v>1.028303514157392</v>
          </cell>
          <cell r="CS14">
            <v>0.98581509327425321</v>
          </cell>
          <cell r="CT14">
            <v>1.0204580962744489</v>
          </cell>
          <cell r="CU14">
            <v>1.0150349347218925</v>
          </cell>
          <cell r="CV14">
            <v>1.0018171924554891</v>
          </cell>
          <cell r="CW14">
            <v>1.0150443168896641</v>
          </cell>
          <cell r="CX14">
            <v>1.0184101399955872</v>
          </cell>
          <cell r="CY14">
            <v>1.0528602353275218</v>
          </cell>
          <cell r="CZ14">
            <v>1.2142337454129926</v>
          </cell>
          <cell r="DA14">
            <v>1.0344756782468389</v>
          </cell>
          <cell r="DB14">
            <v>1.0595530076678776</v>
          </cell>
          <cell r="DC14">
            <v>1.0049998945936212</v>
          </cell>
          <cell r="DD14">
            <v>1.0193426001652757</v>
          </cell>
          <cell r="DE14">
            <v>1.0509002829351612</v>
          </cell>
          <cell r="DF14">
            <v>0.99379360077728396</v>
          </cell>
          <cell r="DG14">
            <v>0.99647903994620102</v>
          </cell>
          <cell r="DH14">
            <v>0.99853652998409681</v>
          </cell>
          <cell r="DI14">
            <v>0.97443105911164196</v>
          </cell>
          <cell r="DJ14">
            <v>0.98888342521251094</v>
          </cell>
          <cell r="DK14">
            <v>0.97546219945722867</v>
          </cell>
          <cell r="DL14">
            <v>0.97663364817673792</v>
          </cell>
          <cell r="DM14">
            <v>1.0089282717872217</v>
          </cell>
          <cell r="DN14">
            <v>1.0533638260700293</v>
          </cell>
          <cell r="DO14">
            <v>1.015486594984558</v>
          </cell>
          <cell r="DP14">
            <v>0.95522974786926385</v>
          </cell>
          <cell r="DQ14">
            <v>0.98350384118444656</v>
          </cell>
          <cell r="DR14">
            <v>1.0202448928480874</v>
          </cell>
          <cell r="DS14">
            <v>0.99444231950164397</v>
          </cell>
          <cell r="DT14">
            <v>1.0351554374905905</v>
          </cell>
          <cell r="DU14">
            <v>1.0941526406090603</v>
          </cell>
          <cell r="DV14">
            <v>0.96539031733773839</v>
          </cell>
          <cell r="DW14">
            <v>1.0257072595192629</v>
          </cell>
          <cell r="DX14">
            <v>1.001807969423161</v>
          </cell>
          <cell r="DY14">
            <v>0.92540734171484917</v>
          </cell>
          <cell r="DZ14">
            <v>0.941943185874899</v>
          </cell>
          <cell r="EA14">
            <v>0.96990693803151151</v>
          </cell>
          <cell r="EB14">
            <v>0.97382662965525524</v>
          </cell>
          <cell r="EC14">
            <v>0.98865576582743897</v>
          </cell>
          <cell r="ED14">
            <v>0.99639238534932606</v>
          </cell>
          <cell r="EE14">
            <v>1.0338453309199478</v>
          </cell>
          <cell r="EF14">
            <v>1.0080497016475951</v>
          </cell>
          <cell r="EG14">
            <v>1.0291741338423275</v>
          </cell>
          <cell r="EH14">
            <v>1.0343272681831108</v>
          </cell>
          <cell r="EI14">
            <v>0.99687612386007485</v>
          </cell>
          <cell r="EJ14">
            <v>0.99979040259851626</v>
          </cell>
          <cell r="EK14">
            <v>1.0426325569156683</v>
          </cell>
          <cell r="EL14">
            <v>0.9860659101064112</v>
          </cell>
          <cell r="EM14">
            <v>0.96869234361575984</v>
          </cell>
          <cell r="EN14">
            <v>1.0346090594853889</v>
          </cell>
          <cell r="EO14">
            <v>0.9959694001738626</v>
          </cell>
          <cell r="EP14">
            <v>0.9725473290473543</v>
          </cell>
          <cell r="EQ14">
            <v>0.99000181409597388</v>
          </cell>
          <cell r="ER14">
            <v>1.0231792309510925</v>
          </cell>
          <cell r="ES14">
            <v>0.9322600042141489</v>
          </cell>
          <cell r="ET14">
            <v>0.96483705172409628</v>
          </cell>
          <cell r="EU14">
            <v>0.92015071749758848</v>
          </cell>
          <cell r="EV14">
            <v>0.94501642364841165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 t="str">
            <v/>
          </cell>
        </row>
        <row r="15">
          <cell r="A15">
            <v>0</v>
          </cell>
          <cell r="B15" t="str">
            <v>Protein available</v>
          </cell>
          <cell r="C15">
            <v>1.0378560442002434</v>
          </cell>
          <cell r="D15">
            <v>1.0399839095285766</v>
          </cell>
          <cell r="E15">
            <v>0.95501516039282308</v>
          </cell>
          <cell r="F15">
            <v>1.0679542380094202</v>
          </cell>
          <cell r="G15">
            <v>1.0219723675688197</v>
          </cell>
          <cell r="H15">
            <v>1.0210491488974067</v>
          </cell>
          <cell r="I15">
            <v>1.0356280480270932</v>
          </cell>
          <cell r="J15">
            <v>1.0007182341473682</v>
          </cell>
          <cell r="K15">
            <v>1.0278630457306861</v>
          </cell>
          <cell r="L15">
            <v>1.0075252511533037</v>
          </cell>
          <cell r="M15">
            <v>1.055091196084051</v>
          </cell>
          <cell r="N15">
            <v>1.0130677006423499</v>
          </cell>
          <cell r="O15">
            <v>0.95975866405310917</v>
          </cell>
          <cell r="P15">
            <v>0.92702082918682249</v>
          </cell>
          <cell r="Q15">
            <v>0.97486318126934679</v>
          </cell>
          <cell r="R15">
            <v>0.87143828978782045</v>
          </cell>
          <cell r="S15">
            <v>0.93652361488805647</v>
          </cell>
          <cell r="T15">
            <v>0.92439744408354008</v>
          </cell>
          <cell r="U15">
            <v>0.90764042071999596</v>
          </cell>
          <cell r="V15">
            <v>0.90331558654481403</v>
          </cell>
          <cell r="W15">
            <v>0.92666065284016441</v>
          </cell>
          <cell r="X15">
            <v>0.92399144411090617</v>
          </cell>
          <cell r="Y15">
            <v>0.94530200151651467</v>
          </cell>
          <cell r="Z15">
            <v>1.0188498629954934</v>
          </cell>
          <cell r="AA15">
            <v>1.1368085489629722</v>
          </cell>
          <cell r="AB15">
            <v>1.1641911163330878</v>
          </cell>
          <cell r="AC15">
            <v>1.1663940224635319</v>
          </cell>
          <cell r="AD15">
            <v>1.1902831519278916</v>
          </cell>
          <cell r="AE15">
            <v>1.0251840365350271</v>
          </cell>
          <cell r="AF15">
            <v>1.0779336334733254</v>
          </cell>
          <cell r="AG15">
            <v>1.0984978782557258</v>
          </cell>
          <cell r="AH15">
            <v>1.1527253199725787</v>
          </cell>
          <cell r="AI15">
            <v>1.1491589519364729</v>
          </cell>
          <cell r="AJ15">
            <v>1.1531770216495312</v>
          </cell>
          <cell r="AK15">
            <v>1.1155865328010766</v>
          </cell>
          <cell r="AL15">
            <v>1.0844247665339213</v>
          </cell>
          <cell r="AM15">
            <v>1.0449758442126513</v>
          </cell>
          <cell r="AN15">
            <v>0.95832378675194285</v>
          </cell>
          <cell r="AO15">
            <v>0.9946258281905247</v>
          </cell>
          <cell r="AP15">
            <v>0.98591003708499225</v>
          </cell>
          <cell r="AQ15">
            <v>1.0127143311301809</v>
          </cell>
          <cell r="AR15">
            <v>0.98322103098511027</v>
          </cell>
          <cell r="AS15">
            <v>0.9763022321763305</v>
          </cell>
          <cell r="AT15">
            <v>0.96152671337868101</v>
          </cell>
          <cell r="AU15">
            <v>0.9513729961806765</v>
          </cell>
          <cell r="AV15">
            <v>0.95835741311407785</v>
          </cell>
          <cell r="AW15">
            <v>1.0617733077565603</v>
          </cell>
          <cell r="AX15">
            <v>1.0154512434496341</v>
          </cell>
          <cell r="AY15">
            <v>0.94029675003235713</v>
          </cell>
          <cell r="AZ15">
            <v>1.0417709213938973</v>
          </cell>
          <cell r="BA15">
            <v>0.97938595302705034</v>
          </cell>
          <cell r="BB15">
            <v>0.94004759126009396</v>
          </cell>
          <cell r="BC15">
            <v>0.94180230552912492</v>
          </cell>
          <cell r="BD15">
            <v>0.90451214832733751</v>
          </cell>
          <cell r="BE15">
            <v>0.93613147594273094</v>
          </cell>
          <cell r="BF15">
            <v>0.97750645861471874</v>
          </cell>
          <cell r="BG15">
            <v>0.98365948950219451</v>
          </cell>
          <cell r="BH15">
            <v>0.95597102415349822</v>
          </cell>
          <cell r="BI15">
            <v>0.92537132559880442</v>
          </cell>
          <cell r="BJ15">
            <v>0.95625022120669378</v>
          </cell>
          <cell r="BK15">
            <v>1.0041614320485632</v>
          </cell>
          <cell r="BL15">
            <v>0.97268837840999334</v>
          </cell>
          <cell r="BM15">
            <v>1.0193764435428863</v>
          </cell>
          <cell r="BN15">
            <v>0.94910594094445921</v>
          </cell>
          <cell r="BO15">
            <v>0.98402055466452598</v>
          </cell>
          <cell r="BP15">
            <v>1.0764828139984839</v>
          </cell>
          <cell r="BQ15">
            <v>1.0349993682088827</v>
          </cell>
          <cell r="BR15">
            <v>0.99412029129049184</v>
          </cell>
          <cell r="BS15">
            <v>0.9250375662057827</v>
          </cell>
          <cell r="BT15">
            <v>1.0168694377112171</v>
          </cell>
          <cell r="BU15">
            <v>1.003805091482546</v>
          </cell>
          <cell r="BV15">
            <v>0.96937226356947204</v>
          </cell>
          <cell r="BW15">
            <v>0.91731430707637285</v>
          </cell>
          <cell r="BX15">
            <v>0.88600107198602451</v>
          </cell>
          <cell r="BY15">
            <v>0.84660851173776697</v>
          </cell>
          <cell r="BZ15">
            <v>0.99902847853984145</v>
          </cell>
          <cell r="CA15">
            <v>0.96496946608604872</v>
          </cell>
          <cell r="CB15">
            <v>0.93943616333208801</v>
          </cell>
          <cell r="CC15">
            <v>0.89547960556498662</v>
          </cell>
          <cell r="CD15">
            <v>0.95057871336186606</v>
          </cell>
          <cell r="CE15">
            <v>0.97192638581017987</v>
          </cell>
          <cell r="CF15">
            <v>0.92967903624012449</v>
          </cell>
          <cell r="CG15">
            <v>0.92116589908864521</v>
          </cell>
          <cell r="CH15">
            <v>0.94807205091697699</v>
          </cell>
          <cell r="CI15">
            <v>0.98096364817079973</v>
          </cell>
          <cell r="CJ15">
            <v>0.96829632884465056</v>
          </cell>
          <cell r="CK15">
            <v>0.98497001600152434</v>
          </cell>
          <cell r="CL15">
            <v>0.95597050695950825</v>
          </cell>
          <cell r="CM15">
            <v>0.88842324642335402</v>
          </cell>
          <cell r="CN15">
            <v>0.8879256777384974</v>
          </cell>
          <cell r="CO15">
            <v>0.96285047460831141</v>
          </cell>
          <cell r="CP15">
            <v>0.90426367596088542</v>
          </cell>
          <cell r="CQ15">
            <v>1.0210854129515121</v>
          </cell>
          <cell r="CR15">
            <v>0.97098057152949391</v>
          </cell>
          <cell r="CS15">
            <v>0.99543517463115461</v>
          </cell>
          <cell r="CT15">
            <v>1.0209678221171521</v>
          </cell>
          <cell r="CU15">
            <v>1.0124538555074518</v>
          </cell>
          <cell r="CV15">
            <v>1.0325798892439504</v>
          </cell>
          <cell r="CW15">
            <v>1.0152603832155853</v>
          </cell>
          <cell r="CX15">
            <v>1.0371713424267359</v>
          </cell>
          <cell r="CY15">
            <v>1.0621335043232911</v>
          </cell>
          <cell r="CZ15">
            <v>1.0382537239841232</v>
          </cell>
          <cell r="DA15">
            <v>1.0191598943030784</v>
          </cell>
          <cell r="DB15">
            <v>1.0496963848908654</v>
          </cell>
          <cell r="DC15">
            <v>0.99785532652964248</v>
          </cell>
          <cell r="DD15">
            <v>1.0700454639553025</v>
          </cell>
          <cell r="DE15">
            <v>1.0565295057376738</v>
          </cell>
          <cell r="DF15">
            <v>0.99773183503505058</v>
          </cell>
          <cell r="DG15">
            <v>1.005326198610798</v>
          </cell>
          <cell r="DH15">
            <v>1.0063911960557934</v>
          </cell>
          <cell r="DI15">
            <v>0.98487981115219747</v>
          </cell>
          <cell r="DJ15">
            <v>0.97378859314985955</v>
          </cell>
          <cell r="DK15">
            <v>0.96520839122016822</v>
          </cell>
          <cell r="DL15">
            <v>0.99005742776698014</v>
          </cell>
          <cell r="DM15">
            <v>1.0232165171240581</v>
          </cell>
          <cell r="DN15">
            <v>1.0809630453683403</v>
          </cell>
          <cell r="DO15">
            <v>1.0278096099045884</v>
          </cell>
          <cell r="DP15">
            <v>0.99033760994163145</v>
          </cell>
          <cell r="DQ15">
            <v>0.99645146754746805</v>
          </cell>
          <cell r="DR15">
            <v>1.0266215268900498</v>
          </cell>
          <cell r="DS15">
            <v>0.99997360244500022</v>
          </cell>
          <cell r="DT15">
            <v>1.0430497201824582</v>
          </cell>
          <cell r="DU15">
            <v>1.1013399170711058</v>
          </cell>
          <cell r="DV15">
            <v>0.95170479539708808</v>
          </cell>
          <cell r="DW15">
            <v>1.024499949517705</v>
          </cell>
          <cell r="DX15">
            <v>0.98465040262342785</v>
          </cell>
          <cell r="DY15">
            <v>0.9217133652076861</v>
          </cell>
          <cell r="DZ15">
            <v>0.93247124901199119</v>
          </cell>
          <cell r="EA15">
            <v>0.98439046700164146</v>
          </cell>
          <cell r="EB15">
            <v>0.9566988543584013</v>
          </cell>
          <cell r="EC15">
            <v>0.99793391782032415</v>
          </cell>
          <cell r="ED15">
            <v>1.018317886721833</v>
          </cell>
          <cell r="EE15">
            <v>1.0533567144630458</v>
          </cell>
          <cell r="EF15">
            <v>1.0356966621151251</v>
          </cell>
          <cell r="EG15">
            <v>1.0579918923215517</v>
          </cell>
          <cell r="EH15">
            <v>1.0949772277514409</v>
          </cell>
          <cell r="EI15">
            <v>1.023823030517208</v>
          </cell>
          <cell r="EJ15">
            <v>1.0214489225193271</v>
          </cell>
          <cell r="EK15">
            <v>1.052827936689432</v>
          </cell>
          <cell r="EL15">
            <v>0.99527368231471547</v>
          </cell>
          <cell r="EM15">
            <v>0.97515033917272609</v>
          </cell>
          <cell r="EN15">
            <v>1.0430649638678524</v>
          </cell>
          <cell r="EO15">
            <v>1.0001359498089533</v>
          </cell>
          <cell r="EP15">
            <v>0.97150291460355864</v>
          </cell>
          <cell r="EQ15">
            <v>0.9946683740565393</v>
          </cell>
          <cell r="ER15">
            <v>1.0192645090936323</v>
          </cell>
          <cell r="ES15">
            <v>0.9328484603211612</v>
          </cell>
          <cell r="ET15">
            <v>0.94041431945502774</v>
          </cell>
          <cell r="EU15">
            <v>0.91468235923649244</v>
          </cell>
          <cell r="EV15">
            <v>0.93865422868980464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 t="str">
            <v/>
          </cell>
        </row>
        <row r="16">
          <cell r="A16">
            <v>0</v>
          </cell>
          <cell r="B16" t="str">
            <v>Price</v>
          </cell>
          <cell r="C16">
            <v>1.0093093093093093</v>
          </cell>
          <cell r="D16">
            <v>0.982094897045658</v>
          </cell>
          <cell r="E16">
            <v>0.94008922880815804</v>
          </cell>
          <cell r="F16">
            <v>0.92871690427698572</v>
          </cell>
          <cell r="G16">
            <v>0.99853318665199853</v>
          </cell>
          <cell r="H16">
            <v>0.97285399853264853</v>
          </cell>
          <cell r="I16">
            <v>0.95190236898779612</v>
          </cell>
          <cell r="J16">
            <v>0.92105263157894735</v>
          </cell>
          <cell r="K16">
            <v>0.94218346253229979</v>
          </cell>
          <cell r="L16">
            <v>0.95103578154425616</v>
          </cell>
          <cell r="M16">
            <v>0.96185688941454761</v>
          </cell>
          <cell r="N16">
            <v>0.96266666666666667</v>
          </cell>
          <cell r="O16">
            <v>0.9645938708717644</v>
          </cell>
          <cell r="P16">
            <v>0.93740504405955649</v>
          </cell>
          <cell r="Q16">
            <v>0.97288135593220337</v>
          </cell>
          <cell r="R16">
            <v>1.0157163742690059</v>
          </cell>
          <cell r="S16">
            <v>0.9753947851634226</v>
          </cell>
          <cell r="T16">
            <v>0.97812971342383115</v>
          </cell>
          <cell r="U16">
            <v>0.96380090497737558</v>
          </cell>
          <cell r="V16">
            <v>0.99377289377289368</v>
          </cell>
          <cell r="W16">
            <v>1.0373671580390813</v>
          </cell>
          <cell r="X16">
            <v>1.1254125412541254</v>
          </cell>
          <cell r="Y16">
            <v>1.0624039348293883</v>
          </cell>
          <cell r="Z16">
            <v>1.0554016620498614</v>
          </cell>
          <cell r="AA16">
            <v>1.0283775447254782</v>
          </cell>
          <cell r="AB16">
            <v>1.0314424635332253</v>
          </cell>
          <cell r="AC16">
            <v>1.0132404181184669</v>
          </cell>
          <cell r="AD16">
            <v>0.98380712486505939</v>
          </cell>
          <cell r="AE16">
            <v>1.0022590361445785</v>
          </cell>
          <cell r="AF16">
            <v>1.0096376252891288</v>
          </cell>
          <cell r="AG16">
            <v>1.0289514866979657</v>
          </cell>
          <cell r="AH16">
            <v>1.0578695171396977</v>
          </cell>
          <cell r="AI16">
            <v>1.0598149372108394</v>
          </cell>
          <cell r="AJ16">
            <v>1.0129032258064516</v>
          </cell>
          <cell r="AK16">
            <v>1.0028935185185184</v>
          </cell>
          <cell r="AL16">
            <v>0.99912510936132981</v>
          </cell>
          <cell r="AM16">
            <v>0.96130773845230932</v>
          </cell>
          <cell r="AN16">
            <v>0.96448774355751099</v>
          </cell>
          <cell r="AO16">
            <v>0.96320495185694643</v>
          </cell>
          <cell r="AP16">
            <v>0.95647403072421355</v>
          </cell>
          <cell r="AQ16">
            <v>0.8726521412471826</v>
          </cell>
          <cell r="AR16">
            <v>0.92554410080183269</v>
          </cell>
          <cell r="AS16">
            <v>0.94334600760456266</v>
          </cell>
          <cell r="AT16">
            <v>0.97073170731707314</v>
          </cell>
          <cell r="AU16">
            <v>0.92360461490489554</v>
          </cell>
          <cell r="AV16">
            <v>0.9386218876664737</v>
          </cell>
          <cell r="AW16">
            <v>0.97114829774956724</v>
          </cell>
          <cell r="AX16">
            <v>0.96526561587857562</v>
          </cell>
          <cell r="AY16">
            <v>1</v>
          </cell>
          <cell r="AZ16">
            <v>0.9846855653307266</v>
          </cell>
          <cell r="BA16">
            <v>1.0328454123527311</v>
          </cell>
          <cell r="BB16">
            <v>1.025621414913958</v>
          </cell>
          <cell r="BC16">
            <v>1.1235471373224279</v>
          </cell>
          <cell r="BD16">
            <v>1.0717821782178218</v>
          </cell>
          <cell r="BE16">
            <v>1.0939137444578799</v>
          </cell>
          <cell r="BF16">
            <v>1.0588657573582196</v>
          </cell>
          <cell r="BG16">
            <v>1.0688723835246454</v>
          </cell>
          <cell r="BH16">
            <v>1.029302899444787</v>
          </cell>
          <cell r="BI16">
            <v>1.0412953060011885</v>
          </cell>
          <cell r="BJ16">
            <v>1.0405201088599938</v>
          </cell>
          <cell r="BK16">
            <v>1.0318252730109205</v>
          </cell>
          <cell r="BL16">
            <v>1.0450033090668431</v>
          </cell>
          <cell r="BM16">
            <v>1.0394054614586934</v>
          </cell>
          <cell r="BN16">
            <v>1.0812826249067859</v>
          </cell>
          <cell r="BO16">
            <v>1.0988505747126436</v>
          </cell>
          <cell r="BP16">
            <v>1.0916089299461122</v>
          </cell>
          <cell r="BQ16">
            <v>1.1068533529845246</v>
          </cell>
          <cell r="BR16">
            <v>1.0681355932203391</v>
          </cell>
          <cell r="BS16">
            <v>1.0789639924194565</v>
          </cell>
          <cell r="BT16">
            <v>1.0659274797722507</v>
          </cell>
          <cell r="BU16">
            <v>1.0390870185449359</v>
          </cell>
          <cell r="BV16">
            <v>1.020633536762569</v>
          </cell>
          <cell r="BW16">
            <v>1.0021167221046265</v>
          </cell>
          <cell r="BX16">
            <v>0.95915136162127934</v>
          </cell>
          <cell r="BY16">
            <v>0.93781177253076153</v>
          </cell>
          <cell r="BZ16">
            <v>0.91379310344827591</v>
          </cell>
          <cell r="CA16">
            <v>0.88807531380753135</v>
          </cell>
          <cell r="CB16">
            <v>0.88011283497884352</v>
          </cell>
          <cell r="CC16">
            <v>0.85219707057256999</v>
          </cell>
          <cell r="CD16">
            <v>0.88099016185337986</v>
          </cell>
          <cell r="CE16">
            <v>0.88202576112412179</v>
          </cell>
          <cell r="CF16">
            <v>0.90947427607534448</v>
          </cell>
          <cell r="CG16">
            <v>0.90060406370126289</v>
          </cell>
          <cell r="CH16">
            <v>0.92653758542141229</v>
          </cell>
          <cell r="CI16">
            <v>0.89861194930597466</v>
          </cell>
          <cell r="CJ16">
            <v>0.95047870584351268</v>
          </cell>
          <cell r="CK16">
            <v>0.95035460992907805</v>
          </cell>
          <cell r="CL16">
            <v>0.95886792452830194</v>
          </cell>
          <cell r="CM16">
            <v>0.95563407930899102</v>
          </cell>
          <cell r="CN16">
            <v>0.97716346153846156</v>
          </cell>
          <cell r="CO16">
            <v>0.9765625</v>
          </cell>
          <cell r="CP16">
            <v>0.94632564841498557</v>
          </cell>
          <cell r="CQ16">
            <v>0.92532359774311312</v>
          </cell>
          <cell r="CR16">
            <v>0.90726429675425035</v>
          </cell>
          <cell r="CS16">
            <v>0.9094512195121951</v>
          </cell>
          <cell r="CT16">
            <v>0.90534726490473272</v>
          </cell>
          <cell r="CU16">
            <v>1.0362693082605774</v>
          </cell>
          <cell r="CV16">
            <v>1.026748871135811</v>
          </cell>
          <cell r="CW16">
            <v>1.0582126865671642</v>
          </cell>
          <cell r="CX16">
            <v>1.0653325462416372</v>
          </cell>
          <cell r="CY16">
            <v>1.0862818405916188</v>
          </cell>
          <cell r="CZ16">
            <v>1.0701148011480115</v>
          </cell>
          <cell r="DA16">
            <v>1.0644039999999999</v>
          </cell>
          <cell r="DB16">
            <v>1.0502512371526456</v>
          </cell>
          <cell r="DC16">
            <v>1.0620552367288378</v>
          </cell>
          <cell r="DD16">
            <v>1.0582657580919932</v>
          </cell>
          <cell r="DE16">
            <v>1.055316795172645</v>
          </cell>
          <cell r="DF16">
            <v>1.0641581805838425</v>
          </cell>
          <cell r="DG16">
            <v>0.95398265073671185</v>
          </cell>
          <cell r="DH16">
            <v>0.9583864736587494</v>
          </cell>
          <cell r="DI16">
            <v>0.9784873819203741</v>
          </cell>
          <cell r="DJ16">
            <v>0.96305517896128945</v>
          </cell>
          <cell r="DK16">
            <v>0.97730341413232169</v>
          </cell>
          <cell r="DL16">
            <v>0.97662461063367567</v>
          </cell>
          <cell r="DM16">
            <v>0.95715536581974514</v>
          </cell>
          <cell r="DN16">
            <v>0.97136291640842187</v>
          </cell>
          <cell r="DO16">
            <v>0.93819338671601926</v>
          </cell>
          <cell r="DP16">
            <v>0.94107874733178587</v>
          </cell>
          <cell r="DQ16">
            <v>0.94027655566532509</v>
          </cell>
          <cell r="DR16">
            <v>0.94736539915343165</v>
          </cell>
          <cell r="DS16">
            <v>0.96297554347826086</v>
          </cell>
          <cell r="DT16">
            <v>0.97211436639604665</v>
          </cell>
          <cell r="DU16">
            <v>0.96324324324324329</v>
          </cell>
          <cell r="DV16">
            <v>0.98465669351745311</v>
          </cell>
          <cell r="DW16">
            <v>0.9821981424148607</v>
          </cell>
          <cell r="DX16">
            <v>0.97724597881522168</v>
          </cell>
          <cell r="DY16">
            <v>0.97605025520219868</v>
          </cell>
          <cell r="DZ16">
            <v>0.98134328358208955</v>
          </cell>
          <cell r="EA16">
            <v>0.99352051835853128</v>
          </cell>
          <cell r="EB16">
            <v>0.97742045843311665</v>
          </cell>
          <cell r="EC16">
            <v>0.98885135135135127</v>
          </cell>
          <cell r="ED16">
            <v>0.97676767676767684</v>
          </cell>
          <cell r="EE16">
            <v>0.99118165784832446</v>
          </cell>
          <cell r="EF16">
            <v>1.0087145969498912</v>
          </cell>
          <cell r="EG16">
            <v>1.0291806958473626</v>
          </cell>
          <cell r="EH16">
            <v>1.065835605765485</v>
          </cell>
          <cell r="EI16">
            <v>1.1280535855003939</v>
          </cell>
          <cell r="EJ16">
            <v>1.3131272581292655</v>
          </cell>
          <cell r="EK16">
            <v>1.4420756234915528</v>
          </cell>
          <cell r="EL16">
            <v>1.4631178707224333</v>
          </cell>
          <cell r="EM16">
            <v>1.469927536231884</v>
          </cell>
          <cell r="EN16">
            <v>1.512075603780189</v>
          </cell>
          <cell r="EO16">
            <v>1.4759139050222072</v>
          </cell>
          <cell r="EP16">
            <v>1.4529472595656669</v>
          </cell>
          <cell r="EQ16">
            <v>1.4252669039145907</v>
          </cell>
          <cell r="ER16">
            <v>1.3851691864650826</v>
          </cell>
          <cell r="ES16">
            <v>1.3605961468556889</v>
          </cell>
          <cell r="ET16" t="str">
            <v/>
          </cell>
          <cell r="EU16" t="str">
            <v/>
          </cell>
          <cell r="EV16" t="str">
            <v/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 t="str">
            <v/>
          </cell>
        </row>
        <row r="17">
          <cell r="A17" t="str">
            <v>BG</v>
          </cell>
          <cell r="B17" t="str">
            <v>Cows' milk collected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>
            <v>1.020155793573515</v>
          </cell>
          <cell r="EF17">
            <v>1.1552631578947368</v>
          </cell>
          <cell r="EG17">
            <v>1.1114832535885169</v>
          </cell>
          <cell r="EH17">
            <v>1.0144878247857434</v>
          </cell>
          <cell r="EI17">
            <v>0.94565736101169184</v>
          </cell>
          <cell r="EJ17">
            <v>0.89775733904497912</v>
          </cell>
          <cell r="EK17">
            <v>0.85823552683634441</v>
          </cell>
          <cell r="EL17">
            <v>0.85499999999999998</v>
          </cell>
          <cell r="EM17">
            <v>0.90865701590941672</v>
          </cell>
          <cell r="EN17">
            <v>0.95393258426966299</v>
          </cell>
          <cell r="EO17">
            <v>0.95615398852489353</v>
          </cell>
          <cell r="EP17">
            <v>0.96385629174941323</v>
          </cell>
          <cell r="EQ17">
            <v>0.89300372243962967</v>
          </cell>
          <cell r="ER17">
            <v>0.99680387067154042</v>
          </cell>
          <cell r="ES17">
            <v>0.92137099766948205</v>
          </cell>
          <cell r="ET17">
            <v>0.86087831042574592</v>
          </cell>
          <cell r="EU17">
            <v>0.87516558380117337</v>
          </cell>
          <cell r="EV17">
            <v>0.853554136551821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 t="str">
            <v/>
          </cell>
        </row>
        <row r="18">
          <cell r="A18">
            <v>0</v>
          </cell>
          <cell r="B18" t="str">
            <v>Fat content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/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/>
          </cell>
          <cell r="EM18" t="str">
            <v/>
          </cell>
          <cell r="EN18" t="str">
            <v/>
          </cell>
          <cell r="EO18" t="str">
            <v/>
          </cell>
          <cell r="EP18" t="str">
            <v/>
          </cell>
          <cell r="EQ18">
            <v>1.0599721059972105</v>
          </cell>
          <cell r="ER18">
            <v>1.0305555555555554</v>
          </cell>
          <cell r="ES18">
            <v>1.0208623087621695</v>
          </cell>
          <cell r="ET18">
            <v>1.0074730141156933</v>
          </cell>
          <cell r="EU18">
            <v>1.010016694490818</v>
          </cell>
          <cell r="EV18">
            <v>1.008893829905503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 t="str">
            <v/>
          </cell>
        </row>
        <row r="19">
          <cell r="A19">
            <v>0</v>
          </cell>
          <cell r="B19" t="str">
            <v>Protein content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/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M19" t="str">
            <v/>
          </cell>
          <cell r="EN19" t="str">
            <v/>
          </cell>
          <cell r="EO19" t="str">
            <v/>
          </cell>
          <cell r="EP19" t="str">
            <v/>
          </cell>
          <cell r="EQ19">
            <v>1.2089971883786317</v>
          </cell>
          <cell r="ER19">
            <v>1.0059171597633136</v>
          </cell>
          <cell r="ES19">
            <v>1.1775643012085528</v>
          </cell>
          <cell r="ET19">
            <v>1.0034385745545484</v>
          </cell>
          <cell r="EU19">
            <v>0.99720410065237652</v>
          </cell>
          <cell r="EV19">
            <v>0.99689440993788814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 t="str">
            <v/>
          </cell>
        </row>
        <row r="20">
          <cell r="A20">
            <v>0</v>
          </cell>
          <cell r="B20" t="str">
            <v>Imports 0401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/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/>
          </cell>
          <cell r="EM20" t="str">
            <v/>
          </cell>
          <cell r="EN20" t="str">
            <v/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 t="str">
            <v/>
          </cell>
          <cell r="EU20" t="str">
            <v/>
          </cell>
          <cell r="EV20" t="str">
            <v/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 t="str">
            <v/>
          </cell>
        </row>
        <row r="21">
          <cell r="A21">
            <v>0</v>
          </cell>
          <cell r="B21" t="str">
            <v>Fat available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/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/>
          </cell>
          <cell r="EM21" t="str">
            <v/>
          </cell>
          <cell r="EN21" t="str">
            <v/>
          </cell>
          <cell r="EO21" t="str">
            <v/>
          </cell>
          <cell r="EP21" t="str">
            <v/>
          </cell>
          <cell r="EQ21">
            <v>0.9465590363376829</v>
          </cell>
          <cell r="ER21">
            <v>1.0272617667198376</v>
          </cell>
          <cell r="ES21">
            <v>0.94059292390737104</v>
          </cell>
          <cell r="ET21">
            <v>0.86731166619145172</v>
          </cell>
          <cell r="EU21">
            <v>0.88393185008298825</v>
          </cell>
          <cell r="EV21">
            <v>0.86114550185745142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 t="str">
            <v/>
          </cell>
        </row>
        <row r="22">
          <cell r="A22">
            <v>0</v>
          </cell>
          <cell r="B22" t="str">
            <v>Protein available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  <cell r="DW22" t="str">
            <v/>
          </cell>
          <cell r="DX22" t="str">
            <v/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 t="str">
            <v/>
          </cell>
          <cell r="EE22" t="str">
            <v/>
          </cell>
          <cell r="EF22" t="str">
            <v/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M22" t="str">
            <v/>
          </cell>
          <cell r="EN22" t="str">
            <v/>
          </cell>
          <cell r="EO22" t="str">
            <v/>
          </cell>
          <cell r="EP22" t="str">
            <v/>
          </cell>
          <cell r="EQ22">
            <v>1.0796389896411642</v>
          </cell>
          <cell r="ER22">
            <v>1.0027021184269933</v>
          </cell>
          <cell r="ES22">
            <v>1.0849735950244908</v>
          </cell>
          <cell r="ET22">
            <v>0.8638385046785384</v>
          </cell>
          <cell r="EU22">
            <v>0.87271870891636116</v>
          </cell>
          <cell r="EV22">
            <v>0.85090334730787109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 t="str">
            <v/>
          </cell>
        </row>
        <row r="23">
          <cell r="A23">
            <v>0</v>
          </cell>
          <cell r="B23" t="str">
            <v>Price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 t="str">
            <v/>
          </cell>
          <cell r="EE23" t="str">
            <v/>
          </cell>
          <cell r="EF23" t="str">
            <v/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/>
          </cell>
          <cell r="EM23" t="str">
            <v/>
          </cell>
          <cell r="EN23" t="str">
            <v/>
          </cell>
          <cell r="EO23" t="str">
            <v/>
          </cell>
          <cell r="EP23" t="str">
            <v/>
          </cell>
          <cell r="EQ23">
            <v>1.5556681124100435</v>
          </cell>
          <cell r="ER23">
            <v>1.4288280197575214</v>
          </cell>
          <cell r="ES23">
            <v>1.4420522217132388</v>
          </cell>
          <cell r="ET23">
            <v>1.508587786259542</v>
          </cell>
          <cell r="EU23" t="str">
            <v/>
          </cell>
          <cell r="EV23" t="str">
            <v/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 t="str">
            <v/>
          </cell>
        </row>
        <row r="24">
          <cell r="A24" t="str">
            <v>CY</v>
          </cell>
          <cell r="B24" t="str">
            <v>Cows' milk collected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>
            <v>0.95337318531169934</v>
          </cell>
          <cell r="BL24">
            <v>0.92610970768675571</v>
          </cell>
          <cell r="BM24">
            <v>0.94564144736842104</v>
          </cell>
          <cell r="BN24">
            <v>1.0115232567919927</v>
          </cell>
          <cell r="BO24">
            <v>0.93976005407232166</v>
          </cell>
          <cell r="BP24">
            <v>0.96701420097069934</v>
          </cell>
          <cell r="BQ24">
            <v>0.963011657463406</v>
          </cell>
          <cell r="BR24">
            <v>0.93483241408570206</v>
          </cell>
          <cell r="BS24">
            <v>0.96162687886825804</v>
          </cell>
          <cell r="BT24">
            <v>0.96850741002117136</v>
          </cell>
          <cell r="BU24">
            <v>1.0071935636535732</v>
          </cell>
          <cell r="BV24">
            <v>1.0212472406181015</v>
          </cell>
          <cell r="BW24">
            <v>1.0037620924399857</v>
          </cell>
          <cell r="BX24">
            <v>1.0381880175353142</v>
          </cell>
          <cell r="BY24">
            <v>1.062092355857031</v>
          </cell>
          <cell r="BZ24">
            <v>0.96382837186096781</v>
          </cell>
          <cell r="CA24">
            <v>1.0574485300728222</v>
          </cell>
          <cell r="CB24">
            <v>1.060693372990055</v>
          </cell>
          <cell r="CC24">
            <v>1.0961135887867479</v>
          </cell>
          <cell r="CD24">
            <v>1.1383316692384498</v>
          </cell>
          <cell r="CE24">
            <v>1.131206325855094</v>
          </cell>
          <cell r="CF24">
            <v>1.1313416522451953</v>
          </cell>
          <cell r="CG24">
            <v>1.1325063433887792</v>
          </cell>
          <cell r="CH24">
            <v>1.1485184184454653</v>
          </cell>
          <cell r="CI24">
            <v>1.1655363198286632</v>
          </cell>
          <cell r="CJ24">
            <v>1.1164492821619592</v>
          </cell>
          <cell r="CK24">
            <v>1.0765577663145829</v>
          </cell>
          <cell r="CL24">
            <v>1.1037874212751273</v>
          </cell>
          <cell r="CM24">
            <v>1.1032137391600068</v>
          </cell>
          <cell r="CN24">
            <v>1.0794777427269542</v>
          </cell>
          <cell r="CO24">
            <v>1.0794652495225443</v>
          </cell>
          <cell r="CP24">
            <v>1.0312574754804242</v>
          </cell>
          <cell r="CQ24">
            <v>1.0134113630821751</v>
          </cell>
          <cell r="CR24">
            <v>1.0149746397230497</v>
          </cell>
          <cell r="CS24">
            <v>1.0018255746411087</v>
          </cell>
          <cell r="CT24">
            <v>0.9831398996235885</v>
          </cell>
          <cell r="CU24">
            <v>0.91470790904218657</v>
          </cell>
          <cell r="CV24">
            <v>0.93973777105395861</v>
          </cell>
          <cell r="CW24">
            <v>0.93808944326133248</v>
          </cell>
          <cell r="CX24">
            <v>0.93059246521807093</v>
          </cell>
          <cell r="CY24">
            <v>0.89087546239210846</v>
          </cell>
          <cell r="CZ24">
            <v>0.91249289715074267</v>
          </cell>
          <cell r="DA24">
            <v>0.90630769230769226</v>
          </cell>
          <cell r="DB24">
            <v>0.92468878063867621</v>
          </cell>
          <cell r="DC24">
            <v>0.9329483477702919</v>
          </cell>
          <cell r="DD24">
            <v>0.92313793924010479</v>
          </cell>
          <cell r="DE24">
            <v>0.92329992545349127</v>
          </cell>
          <cell r="DF24">
            <v>0.91616814229879551</v>
          </cell>
          <cell r="DG24">
            <v>1.0019251694986191</v>
          </cell>
          <cell r="DH24">
            <v>0.98452732313746538</v>
          </cell>
          <cell r="DI24">
            <v>1.0069725960758877</v>
          </cell>
          <cell r="DJ24">
            <v>1.0194859734587602</v>
          </cell>
          <cell r="DK24">
            <v>1.0852941176470587</v>
          </cell>
          <cell r="DL24">
            <v>1.0910950983008629</v>
          </cell>
          <cell r="DM24">
            <v>1.0618740451536242</v>
          </cell>
          <cell r="DN24">
            <v>1.0264236140145497</v>
          </cell>
          <cell r="DO24">
            <v>1.015216643741403</v>
          </cell>
          <cell r="DP24">
            <v>1.0250902216875752</v>
          </cell>
          <cell r="DQ24">
            <v>1.0092401543016059</v>
          </cell>
          <cell r="DR24">
            <v>1.0161936270242033</v>
          </cell>
          <cell r="DS24">
            <v>0.98329156223893055</v>
          </cell>
          <cell r="DT24">
            <v>0.95294331395348841</v>
          </cell>
          <cell r="DU24">
            <v>0.95008051529790671</v>
          </cell>
          <cell r="DV24">
            <v>0.95155709342560557</v>
          </cell>
          <cell r="DW24">
            <v>0.94293001753546957</v>
          </cell>
          <cell r="DX24">
            <v>0.91805951895637983</v>
          </cell>
          <cell r="DY24">
            <v>0.92158900167852287</v>
          </cell>
          <cell r="DZ24">
            <v>0.93604887983706719</v>
          </cell>
          <cell r="EA24">
            <v>0.96705902277923628</v>
          </cell>
          <cell r="EB24">
            <v>0.99413243922883487</v>
          </cell>
          <cell r="EC24">
            <v>1.0053333333333334</v>
          </cell>
          <cell r="ED24">
            <v>1.0375257025359834</v>
          </cell>
          <cell r="EE24">
            <v>1.0696686491079015</v>
          </cell>
          <cell r="EF24">
            <v>1.0743565300285987</v>
          </cell>
          <cell r="EG24">
            <v>1.0635593220338984</v>
          </cell>
          <cell r="EH24">
            <v>1.07012987012987</v>
          </cell>
          <cell r="EI24">
            <v>1.0481825866441252</v>
          </cell>
          <cell r="EJ24">
            <v>1.016873889875666</v>
          </cell>
          <cell r="EK24">
            <v>1.0173460537727668</v>
          </cell>
          <cell r="EL24">
            <v>0.97824194952132293</v>
          </cell>
          <cell r="EM24">
            <v>1.0096322241681261</v>
          </cell>
          <cell r="EN24">
            <v>1.0350758853288364</v>
          </cell>
          <cell r="EO24">
            <v>1.0310344827586206</v>
          </cell>
          <cell r="EP24">
            <v>1.0398843930635839</v>
          </cell>
          <cell r="EQ24">
            <v>1.0348689436060365</v>
          </cell>
          <cell r="ER24">
            <v>1.1003549245785271</v>
          </cell>
          <cell r="ES24">
            <v>1.0784063745019921</v>
          </cell>
          <cell r="ET24">
            <v>1.0710355987055016</v>
          </cell>
          <cell r="EU24">
            <v>1.0497580645161289</v>
          </cell>
          <cell r="EV24">
            <v>1.043406113537118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 t="str">
            <v/>
          </cell>
        </row>
        <row r="25">
          <cell r="A25">
            <v>0</v>
          </cell>
          <cell r="B25" t="str">
            <v>Fat content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>
            <v>1.0053050397877985</v>
          </cell>
          <cell r="DH25">
            <v>1.0053619302949062</v>
          </cell>
          <cell r="DI25">
            <v>1.0054945054945055</v>
          </cell>
          <cell r="DJ25">
            <v>1.0056179775280898</v>
          </cell>
          <cell r="DK25">
            <v>1.0057803468208093</v>
          </cell>
          <cell r="DL25">
            <v>1.003235294117647</v>
          </cell>
          <cell r="DM25">
            <v>1.0058997050147493</v>
          </cell>
          <cell r="DN25">
            <v>0.99708454810495617</v>
          </cell>
          <cell r="DO25">
            <v>0.98870056497175141</v>
          </cell>
          <cell r="DP25">
            <v>1.0082417582417582</v>
          </cell>
          <cell r="DQ25">
            <v>1.0319148936170213</v>
          </cell>
          <cell r="DR25">
            <v>1.0025974025974025</v>
          </cell>
          <cell r="DS25">
            <v>1.0052770448548813</v>
          </cell>
          <cell r="DT25">
            <v>1.0053333333333334</v>
          </cell>
          <cell r="DU25">
            <v>1.0027322404371584</v>
          </cell>
          <cell r="DV25">
            <v>1.0223463687150838</v>
          </cell>
          <cell r="DW25">
            <v>1.0086206896551724</v>
          </cell>
          <cell r="DX25">
            <v>1.0143652887716212</v>
          </cell>
          <cell r="DY25">
            <v>1.0117302052785924</v>
          </cell>
          <cell r="DZ25">
            <v>1.0087719298245614</v>
          </cell>
          <cell r="EA25">
            <v>1.0285714285714287</v>
          </cell>
          <cell r="EB25">
            <v>1.0108991825613078</v>
          </cell>
          <cell r="EC25">
            <v>1.0025773195876289</v>
          </cell>
          <cell r="ED25">
            <v>1.0077720207253886</v>
          </cell>
          <cell r="EE25">
            <v>1.0131233595800524</v>
          </cell>
          <cell r="EF25">
            <v>1.0079575596816976</v>
          </cell>
          <cell r="EG25">
            <v>1.0108991825613078</v>
          </cell>
          <cell r="EH25">
            <v>1.0136612021857923</v>
          </cell>
          <cell r="EI25">
            <v>1.0113960113960114</v>
          </cell>
          <cell r="EJ25">
            <v>1.0057803468208093</v>
          </cell>
          <cell r="EK25">
            <v>1</v>
          </cell>
          <cell r="EL25">
            <v>0.99710144927536226</v>
          </cell>
          <cell r="EM25">
            <v>0.98055555555555551</v>
          </cell>
          <cell r="EN25">
            <v>0.98652291105121304</v>
          </cell>
          <cell r="EO25">
            <v>0.97686375321336749</v>
          </cell>
          <cell r="EP25">
            <v>0.99485861182519275</v>
          </cell>
          <cell r="EQ25">
            <v>1.0051813471502591</v>
          </cell>
          <cell r="ER25">
            <v>0.99473684210526314</v>
          </cell>
          <cell r="ES25">
            <v>0.98652291105121304</v>
          </cell>
          <cell r="ET25">
            <v>0.96495956873315369</v>
          </cell>
          <cell r="EU25">
            <v>0.9915492957746479</v>
          </cell>
          <cell r="EV25">
            <v>0.97413793103448276</v>
          </cell>
          <cell r="EW25" t="str">
            <v/>
          </cell>
          <cell r="EX25" t="str">
            <v/>
          </cell>
          <cell r="EY25" t="str">
            <v/>
          </cell>
          <cell r="EZ25" t="str">
            <v/>
          </cell>
          <cell r="FA25" t="str">
            <v/>
          </cell>
          <cell r="FB25" t="str">
            <v/>
          </cell>
        </row>
        <row r="26">
          <cell r="A26">
            <v>0</v>
          </cell>
          <cell r="B26" t="str">
            <v>Protein content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 t="str">
            <v/>
          </cell>
          <cell r="DG26">
            <v>0.96338028169014089</v>
          </cell>
          <cell r="DH26">
            <v>1.0088235294117647</v>
          </cell>
          <cell r="DI26">
            <v>1.0029239766081872</v>
          </cell>
          <cell r="DJ26">
            <v>0.98816568047337272</v>
          </cell>
          <cell r="DK26">
            <v>0.9850746268656716</v>
          </cell>
          <cell r="DL26">
            <v>0.98798798798798793</v>
          </cell>
          <cell r="DM26">
            <v>0.99395770392749239</v>
          </cell>
          <cell r="DN26">
            <v>1</v>
          </cell>
          <cell r="DO26">
            <v>0.99705014749262533</v>
          </cell>
          <cell r="DP26">
            <v>1</v>
          </cell>
          <cell r="DQ26">
            <v>1.0028735632183909</v>
          </cell>
          <cell r="DR26">
            <v>1.005763688760807</v>
          </cell>
          <cell r="DS26">
            <v>1.0175438596491229</v>
          </cell>
          <cell r="DT26">
            <v>1.0058309037900874</v>
          </cell>
          <cell r="DU26">
            <v>0.99125364431486873</v>
          </cell>
          <cell r="DV26">
            <v>0.99401197604790414</v>
          </cell>
          <cell r="DW26">
            <v>0.99696969696969706</v>
          </cell>
          <cell r="DX26">
            <v>0.99696048632218837</v>
          </cell>
          <cell r="DY26">
            <v>0.99088145896656532</v>
          </cell>
          <cell r="DZ26">
            <v>0.97583081570996977</v>
          </cell>
          <cell r="EA26">
            <v>0.9674556213017752</v>
          </cell>
          <cell r="EB26">
            <v>0.96541786743515845</v>
          </cell>
          <cell r="EC26">
            <v>1.005730659025788</v>
          </cell>
          <cell r="ED26">
            <v>1.0143266475644699</v>
          </cell>
          <cell r="EE26">
            <v>1.0086206896551724</v>
          </cell>
          <cell r="EF26">
            <v>0.98840579710144927</v>
          </cell>
          <cell r="EG26">
            <v>0.99411764705882355</v>
          </cell>
          <cell r="EH26">
            <v>1.0180722891566265</v>
          </cell>
          <cell r="EI26">
            <v>0.99392097264437684</v>
          </cell>
          <cell r="EJ26">
            <v>0.99390243902439024</v>
          </cell>
          <cell r="EK26">
            <v>0.99386503067484677</v>
          </cell>
          <cell r="EL26">
            <v>0.98142414860681115</v>
          </cell>
          <cell r="EM26">
            <v>0.99694189602446481</v>
          </cell>
          <cell r="EN26">
            <v>0.99402985074626871</v>
          </cell>
          <cell r="EO26">
            <v>0.97720797720797736</v>
          </cell>
          <cell r="EP26">
            <v>0.97175141242937846</v>
          </cell>
          <cell r="EQ26">
            <v>0.98290598290598297</v>
          </cell>
          <cell r="ER26">
            <v>0.9970674486803518</v>
          </cell>
          <cell r="ES26">
            <v>0.99704142011834329</v>
          </cell>
          <cell r="ET26">
            <v>0.99112426035502965</v>
          </cell>
          <cell r="EU26">
            <v>1.0214067278287462</v>
          </cell>
          <cell r="EV26">
            <v>1.0153374233128836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 t="str">
            <v/>
          </cell>
        </row>
        <row r="27">
          <cell r="A27">
            <v>0</v>
          </cell>
          <cell r="B27" t="str">
            <v>Imports 0401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/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 t="str">
            <v/>
          </cell>
          <cell r="EE27" t="str">
            <v/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M27" t="str">
            <v/>
          </cell>
          <cell r="EN27" t="str">
            <v/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 t="str">
            <v/>
          </cell>
          <cell r="EU27" t="str">
            <v/>
          </cell>
          <cell r="EV27" t="str">
            <v/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 t="str">
            <v/>
          </cell>
        </row>
        <row r="28">
          <cell r="A28">
            <v>0</v>
          </cell>
          <cell r="B28" t="str">
            <v>Fat available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 t="str">
            <v/>
          </cell>
          <cell r="DG28">
            <v>1.0072404223872058</v>
          </cell>
          <cell r="DH28">
            <v>0.98980629001755893</v>
          </cell>
          <cell r="DI28">
            <v>1.0125054125378432</v>
          </cell>
          <cell r="DJ28">
            <v>1.0252134227478542</v>
          </cell>
          <cell r="DK28">
            <v>1.0915674940496429</v>
          </cell>
          <cell r="DL28">
            <v>1.0946251118541894</v>
          </cell>
          <cell r="DM28">
            <v>1.0681387887828488</v>
          </cell>
          <cell r="DN28">
            <v>1.0234311253439534</v>
          </cell>
          <cell r="DO28">
            <v>1.0037452692358506</v>
          </cell>
          <cell r="DP28">
            <v>1.0335387674707144</v>
          </cell>
          <cell r="DQ28">
            <v>1.0414499464601679</v>
          </cell>
          <cell r="DR28">
            <v>1.0188330909904997</v>
          </cell>
          <cell r="DS28">
            <v>0.9884804359182916</v>
          </cell>
          <cell r="DT28">
            <v>0.95802567829457386</v>
          </cell>
          <cell r="DU28">
            <v>0.95267636370036002</v>
          </cell>
          <cell r="DV28">
            <v>0.97282093908874767</v>
          </cell>
          <cell r="DW28">
            <v>0.95105872458318896</v>
          </cell>
          <cell r="DX28">
            <v>0.93124770905572396</v>
          </cell>
          <cell r="DY28">
            <v>0.93239942985070501</v>
          </cell>
          <cell r="DZ28">
            <v>0.9442598349233573</v>
          </cell>
          <cell r="EA28">
            <v>0.99468928057292871</v>
          </cell>
          <cell r="EB28">
            <v>1.0049676701741084</v>
          </cell>
          <cell r="EC28">
            <v>1.0079243986254296</v>
          </cell>
          <cell r="ED28">
            <v>1.0455893737992168</v>
          </cell>
          <cell r="EE28">
            <v>1.0837062954216534</v>
          </cell>
          <cell r="EF28">
            <v>1.0829057862357225</v>
          </cell>
          <cell r="EG28">
            <v>1.0751512492495265</v>
          </cell>
          <cell r="EH28">
            <v>1.0847491306507697</v>
          </cell>
          <cell r="EI28">
            <v>1.0601276873466223</v>
          </cell>
          <cell r="EJ28">
            <v>1.0227517736321727</v>
          </cell>
          <cell r="EK28">
            <v>1.017346053772767</v>
          </cell>
          <cell r="EL28">
            <v>0.97540646560966682</v>
          </cell>
          <cell r="EM28">
            <v>0.99000048647596783</v>
          </cell>
          <cell r="EN28">
            <v>1.0211260755535152</v>
          </cell>
          <cell r="EO28">
            <v>1.0071802145199891</v>
          </cell>
          <cell r="EP28">
            <v>1.03453794374192</v>
          </cell>
          <cell r="EQ28">
            <v>1.0402309588578813</v>
          </cell>
          <cell r="ER28">
            <v>1.0945635828702192</v>
          </cell>
          <cell r="ES28">
            <v>1.0638725958698896</v>
          </cell>
          <cell r="ET28">
            <v>1.0335060494247159</v>
          </cell>
          <cell r="EU28">
            <v>1.0408868696047251</v>
          </cell>
          <cell r="EV28">
            <v>1.0164214726697787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 t="str">
            <v/>
          </cell>
        </row>
        <row r="29">
          <cell r="A29">
            <v>0</v>
          </cell>
          <cell r="B29" t="str">
            <v>Protein available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>
            <v>0.96523495202402176</v>
          </cell>
          <cell r="DH29">
            <v>0.99321432892985473</v>
          </cell>
          <cell r="DI29">
            <v>1.0099169603918992</v>
          </cell>
          <cell r="DJ29">
            <v>1.0074210506959347</v>
          </cell>
          <cell r="DK29">
            <v>1.0690956979806845</v>
          </cell>
          <cell r="DL29">
            <v>1.0779888508738256</v>
          </cell>
          <cell r="DM29">
            <v>1.0554578877810947</v>
          </cell>
          <cell r="DN29">
            <v>1.0264236140145495</v>
          </cell>
          <cell r="DO29">
            <v>1.0122219043793341</v>
          </cell>
          <cell r="DP29">
            <v>1.0250902216875752</v>
          </cell>
          <cell r="DQ29">
            <v>1.0121402696875299</v>
          </cell>
          <cell r="DR29">
            <v>1.0220506508110863</v>
          </cell>
          <cell r="DS29">
            <v>1.0005422914010171</v>
          </cell>
          <cell r="DT29">
            <v>0.95849983473455824</v>
          </cell>
          <cell r="DU29">
            <v>0.94177077318159852</v>
          </cell>
          <cell r="DV29">
            <v>0.94585914675838634</v>
          </cell>
          <cell r="DW29">
            <v>0.94007265384596828</v>
          </cell>
          <cell r="DX29">
            <v>0.91526906449146694</v>
          </cell>
          <cell r="DY29">
            <v>0.91318545455075506</v>
          </cell>
          <cell r="DZ29">
            <v>0.91342534195580882</v>
          </cell>
          <cell r="EA29">
            <v>0.93558668771837361</v>
          </cell>
          <cell r="EB29">
            <v>0.95975321942841396</v>
          </cell>
          <cell r="EC29">
            <v>1.0110945558739255</v>
          </cell>
          <cell r="ED29">
            <v>1.0523899676152955</v>
          </cell>
          <cell r="EE29">
            <v>1.0788899305657282</v>
          </cell>
          <cell r="EF29">
            <v>1.0619002224340643</v>
          </cell>
          <cell r="EG29">
            <v>1.0573030907278165</v>
          </cell>
          <cell r="EH29">
            <v>1.0894695665780001</v>
          </cell>
          <cell r="EI29">
            <v>1.0418106560262277</v>
          </cell>
          <cell r="EJ29">
            <v>1.0106734393276438</v>
          </cell>
          <cell r="EK29">
            <v>1.0111046669398052</v>
          </cell>
          <cell r="EL29">
            <v>0.96007027244043142</v>
          </cell>
          <cell r="EM29">
            <v>1.0065446638495688</v>
          </cell>
          <cell r="EN29">
            <v>1.0288963278044851</v>
          </cell>
          <cell r="EO29">
            <v>1.0075351213282249</v>
          </cell>
          <cell r="EP29">
            <v>1.0105091277228047</v>
          </cell>
          <cell r="EQ29">
            <v>1.0171788761939675</v>
          </cell>
          <cell r="ER29">
            <v>1.0971280772923728</v>
          </cell>
          <cell r="ES29">
            <v>1.0752158230981399</v>
          </cell>
          <cell r="ET29">
            <v>1.0615293655808966</v>
          </cell>
          <cell r="EU29">
            <v>1.0722299496892571</v>
          </cell>
          <cell r="EV29">
            <v>1.0594092747876873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</row>
        <row r="30">
          <cell r="A30">
            <v>0</v>
          </cell>
          <cell r="B30" t="str">
            <v>Price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>
            <v>1.0346276449574059</v>
          </cell>
          <cell r="CV30">
            <v>1.0448408524771657</v>
          </cell>
          <cell r="CW30">
            <v>1.0343137797454345</v>
          </cell>
          <cell r="CX30">
            <v>1.0948163155051325</v>
          </cell>
          <cell r="CY30">
            <v>1.1104119747322165</v>
          </cell>
          <cell r="CZ30">
            <v>1.1211475409836067</v>
          </cell>
          <cell r="DA30">
            <v>1.0692608814672873</v>
          </cell>
          <cell r="DB30">
            <v>1.1151658897724159</v>
          </cell>
          <cell r="DC30">
            <v>1.1048807588075884</v>
          </cell>
          <cell r="DD30">
            <v>1.0527046548956662</v>
          </cell>
          <cell r="DE30">
            <v>1.0455655629139073</v>
          </cell>
          <cell r="DF30">
            <v>1.1051682119205299</v>
          </cell>
          <cell r="DG30">
            <v>1.0586957272357842</v>
          </cell>
          <cell r="DH30">
            <v>1.0558912426722047</v>
          </cell>
          <cell r="DI30">
            <v>1.0476162450073701</v>
          </cell>
          <cell r="DJ30">
            <v>0.96027396922287378</v>
          </cell>
          <cell r="DK30">
            <v>0.93742038728571031</v>
          </cell>
          <cell r="DL30">
            <v>0.97100131102525133</v>
          </cell>
          <cell r="DM30">
            <v>1.0322554217731137</v>
          </cell>
          <cell r="DN30">
            <v>0.99139171037199303</v>
          </cell>
          <cell r="DO30">
            <v>0.99337504690937706</v>
          </cell>
          <cell r="DP30">
            <v>1.0365920289910315</v>
          </cell>
          <cell r="DQ30">
            <v>1.0944993805437533</v>
          </cell>
          <cell r="DR30">
            <v>0.98609543121900467</v>
          </cell>
          <cell r="DS30">
            <v>1.031610637230306</v>
          </cell>
          <cell r="DT30">
            <v>1.0248369292523833</v>
          </cell>
          <cell r="DU30">
            <v>1.036006128702758</v>
          </cell>
          <cell r="DV30">
            <v>1.0423946557040082</v>
          </cell>
          <cell r="DW30">
            <v>1.0641160949868074</v>
          </cell>
          <cell r="DX30">
            <v>1.028075548749362</v>
          </cell>
          <cell r="DY30">
            <v>1.003968253968254</v>
          </cell>
          <cell r="DZ30">
            <v>0.96478174603174593</v>
          </cell>
          <cell r="EA30">
            <v>0.96000000000000008</v>
          </cell>
          <cell r="EB30">
            <v>0.9941162049521941</v>
          </cell>
          <cell r="EC30">
            <v>0.9458333333333333</v>
          </cell>
          <cell r="ED30">
            <v>0.99927078269324254</v>
          </cell>
          <cell r="EE30">
            <v>0.99708171206225682</v>
          </cell>
          <cell r="EF30">
            <v>1.0012239902080782</v>
          </cell>
          <cell r="EG30">
            <v>0.9977816120285925</v>
          </cell>
          <cell r="EH30">
            <v>1.0105989647522799</v>
          </cell>
          <cell r="EI30">
            <v>1.0074386312918424</v>
          </cell>
          <cell r="EJ30">
            <v>1.0357497517378351</v>
          </cell>
          <cell r="EK30">
            <v>0.99802371541501977</v>
          </cell>
          <cell r="EL30">
            <v>1.038560411311054</v>
          </cell>
          <cell r="EM30">
            <v>1.0776748971193415</v>
          </cell>
          <cell r="EN30">
            <v>1.041430332922318</v>
          </cell>
          <cell r="EO30">
            <v>1.0587371512481645</v>
          </cell>
          <cell r="EP30">
            <v>1.0586232060325955</v>
          </cell>
          <cell r="EQ30">
            <v>1.2063414634146341</v>
          </cell>
          <cell r="ER30">
            <v>1.1970660146699268</v>
          </cell>
          <cell r="ES30">
            <v>1.2080039525691699</v>
          </cell>
          <cell r="ET30" t="str">
            <v/>
          </cell>
          <cell r="EU30" t="str">
            <v/>
          </cell>
          <cell r="EV30" t="str">
            <v/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</row>
        <row r="38">
          <cell r="A38" t="str">
            <v>DE</v>
          </cell>
          <cell r="B38" t="str">
            <v>Cows' milk collected</v>
          </cell>
          <cell r="C38">
            <v>0.97544940203614505</v>
          </cell>
          <cell r="D38">
            <v>1.0019713020933489</v>
          </cell>
          <cell r="E38">
            <v>0.97247964846060686</v>
          </cell>
          <cell r="F38">
            <v>0.99573446692196999</v>
          </cell>
          <cell r="G38">
            <v>0.98186612832496456</v>
          </cell>
          <cell r="H38">
            <v>1.0092949337236932</v>
          </cell>
          <cell r="I38">
            <v>1.0396177044279142</v>
          </cell>
          <cell r="J38">
            <v>1.0254208634373776</v>
          </cell>
          <cell r="K38">
            <v>1.0274051374279729</v>
          </cell>
          <cell r="L38">
            <v>1.016273315658214</v>
          </cell>
          <cell r="M38">
            <v>1.0291005264396627</v>
          </cell>
          <cell r="N38">
            <v>1.0320849983437652</v>
          </cell>
          <cell r="O38">
            <v>1.0182544014970769</v>
          </cell>
          <cell r="P38">
            <v>0.97942595591234949</v>
          </cell>
          <cell r="Q38">
            <v>0.97689040027530039</v>
          </cell>
          <cell r="R38">
            <v>0.99767942580642111</v>
          </cell>
          <cell r="S38">
            <v>1.0095693568135244</v>
          </cell>
          <cell r="T38">
            <v>1.0192423176315717</v>
          </cell>
          <cell r="U38">
            <v>0.9940046299074804</v>
          </cell>
          <cell r="V38">
            <v>0.98514295631046889</v>
          </cell>
          <cell r="W38">
            <v>0.99481903235168123</v>
          </cell>
          <cell r="X38">
            <v>1.0034602953000342</v>
          </cell>
          <cell r="Y38">
            <v>1.005748864911937</v>
          </cell>
          <cell r="Z38">
            <v>1.0133759781531875</v>
          </cell>
          <cell r="AA38">
            <v>1.017099417093158</v>
          </cell>
          <cell r="AB38">
            <v>0.99089907400478161</v>
          </cell>
          <cell r="AC38">
            <v>0.9699830018148804</v>
          </cell>
          <cell r="AD38">
            <v>1.0135242960483075</v>
          </cell>
          <cell r="AE38">
            <v>1.0014168359164517</v>
          </cell>
          <cell r="AF38">
            <v>0.98136931821008788</v>
          </cell>
          <cell r="AG38">
            <v>0.97665295605414182</v>
          </cell>
          <cell r="AH38">
            <v>1.0017756983004031</v>
          </cell>
          <cell r="AI38">
            <v>0.99123766023348014</v>
          </cell>
          <cell r="AJ38">
            <v>0.98353096753901226</v>
          </cell>
          <cell r="AK38">
            <v>0.98464054621756869</v>
          </cell>
          <cell r="AL38">
            <v>0.98308377697551985</v>
          </cell>
          <cell r="AM38">
            <v>0.99071577288515178</v>
          </cell>
          <cell r="AN38">
            <v>1.0021091836689064</v>
          </cell>
          <cell r="AO38">
            <v>1.0281861006239092</v>
          </cell>
          <cell r="AP38">
            <v>0.98627850625742186</v>
          </cell>
          <cell r="AQ38">
            <v>0.98398673600600484</v>
          </cell>
          <cell r="AR38">
            <v>0.9891913199323672</v>
          </cell>
          <cell r="AS38">
            <v>0.99528837844071805</v>
          </cell>
          <cell r="AT38">
            <v>0.99715653311575025</v>
          </cell>
          <cell r="AU38">
            <v>0.99827156110732218</v>
          </cell>
          <cell r="AV38">
            <v>1.012525338728969</v>
          </cell>
          <cell r="AW38">
            <v>1.0182149254615169</v>
          </cell>
          <cell r="AX38">
            <v>1.0190881398968241</v>
          </cell>
          <cell r="AY38">
            <v>1.0165153331265842</v>
          </cell>
          <cell r="AZ38">
            <v>1.0593205716574974</v>
          </cell>
          <cell r="BA38">
            <v>1.0094688330336654</v>
          </cell>
          <cell r="BB38">
            <v>0.99439005985087359</v>
          </cell>
          <cell r="BC38">
            <v>0.98210182609747254</v>
          </cell>
          <cell r="BD38">
            <v>0.98938201716901342</v>
          </cell>
          <cell r="BE38">
            <v>1.0019439468203319</v>
          </cell>
          <cell r="BF38">
            <v>0.99256641771962162</v>
          </cell>
          <cell r="BG38">
            <v>1.007155959868224</v>
          </cell>
          <cell r="BH38">
            <v>1.0107008138575724</v>
          </cell>
          <cell r="BI38">
            <v>1.0188292812479705</v>
          </cell>
          <cell r="BJ38">
            <v>1.0185492447637809</v>
          </cell>
          <cell r="BK38">
            <v>1.0063926212758232</v>
          </cell>
          <cell r="BL38">
            <v>0.96783732753447893</v>
          </cell>
          <cell r="BM38">
            <v>1.0083395496062977</v>
          </cell>
          <cell r="BN38">
            <v>0.99166243022901945</v>
          </cell>
          <cell r="BO38">
            <v>1.0102887801928935</v>
          </cell>
          <cell r="BP38">
            <v>1.0155764140920744</v>
          </cell>
          <cell r="BQ38">
            <v>1.0043031872230612</v>
          </cell>
          <cell r="BR38">
            <v>1.0027312392203998</v>
          </cell>
          <cell r="BS38">
            <v>0.99300267812505227</v>
          </cell>
          <cell r="BT38">
            <v>0.98643029358831946</v>
          </cell>
          <cell r="BU38">
            <v>0.98638924115964266</v>
          </cell>
          <cell r="BV38">
            <v>0.97708500404559029</v>
          </cell>
          <cell r="BW38">
            <v>0.98219306219316771</v>
          </cell>
          <cell r="BX38">
            <v>0.99893171383278256</v>
          </cell>
          <cell r="BY38">
            <v>1.0067827273460439</v>
          </cell>
          <cell r="BZ38">
            <v>1.0066258825754391</v>
          </cell>
          <cell r="CA38">
            <v>0.98832730981484318</v>
          </cell>
          <cell r="CB38">
            <v>0.96873540137375336</v>
          </cell>
          <cell r="CC38">
            <v>0.98247148076928803</v>
          </cell>
          <cell r="CD38">
            <v>0.97192169418668739</v>
          </cell>
          <cell r="CE38">
            <v>0.97900375820235153</v>
          </cell>
          <cell r="CF38">
            <v>0.98645913785049966</v>
          </cell>
          <cell r="CG38">
            <v>0.99746337445463751</v>
          </cell>
          <cell r="CH38">
            <v>1.0166848978906098</v>
          </cell>
          <cell r="CI38">
            <v>1.0227419535467108</v>
          </cell>
          <cell r="CJ38">
            <v>1.0190836608831668</v>
          </cell>
          <cell r="CK38">
            <v>1.033838874133244</v>
          </cell>
          <cell r="CL38">
            <v>1.0149350318936712</v>
          </cell>
          <cell r="CM38">
            <v>1.0224262299409328</v>
          </cell>
          <cell r="CN38">
            <v>1.0214012221246154</v>
          </cell>
          <cell r="CO38">
            <v>1.0200060315773876</v>
          </cell>
          <cell r="CP38">
            <v>1.0346261669251604</v>
          </cell>
          <cell r="CQ38">
            <v>1.0456651208539423</v>
          </cell>
          <cell r="CR38">
            <v>1.0403091246048388</v>
          </cell>
          <cell r="CS38">
            <v>1.0252586468222908</v>
          </cell>
          <cell r="CT38">
            <v>1.017096455959672</v>
          </cell>
          <cell r="CU38">
            <v>1.0037943724327871</v>
          </cell>
          <cell r="CV38">
            <v>1.0242507391895899</v>
          </cell>
          <cell r="CW38">
            <v>0.953715911718093</v>
          </cell>
          <cell r="CX38">
            <v>0.99324848952307498</v>
          </cell>
          <cell r="CY38">
            <v>0.98311388115696485</v>
          </cell>
          <cell r="CZ38">
            <v>0.98625585596422305</v>
          </cell>
          <cell r="DA38">
            <v>0.98037021696880866</v>
          </cell>
          <cell r="DB38">
            <v>0.99269369784083938</v>
          </cell>
          <cell r="DC38">
            <v>0.9916160274971263</v>
          </cell>
          <cell r="DD38">
            <v>0.99536046003325884</v>
          </cell>
          <cell r="DE38">
            <v>1.0055927435802519</v>
          </cell>
          <cell r="DF38">
            <v>1.0055129131078067</v>
          </cell>
          <cell r="DG38">
            <v>1.0195795322502454</v>
          </cell>
          <cell r="DH38">
            <v>0.98280378617252984</v>
          </cell>
          <cell r="DI38">
            <v>1.0275717300180272</v>
          </cell>
          <cell r="DJ38">
            <v>1.0235816741042925</v>
          </cell>
          <cell r="DK38">
            <v>1.0203205444635524</v>
          </cell>
          <cell r="DL38">
            <v>1.0293898060861708</v>
          </cell>
          <cell r="DM38">
            <v>1.0097893419579378</v>
          </cell>
          <cell r="DN38">
            <v>1.0186336065220951</v>
          </cell>
          <cell r="DO38">
            <v>1.0047305351132645</v>
          </cell>
          <cell r="DP38">
            <v>0.99179010039956073</v>
          </cell>
          <cell r="DQ38">
            <v>0.98628113474312584</v>
          </cell>
          <cell r="DR38">
            <v>0.96859782882218681</v>
          </cell>
          <cell r="DS38">
            <v>0.96196996301975524</v>
          </cell>
          <cell r="DT38">
            <v>0.96702658826416488</v>
          </cell>
          <cell r="DU38">
            <v>0.96993930079888069</v>
          </cell>
          <cell r="DV38">
            <v>0.96297529508704571</v>
          </cell>
          <cell r="DW38">
            <v>0.97538650739997335</v>
          </cell>
          <cell r="DX38">
            <v>0.97845156256215005</v>
          </cell>
          <cell r="DY38">
            <v>0.98995969804429107</v>
          </cell>
          <cell r="DZ38">
            <v>0.98453060335438891</v>
          </cell>
          <cell r="EA38">
            <v>0.98084902868860924</v>
          </cell>
          <cell r="EB38">
            <v>1.0011129665626133</v>
          </cell>
          <cell r="EC38">
            <v>1.0021633598166613</v>
          </cell>
          <cell r="ED38">
            <v>1.0148359161349134</v>
          </cell>
          <cell r="EE38">
            <v>1.0368762206433875</v>
          </cell>
          <cell r="EF38">
            <v>1.0425941018295746</v>
          </cell>
          <cell r="EG38">
            <v>1.0541690900438851</v>
          </cell>
          <cell r="EH38">
            <v>1.0307559656156444</v>
          </cell>
          <cell r="EI38">
            <v>1.0084605996635552</v>
          </cell>
          <cell r="EJ38">
            <v>0.99791550440901078</v>
          </cell>
          <cell r="EK38">
            <v>1.0059904378394544</v>
          </cell>
          <cell r="EL38">
            <v>1.0026637286005693</v>
          </cell>
          <cell r="EM38">
            <v>1.0059680829170643</v>
          </cell>
          <cell r="EN38">
            <v>1.0036571240959791</v>
          </cell>
          <cell r="EO38">
            <v>1.0094365582419249</v>
          </cell>
          <cell r="EP38">
            <v>1.0269160809323841</v>
          </cell>
          <cell r="EQ38">
            <v>1.0200199083529271</v>
          </cell>
          <cell r="ER38">
            <v>1.0608690360842354</v>
          </cell>
          <cell r="ES38">
            <v>1.0018181818181817</v>
          </cell>
          <cell r="ET38">
            <v>0.99984288947486855</v>
          </cell>
          <cell r="EU38">
            <v>0.95348095572963509</v>
          </cell>
          <cell r="EV38">
            <v>0.93268876571512782</v>
          </cell>
          <cell r="EW38">
            <v>0.99863609240473949</v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</row>
        <row r="39">
          <cell r="A39">
            <v>0</v>
          </cell>
          <cell r="B39" t="str">
            <v>Fat content</v>
          </cell>
          <cell r="C39">
            <v>1.0101056499770324</v>
          </cell>
          <cell r="D39">
            <v>1.0235376369144722</v>
          </cell>
          <cell r="E39">
            <v>1.0090090090090091</v>
          </cell>
          <cell r="F39">
            <v>1.0002322880371661</v>
          </cell>
          <cell r="G39">
            <v>1.0128878281622911</v>
          </cell>
          <cell r="H39">
            <v>0.99298839458413923</v>
          </cell>
          <cell r="I39">
            <v>1.0091020910209101</v>
          </cell>
          <cell r="J39">
            <v>1.0095988186069409</v>
          </cell>
          <cell r="K39">
            <v>0.99881432297842065</v>
          </cell>
          <cell r="L39">
            <v>1.0129442221699225</v>
          </cell>
          <cell r="M39">
            <v>0.99862919808087747</v>
          </cell>
          <cell r="N39">
            <v>0.99366515837104086</v>
          </cell>
          <cell r="O39">
            <v>0.99749886311959979</v>
          </cell>
          <cell r="P39">
            <v>0.97973588342440787</v>
          </cell>
          <cell r="Q39">
            <v>0.97527472527472514</v>
          </cell>
          <cell r="R39">
            <v>0.99489084997677657</v>
          </cell>
          <cell r="S39">
            <v>0.98562676720075404</v>
          </cell>
          <cell r="T39">
            <v>0.99537375213050883</v>
          </cell>
          <cell r="U39">
            <v>0.99293027791321309</v>
          </cell>
          <cell r="V39">
            <v>0.98878595806923442</v>
          </cell>
          <cell r="W39">
            <v>0.98551756885090225</v>
          </cell>
          <cell r="X39">
            <v>1.0039498141263938</v>
          </cell>
          <cell r="Y39">
            <v>1.0146419583619306</v>
          </cell>
          <cell r="Z39">
            <v>1.0040983606557377</v>
          </cell>
          <cell r="AA39">
            <v>0.98905858217460696</v>
          </cell>
          <cell r="AB39">
            <v>1.0069718800836627</v>
          </cell>
          <cell r="AC39">
            <v>1.0119718309859156</v>
          </cell>
          <cell r="AD39">
            <v>1.0021008403361344</v>
          </cell>
          <cell r="AE39">
            <v>1.0007171886206072</v>
          </cell>
          <cell r="AF39">
            <v>1.0056262230919764</v>
          </cell>
          <cell r="AG39">
            <v>1.0027007120058922</v>
          </cell>
          <cell r="AH39">
            <v>1.0051775147928994</v>
          </cell>
          <cell r="AI39">
            <v>1.014936159961455</v>
          </cell>
          <cell r="AJ39">
            <v>1.0013885674612359</v>
          </cell>
          <cell r="AK39">
            <v>0.99255918827508471</v>
          </cell>
          <cell r="AL39">
            <v>0.99863945578231283</v>
          </cell>
          <cell r="AM39">
            <v>0.99308596450795106</v>
          </cell>
          <cell r="AN39">
            <v>0.99884606508192941</v>
          </cell>
          <cell r="AO39">
            <v>0.9972164231036883</v>
          </cell>
          <cell r="AP39">
            <v>0.99068250640577682</v>
          </cell>
          <cell r="AQ39">
            <v>0.99474438604873383</v>
          </cell>
          <cell r="AR39">
            <v>0.99294575529068352</v>
          </cell>
          <cell r="AS39">
            <v>0.98971596474045054</v>
          </cell>
          <cell r="AT39">
            <v>0.99852832965415739</v>
          </cell>
          <cell r="AU39">
            <v>0.98124851649655831</v>
          </cell>
          <cell r="AV39">
            <v>0.9907557198983129</v>
          </cell>
          <cell r="AW39">
            <v>0.99613811903680138</v>
          </cell>
          <cell r="AX39">
            <v>0.99432334241598541</v>
          </cell>
          <cell r="AY39">
            <v>1.0074263170109075</v>
          </cell>
          <cell r="AZ39">
            <v>0.99537892791127536</v>
          </cell>
          <cell r="BA39">
            <v>0.99976738776459639</v>
          </cell>
          <cell r="BB39">
            <v>1.0054079473312956</v>
          </cell>
          <cell r="BC39">
            <v>0.99495677233429392</v>
          </cell>
          <cell r="BD39">
            <v>0.99902008819206278</v>
          </cell>
          <cell r="BE39">
            <v>1.0098960910440375</v>
          </cell>
          <cell r="BF39">
            <v>1.0066322770817981</v>
          </cell>
          <cell r="BG39">
            <v>1.0130624092888243</v>
          </cell>
          <cell r="BH39">
            <v>0.99346862607884312</v>
          </cell>
          <cell r="BI39">
            <v>0.98722919042189283</v>
          </cell>
          <cell r="BJ39">
            <v>0.98515642840831252</v>
          </cell>
          <cell r="BK39">
            <v>1.0004607233356368</v>
          </cell>
          <cell r="BL39">
            <v>1.0023212627669451</v>
          </cell>
          <cell r="BM39">
            <v>1.0034899953466727</v>
          </cell>
          <cell r="BN39">
            <v>1.0023386342376053</v>
          </cell>
          <cell r="BO39">
            <v>1.0091720975138789</v>
          </cell>
          <cell r="BP39">
            <v>1.0080922020598331</v>
          </cell>
          <cell r="BQ39">
            <v>0.99485546300832928</v>
          </cell>
          <cell r="BR39">
            <v>0.99048316251830171</v>
          </cell>
          <cell r="BS39">
            <v>1.0002387774594079</v>
          </cell>
          <cell r="BT39">
            <v>0.99436487438365817</v>
          </cell>
          <cell r="BU39">
            <v>1.0060060060060061</v>
          </cell>
          <cell r="BV39">
            <v>1.0171534538711173</v>
          </cell>
          <cell r="BW39">
            <v>1.0029933225880727</v>
          </cell>
          <cell r="BX39">
            <v>0.98425196850393715</v>
          </cell>
          <cell r="BY39">
            <v>0.98956642708091813</v>
          </cell>
          <cell r="BZ39">
            <v>0.99206719552029865</v>
          </cell>
          <cell r="CA39">
            <v>0.99067208801722084</v>
          </cell>
          <cell r="CB39">
            <v>0.98054001459498907</v>
          </cell>
          <cell r="CC39">
            <v>0.98941147500615612</v>
          </cell>
          <cell r="CD39">
            <v>0.98965262379896535</v>
          </cell>
          <cell r="CE39">
            <v>0.97803771783241833</v>
          </cell>
          <cell r="CF39">
            <v>1.0113341204250295</v>
          </cell>
          <cell r="CG39">
            <v>0.99380022962112513</v>
          </cell>
          <cell r="CH39">
            <v>0.98609845031905197</v>
          </cell>
          <cell r="CI39">
            <v>0.98507805325987152</v>
          </cell>
          <cell r="CJ39">
            <v>1.0101176470588236</v>
          </cell>
          <cell r="CK39">
            <v>0.99414245548266178</v>
          </cell>
          <cell r="CL39">
            <v>0.98894637817497655</v>
          </cell>
          <cell r="CM39">
            <v>0.98841139546112988</v>
          </cell>
          <cell r="CN39">
            <v>0.98734805259240888</v>
          </cell>
          <cell r="CO39">
            <v>0.99004479840716786</v>
          </cell>
          <cell r="CP39">
            <v>0.98904655215334814</v>
          </cell>
          <cell r="CQ39">
            <v>1.0136685379546007</v>
          </cell>
          <cell r="CR39">
            <v>1.0130749474667289</v>
          </cell>
          <cell r="CS39">
            <v>1.0161737523105359</v>
          </cell>
          <cell r="CT39">
            <v>1.0064709960711811</v>
          </cell>
          <cell r="CU39">
            <v>1.0095548823118152</v>
          </cell>
          <cell r="CV39">
            <v>0.99906825064057758</v>
          </cell>
          <cell r="CW39">
            <v>1.0131982088145179</v>
          </cell>
          <cell r="CX39">
            <v>1.0071343638525565</v>
          </cell>
          <cell r="CY39">
            <v>1.0117244748412311</v>
          </cell>
          <cell r="CZ39">
            <v>1.0276381909547738</v>
          </cell>
          <cell r="DA39">
            <v>1.0284062342885871</v>
          </cell>
          <cell r="DB39">
            <v>1.0208910143468413</v>
          </cell>
          <cell r="DC39">
            <v>1.0016855285335904</v>
          </cell>
          <cell r="DD39">
            <v>0.98317584696934768</v>
          </cell>
          <cell r="DE39">
            <v>0.98476580263756264</v>
          </cell>
          <cell r="DF39">
            <v>0.99425947187141206</v>
          </cell>
          <cell r="DG39">
            <v>0.9852262234533703</v>
          </cell>
          <cell r="DH39">
            <v>0.99790160876661238</v>
          </cell>
          <cell r="DI39">
            <v>0.994417306350314</v>
          </cell>
          <cell r="DJ39">
            <v>0.98583234946871301</v>
          </cell>
          <cell r="DK39">
            <v>0.98841139546112988</v>
          </cell>
          <cell r="DL39">
            <v>0.98215158924205392</v>
          </cell>
          <cell r="DM39">
            <v>0.96968956245416771</v>
          </cell>
          <cell r="DN39">
            <v>0.99457593688362911</v>
          </cell>
          <cell r="DO39">
            <v>0.98461538461538456</v>
          </cell>
          <cell r="DP39">
            <v>0.97562119081106424</v>
          </cell>
          <cell r="DQ39">
            <v>0.98937889632879239</v>
          </cell>
          <cell r="DR39">
            <v>1</v>
          </cell>
          <cell r="DS39">
            <v>1.0121836925960639</v>
          </cell>
          <cell r="DT39">
            <v>1.0023364485981308</v>
          </cell>
          <cell r="DU39">
            <v>0.99883040935672496</v>
          </cell>
          <cell r="DV39">
            <v>1.005988023952096</v>
          </cell>
          <cell r="DW39">
            <v>1.0014655593551538</v>
          </cell>
          <cell r="DX39">
            <v>1.0007468259895442</v>
          </cell>
          <cell r="DY39">
            <v>0.99067305268464834</v>
          </cell>
          <cell r="DZ39">
            <v>0.9890927119484384</v>
          </cell>
          <cell r="EA39">
            <v>0.99609375</v>
          </cell>
          <cell r="EB39">
            <v>1.0019221528111484</v>
          </cell>
          <cell r="EC39">
            <v>0.99649941656942809</v>
          </cell>
          <cell r="ED39">
            <v>0.98845265588914555</v>
          </cell>
          <cell r="EE39">
            <v>0.98379629629629628</v>
          </cell>
          <cell r="EF39">
            <v>0.98834498834498841</v>
          </cell>
          <cell r="EG39">
            <v>0.98829039812646369</v>
          </cell>
          <cell r="EH39">
            <v>0.99047619047619051</v>
          </cell>
          <cell r="EI39">
            <v>0.9926829268292684</v>
          </cell>
          <cell r="EJ39">
            <v>0.99502487562189068</v>
          </cell>
          <cell r="EK39">
            <v>1.0203562340966921</v>
          </cell>
          <cell r="EL39">
            <v>1.0125313283208019</v>
          </cell>
          <cell r="EM39">
            <v>1.0171568627450982</v>
          </cell>
          <cell r="EN39">
            <v>1.0191846522781776</v>
          </cell>
          <cell r="EO39">
            <v>1.0093676814988291</v>
          </cell>
          <cell r="EP39">
            <v>1.0023364485981308</v>
          </cell>
          <cell r="EQ39">
            <v>0.99529411764705888</v>
          </cell>
          <cell r="ER39">
            <v>0.98820754716981141</v>
          </cell>
          <cell r="ES39">
            <v>0.99526066350710907</v>
          </cell>
          <cell r="ET39">
            <v>1.0072115384615385</v>
          </cell>
          <cell r="EU39">
            <v>0.99508599508599493</v>
          </cell>
          <cell r="EV39">
            <v>1.0125</v>
          </cell>
          <cell r="EW39">
            <v>0.99251870324189528</v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</row>
        <row r="40">
          <cell r="A40">
            <v>0</v>
          </cell>
          <cell r="B40" t="str">
            <v>Protein content</v>
          </cell>
          <cell r="C40">
            <v>1.0125988866100206</v>
          </cell>
          <cell r="D40">
            <v>1.0213903743315509</v>
          </cell>
          <cell r="E40">
            <v>1.0091770278271166</v>
          </cell>
          <cell r="F40">
            <v>1.0029841838257236</v>
          </cell>
          <cell r="G40">
            <v>0.99143279172821275</v>
          </cell>
          <cell r="H40">
            <v>0.99257278669043381</v>
          </cell>
          <cell r="I40">
            <v>1.0187594553706505</v>
          </cell>
          <cell r="J40">
            <v>1.0117505272672491</v>
          </cell>
          <cell r="K40">
            <v>1.0052113491603938</v>
          </cell>
          <cell r="L40">
            <v>1.0042796005706134</v>
          </cell>
          <cell r="M40">
            <v>0.98864604030655689</v>
          </cell>
          <cell r="N40">
            <v>0.99741230592294416</v>
          </cell>
          <cell r="O40">
            <v>0.99652777777777779</v>
          </cell>
          <cell r="P40">
            <v>0.98691099476439781</v>
          </cell>
          <cell r="Q40">
            <v>0.98738633030214151</v>
          </cell>
          <cell r="R40">
            <v>1.0014876524843797</v>
          </cell>
          <cell r="S40">
            <v>1</v>
          </cell>
          <cell r="T40">
            <v>0.99910206524992518</v>
          </cell>
          <cell r="U40">
            <v>0.98633798633798642</v>
          </cell>
          <cell r="V40">
            <v>0.98630136986301364</v>
          </cell>
          <cell r="W40">
            <v>0.98214285714285721</v>
          </cell>
          <cell r="X40">
            <v>0.99630681818181821</v>
          </cell>
          <cell r="Y40">
            <v>1.0126327878265864</v>
          </cell>
          <cell r="Z40">
            <v>1.0002882675122515</v>
          </cell>
          <cell r="AA40">
            <v>0.99245063879210227</v>
          </cell>
          <cell r="AB40">
            <v>1.0035366931918657</v>
          </cell>
          <cell r="AC40">
            <v>1.0041592394533569</v>
          </cell>
          <cell r="AD40">
            <v>0.99673202614379086</v>
          </cell>
          <cell r="AE40">
            <v>0.99970202622169257</v>
          </cell>
          <cell r="AF40">
            <v>0.99580587177950863</v>
          </cell>
          <cell r="AG40">
            <v>1.004516711833785</v>
          </cell>
          <cell r="AH40">
            <v>1.0138888888888891</v>
          </cell>
          <cell r="AI40">
            <v>1.0146627565982405</v>
          </cell>
          <cell r="AJ40">
            <v>1.0022811519817507</v>
          </cell>
          <cell r="AK40">
            <v>0.99603062092429817</v>
          </cell>
          <cell r="AL40">
            <v>1.0097982708933717</v>
          </cell>
          <cell r="AM40">
            <v>1.0087770626097132</v>
          </cell>
          <cell r="AN40">
            <v>1.0126284875183553</v>
          </cell>
          <cell r="AO40">
            <v>1.0115384615384615</v>
          </cell>
          <cell r="AP40">
            <v>1.0083457526080477</v>
          </cell>
          <cell r="AQ40">
            <v>1.0071535022354694</v>
          </cell>
          <cell r="AR40">
            <v>1.0069193742478941</v>
          </cell>
          <cell r="AS40">
            <v>0.99340527577937654</v>
          </cell>
          <cell r="AT40">
            <v>0.99910661107802257</v>
          </cell>
          <cell r="AU40">
            <v>0.98757225433526008</v>
          </cell>
          <cell r="AV40">
            <v>0.99601706970128012</v>
          </cell>
          <cell r="AW40">
            <v>1.0025619128949614</v>
          </cell>
          <cell r="AX40">
            <v>0.99657534246575341</v>
          </cell>
          <cell r="AY40">
            <v>1.0017401392111369</v>
          </cell>
          <cell r="AZ40">
            <v>0.99216937354988399</v>
          </cell>
          <cell r="BA40">
            <v>0.99766013454226377</v>
          </cell>
          <cell r="BB40">
            <v>0.99852202187407635</v>
          </cell>
          <cell r="BC40">
            <v>0.98638650488310153</v>
          </cell>
          <cell r="BD40">
            <v>0.99253062443979689</v>
          </cell>
          <cell r="BE40">
            <v>1.0147857573928787</v>
          </cell>
          <cell r="BF40">
            <v>1.0062593144560357</v>
          </cell>
          <cell r="BG40">
            <v>1.0108282118817677</v>
          </cell>
          <cell r="BH40">
            <v>0.99742930591259638</v>
          </cell>
          <cell r="BI40">
            <v>0.99545712663259511</v>
          </cell>
          <cell r="BJ40">
            <v>0.99484536082474229</v>
          </cell>
          <cell r="BK40">
            <v>1.0063694267515924</v>
          </cell>
          <cell r="BL40">
            <v>1.0087693656825489</v>
          </cell>
          <cell r="BM40">
            <v>1.0061565523306948</v>
          </cell>
          <cell r="BN40">
            <v>1.0059206631142688</v>
          </cell>
          <cell r="BO40">
            <v>1.0105010501050105</v>
          </cell>
          <cell r="BP40">
            <v>1.0096327513546057</v>
          </cell>
          <cell r="BQ40">
            <v>0.99018733273862625</v>
          </cell>
          <cell r="BR40">
            <v>0.98874407582938395</v>
          </cell>
          <cell r="BS40">
            <v>0.99884192240880143</v>
          </cell>
          <cell r="BT40">
            <v>0.99770904925544102</v>
          </cell>
          <cell r="BU40">
            <v>1.0028522532800914</v>
          </cell>
          <cell r="BV40">
            <v>1.0097869890616005</v>
          </cell>
          <cell r="BW40">
            <v>1.0008630609896434</v>
          </cell>
          <cell r="BX40">
            <v>0.98638075920023183</v>
          </cell>
          <cell r="BY40">
            <v>0.9941724941724942</v>
          </cell>
          <cell r="BZ40">
            <v>1.002060035314891</v>
          </cell>
          <cell r="CA40">
            <v>0.99762470308788598</v>
          </cell>
          <cell r="CB40">
            <v>0.99016100178890876</v>
          </cell>
          <cell r="CC40">
            <v>0.99969969969969974</v>
          </cell>
          <cell r="CD40">
            <v>1.0014979029358897</v>
          </cell>
          <cell r="CE40">
            <v>0.99304347826086958</v>
          </cell>
          <cell r="CF40">
            <v>1.0123421354764639</v>
          </cell>
          <cell r="CG40">
            <v>1.0011376564277588</v>
          </cell>
          <cell r="CH40">
            <v>0.99971493728620298</v>
          </cell>
          <cell r="CI40">
            <v>0.99683817188847368</v>
          </cell>
          <cell r="CJ40">
            <v>1.0182138660399531</v>
          </cell>
          <cell r="CK40">
            <v>1.0055685814771396</v>
          </cell>
          <cell r="CL40">
            <v>0.99941262848751844</v>
          </cell>
          <cell r="CM40">
            <v>1.0014880952380953</v>
          </cell>
          <cell r="CN40">
            <v>0.99819331526648591</v>
          </cell>
          <cell r="CO40">
            <v>0.99699609492340036</v>
          </cell>
          <cell r="CP40">
            <v>0.99371821717020647</v>
          </cell>
          <cell r="CQ40">
            <v>1.0070052539404553</v>
          </cell>
          <cell r="CR40">
            <v>1.010490501842926</v>
          </cell>
          <cell r="CS40">
            <v>1.0102272727272728</v>
          </cell>
          <cell r="CT40">
            <v>0.99857428001140569</v>
          </cell>
          <cell r="CU40">
            <v>1</v>
          </cell>
          <cell r="CV40">
            <v>0.99134448932487007</v>
          </cell>
          <cell r="CW40">
            <v>0.99970853978431951</v>
          </cell>
          <cell r="CX40">
            <v>0.9970614163972964</v>
          </cell>
          <cell r="CY40">
            <v>1.0056463595839524</v>
          </cell>
          <cell r="CZ40">
            <v>1.0174962292609353</v>
          </cell>
          <cell r="DA40">
            <v>1.0123531184091594</v>
          </cell>
          <cell r="DB40">
            <v>1.0063214930764599</v>
          </cell>
          <cell r="DC40">
            <v>0.99623188405797092</v>
          </cell>
          <cell r="DD40">
            <v>0.98512906846240178</v>
          </cell>
          <cell r="DE40">
            <v>0.99015748031496054</v>
          </cell>
          <cell r="DF40">
            <v>1.000856653340948</v>
          </cell>
          <cell r="DG40">
            <v>0.99625144175317193</v>
          </cell>
          <cell r="DH40">
            <v>1.0072759022118742</v>
          </cell>
          <cell r="DI40">
            <v>1.0064139941690962</v>
          </cell>
          <cell r="DJ40">
            <v>0.99793692897141184</v>
          </cell>
          <cell r="DK40">
            <v>0.9949763593380615</v>
          </cell>
          <cell r="DL40">
            <v>0.99169878446486803</v>
          </cell>
          <cell r="DM40">
            <v>0.99732142857142858</v>
          </cell>
          <cell r="DN40">
            <v>0.99910260245288662</v>
          </cell>
          <cell r="DO40">
            <v>0.97468722723305212</v>
          </cell>
          <cell r="DP40">
            <v>1.0025633722586158</v>
          </cell>
          <cell r="DQ40">
            <v>0.99261573416643001</v>
          </cell>
          <cell r="DR40">
            <v>0.99572039942938673</v>
          </cell>
          <cell r="DS40">
            <v>1.0072358900144718</v>
          </cell>
          <cell r="DT40">
            <v>0.99682172782432832</v>
          </cell>
          <cell r="DU40">
            <v>0.99362688296639634</v>
          </cell>
          <cell r="DV40">
            <v>0.99822799763733017</v>
          </cell>
          <cell r="DW40">
            <v>0.99792099792099787</v>
          </cell>
          <cell r="DX40">
            <v>0.9925261584454409</v>
          </cell>
          <cell r="DY40">
            <v>0.97284392718591461</v>
          </cell>
          <cell r="DZ40">
            <v>0.99700598802395213</v>
          </cell>
          <cell r="EA40">
            <v>1.0208955223880596</v>
          </cell>
          <cell r="EB40">
            <v>0.98579545454545459</v>
          </cell>
          <cell r="EC40">
            <v>0.9985693848354793</v>
          </cell>
          <cell r="ED40">
            <v>0.99713467048710591</v>
          </cell>
          <cell r="EE40">
            <v>0.9885057471264368</v>
          </cell>
          <cell r="EF40">
            <v>0.99420289855072463</v>
          </cell>
          <cell r="EG40">
            <v>1</v>
          </cell>
          <cell r="EH40">
            <v>1.0059171597633136</v>
          </cell>
          <cell r="EI40">
            <v>1.0059523809523809</v>
          </cell>
          <cell r="EJ40">
            <v>1.0030120481927711</v>
          </cell>
          <cell r="EK40">
            <v>1.0245398773006136</v>
          </cell>
          <cell r="EL40">
            <v>1.012012012012012</v>
          </cell>
          <cell r="EM40">
            <v>1.0116959064327486</v>
          </cell>
          <cell r="EN40">
            <v>1.0115273775216138</v>
          </cell>
          <cell r="EO40">
            <v>1.0114613180515759</v>
          </cell>
          <cell r="EP40">
            <v>1.0028735632183909</v>
          </cell>
          <cell r="EQ40">
            <v>1.0029069767441861</v>
          </cell>
          <cell r="ER40">
            <v>1</v>
          </cell>
          <cell r="ES40">
            <v>1</v>
          </cell>
          <cell r="ET40">
            <v>0.99411764705882355</v>
          </cell>
          <cell r="EU40">
            <v>0.99704142011834329</v>
          </cell>
          <cell r="EV40">
            <v>0.99399399399399402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</row>
        <row r="41">
          <cell r="A41">
            <v>0</v>
          </cell>
          <cell r="B41" t="str">
            <v>Imports 0401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</row>
        <row r="42">
          <cell r="A42">
            <v>0</v>
          </cell>
          <cell r="B42" t="str">
            <v>Fat available</v>
          </cell>
          <cell r="C42">
            <v>0.98530695226342813</v>
          </cell>
          <cell r="D42">
            <v>1.025555338800743</v>
          </cell>
          <cell r="E42">
            <v>0.98124072637466653</v>
          </cell>
          <cell r="F42">
            <v>0.99596576412682991</v>
          </cell>
          <cell r="G42">
            <v>0.99452025026519064</v>
          </cell>
          <cell r="H42">
            <v>1.0022181559001955</v>
          </cell>
          <cell r="I42">
            <v>1.0490803994005669</v>
          </cell>
          <cell r="J42">
            <v>1.0352636923012855</v>
          </cell>
          <cell r="K42">
            <v>1.0261869667646721</v>
          </cell>
          <cell r="L42">
            <v>1.0294281832414578</v>
          </cell>
          <cell r="M42">
            <v>1.0276898334630491</v>
          </cell>
          <cell r="N42">
            <v>1.0255469033316329</v>
          </cell>
          <cell r="O42">
            <v>1.0157076078598628</v>
          </cell>
          <cell r="P42">
            <v>0.95957875416458083</v>
          </cell>
          <cell r="Q42">
            <v>0.9527365167520101</v>
          </cell>
          <cell r="R42">
            <v>0.99258213194489275</v>
          </cell>
          <cell r="S42">
            <v>0.99505858142105885</v>
          </cell>
          <cell r="T42">
            <v>1.0145270500311332</v>
          </cell>
          <cell r="U42">
            <v>0.986977293421055</v>
          </cell>
          <cell r="V42">
            <v>0.97409552189060511</v>
          </cell>
          <cell r="W42">
            <v>0.9804116342098359</v>
          </cell>
          <cell r="X42">
            <v>1.0074237769496857</v>
          </cell>
          <cell r="Y42">
            <v>1.0204749979145367</v>
          </cell>
          <cell r="Z42">
            <v>1.01752915839152</v>
          </cell>
          <cell r="AA42">
            <v>1.0059709074007781</v>
          </cell>
          <cell r="AB42">
            <v>0.99780750352375525</v>
          </cell>
          <cell r="AC42">
            <v>0.98159547437181904</v>
          </cell>
          <cell r="AD42">
            <v>1.0156535487710983</v>
          </cell>
          <cell r="AE42">
            <v>1.0021350406756555</v>
          </cell>
          <cell r="AF42">
            <v>0.98689072092995866</v>
          </cell>
          <cell r="AG42">
            <v>0.97929061441814746</v>
          </cell>
          <cell r="AH42">
            <v>1.0069624067975205</v>
          </cell>
          <cell r="AI42">
            <v>1.006042944486546</v>
          </cell>
          <cell r="AJ42">
            <v>0.98489666663765485</v>
          </cell>
          <cell r="AK42">
            <v>0.97731402129644596</v>
          </cell>
          <cell r="AL42">
            <v>0.98174624802725374</v>
          </cell>
          <cell r="AM42">
            <v>0.98386592886889113</v>
          </cell>
          <cell r="AN42">
            <v>1.0009528148901516</v>
          </cell>
          <cell r="AO42">
            <v>1.025324065549104</v>
          </cell>
          <cell r="AP42">
            <v>0.97708886259324823</v>
          </cell>
          <cell r="AQ42">
            <v>0.97881528158839071</v>
          </cell>
          <cell r="AR42">
            <v>0.98221332229723268</v>
          </cell>
          <cell r="AS42">
            <v>0.98505279766341391</v>
          </cell>
          <cell r="AT42">
            <v>0.99568904741580044</v>
          </cell>
          <cell r="AU42">
            <v>0.97955248839726305</v>
          </cell>
          <cell r="AV42">
            <v>1.0031652708877028</v>
          </cell>
          <cell r="AW42">
            <v>1.0142827006244324</v>
          </cell>
          <cell r="AX42">
            <v>1.0133031254786993</v>
          </cell>
          <cell r="AY42">
            <v>1.0240642982368304</v>
          </cell>
          <cell r="AZ42">
            <v>1.0544253749307992</v>
          </cell>
          <cell r="BA42">
            <v>1.0092340182318431</v>
          </cell>
          <cell r="BB42">
            <v>0.99976766892131097</v>
          </cell>
          <cell r="BC42">
            <v>0.97714886299755721</v>
          </cell>
          <cell r="BD42">
            <v>0.98841251004782871</v>
          </cell>
          <cell r="BE42">
            <v>1.0118592753390883</v>
          </cell>
          <cell r="BF42">
            <v>0.99914939322402596</v>
          </cell>
          <cell r="BG42">
            <v>1.0203118432337015</v>
          </cell>
          <cell r="BH42">
            <v>1.0040995489198512</v>
          </cell>
          <cell r="BI42">
            <v>1.0058180065045526</v>
          </cell>
          <cell r="BJ42">
            <v>1.0034303361294705</v>
          </cell>
          <cell r="BK42">
            <v>1.0068562898412576</v>
          </cell>
          <cell r="BL42">
            <v>0.97008393228734446</v>
          </cell>
          <cell r="BM42">
            <v>1.0118586499422899</v>
          </cell>
          <cell r="BN42">
            <v>0.99398156594049969</v>
          </cell>
          <cell r="BO42">
            <v>1.0195552474020004</v>
          </cell>
          <cell r="BP42">
            <v>1.0237946636421082</v>
          </cell>
          <cell r="BQ42">
            <v>0.99913651232553913</v>
          </cell>
          <cell r="BR42">
            <v>0.99318840897891736</v>
          </cell>
          <cell r="BS42">
            <v>0.99323978478172004</v>
          </cell>
          <cell r="BT42">
            <v>0.98087163497218421</v>
          </cell>
          <cell r="BU42">
            <v>0.99231350086630743</v>
          </cell>
          <cell r="BV42">
            <v>0.99384538659064692</v>
          </cell>
          <cell r="BW42">
            <v>0.9851330828720789</v>
          </cell>
          <cell r="BX42">
            <v>0.98320050574092777</v>
          </cell>
          <cell r="BY42">
            <v>0.99627838634660681</v>
          </cell>
          <cell r="BZ42">
            <v>0.99864051626476147</v>
          </cell>
          <cell r="CA42">
            <v>0.97910827965871339</v>
          </cell>
          <cell r="CB42">
            <v>0.94988382460170262</v>
          </cell>
          <cell r="CC42">
            <v>0.97206855693942373</v>
          </cell>
          <cell r="CD42">
            <v>0.96186485477899064</v>
          </cell>
          <cell r="CE42">
            <v>0.95750260142158872</v>
          </cell>
          <cell r="CF42">
            <v>0.99763978451326807</v>
          </cell>
          <cell r="CG42">
            <v>0.99127933057168094</v>
          </cell>
          <cell r="CH42">
            <v>1.002551402272714</v>
          </cell>
          <cell r="CI42">
            <v>1.0074806525869919</v>
          </cell>
          <cell r="CJ42">
            <v>1.0293943896873967</v>
          </cell>
          <cell r="CK42">
            <v>1.0277831169042535</v>
          </cell>
          <cell r="CL42">
            <v>1.0037163238741502</v>
          </cell>
          <cell r="CM42">
            <v>1.0105777366919795</v>
          </cell>
          <cell r="CN42">
            <v>1.0084785075802456</v>
          </cell>
          <cell r="CO42">
            <v>1.0098516659071299</v>
          </cell>
          <cell r="CP42">
            <v>1.0232934431649645</v>
          </cell>
          <cell r="CQ42">
            <v>1.0599578342461367</v>
          </cell>
          <cell r="CR42">
            <v>1.0539111117582058</v>
          </cell>
          <cell r="CS42">
            <v>1.0418409262302299</v>
          </cell>
          <cell r="CT42">
            <v>1.0236780831301993</v>
          </cell>
          <cell r="CU42">
            <v>1.0133855095266451</v>
          </cell>
          <cell r="CV42">
            <v>1.0232963942194619</v>
          </cell>
          <cell r="CW42">
            <v>0.96630325347067691</v>
          </cell>
          <cell r="CX42">
            <v>1.0003346856433348</v>
          </cell>
          <cell r="CY42">
            <v>0.9946403751226548</v>
          </cell>
          <cell r="CZ42">
            <v>1.0135141836416262</v>
          </cell>
          <cell r="DA42">
            <v>1.0082188430415775</v>
          </cell>
          <cell r="DB42">
            <v>1.0134320761244511</v>
          </cell>
          <cell r="DC42">
            <v>0.99328742460583819</v>
          </cell>
          <cell r="DD42">
            <v>0.97861436333299889</v>
          </cell>
          <cell r="DE42">
            <v>0.99027334525831556</v>
          </cell>
          <cell r="DF42">
            <v>0.99974073794645302</v>
          </cell>
          <cell r="DG42">
            <v>1.0045164920692631</v>
          </cell>
          <cell r="DH42">
            <v>0.98074147932348532</v>
          </cell>
          <cell r="DI42">
            <v>1.021835111846259</v>
          </cell>
          <cell r="DJ42">
            <v>1.0090799266553532</v>
          </cell>
          <cell r="DK42">
            <v>1.0084964531708795</v>
          </cell>
          <cell r="DL42">
            <v>1.0110168339971022</v>
          </cell>
          <cell r="DM42">
            <v>0.97918218517407474</v>
          </cell>
          <cell r="DN42">
            <v>1.0131084735478628</v>
          </cell>
          <cell r="DO42">
            <v>0.989273142265368</v>
          </cell>
          <cell r="DP42">
            <v>0.96761143878644429</v>
          </cell>
          <cell r="DQ42">
            <v>0.97580574056206271</v>
          </cell>
          <cell r="DR42">
            <v>0.9685978288221867</v>
          </cell>
          <cell r="DS42">
            <v>0.973690309335835</v>
          </cell>
          <cell r="DT42">
            <v>0.96928599618067002</v>
          </cell>
          <cell r="DU42">
            <v>0.96880486886812145</v>
          </cell>
          <cell r="DV42">
            <v>0.96874161421930371</v>
          </cell>
          <cell r="DW42">
            <v>0.97681599422078424</v>
          </cell>
          <cell r="DX42">
            <v>0.97918229561858172</v>
          </cell>
          <cell r="DY42">
            <v>0.9807263960963104</v>
          </cell>
          <cell r="DZ42">
            <v>0.97379204446802503</v>
          </cell>
          <cell r="EA42">
            <v>0.97701758717029452</v>
          </cell>
          <cell r="EB42">
            <v>1.0030372586655689</v>
          </cell>
          <cell r="EC42">
            <v>0.99865520336456093</v>
          </cell>
          <cell r="ED42">
            <v>1.0031172565952493</v>
          </cell>
          <cell r="EE42">
            <v>1.0200749855866658</v>
          </cell>
          <cell r="EF42">
            <v>1.0304426554213044</v>
          </cell>
          <cell r="EG42">
            <v>1.0418251896920832</v>
          </cell>
          <cell r="EH42">
            <v>1.0209392421335906</v>
          </cell>
          <cell r="EI42">
            <v>1.0010816196660168</v>
          </cell>
          <cell r="EJ42">
            <v>0.99295075065573235</v>
          </cell>
          <cell r="EK42">
            <v>1.0264686146911481</v>
          </cell>
          <cell r="EL42">
            <v>1.0152284369790223</v>
          </cell>
          <cell r="EM42">
            <v>1.0232273392416218</v>
          </cell>
          <cell r="EN42">
            <v>1.022911937028276</v>
          </cell>
          <cell r="EO42">
            <v>1.0188926384128096</v>
          </cell>
          <cell r="EP42">
            <v>1.0293154175700765</v>
          </cell>
          <cell r="EQ42">
            <v>1.0152198146665605</v>
          </cell>
          <cell r="ER42">
            <v>1.0483587880172047</v>
          </cell>
          <cell r="ES42">
            <v>0.99707022834984949</v>
          </cell>
          <cell r="ET42">
            <v>1.0070532949278124</v>
          </cell>
          <cell r="EU42">
            <v>0.94879554562776947</v>
          </cell>
          <cell r="EV42">
            <v>0.94434737528656687</v>
          </cell>
          <cell r="EW42">
            <v>0.99116499944410574</v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</row>
        <row r="43">
          <cell r="A43">
            <v>0</v>
          </cell>
          <cell r="B43" t="str">
            <v>Protein available</v>
          </cell>
          <cell r="C43">
            <v>0.98773897844621072</v>
          </cell>
          <cell r="D43">
            <v>1.0234038433145969</v>
          </cell>
          <cell r="E43">
            <v>0.98140412125583432</v>
          </cell>
          <cell r="F43">
            <v>0.99870592161287419</v>
          </cell>
          <cell r="G43">
            <v>0.9734542767085913</v>
          </cell>
          <cell r="H43">
            <v>1.0017986849586629</v>
          </cell>
          <cell r="I43">
            <v>1.059120366356668</v>
          </cell>
          <cell r="J43">
            <v>1.0374700992536048</v>
          </cell>
          <cell r="K43">
            <v>1.0327593043282923</v>
          </cell>
          <cell r="L43">
            <v>1.0206225595198042</v>
          </cell>
          <cell r="M43">
            <v>1.0174161605419656</v>
          </cell>
          <cell r="N43">
            <v>1.029414278106533</v>
          </cell>
          <cell r="O43">
            <v>1.0147187959363233</v>
          </cell>
          <cell r="P43">
            <v>0.96660624444752818</v>
          </cell>
          <cell r="Q43">
            <v>0.96456822743521886</v>
          </cell>
          <cell r="R43">
            <v>0.99916362608283638</v>
          </cell>
          <cell r="S43">
            <v>1.0095693568135242</v>
          </cell>
          <cell r="T43">
            <v>1.0183271045358235</v>
          </cell>
          <cell r="U43">
            <v>0.98042452507357958</v>
          </cell>
          <cell r="V43">
            <v>0.97164784731991438</v>
          </cell>
          <cell r="W43">
            <v>0.97705440677397271</v>
          </cell>
          <cell r="X43">
            <v>0.99975433398216484</v>
          </cell>
          <cell r="Y43">
            <v>1.0184542769291993</v>
          </cell>
          <cell r="Z43">
            <v>1.013668101525385</v>
          </cell>
          <cell r="AA43">
            <v>1.0094209662091795</v>
          </cell>
          <cell r="AB43">
            <v>0.99440358001364015</v>
          </cell>
          <cell r="AC43">
            <v>0.97401739338511484</v>
          </cell>
          <cell r="AD43">
            <v>1.0102121251461891</v>
          </cell>
          <cell r="AE43">
            <v>1.0011184399581927</v>
          </cell>
          <cell r="AF43">
            <v>0.97725332945785848</v>
          </cell>
          <cell r="AG43">
            <v>0.98106421601825267</v>
          </cell>
          <cell r="AH43">
            <v>1.0156892496656866</v>
          </cell>
          <cell r="AI43">
            <v>1.005771936776493</v>
          </cell>
          <cell r="AJ43">
            <v>0.98577455115472734</v>
          </cell>
          <cell r="AK43">
            <v>0.98073213463632503</v>
          </cell>
          <cell r="AL43">
            <v>0.99271629813320494</v>
          </cell>
          <cell r="AM43">
            <v>0.99941134725219505</v>
          </cell>
          <cell r="AN43">
            <v>1.0147643069868986</v>
          </cell>
          <cell r="AO43">
            <v>1.0400497864003388</v>
          </cell>
          <cell r="AP43">
            <v>0.99450974267328107</v>
          </cell>
          <cell r="AQ43">
            <v>0.99102568732169627</v>
          </cell>
          <cell r="AR43">
            <v>0.99603590487774774</v>
          </cell>
          <cell r="AS43">
            <v>0.98872472606490991</v>
          </cell>
          <cell r="AT43">
            <v>0.99626568451558728</v>
          </cell>
          <cell r="AU43">
            <v>0.98586529604153739</v>
          </cell>
          <cell r="AV43">
            <v>1.0084925208791238</v>
          </cell>
          <cell r="AW43">
            <v>1.020823503408899</v>
          </cell>
          <cell r="AX43">
            <v>1.0155981120204651</v>
          </cell>
          <cell r="AY43">
            <v>1.0182842113164796</v>
          </cell>
          <cell r="AZ43">
            <v>1.051025427969924</v>
          </cell>
          <cell r="BA43">
            <v>1.0071068117805886</v>
          </cell>
          <cell r="BB43">
            <v>0.99292037309377812</v>
          </cell>
          <cell r="BC43">
            <v>0.96873198768359725</v>
          </cell>
          <cell r="BD43">
            <v>0.98199195131026651</v>
          </cell>
          <cell r="BE43">
            <v>1.0167584469392805</v>
          </cell>
          <cell r="BF43">
            <v>0.9987792030466297</v>
          </cell>
          <cell r="BG43">
            <v>1.0180616579996624</v>
          </cell>
          <cell r="BH43">
            <v>1.0081026112512548</v>
          </cell>
          <cell r="BI43">
            <v>1.0142008688402566</v>
          </cell>
          <cell r="BJ43">
            <v>1.0132989909247923</v>
          </cell>
          <cell r="BK43">
            <v>1.0128027653603824</v>
          </cell>
          <cell r="BL43">
            <v>0.97632464698084964</v>
          </cell>
          <cell r="BM43">
            <v>1.0145474448105583</v>
          </cell>
          <cell r="BN43">
            <v>0.99753372940148255</v>
          </cell>
          <cell r="BO43">
            <v>1.0208978732942289</v>
          </cell>
          <cell r="BP43">
            <v>1.0253592091706256</v>
          </cell>
          <cell r="BQ43">
            <v>0.99444829421730407</v>
          </cell>
          <cell r="BR43">
            <v>0.99144457242822714</v>
          </cell>
          <cell r="BS43">
            <v>0.99185270397551539</v>
          </cell>
          <cell r="BT43">
            <v>0.98417043037276775</v>
          </cell>
          <cell r="BU43">
            <v>0.98920267310818699</v>
          </cell>
          <cell r="BV43">
            <v>0.98664772429243852</v>
          </cell>
          <cell r="BW43">
            <v>0.98304075470944485</v>
          </cell>
          <cell r="BX43">
            <v>0.98532702227956881</v>
          </cell>
          <cell r="BY43">
            <v>1.0009156951354024</v>
          </cell>
          <cell r="BZ43">
            <v>1.0086995674424277</v>
          </cell>
          <cell r="CA43">
            <v>0.98597973900768199</v>
          </cell>
          <cell r="CB43">
            <v>0.95920401549261614</v>
          </cell>
          <cell r="CC43">
            <v>0.98217644428857653</v>
          </cell>
          <cell r="CD43">
            <v>0.97337753854586451</v>
          </cell>
          <cell r="CE43">
            <v>0.97219329727572634</v>
          </cell>
          <cell r="CF43">
            <v>0.9986341501718462</v>
          </cell>
          <cell r="CG43">
            <v>0.99859814507403977</v>
          </cell>
          <cell r="CH43">
            <v>1.0163950789345406</v>
          </cell>
          <cell r="CI43">
            <v>1.0195082192871496</v>
          </cell>
          <cell r="CJ43">
            <v>1.0376451141659977</v>
          </cell>
          <cell r="CK43">
            <v>1.0395958901380893</v>
          </cell>
          <cell r="CL43">
            <v>1.0143388879689172</v>
          </cell>
          <cell r="CM43">
            <v>1.0239476975450117</v>
          </cell>
          <cell r="CN43">
            <v>1.0195558721298104</v>
          </cell>
          <cell r="CO43">
            <v>1.01694203028097</v>
          </cell>
          <cell r="CP43">
            <v>1.0281268700345148</v>
          </cell>
          <cell r="CQ43">
            <v>1.0529902705622012</v>
          </cell>
          <cell r="CR43">
            <v>1.0512224893937188</v>
          </cell>
          <cell r="CS43">
            <v>1.035744246619337</v>
          </cell>
          <cell r="CT43">
            <v>1.0156463612120818</v>
          </cell>
          <cell r="CU43">
            <v>1.0037943724327871</v>
          </cell>
          <cell r="CV43">
            <v>1.015385325982525</v>
          </cell>
          <cell r="CW43">
            <v>0.9534379414727655</v>
          </cell>
          <cell r="CX43">
            <v>0.99032974579835253</v>
          </cell>
          <cell r="CY43">
            <v>0.98866489564195192</v>
          </cell>
          <cell r="CZ43">
            <v>1.0035116145301131</v>
          </cell>
          <cell r="DA43">
            <v>0.99248084634383771</v>
          </cell>
          <cell r="DB43">
            <v>0.99896900417878554</v>
          </cell>
          <cell r="DC43">
            <v>0.98787950333554275</v>
          </cell>
          <cell r="DD43">
            <v>0.98055852277687194</v>
          </cell>
          <cell r="DE43">
            <v>0.99569517720643053</v>
          </cell>
          <cell r="DF43">
            <v>1.0063742891041867</v>
          </cell>
          <cell r="DG43">
            <v>1.0157575789863318</v>
          </cell>
          <cell r="DH43">
            <v>0.989954570414181</v>
          </cell>
          <cell r="DI43">
            <v>1.034162569102691</v>
          </cell>
          <cell r="DJ43">
            <v>1.0214699524070541</v>
          </cell>
          <cell r="DK43">
            <v>1.015194820688174</v>
          </cell>
          <cell r="DL43">
            <v>1.0208446194361818</v>
          </cell>
          <cell r="DM43">
            <v>1.0070845490776932</v>
          </cell>
          <cell r="DN43">
            <v>1.0177194872221949</v>
          </cell>
          <cell r="DO43">
            <v>0.97929801938592864</v>
          </cell>
          <cell r="DP43">
            <v>0.99433242762929475</v>
          </cell>
          <cell r="DQ43">
            <v>0.97899817265754774</v>
          </cell>
          <cell r="DR43">
            <v>0.9644526170012645</v>
          </cell>
          <cell r="DS43">
            <v>0.96893067186939152</v>
          </cell>
          <cell r="DT43">
            <v>0.96395311456555011</v>
          </cell>
          <cell r="DU43">
            <v>0.96375776411939751</v>
          </cell>
          <cell r="DV43">
            <v>0.96126890058895875</v>
          </cell>
          <cell r="DW43">
            <v>0.97335867682325827</v>
          </cell>
          <cell r="DX43">
            <v>0.97113877061474962</v>
          </cell>
          <cell r="DY43">
            <v>0.96307628040119042</v>
          </cell>
          <cell r="DZ43">
            <v>0.98158290693716044</v>
          </cell>
          <cell r="EA43">
            <v>1.0013443815268785</v>
          </cell>
          <cell r="EB43">
            <v>0.98689261192393973</v>
          </cell>
          <cell r="EC43">
            <v>1.0007296497167804</v>
          </cell>
          <cell r="ED43">
            <v>1.0119280768336674</v>
          </cell>
          <cell r="EE43">
            <v>1.0249581031647279</v>
          </cell>
          <cell r="EF43">
            <v>1.0365500780508525</v>
          </cell>
          <cell r="EG43">
            <v>1.0541690900438851</v>
          </cell>
          <cell r="EH43">
            <v>1.0368551133411807</v>
          </cell>
          <cell r="EI43">
            <v>1.0144633413282191</v>
          </cell>
          <cell r="EJ43">
            <v>1.0009212740006044</v>
          </cell>
          <cell r="EK43">
            <v>1.0306773197496251</v>
          </cell>
          <cell r="EL43">
            <v>1.0147077373525279</v>
          </cell>
          <cell r="EM43">
            <v>1.0177337914891937</v>
          </cell>
          <cell r="EN43">
            <v>1.0152266586676906</v>
          </cell>
          <cell r="EO43">
            <v>1.0210060316888236</v>
          </cell>
          <cell r="EP43">
            <v>1.0298669892109256</v>
          </cell>
          <cell r="EQ43">
            <v>1.0229850825051159</v>
          </cell>
          <cell r="ER43">
            <v>1.0608690360842354</v>
          </cell>
          <cell r="ES43">
            <v>1.0018181818181819</v>
          </cell>
          <cell r="ET43">
            <v>0.99396146071325153</v>
          </cell>
          <cell r="EU43">
            <v>0.95066000615647051</v>
          </cell>
          <cell r="EV43">
            <v>0.92708703138650839</v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</row>
        <row r="44">
          <cell r="A44">
            <v>0</v>
          </cell>
          <cell r="B44" t="str">
            <v>Price</v>
          </cell>
          <cell r="C44">
            <v>1.0295250320924261</v>
          </cell>
          <cell r="D44">
            <v>1.0269743256418591</v>
          </cell>
          <cell r="E44">
            <v>0.98534565148136344</v>
          </cell>
          <cell r="F44">
            <v>0.97283311772315639</v>
          </cell>
          <cell r="G44">
            <v>0.96457855034437523</v>
          </cell>
          <cell r="H44">
            <v>0.95529801324503316</v>
          </cell>
          <cell r="I44">
            <v>0.97677549646583639</v>
          </cell>
          <cell r="J44">
            <v>0.98093645484949832</v>
          </cell>
          <cell r="K44">
            <v>0.96258719086873812</v>
          </cell>
          <cell r="L44">
            <v>0.94698130554704252</v>
          </cell>
          <cell r="M44">
            <v>0.92951409718056377</v>
          </cell>
          <cell r="N44">
            <v>0.92354185554548185</v>
          </cell>
          <cell r="O44">
            <v>0.9298628428927681</v>
          </cell>
          <cell r="P44">
            <v>0.92531645569620247</v>
          </cell>
          <cell r="Q44">
            <v>0.93533785968315553</v>
          </cell>
          <cell r="R44">
            <v>0.95877659574468088</v>
          </cell>
          <cell r="S44">
            <v>0.96803808228493704</v>
          </cell>
          <cell r="T44">
            <v>0.97954939341421143</v>
          </cell>
          <cell r="U44">
            <v>0.97415575465196413</v>
          </cell>
          <cell r="V44">
            <v>0.976474599386294</v>
          </cell>
          <cell r="W44">
            <v>0.98550724637681164</v>
          </cell>
          <cell r="X44">
            <v>1.0165048543689321</v>
          </cell>
          <cell r="Y44">
            <v>1.0380767989674089</v>
          </cell>
          <cell r="Z44">
            <v>1.0297774869109948</v>
          </cell>
          <cell r="AA44">
            <v>1.0254777070063694</v>
          </cell>
          <cell r="AB44">
            <v>1.0393296853625171</v>
          </cell>
          <cell r="AC44">
            <v>1.0387141375734532</v>
          </cell>
          <cell r="AD44">
            <v>1.0329403606102634</v>
          </cell>
          <cell r="AE44">
            <v>1.0396909027046015</v>
          </cell>
          <cell r="AF44">
            <v>1.0382165605095541</v>
          </cell>
          <cell r="AG44">
            <v>1.0527060488149984</v>
          </cell>
          <cell r="AH44">
            <v>1.0649441340782122</v>
          </cell>
          <cell r="AI44">
            <v>1.0728609625668448</v>
          </cell>
          <cell r="AJ44">
            <v>1.0646290990130531</v>
          </cell>
          <cell r="AK44">
            <v>1.0438296549580353</v>
          </cell>
          <cell r="AL44">
            <v>1.0451223387353035</v>
          </cell>
          <cell r="AM44">
            <v>1.0156914024190913</v>
          </cell>
          <cell r="AN44">
            <v>1.0141493912471207</v>
          </cell>
          <cell r="AO44">
            <v>0.9963394342762063</v>
          </cell>
          <cell r="AP44">
            <v>0.97515944947969124</v>
          </cell>
          <cell r="AQ44">
            <v>0.96182432432432419</v>
          </cell>
          <cell r="AR44">
            <v>0.95432856169052493</v>
          </cell>
          <cell r="AS44">
            <v>0.9311155913978495</v>
          </cell>
          <cell r="AT44">
            <v>0.93245901639344264</v>
          </cell>
          <cell r="AU44">
            <v>0.92429906542056073</v>
          </cell>
          <cell r="AV44">
            <v>0.94019138755980869</v>
          </cell>
          <cell r="AW44">
            <v>0.95890410958904126</v>
          </cell>
          <cell r="AX44">
            <v>0.95865004560656741</v>
          </cell>
          <cell r="AY44">
            <v>0.99002252977148375</v>
          </cell>
          <cell r="AZ44">
            <v>0.9828033744321869</v>
          </cell>
          <cell r="BA44">
            <v>1.0013360053440215</v>
          </cell>
          <cell r="BB44">
            <v>1.0203098106712565</v>
          </cell>
          <cell r="BC44">
            <v>1.0203723217421847</v>
          </cell>
          <cell r="BD44">
            <v>1.0450000000000002</v>
          </cell>
          <cell r="BE44">
            <v>1.0927463009743774</v>
          </cell>
          <cell r="BF44">
            <v>1.0991561181434599</v>
          </cell>
          <cell r="BG44">
            <v>1.0849342770475225</v>
          </cell>
          <cell r="BH44">
            <v>1.0817430025445292</v>
          </cell>
          <cell r="BI44">
            <v>1.0826086956521739</v>
          </cell>
          <cell r="BJ44">
            <v>1.0805581985410719</v>
          </cell>
          <cell r="BK44">
            <v>1.0815994798439532</v>
          </cell>
          <cell r="BL44">
            <v>1.0818752063387258</v>
          </cell>
          <cell r="BM44">
            <v>1.081054036024016</v>
          </cell>
          <cell r="BN44">
            <v>1.0870445344129553</v>
          </cell>
          <cell r="BO44">
            <v>1.1146299483648883</v>
          </cell>
          <cell r="BP44">
            <v>1.1151742993848257</v>
          </cell>
          <cell r="BQ44">
            <v>1.1043593130779392</v>
          </cell>
          <cell r="BR44">
            <v>1.1004478566858604</v>
          </cell>
          <cell r="BS44">
            <v>1.1289220254737498</v>
          </cell>
          <cell r="BT44">
            <v>1.0835048515142607</v>
          </cell>
          <cell r="BU44">
            <v>1.066265060240964</v>
          </cell>
          <cell r="BV44">
            <v>1.0581156442618138</v>
          </cell>
          <cell r="BW44">
            <v>1.0159302675082655</v>
          </cell>
          <cell r="BX44">
            <v>0.99389685688129381</v>
          </cell>
          <cell r="BY44">
            <v>0.99259487812403591</v>
          </cell>
          <cell r="BZ44">
            <v>0.96058348851644937</v>
          </cell>
          <cell r="CA44">
            <v>0.91754169240271766</v>
          </cell>
          <cell r="CB44">
            <v>0.88630095004596998</v>
          </cell>
          <cell r="CC44">
            <v>0.86273923444976086</v>
          </cell>
          <cell r="CD44">
            <v>0.85290697674418603</v>
          </cell>
          <cell r="CE44">
            <v>0.83957072096862961</v>
          </cell>
          <cell r="CF44">
            <v>0.87272727272727257</v>
          </cell>
          <cell r="CG44">
            <v>0.87597524885660483</v>
          </cell>
          <cell r="CH44">
            <v>0.88099861303744809</v>
          </cell>
          <cell r="CI44">
            <v>0.91420118343195267</v>
          </cell>
          <cell r="CJ44">
            <v>0.93951489100399144</v>
          </cell>
          <cell r="CK44">
            <v>0.92632887783649365</v>
          </cell>
          <cell r="CL44">
            <v>0.93893376413570273</v>
          </cell>
          <cell r="CM44">
            <v>0.95658027600134643</v>
          </cell>
          <cell r="CN44">
            <v>0.95781466113416314</v>
          </cell>
          <cell r="CO44">
            <v>0.96187175043327555</v>
          </cell>
          <cell r="CP44">
            <v>0.95978186775732788</v>
          </cell>
          <cell r="CQ44">
            <v>0.97443461160275313</v>
          </cell>
          <cell r="CR44">
            <v>0.97854477611940305</v>
          </cell>
          <cell r="CS44">
            <v>0.98065110565110558</v>
          </cell>
          <cell r="CT44">
            <v>0.9678841309823677</v>
          </cell>
          <cell r="CU44">
            <v>0.9702265372168285</v>
          </cell>
          <cell r="CV44">
            <v>0.95033006535947706</v>
          </cell>
          <cell r="CW44">
            <v>0.96845973154362408</v>
          </cell>
          <cell r="CX44">
            <v>0.97316242257398489</v>
          </cell>
          <cell r="CY44">
            <v>0.98487332864180144</v>
          </cell>
          <cell r="CZ44">
            <v>1.0028916967509025</v>
          </cell>
          <cell r="DA44">
            <v>1.0043639639639639</v>
          </cell>
          <cell r="DB44">
            <v>1.0092329545454546</v>
          </cell>
          <cell r="DC44">
            <v>0.99865792129162467</v>
          </cell>
          <cell r="DD44">
            <v>0.98475055608516049</v>
          </cell>
          <cell r="DE44">
            <v>0.98653617287817097</v>
          </cell>
          <cell r="DF44">
            <v>0.99284645413142492</v>
          </cell>
          <cell r="DG44">
            <v>0.98498999332888593</v>
          </cell>
          <cell r="DH44">
            <v>1.002403705626872</v>
          </cell>
          <cell r="DI44">
            <v>0.99861053842502279</v>
          </cell>
          <cell r="DJ44">
            <v>0.98655945346727902</v>
          </cell>
          <cell r="DK44">
            <v>0.98034662255583238</v>
          </cell>
          <cell r="DL44">
            <v>0.98127796516211252</v>
          </cell>
          <cell r="DM44">
            <v>0.98166200831685868</v>
          </cell>
          <cell r="DN44">
            <v>0.98627726952850103</v>
          </cell>
          <cell r="DO44">
            <v>0.96900987197752786</v>
          </cell>
          <cell r="DP44">
            <v>0.95804789271412494</v>
          </cell>
          <cell r="DQ44">
            <v>0.95840965584236248</v>
          </cell>
          <cell r="DR44">
            <v>0.96690377816586448</v>
          </cell>
          <cell r="DS44">
            <v>0.92279038266169988</v>
          </cell>
          <cell r="DT44">
            <v>0.91766723842195541</v>
          </cell>
          <cell r="DU44">
            <v>0.91776544066620402</v>
          </cell>
          <cell r="DV44">
            <v>0.94265232974910407</v>
          </cell>
          <cell r="DW44">
            <v>0.95298833819241968</v>
          </cell>
          <cell r="DX44">
            <v>0.96551724137931028</v>
          </cell>
          <cell r="DY44">
            <v>0.96308479532163749</v>
          </cell>
          <cell r="DZ44">
            <v>0.95255083838744192</v>
          </cell>
          <cell r="EA44">
            <v>0.95411887382690297</v>
          </cell>
          <cell r="EB44">
            <v>0.94307847760188612</v>
          </cell>
          <cell r="EC44">
            <v>0.92745942365021528</v>
          </cell>
          <cell r="ED44">
            <v>0.94035920027109454</v>
          </cell>
          <cell r="EE44">
            <v>0.9926605504587156</v>
          </cell>
          <cell r="EF44">
            <v>1.0149532710280373</v>
          </cell>
          <cell r="EG44">
            <v>1.0264650283553876</v>
          </cell>
          <cell r="EH44">
            <v>1.0418250950570342</v>
          </cell>
          <cell r="EI44">
            <v>1.0516252390057361</v>
          </cell>
          <cell r="EJ44">
            <v>1.1056231003039514</v>
          </cell>
          <cell r="EK44">
            <v>1.2087286527514232</v>
          </cell>
          <cell r="EL44">
            <v>1.3108614232209739</v>
          </cell>
          <cell r="EM44">
            <v>1.3479052823315119</v>
          </cell>
          <cell r="EN44">
            <v>1.4464285714285714</v>
          </cell>
          <cell r="EO44">
            <v>1.4642857142857142</v>
          </cell>
          <cell r="EP44">
            <v>1.4702702702702701</v>
          </cell>
          <cell r="EQ44">
            <v>1.4232902033271719</v>
          </cell>
          <cell r="ER44">
            <v>1.3627992633517496</v>
          </cell>
          <cell r="ES44">
            <v>1.3001841620626151</v>
          </cell>
          <cell r="ET44">
            <v>1.2408759124087592</v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"/>
      <sheetName val="Time"/>
      <sheetName val="Item"/>
      <sheetName val="Errors"/>
      <sheetName val="Cover"/>
      <sheetName val="Report"/>
      <sheetName val="Setup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 of Countries"/>
      <sheetName val="Graphs  ─&gt;"/>
      <sheetName val="Ranking_Origin_Destination"/>
      <sheetName val="Graph_backup"/>
      <sheetName val="Ranking_Changes"/>
      <sheetName val="Bilateral_Trade_over_Time"/>
      <sheetName val="Tables ─&gt;"/>
      <sheetName val="Ranking_years_Origin"/>
      <sheetName val="Ranking_years_Destination"/>
      <sheetName val="Data for ranking_destination"/>
      <sheetName val="Data for ranking_origin"/>
      <sheetName val="Data for ranking_destination_Ch"/>
      <sheetName val="Data for ranking_origin_CH"/>
      <sheetName val="Comtrade_data"/>
      <sheetName val="Country_Mapping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D28" t="str">
            <v>2012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Exporting country</v>
          </cell>
        </row>
      </sheetData>
      <sheetData sheetId="15">
        <row r="3">
          <cell r="I3" t="str">
            <v>Afghanistan</v>
          </cell>
          <cell r="K3" t="str">
            <v>EU-28</v>
          </cell>
          <cell r="R3" t="str">
            <v>EU-28</v>
          </cell>
          <cell r="S3" t="str">
            <v>World</v>
          </cell>
          <cell r="T3" t="str">
            <v>EU-28</v>
          </cell>
          <cell r="U3" t="str">
            <v>Brazil</v>
          </cell>
          <cell r="V3" t="str">
            <v>EU-28</v>
          </cell>
          <cell r="W3" t="str">
            <v>World</v>
          </cell>
          <cell r="X3" t="str">
            <v>EU-28</v>
          </cell>
          <cell r="Y3" t="str">
            <v>Brazil</v>
          </cell>
          <cell r="Z3" t="str">
            <v>Israel</v>
          </cell>
          <cell r="AA3" t="str">
            <v>EU-28</v>
          </cell>
          <cell r="AB3" t="str">
            <v>EU-28</v>
          </cell>
        </row>
        <row r="4">
          <cell r="K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K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6">
          <cell r="K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</row>
        <row r="7">
          <cell r="K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</row>
        <row r="8">
          <cell r="K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</row>
        <row r="9">
          <cell r="K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</row>
        <row r="10">
          <cell r="K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</row>
        <row r="11">
          <cell r="K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</row>
        <row r="12">
          <cell r="K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</row>
        <row r="13">
          <cell r="K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4">
          <cell r="K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K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</row>
        <row r="16">
          <cell r="K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</row>
        <row r="17">
          <cell r="K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</row>
        <row r="18">
          <cell r="K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</row>
        <row r="19">
          <cell r="K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</row>
        <row r="20">
          <cell r="K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</row>
        <row r="21">
          <cell r="K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</row>
        <row r="22">
          <cell r="K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</row>
        <row r="23">
          <cell r="K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K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K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K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</row>
        <row r="27">
          <cell r="K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K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</row>
        <row r="29">
          <cell r="K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</row>
        <row r="30">
          <cell r="K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</row>
        <row r="31">
          <cell r="K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</row>
        <row r="32">
          <cell r="K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</row>
        <row r="33">
          <cell r="K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</row>
        <row r="34">
          <cell r="K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</row>
        <row r="35">
          <cell r="K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</row>
        <row r="36">
          <cell r="K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</row>
        <row r="37">
          <cell r="K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</row>
        <row r="38">
          <cell r="K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</row>
        <row r="39">
          <cell r="K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</row>
        <row r="40">
          <cell r="K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</row>
        <row r="41">
          <cell r="K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</row>
        <row r="42">
          <cell r="K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</row>
        <row r="43">
          <cell r="K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</row>
        <row r="44">
          <cell r="K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</row>
        <row r="45">
          <cell r="K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</row>
        <row r="46">
          <cell r="K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</row>
        <row r="47">
          <cell r="K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</row>
        <row r="48">
          <cell r="K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K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K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K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</row>
        <row r="52">
          <cell r="K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</row>
        <row r="53">
          <cell r="K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</row>
        <row r="54">
          <cell r="K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</row>
        <row r="55">
          <cell r="K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</row>
        <row r="56">
          <cell r="K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</row>
        <row r="57">
          <cell r="K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</row>
        <row r="58">
          <cell r="K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</row>
        <row r="59">
          <cell r="K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</row>
        <row r="60">
          <cell r="K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</row>
        <row r="61">
          <cell r="K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</row>
        <row r="62">
          <cell r="K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</row>
        <row r="63">
          <cell r="K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</row>
        <row r="64">
          <cell r="K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</row>
        <row r="65">
          <cell r="K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</row>
        <row r="66">
          <cell r="K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</row>
        <row r="67">
          <cell r="K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</row>
        <row r="68">
          <cell r="K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</row>
        <row r="69">
          <cell r="K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</row>
        <row r="70">
          <cell r="K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</row>
        <row r="71">
          <cell r="K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</row>
        <row r="72">
          <cell r="K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</row>
        <row r="73">
          <cell r="K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</row>
        <row r="74">
          <cell r="K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</row>
        <row r="75">
          <cell r="K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</row>
        <row r="76">
          <cell r="K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</row>
        <row r="77">
          <cell r="K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</row>
        <row r="78">
          <cell r="K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</row>
        <row r="79">
          <cell r="K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</row>
        <row r="80">
          <cell r="K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</row>
        <row r="81">
          <cell r="K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</row>
        <row r="82">
          <cell r="K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</row>
        <row r="83">
          <cell r="K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</row>
        <row r="84">
          <cell r="K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</row>
        <row r="85">
          <cell r="K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</row>
        <row r="86">
          <cell r="K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</row>
        <row r="87">
          <cell r="K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</row>
        <row r="88">
          <cell r="K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</row>
        <row r="89">
          <cell r="K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</row>
        <row r="90">
          <cell r="K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</row>
        <row r="91">
          <cell r="K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</row>
        <row r="92">
          <cell r="K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</row>
        <row r="93">
          <cell r="K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</row>
        <row r="94">
          <cell r="K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</row>
        <row r="95">
          <cell r="K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</row>
        <row r="96">
          <cell r="K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</row>
        <row r="97">
          <cell r="K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</row>
        <row r="98">
          <cell r="K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</row>
        <row r="99">
          <cell r="K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</row>
        <row r="100">
          <cell r="K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</row>
        <row r="101">
          <cell r="K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</row>
        <row r="102">
          <cell r="K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</row>
        <row r="103">
          <cell r="K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</row>
        <row r="104">
          <cell r="K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</row>
        <row r="105">
          <cell r="K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</row>
        <row r="106">
          <cell r="K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</row>
        <row r="107">
          <cell r="K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</row>
        <row r="108">
          <cell r="K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</row>
        <row r="109">
          <cell r="K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</row>
        <row r="110">
          <cell r="K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</row>
        <row r="111">
          <cell r="K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</row>
        <row r="112">
          <cell r="K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</row>
        <row r="113">
          <cell r="K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</row>
        <row r="114">
          <cell r="K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</row>
        <row r="115">
          <cell r="K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</row>
        <row r="116">
          <cell r="K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</row>
        <row r="117">
          <cell r="K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</row>
        <row r="118">
          <cell r="K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</row>
        <row r="119">
          <cell r="K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</row>
        <row r="120">
          <cell r="K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</row>
        <row r="121">
          <cell r="K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</row>
        <row r="122">
          <cell r="K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</row>
        <row r="123">
          <cell r="K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</row>
        <row r="124">
          <cell r="K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</row>
        <row r="125">
          <cell r="K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</row>
        <row r="126">
          <cell r="K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</row>
        <row r="127">
          <cell r="K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</row>
        <row r="128">
          <cell r="K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</row>
        <row r="129">
          <cell r="K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</row>
        <row r="130">
          <cell r="K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</row>
        <row r="131">
          <cell r="K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</row>
        <row r="132">
          <cell r="K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</row>
        <row r="133">
          <cell r="K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</row>
        <row r="134">
          <cell r="K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</row>
        <row r="135">
          <cell r="K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</row>
        <row r="136">
          <cell r="K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</row>
        <row r="137">
          <cell r="K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</row>
        <row r="138">
          <cell r="K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</row>
        <row r="139">
          <cell r="K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</row>
        <row r="140">
          <cell r="K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</row>
        <row r="141">
          <cell r="K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</row>
        <row r="142">
          <cell r="K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</row>
        <row r="143">
          <cell r="K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</row>
        <row r="144">
          <cell r="K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</row>
        <row r="145">
          <cell r="K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</row>
        <row r="146">
          <cell r="K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</row>
        <row r="147">
          <cell r="K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</row>
        <row r="148">
          <cell r="K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</row>
        <row r="149">
          <cell r="K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</row>
        <row r="150">
          <cell r="K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</row>
        <row r="151">
          <cell r="K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</row>
        <row r="152">
          <cell r="K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</row>
        <row r="153">
          <cell r="K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</row>
        <row r="154">
          <cell r="K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</row>
        <row r="155">
          <cell r="K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</row>
        <row r="156">
          <cell r="K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</row>
        <row r="157">
          <cell r="K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</row>
        <row r="158">
          <cell r="K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</row>
        <row r="159">
          <cell r="K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</row>
        <row r="160">
          <cell r="K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</row>
        <row r="161">
          <cell r="K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</row>
        <row r="162">
          <cell r="K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</row>
        <row r="163">
          <cell r="K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</row>
        <row r="164">
          <cell r="K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</row>
        <row r="165">
          <cell r="K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</row>
        <row r="166">
          <cell r="K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</row>
        <row r="167">
          <cell r="K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</row>
        <row r="168">
          <cell r="K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</row>
        <row r="169">
          <cell r="K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</row>
        <row r="170">
          <cell r="K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</row>
        <row r="171">
          <cell r="K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</row>
        <row r="172">
          <cell r="K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</row>
        <row r="173">
          <cell r="K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</row>
        <row r="174">
          <cell r="K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</row>
        <row r="175">
          <cell r="K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</row>
        <row r="176">
          <cell r="K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</row>
        <row r="177">
          <cell r="K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</row>
        <row r="178">
          <cell r="K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</row>
        <row r="179">
          <cell r="K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</row>
        <row r="180">
          <cell r="K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</row>
        <row r="181">
          <cell r="K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</row>
        <row r="182">
          <cell r="K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</row>
        <row r="183">
          <cell r="K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</row>
        <row r="184">
          <cell r="K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</row>
        <row r="185">
          <cell r="K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</row>
        <row r="186">
          <cell r="K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</row>
        <row r="187">
          <cell r="K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</row>
        <row r="188">
          <cell r="K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</row>
        <row r="189">
          <cell r="K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</row>
        <row r="190">
          <cell r="K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</row>
        <row r="191">
          <cell r="K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</row>
        <row r="192">
          <cell r="K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</row>
        <row r="193">
          <cell r="K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</row>
        <row r="194">
          <cell r="K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</row>
        <row r="195">
          <cell r="K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</row>
        <row r="196">
          <cell r="K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</row>
        <row r="197">
          <cell r="K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</row>
        <row r="198">
          <cell r="K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</row>
        <row r="199">
          <cell r="K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</row>
        <row r="200">
          <cell r="K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</row>
        <row r="201">
          <cell r="K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</row>
        <row r="202">
          <cell r="K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</row>
        <row r="203">
          <cell r="K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</row>
        <row r="204">
          <cell r="K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</row>
        <row r="205">
          <cell r="K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</row>
        <row r="206">
          <cell r="K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</row>
        <row r="207">
          <cell r="K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</row>
        <row r="208">
          <cell r="K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</row>
        <row r="209">
          <cell r="K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</row>
        <row r="210">
          <cell r="K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</row>
        <row r="211">
          <cell r="K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</row>
        <row r="212">
          <cell r="K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</row>
        <row r="213">
          <cell r="K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</row>
        <row r="214">
          <cell r="K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</row>
        <row r="215">
          <cell r="K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</row>
        <row r="216">
          <cell r="K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</row>
        <row r="217">
          <cell r="K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</row>
        <row r="218">
          <cell r="K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</row>
        <row r="219">
          <cell r="K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</row>
        <row r="220">
          <cell r="K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</row>
        <row r="221">
          <cell r="K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</row>
        <row r="222">
          <cell r="K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</row>
        <row r="223">
          <cell r="K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</row>
        <row r="224"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</row>
        <row r="225">
          <cell r="K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</row>
        <row r="226">
          <cell r="AA226" t="str">
            <v/>
          </cell>
          <cell r="AB226" t="str">
            <v/>
          </cell>
        </row>
        <row r="227">
          <cell r="K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heet1"/>
      <sheetName val="Sheet2"/>
      <sheetName val="Sheet3"/>
      <sheetName val="monthly price"/>
      <sheetName val="LEGISLATION"/>
      <sheetName val="Mens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K Outlook EU27"/>
      <sheetName val="EU15"/>
      <sheetName val="EU15-MS"/>
      <sheetName val="EUN12"/>
      <sheetName val="EUN12-MS"/>
      <sheetName val="Detailed-MS"/>
      <sheetName val="monthly deliveries"/>
      <sheetName val="monthly fat content"/>
      <sheetName val="monthly price"/>
      <sheetName val="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 t="str">
            <v>MM001_FC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AGMEMOD-Blue">
    <a:dk1>
      <a:srgbClr val="000000"/>
    </a:dk1>
    <a:lt1>
      <a:srgbClr val="FFFFFF"/>
    </a:lt1>
    <a:dk2>
      <a:srgbClr val="545454"/>
    </a:dk2>
    <a:lt2>
      <a:srgbClr val="BFBFBF"/>
    </a:lt2>
    <a:accent1>
      <a:srgbClr val="7C94B2"/>
    </a:accent1>
    <a:accent2>
      <a:srgbClr val="00699D"/>
    </a:accent2>
    <a:accent3>
      <a:srgbClr val="78BE1E"/>
    </a:accent3>
    <a:accent4>
      <a:srgbClr val="326428"/>
    </a:accent4>
    <a:accent5>
      <a:srgbClr val="FFEB00"/>
    </a:accent5>
    <a:accent6>
      <a:srgbClr val="E17D00"/>
    </a:accent6>
    <a:hlink>
      <a:srgbClr val="0000FF"/>
    </a:hlink>
    <a:folHlink>
      <a:srgbClr val="6600CC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len.hass@thuenen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8D0-6EE5-4D9D-A1E3-7760DBA68F39}">
  <sheetPr>
    <tabColor rgb="FFC00000"/>
  </sheetPr>
  <dimension ref="A1:D25"/>
  <sheetViews>
    <sheetView tabSelected="1" workbookViewId="0">
      <selection activeCell="C13" sqref="C13"/>
    </sheetView>
  </sheetViews>
  <sheetFormatPr baseColWidth="10" defaultColWidth="10.81640625" defaultRowHeight="14.5"/>
  <cols>
    <col min="1" max="1" width="28.1796875" style="25" customWidth="1"/>
    <col min="2" max="2" width="19.54296875" style="25" customWidth="1"/>
    <col min="3" max="3" width="81.453125" style="103" customWidth="1"/>
    <col min="4" max="16384" width="10.81640625" style="25"/>
  </cols>
  <sheetData>
    <row r="1" spans="1:4">
      <c r="A1" s="161"/>
    </row>
    <row r="2" spans="1:4">
      <c r="A2" s="161"/>
    </row>
    <row r="3" spans="1:4">
      <c r="A3" s="161"/>
    </row>
    <row r="4" spans="1:4">
      <c r="A4" s="161"/>
    </row>
    <row r="5" spans="1:4">
      <c r="A5" s="161"/>
    </row>
    <row r="11" spans="1:4" ht="29">
      <c r="B11" s="104" t="s">
        <v>600</v>
      </c>
      <c r="C11" s="105" t="s">
        <v>631</v>
      </c>
      <c r="D11" s="100"/>
    </row>
    <row r="12" spans="1:4">
      <c r="B12" s="100"/>
      <c r="C12" s="105"/>
    </row>
    <row r="13" spans="1:4">
      <c r="B13" s="106" t="s">
        <v>601</v>
      </c>
      <c r="C13" s="107" t="s">
        <v>926</v>
      </c>
    </row>
    <row r="14" spans="1:4">
      <c r="B14" s="100"/>
      <c r="C14" s="105"/>
    </row>
    <row r="15" spans="1:4">
      <c r="B15" s="108" t="s">
        <v>602</v>
      </c>
      <c r="C15" s="109" t="s">
        <v>603</v>
      </c>
    </row>
    <row r="16" spans="1:4">
      <c r="B16" s="100"/>
      <c r="C16" s="105"/>
    </row>
    <row r="17" spans="2:3">
      <c r="B17" s="110" t="s">
        <v>604</v>
      </c>
      <c r="C17" s="105"/>
    </row>
    <row r="18" spans="2:3" ht="50.15" customHeight="1">
      <c r="B18" s="111" t="s">
        <v>605</v>
      </c>
      <c r="C18" s="112" t="s">
        <v>628</v>
      </c>
    </row>
    <row r="19" spans="2:3" ht="16" customHeight="1">
      <c r="B19" s="111" t="s">
        <v>606</v>
      </c>
      <c r="C19" s="112" t="s">
        <v>607</v>
      </c>
    </row>
    <row r="21" spans="2:3" ht="43.5">
      <c r="B21" s="111" t="s">
        <v>608</v>
      </c>
      <c r="C21" s="188" t="s">
        <v>609</v>
      </c>
    </row>
    <row r="23" spans="2:3">
      <c r="B23" s="111" t="s">
        <v>610</v>
      </c>
      <c r="C23" s="187" t="s">
        <v>629</v>
      </c>
    </row>
    <row r="25" spans="2:3">
      <c r="B25" s="111"/>
    </row>
  </sheetData>
  <sheetProtection algorithmName="SHA-512" hashValue="BbWCMNqF29+NaTWb8sbna1vEc7VDnD7V+7qHA4zw3niljkx+yG/SR6j4BTHNP1BCnQAOG3RQhmhrFA+fhGJ7fw==" saltValue="5GvdgWkhCyuH9RcfdCfBwg==" spinCount="100000" sheet="1" objects="1" formatCells="0"/>
  <mergeCells count="1">
    <mergeCell ref="A1:A5"/>
  </mergeCells>
  <hyperlinks>
    <hyperlink ref="C15" r:id="rId1" display="marlen.hass@thuenen.de" xr:uid="{5912ED7E-AD4C-4292-AC80-74C09560500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02"/>
  <sheetViews>
    <sheetView workbookViewId="0">
      <selection activeCell="B290" sqref="B290"/>
    </sheetView>
  </sheetViews>
  <sheetFormatPr baseColWidth="10" defaultRowHeight="14"/>
  <cols>
    <col min="1" max="1" width="22.54296875" style="13" customWidth="1"/>
    <col min="2" max="2" width="35.453125" style="13" customWidth="1"/>
    <col min="3" max="4" width="11.453125" style="13"/>
    <col min="5" max="5" width="20.7265625" style="13" customWidth="1"/>
    <col min="6" max="6" width="11.453125" style="147"/>
    <col min="7" max="256" width="11.453125" style="13"/>
    <col min="257" max="257" width="22.54296875" style="13" customWidth="1"/>
    <col min="258" max="512" width="11.453125" style="13"/>
    <col min="513" max="513" width="22.54296875" style="13" customWidth="1"/>
    <col min="514" max="768" width="11.453125" style="13"/>
    <col min="769" max="769" width="22.54296875" style="13" customWidth="1"/>
    <col min="770" max="1024" width="11.453125" style="13"/>
    <col min="1025" max="1025" width="22.54296875" style="13" customWidth="1"/>
    <col min="1026" max="1280" width="11.453125" style="13"/>
    <col min="1281" max="1281" width="22.54296875" style="13" customWidth="1"/>
    <col min="1282" max="1536" width="11.453125" style="13"/>
    <col min="1537" max="1537" width="22.54296875" style="13" customWidth="1"/>
    <col min="1538" max="1792" width="11.453125" style="13"/>
    <col min="1793" max="1793" width="22.54296875" style="13" customWidth="1"/>
    <col min="1794" max="2048" width="11.453125" style="13"/>
    <col min="2049" max="2049" width="22.54296875" style="13" customWidth="1"/>
    <col min="2050" max="2304" width="11.453125" style="13"/>
    <col min="2305" max="2305" width="22.54296875" style="13" customWidth="1"/>
    <col min="2306" max="2560" width="11.453125" style="13"/>
    <col min="2561" max="2561" width="22.54296875" style="13" customWidth="1"/>
    <col min="2562" max="2816" width="11.453125" style="13"/>
    <col min="2817" max="2817" width="22.54296875" style="13" customWidth="1"/>
    <col min="2818" max="3072" width="11.453125" style="13"/>
    <col min="3073" max="3073" width="22.54296875" style="13" customWidth="1"/>
    <col min="3074" max="3328" width="11.453125" style="13"/>
    <col min="3329" max="3329" width="22.54296875" style="13" customWidth="1"/>
    <col min="3330" max="3584" width="11.453125" style="13"/>
    <col min="3585" max="3585" width="22.54296875" style="13" customWidth="1"/>
    <col min="3586" max="3840" width="11.453125" style="13"/>
    <col min="3841" max="3841" width="22.54296875" style="13" customWidth="1"/>
    <col min="3842" max="4096" width="11.453125" style="13"/>
    <col min="4097" max="4097" width="22.54296875" style="13" customWidth="1"/>
    <col min="4098" max="4352" width="11.453125" style="13"/>
    <col min="4353" max="4353" width="22.54296875" style="13" customWidth="1"/>
    <col min="4354" max="4608" width="11.453125" style="13"/>
    <col min="4609" max="4609" width="22.54296875" style="13" customWidth="1"/>
    <col min="4610" max="4864" width="11.453125" style="13"/>
    <col min="4865" max="4865" width="22.54296875" style="13" customWidth="1"/>
    <col min="4866" max="5120" width="11.453125" style="13"/>
    <col min="5121" max="5121" width="22.54296875" style="13" customWidth="1"/>
    <col min="5122" max="5376" width="11.453125" style="13"/>
    <col min="5377" max="5377" width="22.54296875" style="13" customWidth="1"/>
    <col min="5378" max="5632" width="11.453125" style="13"/>
    <col min="5633" max="5633" width="22.54296875" style="13" customWidth="1"/>
    <col min="5634" max="5888" width="11.453125" style="13"/>
    <col min="5889" max="5889" width="22.54296875" style="13" customWidth="1"/>
    <col min="5890" max="6144" width="11.453125" style="13"/>
    <col min="6145" max="6145" width="22.54296875" style="13" customWidth="1"/>
    <col min="6146" max="6400" width="11.453125" style="13"/>
    <col min="6401" max="6401" width="22.54296875" style="13" customWidth="1"/>
    <col min="6402" max="6656" width="11.453125" style="13"/>
    <col min="6657" max="6657" width="22.54296875" style="13" customWidth="1"/>
    <col min="6658" max="6912" width="11.453125" style="13"/>
    <col min="6913" max="6913" width="22.54296875" style="13" customWidth="1"/>
    <col min="6914" max="7168" width="11.453125" style="13"/>
    <col min="7169" max="7169" width="22.54296875" style="13" customWidth="1"/>
    <col min="7170" max="7424" width="11.453125" style="13"/>
    <col min="7425" max="7425" width="22.54296875" style="13" customWidth="1"/>
    <col min="7426" max="7680" width="11.453125" style="13"/>
    <col min="7681" max="7681" width="22.54296875" style="13" customWidth="1"/>
    <col min="7682" max="7936" width="11.453125" style="13"/>
    <col min="7937" max="7937" width="22.54296875" style="13" customWidth="1"/>
    <col min="7938" max="8192" width="11.453125" style="13"/>
    <col min="8193" max="8193" width="22.54296875" style="13" customWidth="1"/>
    <col min="8194" max="8448" width="11.453125" style="13"/>
    <col min="8449" max="8449" width="22.54296875" style="13" customWidth="1"/>
    <col min="8450" max="8704" width="11.453125" style="13"/>
    <col min="8705" max="8705" width="22.54296875" style="13" customWidth="1"/>
    <col min="8706" max="8960" width="11.453125" style="13"/>
    <col min="8961" max="8961" width="22.54296875" style="13" customWidth="1"/>
    <col min="8962" max="9216" width="11.453125" style="13"/>
    <col min="9217" max="9217" width="22.54296875" style="13" customWidth="1"/>
    <col min="9218" max="9472" width="11.453125" style="13"/>
    <col min="9473" max="9473" width="22.54296875" style="13" customWidth="1"/>
    <col min="9474" max="9728" width="11.453125" style="13"/>
    <col min="9729" max="9729" width="22.54296875" style="13" customWidth="1"/>
    <col min="9730" max="9984" width="11.453125" style="13"/>
    <col min="9985" max="9985" width="22.54296875" style="13" customWidth="1"/>
    <col min="9986" max="10240" width="11.453125" style="13"/>
    <col min="10241" max="10241" width="22.54296875" style="13" customWidth="1"/>
    <col min="10242" max="10496" width="11.453125" style="13"/>
    <col min="10497" max="10497" width="22.54296875" style="13" customWidth="1"/>
    <col min="10498" max="10752" width="11.453125" style="13"/>
    <col min="10753" max="10753" width="22.54296875" style="13" customWidth="1"/>
    <col min="10754" max="11008" width="11.453125" style="13"/>
    <col min="11009" max="11009" width="22.54296875" style="13" customWidth="1"/>
    <col min="11010" max="11264" width="11.453125" style="13"/>
    <col min="11265" max="11265" width="22.54296875" style="13" customWidth="1"/>
    <col min="11266" max="11520" width="11.453125" style="13"/>
    <col min="11521" max="11521" width="22.54296875" style="13" customWidth="1"/>
    <col min="11522" max="11776" width="11.453125" style="13"/>
    <col min="11777" max="11777" width="22.54296875" style="13" customWidth="1"/>
    <col min="11778" max="12032" width="11.453125" style="13"/>
    <col min="12033" max="12033" width="22.54296875" style="13" customWidth="1"/>
    <col min="12034" max="12288" width="11.453125" style="13"/>
    <col min="12289" max="12289" width="22.54296875" style="13" customWidth="1"/>
    <col min="12290" max="12544" width="11.453125" style="13"/>
    <col min="12545" max="12545" width="22.54296875" style="13" customWidth="1"/>
    <col min="12546" max="12800" width="11.453125" style="13"/>
    <col min="12801" max="12801" width="22.54296875" style="13" customWidth="1"/>
    <col min="12802" max="13056" width="11.453125" style="13"/>
    <col min="13057" max="13057" width="22.54296875" style="13" customWidth="1"/>
    <col min="13058" max="13312" width="11.453125" style="13"/>
    <col min="13313" max="13313" width="22.54296875" style="13" customWidth="1"/>
    <col min="13314" max="13568" width="11.453125" style="13"/>
    <col min="13569" max="13569" width="22.54296875" style="13" customWidth="1"/>
    <col min="13570" max="13824" width="11.453125" style="13"/>
    <col min="13825" max="13825" width="22.54296875" style="13" customWidth="1"/>
    <col min="13826" max="14080" width="11.453125" style="13"/>
    <col min="14081" max="14081" width="22.54296875" style="13" customWidth="1"/>
    <col min="14082" max="14336" width="11.453125" style="13"/>
    <col min="14337" max="14337" width="22.54296875" style="13" customWidth="1"/>
    <col min="14338" max="14592" width="11.453125" style="13"/>
    <col min="14593" max="14593" width="22.54296875" style="13" customWidth="1"/>
    <col min="14594" max="14848" width="11.453125" style="13"/>
    <col min="14849" max="14849" width="22.54296875" style="13" customWidth="1"/>
    <col min="14850" max="15104" width="11.453125" style="13"/>
    <col min="15105" max="15105" width="22.54296875" style="13" customWidth="1"/>
    <col min="15106" max="15360" width="11.453125" style="13"/>
    <col min="15361" max="15361" width="22.54296875" style="13" customWidth="1"/>
    <col min="15362" max="15616" width="11.453125" style="13"/>
    <col min="15617" max="15617" width="22.54296875" style="13" customWidth="1"/>
    <col min="15618" max="15872" width="11.453125" style="13"/>
    <col min="15873" max="15873" width="22.54296875" style="13" customWidth="1"/>
    <col min="15874" max="16128" width="11.453125" style="13"/>
    <col min="16129" max="16129" width="22.54296875" style="13" customWidth="1"/>
    <col min="16130" max="16384" width="11.453125" style="13"/>
  </cols>
  <sheetData>
    <row r="2" spans="1:6">
      <c r="D2" s="21">
        <f t="shared" ref="D2:D65" si="0">A2</f>
        <v>0</v>
      </c>
    </row>
    <row r="3" spans="1:6">
      <c r="A3" s="13" t="s">
        <v>74</v>
      </c>
      <c r="B3" s="13" t="str">
        <f>VLOOKUP(A3,'PARTNERS-ISO'!$A:$F,4,FALSE)</f>
        <v>Agypten</v>
      </c>
      <c r="C3" s="123" t="str">
        <f>A3</f>
        <v>EG</v>
      </c>
      <c r="D3" s="21" t="str">
        <f t="shared" si="0"/>
        <v>EG</v>
      </c>
      <c r="E3" s="13" t="str">
        <f t="shared" ref="E3:E29" si="1">B3</f>
        <v>Agypten</v>
      </c>
      <c r="F3" s="147" t="s">
        <v>329</v>
      </c>
    </row>
    <row r="4" spans="1:6">
      <c r="A4" s="13" t="s">
        <v>201</v>
      </c>
      <c r="B4" s="13" t="str">
        <f>VLOOKUP(A4,'PARTNERS-ISO'!$A:$F,4,FALSE)</f>
        <v>Aquatorialguinea</v>
      </c>
      <c r="C4" s="123" t="str">
        <f t="shared" ref="C4:C67" si="2">A4</f>
        <v>GQ</v>
      </c>
      <c r="D4" s="21" t="str">
        <f t="shared" si="0"/>
        <v>GQ</v>
      </c>
      <c r="E4" s="13" t="str">
        <f t="shared" si="1"/>
        <v>Aquatorialguinea</v>
      </c>
      <c r="F4" s="147" t="s">
        <v>374</v>
      </c>
    </row>
    <row r="5" spans="1:6">
      <c r="A5" s="13" t="s">
        <v>75</v>
      </c>
      <c r="B5" s="13" t="str">
        <f>VLOOKUP(A5,'PARTNERS-ISO'!$A:$F,4,FALSE)</f>
        <v>Athiopien</v>
      </c>
      <c r="C5" s="123" t="str">
        <f t="shared" si="2"/>
        <v>ET</v>
      </c>
      <c r="D5" s="21" t="str">
        <f t="shared" si="0"/>
        <v>ET</v>
      </c>
      <c r="E5" s="13" t="str">
        <f t="shared" si="1"/>
        <v>Athiopien</v>
      </c>
      <c r="F5" s="147" t="s">
        <v>333</v>
      </c>
    </row>
    <row r="6" spans="1:6">
      <c r="A6" s="14" t="s">
        <v>38</v>
      </c>
      <c r="B6" s="13" t="str">
        <f>VLOOKUP(A6,'PARTNERS-ISO'!$A:$F,4,FALSE)</f>
        <v>Afghanistan</v>
      </c>
      <c r="C6" s="123" t="str">
        <f t="shared" si="2"/>
        <v>AF</v>
      </c>
      <c r="D6" s="21" t="str">
        <f t="shared" si="0"/>
        <v>AF</v>
      </c>
      <c r="E6" s="13" t="str">
        <f t="shared" si="1"/>
        <v>Afghanistan</v>
      </c>
      <c r="F6" s="147" t="s">
        <v>255</v>
      </c>
    </row>
    <row r="7" spans="1:6">
      <c r="A7" s="13" t="s">
        <v>40</v>
      </c>
      <c r="B7" s="13" t="str">
        <f>VLOOKUP(A7,'PARTNERS-ISO'!$A:$F,4,FALSE)</f>
        <v>Albanien</v>
      </c>
      <c r="C7" s="123" t="str">
        <f t="shared" si="2"/>
        <v>AL</v>
      </c>
      <c r="D7" s="21" t="str">
        <f t="shared" si="0"/>
        <v>AL</v>
      </c>
      <c r="E7" s="13" t="str">
        <f t="shared" si="1"/>
        <v>Albanien</v>
      </c>
      <c r="F7" s="147" t="s">
        <v>258</v>
      </c>
    </row>
    <row r="8" spans="1:6">
      <c r="A8" s="13" t="s">
        <v>72</v>
      </c>
      <c r="B8" s="13" t="str">
        <f>VLOOKUP(A8,'PARTNERS-ISO'!$A:$F,4,FALSE)</f>
        <v>Algerien</v>
      </c>
      <c r="C8" s="123" t="str">
        <f t="shared" si="2"/>
        <v>DZ</v>
      </c>
      <c r="D8" s="21" t="str">
        <f t="shared" si="0"/>
        <v>DZ</v>
      </c>
      <c r="E8" s="13" t="str">
        <f t="shared" si="1"/>
        <v>Algerien</v>
      </c>
      <c r="F8" s="147" t="s">
        <v>313</v>
      </c>
    </row>
    <row r="9" spans="1:6">
      <c r="A9" s="13" t="s">
        <v>169</v>
      </c>
      <c r="B9" s="13" t="str">
        <f>VLOOKUP(A9,'PARTNERS-ISO'!$A:$F,4,FALSE)</f>
        <v>Amerikanische Jungferninseln</v>
      </c>
      <c r="C9" s="123" t="str">
        <f t="shared" si="2"/>
        <v>VI</v>
      </c>
      <c r="D9" s="21" t="str">
        <f t="shared" si="0"/>
        <v>VI</v>
      </c>
      <c r="E9" s="13" t="str">
        <f t="shared" si="1"/>
        <v>Amerikanische Jungferninseln</v>
      </c>
      <c r="F9" s="147" t="s">
        <v>544</v>
      </c>
    </row>
    <row r="10" spans="1:6">
      <c r="A10" s="13" t="s">
        <v>550</v>
      </c>
      <c r="B10" s="13" t="str">
        <f>VLOOKUP(A10,'PARTNERS-ISO'!$A:$F,4,FALSE)</f>
        <v>Amerikanische Ozeanien</v>
      </c>
      <c r="C10" s="123" t="str">
        <f t="shared" si="2"/>
        <v>XA</v>
      </c>
      <c r="D10" s="21" t="str">
        <f t="shared" si="0"/>
        <v>XA</v>
      </c>
      <c r="E10" s="13" t="str">
        <f t="shared" si="1"/>
        <v>Amerikanische Ozeanien</v>
      </c>
      <c r="F10" s="147" t="s">
        <v>551</v>
      </c>
    </row>
    <row r="11" spans="1:6">
      <c r="A11" s="13" t="s">
        <v>264</v>
      </c>
      <c r="B11" s="13" t="str">
        <f>VLOOKUP(A11,'PARTNERS-ISO'!$A:$F,4,FALSE)</f>
        <v>Americanisch Samoa</v>
      </c>
      <c r="C11" s="123" t="str">
        <f t="shared" si="2"/>
        <v>AS</v>
      </c>
      <c r="D11" s="21" t="str">
        <f t="shared" si="0"/>
        <v>AS</v>
      </c>
      <c r="E11" s="13" t="str">
        <f t="shared" si="1"/>
        <v>Americanisch Samoa</v>
      </c>
      <c r="F11" s="147" t="s">
        <v>265</v>
      </c>
    </row>
    <row r="12" spans="1:6">
      <c r="A12" s="13" t="s">
        <v>36</v>
      </c>
      <c r="B12" s="13" t="str">
        <f>VLOOKUP(A12,'PARTNERS-ISO'!$A:$F,4,FALSE)</f>
        <v>Andorra</v>
      </c>
      <c r="C12" s="123" t="str">
        <f t="shared" si="2"/>
        <v>AD</v>
      </c>
      <c r="D12" s="21" t="str">
        <f t="shared" si="0"/>
        <v>AD</v>
      </c>
      <c r="E12" s="13" t="str">
        <f t="shared" si="1"/>
        <v>Andorra</v>
      </c>
      <c r="F12" s="147" t="s">
        <v>253</v>
      </c>
    </row>
    <row r="13" spans="1:6">
      <c r="A13" s="13" t="s">
        <v>180</v>
      </c>
      <c r="B13" s="13" t="str">
        <f>VLOOKUP(A13,'PARTNERS-ISO'!$A:$F,4,FALSE)</f>
        <v>Angola</v>
      </c>
      <c r="C13" s="123" t="str">
        <f t="shared" si="2"/>
        <v>AO</v>
      </c>
      <c r="D13" s="21" t="str">
        <f t="shared" si="0"/>
        <v>AO</v>
      </c>
      <c r="E13" s="13" t="str">
        <f t="shared" si="1"/>
        <v>Angola</v>
      </c>
      <c r="F13" s="147" t="s">
        <v>261</v>
      </c>
    </row>
    <row r="14" spans="1:6">
      <c r="A14" s="13" t="s">
        <v>39</v>
      </c>
      <c r="B14" s="13" t="str">
        <f>VLOOKUP(A14,'PARTNERS-ISO'!$A:$F,4,FALSE)</f>
        <v>Anguilla</v>
      </c>
      <c r="C14" s="123" t="str">
        <f t="shared" si="2"/>
        <v>AI</v>
      </c>
      <c r="D14" s="21" t="str">
        <f t="shared" si="0"/>
        <v>AI</v>
      </c>
      <c r="E14" s="13" t="str">
        <f t="shared" si="1"/>
        <v>Anguilla</v>
      </c>
      <c r="F14" s="147" t="s">
        <v>257</v>
      </c>
    </row>
    <row r="15" spans="1:6">
      <c r="A15" s="13" t="s">
        <v>181</v>
      </c>
      <c r="B15" s="13" t="str">
        <f>VLOOKUP(A15,'PARTNERS-ISO'!$A:$F,4,FALSE)</f>
        <v>Antarktis</v>
      </c>
      <c r="C15" s="123" t="str">
        <f t="shared" si="2"/>
        <v>AQ</v>
      </c>
      <c r="D15" s="21" t="str">
        <f t="shared" si="0"/>
        <v>AQ</v>
      </c>
      <c r="E15" s="13" t="str">
        <f t="shared" si="1"/>
        <v>Antarktis</v>
      </c>
      <c r="F15" s="147" t="s">
        <v>262</v>
      </c>
    </row>
    <row r="16" spans="1:6">
      <c r="A16" s="14" t="s">
        <v>178</v>
      </c>
      <c r="B16" s="13" t="str">
        <f>VLOOKUP(A16,'PARTNERS-ISO'!$A:$F,4,FALSE)</f>
        <v>Antigua und Barbuda</v>
      </c>
      <c r="C16" s="123" t="str">
        <f t="shared" si="2"/>
        <v>AG</v>
      </c>
      <c r="D16" s="21" t="str">
        <f t="shared" si="0"/>
        <v>AG</v>
      </c>
      <c r="E16" s="13" t="str">
        <f t="shared" si="1"/>
        <v>Antigua und Barbuda</v>
      </c>
      <c r="F16" s="147" t="s">
        <v>256</v>
      </c>
    </row>
    <row r="17" spans="1:6">
      <c r="A17" s="13" t="s">
        <v>153</v>
      </c>
      <c r="B17" s="13" t="str">
        <f>VLOOKUP(A17,'PARTNERS-ISO'!$A:$F,4,FALSE)</f>
        <v>Arabische Republik Syrien</v>
      </c>
      <c r="C17" s="123" t="str">
        <f t="shared" si="2"/>
        <v>SY</v>
      </c>
      <c r="D17" s="21" t="str">
        <f t="shared" si="0"/>
        <v>SY</v>
      </c>
      <c r="E17" s="13" t="str">
        <f t="shared" si="1"/>
        <v>Arabische Republik Syrien</v>
      </c>
      <c r="F17" s="147" t="s">
        <v>511</v>
      </c>
    </row>
    <row r="18" spans="1:6">
      <c r="A18" s="13" t="s">
        <v>42</v>
      </c>
      <c r="B18" s="13" t="str">
        <f>VLOOKUP(A18,'PARTNERS-ISO'!$A:$F,4,FALSE)</f>
        <v>Argentinien</v>
      </c>
      <c r="C18" s="123" t="str">
        <f t="shared" si="2"/>
        <v>AR</v>
      </c>
      <c r="D18" s="21" t="str">
        <f t="shared" si="0"/>
        <v>AR</v>
      </c>
      <c r="E18" s="13" t="str">
        <f t="shared" si="1"/>
        <v>Argentinien</v>
      </c>
      <c r="F18" s="147" t="s">
        <v>263</v>
      </c>
    </row>
    <row r="19" spans="1:6">
      <c r="A19" s="13" t="s">
        <v>179</v>
      </c>
      <c r="B19" s="13" t="str">
        <f>VLOOKUP(A19,'PARTNERS-ISO'!$A:$F,4,FALSE)</f>
        <v>Armenien</v>
      </c>
      <c r="C19" s="123" t="str">
        <f t="shared" si="2"/>
        <v>AM</v>
      </c>
      <c r="D19" s="21" t="str">
        <f t="shared" si="0"/>
        <v>AM</v>
      </c>
      <c r="E19" s="13" t="str">
        <f t="shared" si="1"/>
        <v>Armenien</v>
      </c>
      <c r="F19" s="147" t="s">
        <v>259</v>
      </c>
    </row>
    <row r="20" spans="1:6">
      <c r="A20" s="13" t="s">
        <v>44</v>
      </c>
      <c r="B20" s="13" t="str">
        <f>VLOOKUP(A20,'PARTNERS-ISO'!$A:$F,4,FALSE)</f>
        <v>Aruba</v>
      </c>
      <c r="C20" s="123" t="str">
        <f t="shared" si="2"/>
        <v>AW</v>
      </c>
      <c r="D20" s="21" t="str">
        <f t="shared" si="0"/>
        <v>AW</v>
      </c>
      <c r="E20" s="13" t="str">
        <f t="shared" si="1"/>
        <v>Aruba</v>
      </c>
      <c r="F20" s="147" t="s">
        <v>267</v>
      </c>
    </row>
    <row r="21" spans="1:6">
      <c r="A21" s="13" t="s">
        <v>45</v>
      </c>
      <c r="B21" s="13" t="str">
        <f>VLOOKUP(A21,'PARTNERS-ISO'!$A:$F,4,FALSE)</f>
        <v>Aserbaidschan</v>
      </c>
      <c r="C21" s="123" t="str">
        <f t="shared" si="2"/>
        <v>AZ</v>
      </c>
      <c r="D21" s="21" t="str">
        <f t="shared" si="0"/>
        <v>AZ</v>
      </c>
      <c r="E21" s="13" t="str">
        <f t="shared" si="1"/>
        <v>Aserbaidschan</v>
      </c>
      <c r="F21" s="147" t="s">
        <v>268</v>
      </c>
    </row>
    <row r="22" spans="1:6">
      <c r="A22" s="17" t="s">
        <v>481</v>
      </c>
      <c r="B22" s="13" t="str">
        <f>VLOOKUP(A22,'PARTNERS-ISO'!$A:$F,4,FALSE)</f>
        <v>Aus Wirtschaftlichen oder militärischen Gründen nicht spezifizierte Länder and Gebiete</v>
      </c>
      <c r="C22" s="123" t="str">
        <f t="shared" si="2"/>
        <v>QX</v>
      </c>
      <c r="D22" s="21" t="str">
        <f t="shared" si="0"/>
        <v>QX</v>
      </c>
      <c r="E22" s="13" t="str">
        <f t="shared" si="1"/>
        <v>Aus Wirtschaftlichen oder militärischen Gründen nicht spezifizierte Länder and Gebiete</v>
      </c>
      <c r="F22" s="147" t="s">
        <v>482</v>
      </c>
    </row>
    <row r="23" spans="1:6">
      <c r="A23" s="13" t="s">
        <v>43</v>
      </c>
      <c r="B23" s="13" t="str">
        <f>VLOOKUP(A23,'PARTNERS-ISO'!$A:$F,4,FALSE)</f>
        <v>Australien</v>
      </c>
      <c r="C23" s="123" t="str">
        <f t="shared" si="2"/>
        <v>AU</v>
      </c>
      <c r="D23" s="21" t="str">
        <f t="shared" si="0"/>
        <v>AU</v>
      </c>
      <c r="E23" s="13" t="str">
        <f t="shared" si="1"/>
        <v>Australien</v>
      </c>
      <c r="F23" s="147" t="s">
        <v>266</v>
      </c>
    </row>
    <row r="24" spans="1:6">
      <c r="A24" s="13" t="s">
        <v>558</v>
      </c>
      <c r="B24" s="13" t="str">
        <f>VLOOKUP(A24,'PARTNERS-ISO'!$A:$F,4,FALSE)</f>
        <v>Australienische Ozean</v>
      </c>
      <c r="C24" s="123" t="str">
        <f t="shared" si="2"/>
        <v>XO</v>
      </c>
      <c r="D24" s="21" t="str">
        <f t="shared" si="0"/>
        <v>XO</v>
      </c>
      <c r="E24" s="13" t="str">
        <f t="shared" si="1"/>
        <v>Australienische Ozean</v>
      </c>
      <c r="F24" s="147" t="s">
        <v>559</v>
      </c>
    </row>
    <row r="25" spans="1:6">
      <c r="A25" s="13" t="s">
        <v>55</v>
      </c>
      <c r="B25" s="13" t="str">
        <f>VLOOKUP(A25,'PARTNERS-ISO'!$A:$F,4,FALSE)</f>
        <v>Bahamas</v>
      </c>
      <c r="C25" s="123" t="str">
        <f t="shared" si="2"/>
        <v>BS</v>
      </c>
      <c r="D25" s="21" t="str">
        <f t="shared" si="0"/>
        <v>BS</v>
      </c>
      <c r="E25" s="13" t="str">
        <f t="shared" si="1"/>
        <v>Bahamas</v>
      </c>
      <c r="F25" s="147" t="s">
        <v>283</v>
      </c>
    </row>
    <row r="26" spans="1:6">
      <c r="A26" s="13" t="s">
        <v>50</v>
      </c>
      <c r="B26" s="13" t="str">
        <f>VLOOKUP(A26,'PARTNERS-ISO'!$A:$F,4,FALSE)</f>
        <v>Bahrein</v>
      </c>
      <c r="C26" s="123" t="str">
        <f t="shared" si="2"/>
        <v>BH</v>
      </c>
      <c r="D26" s="21" t="str">
        <f t="shared" si="0"/>
        <v>BH</v>
      </c>
      <c r="E26" s="13" t="str">
        <f t="shared" si="1"/>
        <v>Bahrein</v>
      </c>
      <c r="F26" s="147" t="s">
        <v>274</v>
      </c>
    </row>
    <row r="27" spans="1:6">
      <c r="A27" s="13" t="s">
        <v>48</v>
      </c>
      <c r="B27" s="13" t="str">
        <f>VLOOKUP(A27,'PARTNERS-ISO'!$A:$F,4,FALSE)</f>
        <v>Bangladesh</v>
      </c>
      <c r="C27" s="123" t="str">
        <f t="shared" si="2"/>
        <v>BD</v>
      </c>
      <c r="D27" s="21" t="str">
        <f t="shared" si="0"/>
        <v>BD</v>
      </c>
      <c r="E27" s="13" t="str">
        <f t="shared" si="1"/>
        <v>Bangladesh</v>
      </c>
      <c r="F27" s="147" t="s">
        <v>271</v>
      </c>
    </row>
    <row r="28" spans="1:6">
      <c r="A28" s="13" t="s">
        <v>47</v>
      </c>
      <c r="B28" s="13" t="str">
        <f>VLOOKUP(A28,'PARTNERS-ISO'!$A:$F,4,FALSE)</f>
        <v>Barbados</v>
      </c>
      <c r="C28" s="123" t="str">
        <f t="shared" si="2"/>
        <v>BB</v>
      </c>
      <c r="D28" s="21" t="str">
        <f t="shared" si="0"/>
        <v>BB</v>
      </c>
      <c r="E28" s="13" t="str">
        <f t="shared" si="1"/>
        <v>Barbados</v>
      </c>
      <c r="F28" s="147" t="s">
        <v>270</v>
      </c>
    </row>
    <row r="29" spans="1:6">
      <c r="A29" s="13" t="s">
        <v>56</v>
      </c>
      <c r="B29" s="13" t="str">
        <f>VLOOKUP(A29,'PARTNERS-ISO'!$A:$F,4,FALSE)</f>
        <v>Weissrussland</v>
      </c>
      <c r="C29" s="123" t="str">
        <f t="shared" si="2"/>
        <v>BY</v>
      </c>
      <c r="D29" s="21" t="str">
        <f t="shared" si="0"/>
        <v>BY</v>
      </c>
      <c r="E29" s="13" t="str">
        <f t="shared" si="1"/>
        <v>Weissrussland</v>
      </c>
      <c r="F29" s="147" t="s">
        <v>289</v>
      </c>
    </row>
    <row r="30" spans="1:6">
      <c r="A30" s="13" t="s">
        <v>1</v>
      </c>
      <c r="B30" s="13" t="str">
        <f>VLOOKUP(A30,'PARTNERS-ISO'!$A:$F,4,FALSE)</f>
        <v>Belgien und Luxemburg</v>
      </c>
      <c r="C30" s="123" t="str">
        <f t="shared" si="2"/>
        <v>BE</v>
      </c>
      <c r="D30" s="21" t="str">
        <f t="shared" si="0"/>
        <v>BE</v>
      </c>
      <c r="E30" s="13" t="str">
        <f t="shared" ref="E30:E52" si="3">B31</f>
        <v>Belize</v>
      </c>
      <c r="F30" s="147" t="s">
        <v>290</v>
      </c>
    </row>
    <row r="31" spans="1:6">
      <c r="A31" s="13" t="s">
        <v>57</v>
      </c>
      <c r="B31" s="13" t="str">
        <f>VLOOKUP(A31,'PARTNERS-ISO'!$A:$F,4,FALSE)</f>
        <v>Belize</v>
      </c>
      <c r="C31" s="123" t="str">
        <f t="shared" si="2"/>
        <v>BZ</v>
      </c>
      <c r="D31" s="21" t="str">
        <f t="shared" si="0"/>
        <v>BZ</v>
      </c>
      <c r="E31" s="13" t="str">
        <f t="shared" si="3"/>
        <v>Benin</v>
      </c>
      <c r="F31" s="147" t="s">
        <v>276</v>
      </c>
    </row>
    <row r="32" spans="1:6">
      <c r="A32" s="13" t="s">
        <v>52</v>
      </c>
      <c r="B32" s="13" t="str">
        <f>VLOOKUP(A32,'PARTNERS-ISO'!$A:$F,4,FALSE)</f>
        <v>Benin</v>
      </c>
      <c r="C32" s="123" t="str">
        <f t="shared" si="2"/>
        <v>BJ</v>
      </c>
      <c r="D32" s="21" t="str">
        <f t="shared" si="0"/>
        <v>BJ</v>
      </c>
      <c r="E32" s="13" t="str">
        <f t="shared" si="3"/>
        <v>Bermuda</v>
      </c>
      <c r="F32" s="147" t="s">
        <v>278</v>
      </c>
    </row>
    <row r="33" spans="1:6">
      <c r="A33" s="13" t="s">
        <v>183</v>
      </c>
      <c r="B33" s="13" t="str">
        <f>VLOOKUP(A33,'PARTNERS-ISO'!$A:$F,4,FALSE)</f>
        <v>Bermuda</v>
      </c>
      <c r="C33" s="123" t="str">
        <f t="shared" si="2"/>
        <v>BM</v>
      </c>
      <c r="D33" s="21" t="str">
        <f t="shared" si="0"/>
        <v>BM</v>
      </c>
      <c r="E33" s="13" t="str">
        <f t="shared" si="3"/>
        <v>Besetzte Palästinensische Gebiete</v>
      </c>
      <c r="F33" s="147" t="s">
        <v>464</v>
      </c>
    </row>
    <row r="34" spans="1:6">
      <c r="A34" s="13" t="s">
        <v>134</v>
      </c>
      <c r="B34" s="13" t="str">
        <f>VLOOKUP(A34,'PARTNERS-ISO'!$A:$F,4,FALSE)</f>
        <v>Besetzte Palästinensische Gebiete</v>
      </c>
      <c r="C34" s="123" t="str">
        <f t="shared" si="2"/>
        <v>PS</v>
      </c>
      <c r="D34" s="21" t="str">
        <f t="shared" si="0"/>
        <v>PS</v>
      </c>
      <c r="E34" s="13" t="str">
        <f t="shared" si="3"/>
        <v>Bhutan</v>
      </c>
      <c r="F34" s="147" t="s">
        <v>285</v>
      </c>
    </row>
    <row r="35" spans="1:6">
      <c r="A35" s="13" t="s">
        <v>284</v>
      </c>
      <c r="B35" s="13" t="str">
        <f>VLOOKUP(A35,'PARTNERS-ISO'!$A:$F,4,FALSE)</f>
        <v>Bhutan</v>
      </c>
      <c r="C35" s="123" t="str">
        <f t="shared" si="2"/>
        <v>BT</v>
      </c>
      <c r="D35" s="21" t="str">
        <f t="shared" si="0"/>
        <v>BT</v>
      </c>
      <c r="E35" s="13" t="str">
        <f t="shared" si="3"/>
        <v>Bolivien</v>
      </c>
      <c r="F35" s="147" t="s">
        <v>280</v>
      </c>
    </row>
    <row r="36" spans="1:6">
      <c r="A36" s="13" t="s">
        <v>53</v>
      </c>
      <c r="B36" s="13" t="str">
        <f>VLOOKUP(A36,'PARTNERS-ISO'!$A:$F,4,FALSE)</f>
        <v>Bolivien</v>
      </c>
      <c r="C36" s="123" t="str">
        <f t="shared" si="2"/>
        <v>BO</v>
      </c>
      <c r="D36" s="21" t="str">
        <f t="shared" si="0"/>
        <v>BO</v>
      </c>
      <c r="E36" s="13" t="str">
        <f t="shared" si="3"/>
        <v>Bonaire, St Eustatius und Saba</v>
      </c>
      <c r="F36" s="147" t="s">
        <v>281</v>
      </c>
    </row>
    <row r="37" spans="1:6">
      <c r="A37" s="13" t="s">
        <v>185</v>
      </c>
      <c r="B37" s="13" t="str">
        <f>VLOOKUP(A37,'PARTNERS-ISO'!$A:$F,4,FALSE)</f>
        <v>Bonaire, St Eustatius und Saba</v>
      </c>
      <c r="C37" s="123" t="str">
        <f t="shared" si="2"/>
        <v>BQ</v>
      </c>
      <c r="D37" s="21" t="str">
        <f t="shared" si="0"/>
        <v>BQ</v>
      </c>
      <c r="E37" s="13" t="str">
        <f t="shared" si="3"/>
        <v>Bosnien-Herzegowina</v>
      </c>
      <c r="F37" s="147" t="s">
        <v>269</v>
      </c>
    </row>
    <row r="38" spans="1:6">
      <c r="A38" s="13" t="s">
        <v>46</v>
      </c>
      <c r="B38" s="13" t="str">
        <f>VLOOKUP(A38,'PARTNERS-ISO'!$A:$F,4,FALSE)</f>
        <v>Bosnien-Herzegowina</v>
      </c>
      <c r="C38" s="123" t="str">
        <f t="shared" si="2"/>
        <v>BA</v>
      </c>
      <c r="D38" s="21" t="str">
        <f t="shared" si="0"/>
        <v>BA</v>
      </c>
      <c r="E38" s="13" t="str">
        <f t="shared" si="3"/>
        <v>Botsuana</v>
      </c>
      <c r="F38" s="147" t="s">
        <v>288</v>
      </c>
    </row>
    <row r="39" spans="1:6">
      <c r="A39" s="13" t="s">
        <v>186</v>
      </c>
      <c r="B39" s="13" t="str">
        <f>VLOOKUP(A39,'PARTNERS-ISO'!$A:$F,4,FALSE)</f>
        <v>Botsuana</v>
      </c>
      <c r="C39" s="123" t="str">
        <f t="shared" si="2"/>
        <v>BW</v>
      </c>
      <c r="D39" s="21" t="str">
        <f t="shared" si="0"/>
        <v>BW</v>
      </c>
      <c r="E39" s="13" t="str">
        <f t="shared" si="3"/>
        <v>Bouvetinsel</v>
      </c>
      <c r="F39" s="147" t="s">
        <v>287</v>
      </c>
    </row>
    <row r="40" spans="1:6">
      <c r="A40" s="13" t="s">
        <v>286</v>
      </c>
      <c r="B40" s="13" t="str">
        <f>VLOOKUP(A40,'PARTNERS-ISO'!$A:$F,4,FALSE)</f>
        <v>Bouvetinsel</v>
      </c>
      <c r="C40" s="123" t="str">
        <f t="shared" si="2"/>
        <v>BV</v>
      </c>
      <c r="D40" s="21" t="str">
        <f t="shared" si="0"/>
        <v>BV</v>
      </c>
      <c r="E40" s="13" t="str">
        <f t="shared" si="3"/>
        <v>Brasilien</v>
      </c>
      <c r="F40" s="147" t="s">
        <v>282</v>
      </c>
    </row>
    <row r="41" spans="1:6">
      <c r="A41" s="13" t="s">
        <v>54</v>
      </c>
      <c r="B41" s="13" t="str">
        <f>VLOOKUP(A41,'PARTNERS-ISO'!$A:$F,4,FALSE)</f>
        <v>Brasilien</v>
      </c>
      <c r="C41" s="123" t="str">
        <f t="shared" si="2"/>
        <v>BR</v>
      </c>
      <c r="D41" s="21" t="str">
        <f t="shared" si="0"/>
        <v>BR</v>
      </c>
      <c r="E41" s="13" t="str">
        <f t="shared" si="3"/>
        <v>Britische Jungferninseln</v>
      </c>
      <c r="F41" s="147" t="s">
        <v>543</v>
      </c>
    </row>
    <row r="42" spans="1:6">
      <c r="A42" s="13" t="s">
        <v>235</v>
      </c>
      <c r="B42" s="13" t="str">
        <f>VLOOKUP(A42,'PARTNERS-ISO'!$A:$F,4,FALSE)</f>
        <v>Britische Jungferninseln</v>
      </c>
      <c r="C42" s="123" t="str">
        <f t="shared" si="2"/>
        <v>VG</v>
      </c>
      <c r="D42" s="21" t="str">
        <f t="shared" si="0"/>
        <v>VG</v>
      </c>
      <c r="E42" s="13" t="str">
        <f t="shared" si="3"/>
        <v>Britische Territorium im Indischen Ozean</v>
      </c>
      <c r="F42" s="147" t="s">
        <v>391</v>
      </c>
    </row>
    <row r="43" spans="1:6">
      <c r="A43" s="13" t="s">
        <v>203</v>
      </c>
      <c r="B43" s="13" t="str">
        <f>VLOOKUP(A43,'PARTNERS-ISO'!$A:$F,4,FALSE)</f>
        <v>Britische Territorium im Indischen Ozean</v>
      </c>
      <c r="C43" s="123" t="str">
        <f t="shared" si="2"/>
        <v>IO</v>
      </c>
      <c r="D43" s="21" t="str">
        <f t="shared" si="0"/>
        <v>IO</v>
      </c>
      <c r="E43" s="13" t="str">
        <f t="shared" si="3"/>
        <v>Bruneï Darussalam</v>
      </c>
      <c r="F43" s="147" t="s">
        <v>279</v>
      </c>
    </row>
    <row r="44" spans="1:6">
      <c r="A44" s="13" t="s">
        <v>184</v>
      </c>
      <c r="B44" s="13" t="str">
        <f>VLOOKUP(A44,'PARTNERS-ISO'!$A:$F,4,FALSE)</f>
        <v>Bruneï Darussalam</v>
      </c>
      <c r="C44" s="123" t="str">
        <f t="shared" si="2"/>
        <v>BN</v>
      </c>
      <c r="D44" s="21" t="str">
        <f t="shared" si="0"/>
        <v>BN</v>
      </c>
      <c r="E44" s="13" t="str">
        <f t="shared" si="3"/>
        <v>Bulgarien</v>
      </c>
      <c r="F44" s="147" t="s">
        <v>273</v>
      </c>
    </row>
    <row r="45" spans="1:6">
      <c r="A45" s="13" t="s">
        <v>2</v>
      </c>
      <c r="B45" s="13" t="str">
        <f>VLOOKUP(A45,'PARTNERS-ISO'!$A:$F,4,FALSE)</f>
        <v>Bulgarien</v>
      </c>
      <c r="C45" s="123" t="str">
        <f t="shared" si="2"/>
        <v>BG</v>
      </c>
      <c r="D45" s="21" t="str">
        <f t="shared" si="0"/>
        <v>BG</v>
      </c>
      <c r="E45" s="13" t="str">
        <f t="shared" si="3"/>
        <v>Burkina Faso</v>
      </c>
      <c r="F45" s="147" t="s">
        <v>272</v>
      </c>
    </row>
    <row r="46" spans="1:6">
      <c r="A46" s="13" t="s">
        <v>49</v>
      </c>
      <c r="B46" s="13" t="str">
        <f>VLOOKUP(A46,'PARTNERS-ISO'!$A:$F,4,FALSE)</f>
        <v>Burkina Faso</v>
      </c>
      <c r="C46" s="123" t="str">
        <f t="shared" si="2"/>
        <v>BF</v>
      </c>
      <c r="D46" s="21" t="str">
        <f t="shared" si="0"/>
        <v>BF</v>
      </c>
      <c r="E46" s="13" t="str">
        <f t="shared" si="3"/>
        <v>Burundi</v>
      </c>
      <c r="F46" s="147" t="s">
        <v>275</v>
      </c>
    </row>
    <row r="47" spans="1:6">
      <c r="A47" s="13" t="s">
        <v>51</v>
      </c>
      <c r="B47" s="13" t="str">
        <f>VLOOKUP(A47,'PARTNERS-ISO'!$A:$F,4,FALSE)</f>
        <v>Burundi</v>
      </c>
      <c r="C47" s="123" t="str">
        <f t="shared" si="2"/>
        <v>BI</v>
      </c>
      <c r="D47" s="21" t="str">
        <f t="shared" si="0"/>
        <v>BI</v>
      </c>
      <c r="E47" s="13" t="str">
        <f t="shared" si="3"/>
        <v>Ceuta</v>
      </c>
      <c r="F47" s="147" t="s">
        <v>554</v>
      </c>
    </row>
    <row r="48" spans="1:6">
      <c r="A48" s="13" t="s">
        <v>171</v>
      </c>
      <c r="B48" s="13" t="str">
        <f>VLOOKUP(A48,'PARTNERS-ISO'!$A:$F,4,FALSE)</f>
        <v>Ceuta</v>
      </c>
      <c r="C48" s="123" t="str">
        <f t="shared" si="2"/>
        <v>XC</v>
      </c>
      <c r="D48" s="21" t="str">
        <f t="shared" si="0"/>
        <v>XC</v>
      </c>
      <c r="E48" s="13" t="str">
        <f t="shared" si="3"/>
        <v>Chile</v>
      </c>
      <c r="F48" s="147" t="s">
        <v>299</v>
      </c>
    </row>
    <row r="49" spans="1:6">
      <c r="A49" s="13" t="s">
        <v>63</v>
      </c>
      <c r="B49" s="13" t="str">
        <f>VLOOKUP(A49,'PARTNERS-ISO'!$A:$F,4,FALSE)</f>
        <v>Chile</v>
      </c>
      <c r="C49" s="123" t="str">
        <f t="shared" si="2"/>
        <v>CL</v>
      </c>
      <c r="D49" s="21" t="str">
        <f t="shared" si="0"/>
        <v>CL</v>
      </c>
      <c r="E49" s="13" t="str">
        <f t="shared" si="3"/>
        <v>Cookinseln</v>
      </c>
      <c r="F49" s="147" t="s">
        <v>298</v>
      </c>
    </row>
    <row r="50" spans="1:6">
      <c r="A50" s="13" t="s">
        <v>189</v>
      </c>
      <c r="B50" s="13" t="str">
        <f>VLOOKUP(A50,'PARTNERS-ISO'!$A:$F,4,FALSE)</f>
        <v>Cookinseln</v>
      </c>
      <c r="C50" s="123" t="str">
        <f t="shared" si="2"/>
        <v>CK</v>
      </c>
      <c r="D50" s="21" t="str">
        <f t="shared" si="0"/>
        <v>CK</v>
      </c>
      <c r="E50" s="13" t="str">
        <f t="shared" si="3"/>
        <v>Costa Rica</v>
      </c>
      <c r="F50" s="147" t="s">
        <v>302</v>
      </c>
    </row>
    <row r="51" spans="1:6">
      <c r="A51" s="13" t="s">
        <v>66</v>
      </c>
      <c r="B51" s="13" t="str">
        <f>VLOOKUP(A51,'PARTNERS-ISO'!$A:$F,4,FALSE)</f>
        <v>Costa Rica</v>
      </c>
      <c r="C51" s="123" t="str">
        <f t="shared" si="2"/>
        <v>CR</v>
      </c>
      <c r="D51" s="21" t="str">
        <f t="shared" si="0"/>
        <v>CR</v>
      </c>
      <c r="E51" s="13" t="str">
        <f t="shared" si="3"/>
        <v>Cote d'Ivoire</v>
      </c>
      <c r="F51" s="147" t="s">
        <v>297</v>
      </c>
    </row>
    <row r="52" spans="1:6">
      <c r="A52" s="13" t="s">
        <v>62</v>
      </c>
      <c r="B52" s="13" t="str">
        <f>VLOOKUP(A52,'PARTNERS-ISO'!$A:$F,4,FALSE)</f>
        <v>Cote d'Ivoire</v>
      </c>
      <c r="C52" s="123" t="str">
        <f t="shared" si="2"/>
        <v>CI</v>
      </c>
      <c r="D52" s="21" t="str">
        <f t="shared" si="0"/>
        <v>CI</v>
      </c>
      <c r="E52" s="13" t="str">
        <f t="shared" si="3"/>
        <v>Curacao</v>
      </c>
      <c r="F52" s="147" t="s">
        <v>306</v>
      </c>
    </row>
    <row r="53" spans="1:6">
      <c r="A53" s="13" t="s">
        <v>70</v>
      </c>
      <c r="B53" s="13" t="str">
        <f>VLOOKUP(A53,'PARTNERS-ISO'!$A:$F,4,FALSE)</f>
        <v>Curacao</v>
      </c>
      <c r="C53" s="123" t="str">
        <f t="shared" si="2"/>
        <v>CW</v>
      </c>
      <c r="D53" s="21" t="str">
        <f t="shared" si="0"/>
        <v>CW</v>
      </c>
      <c r="E53" s="13" t="str">
        <f>B56</f>
        <v>Lao, Demokratische Volksrepublik</v>
      </c>
      <c r="F53" s="147" t="s">
        <v>409</v>
      </c>
    </row>
    <row r="54" spans="1:6">
      <c r="A54" s="13" t="s">
        <v>6</v>
      </c>
      <c r="B54" s="13" t="str">
        <f>VLOOKUP(A54,'PARTNERS-ISO'!$A:$F,4,FALSE)</f>
        <v>Dänemark</v>
      </c>
      <c r="C54" s="123" t="str">
        <f t="shared" si="2"/>
        <v>DK</v>
      </c>
      <c r="D54" s="21" t="str">
        <f t="shared" si="0"/>
        <v>DK</v>
      </c>
      <c r="E54" s="13" t="str">
        <f>B58</f>
        <v>Dominika</v>
      </c>
      <c r="F54" s="147" t="s">
        <v>311</v>
      </c>
    </row>
    <row r="55" spans="1:6">
      <c r="A55" s="13" t="s">
        <v>309</v>
      </c>
      <c r="B55" s="13" t="str">
        <f>VLOOKUP(A55,'PARTNERS-ISO'!$A:$F,4,FALSE)</f>
        <v>Deutschland, Demokratische Republik</v>
      </c>
      <c r="C55" s="123" t="str">
        <f t="shared" si="2"/>
        <v>DD</v>
      </c>
      <c r="D55" s="21" t="str">
        <f t="shared" si="0"/>
        <v>DD</v>
      </c>
      <c r="E55" s="13" t="str">
        <f>B59</f>
        <v>Dominikanische Republik</v>
      </c>
      <c r="F55" s="147" t="s">
        <v>312</v>
      </c>
    </row>
    <row r="56" spans="1:6">
      <c r="A56" s="13" t="s">
        <v>99</v>
      </c>
      <c r="B56" s="13" t="str">
        <f>VLOOKUP(A56,'PARTNERS-ISO'!$A:$F,4,FALSE)</f>
        <v>Lao, Demokratische Volksrepublik</v>
      </c>
      <c r="C56" s="123" t="str">
        <f t="shared" si="2"/>
        <v>LA</v>
      </c>
      <c r="D56" s="21" t="str">
        <f t="shared" si="0"/>
        <v>LA</v>
      </c>
      <c r="E56" s="13" t="str">
        <f>B60</f>
        <v>Dschibuti</v>
      </c>
      <c r="F56" s="147" t="s">
        <v>310</v>
      </c>
    </row>
    <row r="57" spans="1:6">
      <c r="A57" s="13" t="s">
        <v>5</v>
      </c>
      <c r="B57" s="13" t="str">
        <f>VLOOKUP(A57,'PARTNERS-ISO'!$A:$F,4,FALSE)</f>
        <v>Deutschland</v>
      </c>
      <c r="C57" s="123" t="str">
        <f t="shared" si="2"/>
        <v>DE</v>
      </c>
      <c r="D57" s="21" t="str">
        <f t="shared" si="0"/>
        <v>DE</v>
      </c>
      <c r="E57" s="13" t="str">
        <f>B61</f>
        <v>Ecuador</v>
      </c>
      <c r="F57" s="147" t="s">
        <v>328</v>
      </c>
    </row>
    <row r="58" spans="1:6">
      <c r="A58" s="13" t="s">
        <v>192</v>
      </c>
      <c r="B58" s="13" t="str">
        <f>VLOOKUP(A58,'PARTNERS-ISO'!$A:$F,4,FALSE)</f>
        <v>Dominika</v>
      </c>
      <c r="C58" s="123" t="str">
        <f t="shared" si="2"/>
        <v>DM</v>
      </c>
      <c r="D58" s="21" t="str">
        <f t="shared" si="0"/>
        <v>DM</v>
      </c>
      <c r="E58" s="13" t="str">
        <f>B63</f>
        <v>EI_INTRA</v>
      </c>
      <c r="F58" s="147" t="s">
        <v>355</v>
      </c>
    </row>
    <row r="59" spans="1:6">
      <c r="A59" s="13" t="s">
        <v>71</v>
      </c>
      <c r="B59" s="13" t="str">
        <f>VLOOKUP(A59,'PARTNERS-ISO'!$A:$F,4,FALSE)</f>
        <v>Dominikanische Republik</v>
      </c>
      <c r="C59" s="123" t="str">
        <f t="shared" si="2"/>
        <v>DO</v>
      </c>
      <c r="D59" s="21" t="str">
        <f t="shared" si="0"/>
        <v>DO</v>
      </c>
      <c r="E59" s="13" t="str">
        <f>B64</f>
        <v>El Salvador</v>
      </c>
      <c r="F59" s="147" t="s">
        <v>509</v>
      </c>
    </row>
    <row r="60" spans="1:6">
      <c r="A60" s="13" t="s">
        <v>191</v>
      </c>
      <c r="B60" s="13" t="str">
        <f>VLOOKUP(A60,'PARTNERS-ISO'!$A:$F,4,FALSE)</f>
        <v>Dschibuti</v>
      </c>
      <c r="C60" s="123" t="str">
        <f t="shared" si="2"/>
        <v>DJ</v>
      </c>
      <c r="D60" s="21" t="str">
        <f t="shared" si="0"/>
        <v>DJ</v>
      </c>
      <c r="E60" s="13" t="str">
        <f>B65</f>
        <v>Eritrea</v>
      </c>
      <c r="F60" s="147" t="s">
        <v>332</v>
      </c>
    </row>
    <row r="61" spans="1:6">
      <c r="A61" s="13" t="s">
        <v>73</v>
      </c>
      <c r="B61" s="13" t="str">
        <f>VLOOKUP(A61,'PARTNERS-ISO'!$A:$F,4,FALSE)</f>
        <v>Ecuador</v>
      </c>
      <c r="C61" s="123" t="str">
        <f t="shared" si="2"/>
        <v>EC</v>
      </c>
      <c r="D61" s="21" t="str">
        <f t="shared" si="0"/>
        <v>EC</v>
      </c>
      <c r="E61" s="13" t="str">
        <f>B92</f>
        <v>Färöerinseln</v>
      </c>
      <c r="F61" s="147" t="s">
        <v>360</v>
      </c>
    </row>
    <row r="62" spans="1:6">
      <c r="A62" s="13" t="s">
        <v>110</v>
      </c>
      <c r="B62" s="13" t="str">
        <f>VLOOKUP(A62,'PARTNERS-ISO'!$A:$F,4,FALSE)</f>
        <v>NordMazedonien</v>
      </c>
      <c r="C62" s="123" t="str">
        <f t="shared" si="2"/>
        <v>MK</v>
      </c>
      <c r="D62" s="21" t="str">
        <f t="shared" si="0"/>
        <v>MK</v>
      </c>
      <c r="E62" s="13" t="str">
        <f>B93</f>
        <v>Falklandinseln</v>
      </c>
      <c r="F62" s="147" t="s">
        <v>357</v>
      </c>
    </row>
    <row r="63" spans="1:6">
      <c r="A63" s="13" t="s">
        <v>354</v>
      </c>
      <c r="B63" s="13" t="s">
        <v>355</v>
      </c>
      <c r="C63" s="123" t="str">
        <f t="shared" si="2"/>
        <v>EU_INTRA</v>
      </c>
      <c r="D63" s="21" t="str">
        <f t="shared" si="0"/>
        <v>EU_INTRA</v>
      </c>
      <c r="E63" s="13" t="str">
        <f>B94</f>
        <v>Fidschi</v>
      </c>
      <c r="F63" s="147" t="s">
        <v>356</v>
      </c>
    </row>
    <row r="64" spans="1:6">
      <c r="A64" s="13" t="s">
        <v>151</v>
      </c>
      <c r="B64" s="13" t="str">
        <f>VLOOKUP(A64,'PARTNERS-ISO'!$A:$F,4,FALSE)</f>
        <v>El Salvador</v>
      </c>
      <c r="C64" s="123" t="str">
        <f t="shared" si="2"/>
        <v>SV</v>
      </c>
      <c r="D64" s="21" t="str">
        <f t="shared" si="0"/>
        <v>SV</v>
      </c>
      <c r="E64" s="13" t="str">
        <f>B96</f>
        <v>Mikronesien, Föderierte staaten von</v>
      </c>
      <c r="F64" s="147" t="s">
        <v>359</v>
      </c>
    </row>
    <row r="65" spans="1:6">
      <c r="A65" s="13" t="s">
        <v>193</v>
      </c>
      <c r="B65" s="13" t="str">
        <f>VLOOKUP(A65,'PARTNERS-ISO'!$A:$F,4,FALSE)</f>
        <v>Eritrea</v>
      </c>
      <c r="C65" s="123" t="str">
        <f t="shared" si="2"/>
        <v>ER</v>
      </c>
      <c r="D65" s="21" t="str">
        <f t="shared" si="0"/>
        <v>ER</v>
      </c>
      <c r="E65" s="13" t="str">
        <f t="shared" ref="E65:E73" si="4">B98</f>
        <v>Fransösische Süd und Antarktisgebiete</v>
      </c>
      <c r="F65" s="147" t="s">
        <v>515</v>
      </c>
    </row>
    <row r="66" spans="1:6">
      <c r="A66" s="13" t="s">
        <v>7</v>
      </c>
      <c r="B66" s="13" t="str">
        <f>VLOOKUP(A66,'PARTNERS-ISO'!$A:$F,4,FALSE)</f>
        <v>Estland</v>
      </c>
      <c r="C66" s="123" t="str">
        <f t="shared" si="2"/>
        <v>EE</v>
      </c>
      <c r="D66" s="21" t="str">
        <f t="shared" ref="D66:D129" si="5">A66</f>
        <v>EE</v>
      </c>
      <c r="E66" s="13" t="str">
        <f t="shared" si="4"/>
        <v>Fransösische Guyana</v>
      </c>
      <c r="F66" s="147" t="s">
        <v>366</v>
      </c>
    </row>
    <row r="67" spans="1:6">
      <c r="A67" s="13" t="s">
        <v>249</v>
      </c>
      <c r="B67" s="13" t="s">
        <v>250</v>
      </c>
      <c r="C67" s="123" t="str">
        <f t="shared" si="2"/>
        <v>EU</v>
      </c>
      <c r="D67" s="21" t="str">
        <f t="shared" si="5"/>
        <v>EU</v>
      </c>
      <c r="E67" s="13" t="str">
        <f t="shared" si="4"/>
        <v>Fransösisch Polynesien</v>
      </c>
      <c r="F67" s="147" t="s">
        <v>457</v>
      </c>
    </row>
    <row r="68" spans="1:6">
      <c r="A68" s="13" t="s">
        <v>353</v>
      </c>
      <c r="B68" s="13" t="s">
        <v>353</v>
      </c>
      <c r="C68" s="123" t="str">
        <f t="shared" ref="C68:C131" si="6">A68</f>
        <v>EU_EXTRA</v>
      </c>
      <c r="D68" s="21" t="str">
        <f t="shared" si="5"/>
        <v>EU_EXTRA</v>
      </c>
      <c r="E68" s="13" t="str">
        <f t="shared" si="4"/>
        <v>Gabun</v>
      </c>
      <c r="F68" s="147" t="s">
        <v>361</v>
      </c>
    </row>
    <row r="69" spans="1:6">
      <c r="A69" s="13" t="s">
        <v>334</v>
      </c>
      <c r="B69" s="13" t="s">
        <v>335</v>
      </c>
      <c r="C69" s="123" t="str">
        <f t="shared" si="6"/>
        <v>EU12</v>
      </c>
      <c r="D69" s="21" t="str">
        <f t="shared" si="5"/>
        <v>EU12</v>
      </c>
      <c r="E69" s="13" t="str">
        <f t="shared" si="4"/>
        <v>Gambia</v>
      </c>
      <c r="F69" s="147" t="s">
        <v>370</v>
      </c>
    </row>
    <row r="70" spans="1:6">
      <c r="A70" s="13" t="s">
        <v>336</v>
      </c>
      <c r="B70" s="13" t="s">
        <v>336</v>
      </c>
      <c r="C70" s="123" t="str">
        <f t="shared" si="6"/>
        <v>EU12_EXTRA</v>
      </c>
      <c r="D70" s="21" t="str">
        <f t="shared" si="5"/>
        <v>EU12_EXTRA</v>
      </c>
      <c r="E70" s="13" t="str">
        <f t="shared" si="4"/>
        <v>Georgien</v>
      </c>
      <c r="F70" s="147" t="s">
        <v>364</v>
      </c>
    </row>
    <row r="71" spans="1:6">
      <c r="A71" s="13" t="s">
        <v>337</v>
      </c>
      <c r="B71" s="13" t="s">
        <v>337</v>
      </c>
      <c r="C71" s="123" t="str">
        <f t="shared" si="6"/>
        <v>EU12_INTRA</v>
      </c>
      <c r="D71" s="21" t="str">
        <f t="shared" si="5"/>
        <v>EU12_INTRA</v>
      </c>
      <c r="E71" s="13" t="str">
        <f t="shared" si="4"/>
        <v>Ghana</v>
      </c>
      <c r="F71" s="147" t="s">
        <v>367</v>
      </c>
    </row>
    <row r="72" spans="1:6">
      <c r="A72" s="13" t="s">
        <v>338</v>
      </c>
      <c r="B72" s="13" t="s">
        <v>339</v>
      </c>
      <c r="C72" s="123" t="str">
        <f t="shared" si="6"/>
        <v>EU15</v>
      </c>
      <c r="D72" s="21" t="str">
        <f t="shared" si="5"/>
        <v>EU15</v>
      </c>
      <c r="E72" s="13" t="str">
        <f t="shared" si="4"/>
        <v>Gibraltar</v>
      </c>
      <c r="F72" s="147" t="s">
        <v>368</v>
      </c>
    </row>
    <row r="73" spans="1:6">
      <c r="A73" s="13" t="s">
        <v>340</v>
      </c>
      <c r="B73" s="13" t="s">
        <v>340</v>
      </c>
      <c r="C73" s="123" t="str">
        <f t="shared" si="6"/>
        <v>EU15_EXTRA</v>
      </c>
      <c r="D73" s="21" t="str">
        <f t="shared" si="5"/>
        <v>EU15_EXTRA</v>
      </c>
      <c r="E73" s="13" t="str">
        <f t="shared" si="4"/>
        <v>Grenada</v>
      </c>
      <c r="F73" s="147" t="s">
        <v>363</v>
      </c>
    </row>
    <row r="74" spans="1:6">
      <c r="A74" s="13" t="s">
        <v>341</v>
      </c>
      <c r="B74" s="13" t="s">
        <v>341</v>
      </c>
      <c r="C74" s="123" t="str">
        <f t="shared" si="6"/>
        <v>EU15_INTRA</v>
      </c>
      <c r="D74" s="21" t="str">
        <f t="shared" si="5"/>
        <v>EU15_INTRA</v>
      </c>
      <c r="E74" s="13" t="str">
        <f t="shared" ref="E74:E89" si="7">B108</f>
        <v>Grönland</v>
      </c>
      <c r="F74" s="147" t="s">
        <v>369</v>
      </c>
    </row>
    <row r="75" spans="1:6">
      <c r="A75" s="13" t="s">
        <v>342</v>
      </c>
      <c r="B75" s="13" t="s">
        <v>343</v>
      </c>
      <c r="C75" s="123" t="str">
        <f t="shared" si="6"/>
        <v>EU25</v>
      </c>
      <c r="D75" s="21" t="str">
        <f t="shared" si="5"/>
        <v>EU25</v>
      </c>
      <c r="E75" s="13" t="str">
        <f t="shared" si="7"/>
        <v>Guadeloupe</v>
      </c>
      <c r="F75" s="147" t="s">
        <v>373</v>
      </c>
    </row>
    <row r="76" spans="1:6">
      <c r="A76" s="13" t="s">
        <v>344</v>
      </c>
      <c r="B76" s="13" t="s">
        <v>344</v>
      </c>
      <c r="C76" s="123" t="str">
        <f t="shared" si="6"/>
        <v>EU25_EXTRA</v>
      </c>
      <c r="D76" s="21" t="str">
        <f t="shared" si="5"/>
        <v>EU25_EXTRA</v>
      </c>
      <c r="E76" s="13" t="str">
        <f t="shared" si="7"/>
        <v>Guam</v>
      </c>
      <c r="F76" s="147" t="s">
        <v>378</v>
      </c>
    </row>
    <row r="77" spans="1:6">
      <c r="A77" s="13" t="s">
        <v>345</v>
      </c>
      <c r="B77" s="13" t="s">
        <v>345</v>
      </c>
      <c r="C77" s="123" t="str">
        <f t="shared" si="6"/>
        <v>EU25_INTRA</v>
      </c>
      <c r="D77" s="21" t="str">
        <f t="shared" si="5"/>
        <v>EU25_INTRA</v>
      </c>
      <c r="E77" s="13" t="str">
        <f t="shared" si="7"/>
        <v>Guatemala</v>
      </c>
      <c r="F77" s="147" t="s">
        <v>377</v>
      </c>
    </row>
    <row r="78" spans="1:6">
      <c r="A78" s="13" t="s">
        <v>346</v>
      </c>
      <c r="B78" s="13" t="s">
        <v>347</v>
      </c>
      <c r="C78" s="123" t="str">
        <f t="shared" si="6"/>
        <v>EU27</v>
      </c>
      <c r="D78" s="21" t="str">
        <f t="shared" si="5"/>
        <v>EU27</v>
      </c>
      <c r="E78" s="13" t="str">
        <f t="shared" si="7"/>
        <v>Guyana</v>
      </c>
      <c r="F78" s="147" t="s">
        <v>380</v>
      </c>
    </row>
    <row r="79" spans="1:6">
      <c r="A79" s="13" t="s">
        <v>348</v>
      </c>
      <c r="B79" s="13" t="s">
        <v>348</v>
      </c>
      <c r="C79" s="123" t="str">
        <f t="shared" si="6"/>
        <v>EU27_EXTRA</v>
      </c>
      <c r="D79" s="21" t="str">
        <f t="shared" si="5"/>
        <v>EU27_EXTRA</v>
      </c>
      <c r="E79" s="13" t="str">
        <f t="shared" si="7"/>
        <v>Guinea</v>
      </c>
      <c r="F79" s="147" t="s">
        <v>371</v>
      </c>
    </row>
    <row r="80" spans="1:6">
      <c r="A80" s="13" t="s">
        <v>349</v>
      </c>
      <c r="B80" s="13" t="s">
        <v>349</v>
      </c>
      <c r="C80" s="123" t="str">
        <f t="shared" si="6"/>
        <v>EU27_INTRA</v>
      </c>
      <c r="D80" s="21" t="str">
        <f t="shared" si="5"/>
        <v>EU27_INTRA</v>
      </c>
      <c r="E80" s="13" t="str">
        <f t="shared" si="7"/>
        <v>Guinea-Bissau</v>
      </c>
      <c r="F80" s="147" t="s">
        <v>379</v>
      </c>
    </row>
    <row r="81" spans="1:6">
      <c r="A81" s="13" t="s">
        <v>9</v>
      </c>
      <c r="B81" s="13" t="s">
        <v>350</v>
      </c>
      <c r="C81" s="123" t="str">
        <f t="shared" si="6"/>
        <v>EU28</v>
      </c>
      <c r="D81" s="21" t="str">
        <f t="shared" si="5"/>
        <v>EU28</v>
      </c>
      <c r="E81" s="13" t="str">
        <f t="shared" si="7"/>
        <v>Haiti</v>
      </c>
      <c r="F81" s="147" t="s">
        <v>386</v>
      </c>
    </row>
    <row r="82" spans="1:6">
      <c r="A82" s="13" t="s">
        <v>251</v>
      </c>
      <c r="B82" s="13" t="s">
        <v>251</v>
      </c>
      <c r="C82" s="123" t="str">
        <f t="shared" si="6"/>
        <v>EU28_EXTRA</v>
      </c>
      <c r="D82" s="21" t="str">
        <f t="shared" si="5"/>
        <v>EU28_EXTRA</v>
      </c>
      <c r="E82" s="13" t="str">
        <f t="shared" si="7"/>
        <v>Heard und McDonaldinseln</v>
      </c>
      <c r="F82" s="147" t="s">
        <v>383</v>
      </c>
    </row>
    <row r="83" spans="1:6">
      <c r="A83" s="13" t="s">
        <v>252</v>
      </c>
      <c r="B83" s="13" t="s">
        <v>252</v>
      </c>
      <c r="C83" s="123" t="str">
        <f t="shared" si="6"/>
        <v>EU28_INTRA</v>
      </c>
      <c r="D83" s="21" t="str">
        <f t="shared" si="5"/>
        <v>EU28_INTRA</v>
      </c>
      <c r="E83" s="13" t="str">
        <f t="shared" si="7"/>
        <v>Heiliger Stuhl (Vatikanstadt)</v>
      </c>
      <c r="F83" s="147" t="s">
        <v>538</v>
      </c>
    </row>
    <row r="84" spans="1:6">
      <c r="A84" s="13" t="s">
        <v>314</v>
      </c>
      <c r="B84" s="13" t="s">
        <v>315</v>
      </c>
      <c r="C84" s="123" t="str">
        <f t="shared" si="6"/>
        <v>EA12</v>
      </c>
      <c r="D84" s="21" t="str">
        <f t="shared" si="5"/>
        <v>EA12</v>
      </c>
      <c r="E84" s="13" t="str">
        <f t="shared" si="7"/>
        <v>Hohe See</v>
      </c>
      <c r="F84" s="147" t="s">
        <v>471</v>
      </c>
    </row>
    <row r="85" spans="1:6">
      <c r="A85" s="13" t="s">
        <v>316</v>
      </c>
      <c r="B85" s="13" t="s">
        <v>317</v>
      </c>
      <c r="C85" s="123" t="str">
        <f t="shared" si="6"/>
        <v>EA13</v>
      </c>
      <c r="D85" s="21" t="str">
        <f t="shared" si="5"/>
        <v>EA13</v>
      </c>
      <c r="E85" s="13" t="str">
        <f t="shared" si="7"/>
        <v>Honduras</v>
      </c>
      <c r="F85" s="147" t="s">
        <v>384</v>
      </c>
    </row>
    <row r="86" spans="1:6">
      <c r="A86" s="13" t="s">
        <v>318</v>
      </c>
      <c r="B86" s="13" t="s">
        <v>319</v>
      </c>
      <c r="C86" s="123" t="str">
        <f t="shared" si="6"/>
        <v>EA15</v>
      </c>
      <c r="D86" s="21" t="str">
        <f t="shared" si="5"/>
        <v>EA15</v>
      </c>
      <c r="E86" s="13" t="str">
        <f t="shared" si="7"/>
        <v>Hong Kong</v>
      </c>
      <c r="F86" s="147" t="s">
        <v>381</v>
      </c>
    </row>
    <row r="87" spans="1:6">
      <c r="A87" s="13" t="s">
        <v>320</v>
      </c>
      <c r="B87" s="13" t="s">
        <v>321</v>
      </c>
      <c r="C87" s="123" t="str">
        <f t="shared" si="6"/>
        <v>EA16</v>
      </c>
      <c r="D87" s="21" t="str">
        <f t="shared" si="5"/>
        <v>EA16</v>
      </c>
      <c r="E87" s="13" t="str">
        <f t="shared" si="7"/>
        <v>Indien</v>
      </c>
      <c r="F87" s="147" t="s">
        <v>390</v>
      </c>
    </row>
    <row r="88" spans="1:6">
      <c r="A88" s="13" t="s">
        <v>322</v>
      </c>
      <c r="B88" s="13" t="s">
        <v>323</v>
      </c>
      <c r="C88" s="123" t="str">
        <f t="shared" si="6"/>
        <v>EA17</v>
      </c>
      <c r="D88" s="21" t="str">
        <f t="shared" si="5"/>
        <v>EA17</v>
      </c>
      <c r="E88" s="13" t="str">
        <f t="shared" si="7"/>
        <v>Indonesien</v>
      </c>
      <c r="F88" s="147" t="s">
        <v>388</v>
      </c>
    </row>
    <row r="89" spans="1:6">
      <c r="A89" s="13" t="s">
        <v>324</v>
      </c>
      <c r="B89" s="13" t="s">
        <v>325</v>
      </c>
      <c r="C89" s="123" t="str">
        <f t="shared" si="6"/>
        <v>EA18</v>
      </c>
      <c r="D89" s="21" t="str">
        <f t="shared" si="5"/>
        <v>EA18</v>
      </c>
      <c r="E89" s="13" t="str">
        <f t="shared" si="7"/>
        <v>Irak</v>
      </c>
      <c r="F89" s="147" t="s">
        <v>392</v>
      </c>
    </row>
    <row r="90" spans="1:6">
      <c r="A90" s="13" t="s">
        <v>326</v>
      </c>
      <c r="B90" s="13" t="s">
        <v>327</v>
      </c>
      <c r="C90" s="123" t="str">
        <f t="shared" si="6"/>
        <v>EA19</v>
      </c>
      <c r="D90" s="21" t="str">
        <f t="shared" si="5"/>
        <v>EA19</v>
      </c>
      <c r="E90" s="13" t="str">
        <f>B125</f>
        <v>Iran, Islamische Republik</v>
      </c>
      <c r="F90" s="147" t="s">
        <v>393</v>
      </c>
    </row>
    <row r="91" spans="1:6">
      <c r="A91" s="13" t="s">
        <v>351</v>
      </c>
      <c r="B91" s="13" t="s">
        <v>352</v>
      </c>
      <c r="C91" s="123" t="str">
        <f t="shared" si="6"/>
        <v>EUROZONE</v>
      </c>
      <c r="D91" s="21" t="str">
        <f t="shared" si="5"/>
        <v>EUROZONE</v>
      </c>
      <c r="E91" s="13" t="str">
        <f>B126</f>
        <v>Island</v>
      </c>
      <c r="F91" s="147" t="s">
        <v>394</v>
      </c>
    </row>
    <row r="92" spans="1:6">
      <c r="A92" s="13" t="s">
        <v>195</v>
      </c>
      <c r="B92" s="13" t="str">
        <f>VLOOKUP(A92,'PARTNERS-ISO'!$A:$F,4,FALSE)</f>
        <v>Färöerinseln</v>
      </c>
      <c r="C92" s="123" t="str">
        <f t="shared" si="6"/>
        <v>FO</v>
      </c>
      <c r="D92" s="21" t="str">
        <f t="shared" si="5"/>
        <v>FO</v>
      </c>
      <c r="E92" s="13" t="str">
        <f>B127</f>
        <v>Israel</v>
      </c>
      <c r="F92" s="147" t="s">
        <v>389</v>
      </c>
    </row>
    <row r="93" spans="1:6">
      <c r="A93" s="13" t="s">
        <v>194</v>
      </c>
      <c r="B93" s="13" t="str">
        <f>VLOOKUP(A93,'PARTNERS-ISO'!$A:$F,4,FALSE)</f>
        <v>Falklandinseln</v>
      </c>
      <c r="C93" s="123" t="str">
        <f t="shared" si="6"/>
        <v>FK</v>
      </c>
      <c r="D93" s="21" t="str">
        <f t="shared" si="5"/>
        <v>FK</v>
      </c>
      <c r="E93" s="13" t="str">
        <f t="shared" ref="E93:E128" si="8">B129</f>
        <v>Jamaika</v>
      </c>
      <c r="F93" s="147" t="s">
        <v>395</v>
      </c>
    </row>
    <row r="94" spans="1:6">
      <c r="A94" s="13" t="s">
        <v>76</v>
      </c>
      <c r="B94" s="13" t="str">
        <f>VLOOKUP(A94,'PARTNERS-ISO'!$A:$F,4,FALSE)</f>
        <v>Fidschi</v>
      </c>
      <c r="C94" s="123" t="str">
        <f t="shared" si="6"/>
        <v>FJ</v>
      </c>
      <c r="D94" s="21" t="str">
        <f t="shared" si="5"/>
        <v>FJ</v>
      </c>
      <c r="E94" s="13" t="str">
        <f t="shared" si="8"/>
        <v>Japan</v>
      </c>
      <c r="F94" s="147" t="s">
        <v>397</v>
      </c>
    </row>
    <row r="95" spans="1:6">
      <c r="A95" s="13" t="s">
        <v>10</v>
      </c>
      <c r="B95" s="13" t="str">
        <f>VLOOKUP(A95,'PARTNERS-ISO'!$A:$F,4,FALSE)</f>
        <v>Finnland</v>
      </c>
      <c r="C95" s="123" t="str">
        <f t="shared" si="6"/>
        <v>FI</v>
      </c>
      <c r="D95" s="21" t="str">
        <f t="shared" si="5"/>
        <v>FI</v>
      </c>
      <c r="E95" s="13" t="str">
        <f t="shared" si="8"/>
        <v>Jordanien</v>
      </c>
      <c r="F95" s="147" t="s">
        <v>396</v>
      </c>
    </row>
    <row r="96" spans="1:6">
      <c r="A96" s="13" t="s">
        <v>358</v>
      </c>
      <c r="B96" s="13" t="str">
        <f>VLOOKUP(A96,'PARTNERS-ISO'!$A:$F,4,FALSE)</f>
        <v>Mikronesien, Föderierte staaten von</v>
      </c>
      <c r="C96" s="123" t="str">
        <f t="shared" si="6"/>
        <v>FM</v>
      </c>
      <c r="D96" s="21" t="str">
        <f t="shared" si="5"/>
        <v>FM</v>
      </c>
      <c r="E96" s="13" t="str">
        <f t="shared" si="8"/>
        <v>Jugoslawien</v>
      </c>
      <c r="F96" s="147" t="s">
        <v>569</v>
      </c>
    </row>
    <row r="97" spans="1:6">
      <c r="A97" s="13" t="s">
        <v>11</v>
      </c>
      <c r="B97" s="13" t="str">
        <f>VLOOKUP(A97,'PARTNERS-ISO'!$A:$F,4,FALSE)</f>
        <v>Frankreich</v>
      </c>
      <c r="C97" s="123" t="str">
        <f t="shared" si="6"/>
        <v>FR</v>
      </c>
      <c r="D97" s="21" t="str">
        <f t="shared" si="5"/>
        <v>FR</v>
      </c>
      <c r="E97" s="13" t="str">
        <f t="shared" si="8"/>
        <v>Kaimaninseln</v>
      </c>
      <c r="F97" s="147" t="s">
        <v>407</v>
      </c>
    </row>
    <row r="98" spans="1:6">
      <c r="A98" s="13" t="s">
        <v>156</v>
      </c>
      <c r="B98" s="13" t="str">
        <f>VLOOKUP(A98,'PARTNERS-ISO'!$A:$F,4,FALSE)</f>
        <v>Fransösische Süd und Antarktisgebiete</v>
      </c>
      <c r="C98" s="123" t="str">
        <f t="shared" si="6"/>
        <v>TF</v>
      </c>
      <c r="D98" s="21" t="str">
        <f t="shared" si="5"/>
        <v>TF</v>
      </c>
      <c r="E98" s="13" t="str">
        <f t="shared" si="8"/>
        <v>Kambodscha</v>
      </c>
      <c r="F98" s="147" t="s">
        <v>400</v>
      </c>
    </row>
    <row r="99" spans="1:6">
      <c r="A99" s="13" t="s">
        <v>365</v>
      </c>
      <c r="B99" s="13" t="str">
        <f>VLOOKUP(A99,'PARTNERS-ISO'!$A:$F,4,FALSE)</f>
        <v>Fransösische Guyana</v>
      </c>
      <c r="C99" s="123" t="str">
        <f t="shared" si="6"/>
        <v>GF</v>
      </c>
      <c r="D99" s="21" t="str">
        <f t="shared" si="5"/>
        <v>GF</v>
      </c>
      <c r="E99" s="13" t="str">
        <f t="shared" si="8"/>
        <v>Kamerun</v>
      </c>
      <c r="F99" s="147" t="s">
        <v>300</v>
      </c>
    </row>
    <row r="100" spans="1:6">
      <c r="A100" s="13" t="s">
        <v>130</v>
      </c>
      <c r="B100" s="13" t="str">
        <f>VLOOKUP(A100,'PARTNERS-ISO'!$A:$F,4,FALSE)</f>
        <v>Fransösisch Polynesien</v>
      </c>
      <c r="C100" s="123" t="str">
        <f t="shared" si="6"/>
        <v>PF</v>
      </c>
      <c r="D100" s="21" t="str">
        <f t="shared" si="5"/>
        <v>PF</v>
      </c>
      <c r="E100" s="13" t="str">
        <f t="shared" si="8"/>
        <v>Kanada</v>
      </c>
      <c r="F100" s="147" t="s">
        <v>291</v>
      </c>
    </row>
    <row r="101" spans="1:6">
      <c r="A101" s="13" t="s">
        <v>196</v>
      </c>
      <c r="B101" s="13" t="str">
        <f>VLOOKUP(A101,'PARTNERS-ISO'!$A:$F,4,FALSE)</f>
        <v>Gabun</v>
      </c>
      <c r="C101" s="123" t="str">
        <f t="shared" si="6"/>
        <v>GA</v>
      </c>
      <c r="D101" s="21" t="str">
        <f t="shared" si="5"/>
        <v>GA</v>
      </c>
      <c r="E101" s="13" t="str">
        <f t="shared" si="8"/>
        <v>Kanarische Inseln</v>
      </c>
      <c r="F101" s="147" t="s">
        <v>553</v>
      </c>
    </row>
    <row r="102" spans="1:6">
      <c r="A102" s="13" t="s">
        <v>79</v>
      </c>
      <c r="B102" s="13" t="str">
        <f>VLOOKUP(A102,'PARTNERS-ISO'!$A:$F,4,FALSE)</f>
        <v>Gambia</v>
      </c>
      <c r="C102" s="123" t="str">
        <f t="shared" si="6"/>
        <v>GM</v>
      </c>
      <c r="D102" s="21" t="str">
        <f t="shared" si="5"/>
        <v>GM</v>
      </c>
      <c r="E102" s="13" t="str">
        <f t="shared" si="8"/>
        <v>Kap Verde</v>
      </c>
      <c r="F102" s="147" t="s">
        <v>305</v>
      </c>
    </row>
    <row r="103" spans="1:6">
      <c r="A103" s="13" t="s">
        <v>77</v>
      </c>
      <c r="B103" s="13" t="str">
        <f>VLOOKUP(A103,'PARTNERS-ISO'!$A:$F,4,FALSE)</f>
        <v>Georgien</v>
      </c>
      <c r="C103" s="123" t="str">
        <f t="shared" si="6"/>
        <v>GE</v>
      </c>
      <c r="D103" s="21" t="str">
        <f t="shared" si="5"/>
        <v>GE</v>
      </c>
      <c r="E103" s="13" t="str">
        <f t="shared" si="8"/>
        <v>Kasachstan</v>
      </c>
      <c r="F103" s="147" t="s">
        <v>408</v>
      </c>
    </row>
    <row r="104" spans="1:6">
      <c r="A104" s="13" t="s">
        <v>78</v>
      </c>
      <c r="B104" s="13" t="str">
        <f>VLOOKUP(A104,'PARTNERS-ISO'!$A:$F,4,FALSE)</f>
        <v>Ghana</v>
      </c>
      <c r="C104" s="123" t="str">
        <f t="shared" si="6"/>
        <v>GH</v>
      </c>
      <c r="D104" s="21" t="str">
        <f t="shared" si="5"/>
        <v>GH</v>
      </c>
      <c r="E104" s="13" t="str">
        <f t="shared" si="8"/>
        <v>Katar</v>
      </c>
      <c r="F104" s="147" t="s">
        <v>469</v>
      </c>
    </row>
    <row r="105" spans="1:6">
      <c r="A105" s="13" t="s">
        <v>198</v>
      </c>
      <c r="B105" s="13" t="str">
        <f>VLOOKUP(A105,'PARTNERS-ISO'!$A:$F,4,FALSE)</f>
        <v>Gibraltar</v>
      </c>
      <c r="C105" s="123" t="str">
        <f t="shared" si="6"/>
        <v>GI</v>
      </c>
      <c r="D105" s="21" t="str">
        <f t="shared" si="5"/>
        <v>GI</v>
      </c>
      <c r="E105" s="13" t="str">
        <f t="shared" si="8"/>
        <v>Keine Daten</v>
      </c>
      <c r="F105" s="147" t="s">
        <v>574</v>
      </c>
    </row>
    <row r="106" spans="1:6">
      <c r="A106" s="13" t="s">
        <v>197</v>
      </c>
      <c r="B106" s="13" t="str">
        <f>VLOOKUP(A106,'PARTNERS-ISO'!$A:$F,4,FALSE)</f>
        <v>Grenada</v>
      </c>
      <c r="C106" s="123" t="str">
        <f t="shared" si="6"/>
        <v>GD</v>
      </c>
      <c r="D106" s="21" t="str">
        <f t="shared" si="5"/>
        <v>GD</v>
      </c>
      <c r="E106" s="13" t="str">
        <f t="shared" si="8"/>
        <v>Kenia</v>
      </c>
      <c r="F106" s="147" t="s">
        <v>398</v>
      </c>
    </row>
    <row r="107" spans="1:6">
      <c r="A107" s="13" t="s">
        <v>13</v>
      </c>
      <c r="B107" s="13" t="str">
        <f>VLOOKUP(A107,'PARTNERS-ISO'!$A:$F,4,FALSE)</f>
        <v>Griechenland</v>
      </c>
      <c r="C107" s="123" t="str">
        <f t="shared" si="6"/>
        <v>GR</v>
      </c>
      <c r="D107" s="21" t="str">
        <f t="shared" si="5"/>
        <v>GR</v>
      </c>
      <c r="E107" s="13" t="str">
        <f t="shared" si="8"/>
        <v>Kyrgyzstan</v>
      </c>
      <c r="F107" s="147" t="s">
        <v>399</v>
      </c>
    </row>
    <row r="108" spans="1:6">
      <c r="A108" s="13" t="s">
        <v>199</v>
      </c>
      <c r="B108" s="13" t="str">
        <f>VLOOKUP(A108,'PARTNERS-ISO'!$A:$F,4,FALSE)</f>
        <v>Grönland</v>
      </c>
      <c r="C108" s="123" t="str">
        <f t="shared" si="6"/>
        <v>GL</v>
      </c>
      <c r="D108" s="21" t="str">
        <f t="shared" si="5"/>
        <v>GL</v>
      </c>
      <c r="E108" s="13" t="str">
        <f t="shared" si="8"/>
        <v>Kiribati</v>
      </c>
      <c r="F108" s="147" t="s">
        <v>401</v>
      </c>
    </row>
    <row r="109" spans="1:6">
      <c r="A109" s="13" t="s">
        <v>372</v>
      </c>
      <c r="B109" s="13" t="str">
        <f>VLOOKUP(A109,'PARTNERS-ISO'!$A:$F,4,FALSE)</f>
        <v>Guadeloupe</v>
      </c>
      <c r="C109" s="123" t="str">
        <f t="shared" si="6"/>
        <v>GP</v>
      </c>
      <c r="D109" s="21" t="str">
        <f t="shared" si="5"/>
        <v>GP</v>
      </c>
      <c r="E109" s="13" t="str">
        <f t="shared" si="8"/>
        <v>Kleinere amerikanische Uberseeinseln</v>
      </c>
      <c r="F109" s="147" t="s">
        <v>535</v>
      </c>
    </row>
    <row r="110" spans="1:6">
      <c r="A110" s="13" t="s">
        <v>81</v>
      </c>
      <c r="B110" s="13" t="str">
        <f>VLOOKUP(A110,'PARTNERS-ISO'!$A:$F,4,FALSE)</f>
        <v>Guam</v>
      </c>
      <c r="C110" s="123" t="str">
        <f t="shared" si="6"/>
        <v>GU</v>
      </c>
      <c r="D110" s="21" t="str">
        <f t="shared" si="5"/>
        <v>GU</v>
      </c>
      <c r="E110" s="13" t="str">
        <f t="shared" si="8"/>
        <v>Kokoinseln</v>
      </c>
      <c r="F110" s="147" t="s">
        <v>292</v>
      </c>
    </row>
    <row r="111" spans="1:6">
      <c r="A111" s="13" t="s">
        <v>80</v>
      </c>
      <c r="B111" s="13" t="str">
        <f>VLOOKUP(A111,'PARTNERS-ISO'!$A:$F,4,FALSE)</f>
        <v>Guatemala</v>
      </c>
      <c r="C111" s="123" t="str">
        <f t="shared" si="6"/>
        <v>GT</v>
      </c>
      <c r="D111" s="21" t="str">
        <f t="shared" si="5"/>
        <v>GT</v>
      </c>
      <c r="E111" s="13" t="str">
        <f t="shared" si="8"/>
        <v>Kolumbien</v>
      </c>
      <c r="F111" s="147" t="s">
        <v>301</v>
      </c>
    </row>
    <row r="112" spans="1:6">
      <c r="A112" s="13" t="s">
        <v>82</v>
      </c>
      <c r="B112" s="13" t="str">
        <f>VLOOKUP(A112,'PARTNERS-ISO'!$A:$F,4,FALSE)</f>
        <v>Guyana</v>
      </c>
      <c r="C112" s="123" t="str">
        <f t="shared" si="6"/>
        <v>GY</v>
      </c>
      <c r="D112" s="21" t="str">
        <f t="shared" si="5"/>
        <v>GY</v>
      </c>
      <c r="E112" s="13" t="str">
        <f t="shared" si="8"/>
        <v>Komoren</v>
      </c>
      <c r="F112" s="147" t="s">
        <v>402</v>
      </c>
    </row>
    <row r="113" spans="1:6">
      <c r="A113" s="13" t="s">
        <v>200</v>
      </c>
      <c r="B113" s="13" t="str">
        <f>VLOOKUP(A113,'PARTNERS-ISO'!$A:$F,4,FALSE)</f>
        <v>Guinea</v>
      </c>
      <c r="C113" s="123" t="str">
        <f t="shared" si="6"/>
        <v>GN</v>
      </c>
      <c r="D113" s="21" t="str">
        <f t="shared" si="5"/>
        <v>GN</v>
      </c>
      <c r="E113" s="13" t="str">
        <f t="shared" si="8"/>
        <v>Kongo</v>
      </c>
      <c r="F113" s="147" t="s">
        <v>295</v>
      </c>
    </row>
    <row r="114" spans="1:6">
      <c r="A114" s="13" t="s">
        <v>202</v>
      </c>
      <c r="B114" s="13" t="str">
        <f>VLOOKUP(A114,'PARTNERS-ISO'!$A:$F,4,FALSE)</f>
        <v>Guinea-Bissau</v>
      </c>
      <c r="C114" s="123" t="str">
        <f t="shared" si="6"/>
        <v>GW</v>
      </c>
      <c r="D114" s="21" t="str">
        <f t="shared" si="5"/>
        <v>GW</v>
      </c>
      <c r="E114" s="13" t="str">
        <f t="shared" si="8"/>
        <v>Kongo, Demokratische Republik</v>
      </c>
      <c r="F114" s="147" t="s">
        <v>293</v>
      </c>
    </row>
    <row r="115" spans="1:6">
      <c r="A115" s="13" t="s">
        <v>85</v>
      </c>
      <c r="B115" s="13" t="str">
        <f>VLOOKUP(A115,'PARTNERS-ISO'!$A:$F,4,FALSE)</f>
        <v>Haiti</v>
      </c>
      <c r="C115" s="123" t="str">
        <f t="shared" si="6"/>
        <v>HT</v>
      </c>
      <c r="D115" s="21" t="str">
        <f t="shared" si="5"/>
        <v>HT</v>
      </c>
      <c r="E115" s="13" t="str">
        <f t="shared" si="8"/>
        <v>Korea, Demokratische Volksrepublik</v>
      </c>
      <c r="F115" s="147" t="s">
        <v>404</v>
      </c>
    </row>
    <row r="116" spans="1:6">
      <c r="A116" s="13" t="s">
        <v>382</v>
      </c>
      <c r="B116" s="13" t="str">
        <f>VLOOKUP(A116,'PARTNERS-ISO'!$A:$F,4,FALSE)</f>
        <v>Heard und McDonaldinseln</v>
      </c>
      <c r="C116" s="123" t="str">
        <f t="shared" si="6"/>
        <v>HM</v>
      </c>
      <c r="D116" s="21" t="str">
        <f t="shared" si="5"/>
        <v>HM</v>
      </c>
      <c r="E116" s="13" t="str">
        <f t="shared" si="8"/>
        <v>Kosovo</v>
      </c>
      <c r="F116" s="147" t="s">
        <v>555</v>
      </c>
    </row>
    <row r="117" spans="1:6">
      <c r="A117" s="13" t="s">
        <v>233</v>
      </c>
      <c r="B117" s="13" t="str">
        <f>VLOOKUP(A117,'PARTNERS-ISO'!$A:$F,4,FALSE)</f>
        <v>Heiliger Stuhl (Vatikanstadt)</v>
      </c>
      <c r="C117" s="123" t="str">
        <f t="shared" si="6"/>
        <v>VA</v>
      </c>
      <c r="D117" s="21" t="str">
        <f t="shared" si="5"/>
        <v>VA</v>
      </c>
      <c r="E117" s="13" t="str">
        <f t="shared" si="8"/>
        <v>Kroatien</v>
      </c>
      <c r="F117" s="147" t="s">
        <v>385</v>
      </c>
    </row>
    <row r="118" spans="1:6">
      <c r="A118" s="17" t="s">
        <v>470</v>
      </c>
      <c r="B118" s="13" t="str">
        <f>VLOOKUP(A118,'PARTNERS-ISO'!$A:$F,4,FALSE)</f>
        <v>Hohe See</v>
      </c>
      <c r="C118" s="123" t="str">
        <f t="shared" si="6"/>
        <v>QP</v>
      </c>
      <c r="D118" s="21" t="str">
        <f t="shared" si="5"/>
        <v>QP</v>
      </c>
      <c r="E118" s="13" t="str">
        <f t="shared" si="8"/>
        <v>Kuba</v>
      </c>
      <c r="F118" s="147" t="s">
        <v>304</v>
      </c>
    </row>
    <row r="119" spans="1:6">
      <c r="A119" s="13" t="s">
        <v>84</v>
      </c>
      <c r="B119" s="13" t="str">
        <f>VLOOKUP(A119,'PARTNERS-ISO'!$A:$F,4,FALSE)</f>
        <v>Honduras</v>
      </c>
      <c r="C119" s="123" t="str">
        <f t="shared" si="6"/>
        <v>HN</v>
      </c>
      <c r="D119" s="21" t="str">
        <f t="shared" si="5"/>
        <v>HN</v>
      </c>
      <c r="E119" s="13" t="str">
        <f t="shared" si="8"/>
        <v>Kuwait</v>
      </c>
      <c r="F119" s="147" t="s">
        <v>406</v>
      </c>
    </row>
    <row r="120" spans="1:6">
      <c r="A120" s="13" t="s">
        <v>83</v>
      </c>
      <c r="B120" s="13" t="str">
        <f>VLOOKUP(A120,'PARTNERS-ISO'!$A:$F,4,FALSE)</f>
        <v>Hong Kong</v>
      </c>
      <c r="C120" s="123" t="str">
        <f t="shared" si="6"/>
        <v>HK</v>
      </c>
      <c r="D120" s="21" t="str">
        <f t="shared" si="5"/>
        <v>HK</v>
      </c>
      <c r="E120" s="13" t="str">
        <f t="shared" si="8"/>
        <v>Geheim Extra</v>
      </c>
      <c r="F120" s="147" t="s">
        <v>484</v>
      </c>
    </row>
    <row r="121" spans="1:6">
      <c r="A121" s="13" t="s">
        <v>88</v>
      </c>
      <c r="B121" s="13" t="str">
        <f>VLOOKUP(A121,'PARTNERS-ISO'!$A:$F,4,FALSE)</f>
        <v>Indien</v>
      </c>
      <c r="C121" s="123" t="str">
        <f t="shared" si="6"/>
        <v>IN</v>
      </c>
      <c r="D121" s="21" t="str">
        <f t="shared" si="5"/>
        <v>IN</v>
      </c>
      <c r="E121" s="13" t="str">
        <f t="shared" si="8"/>
        <v>Geheim Intra</v>
      </c>
      <c r="F121" s="147" t="s">
        <v>483</v>
      </c>
    </row>
    <row r="122" spans="1:6">
      <c r="A122" s="13" t="s">
        <v>86</v>
      </c>
      <c r="B122" s="13" t="str">
        <f>VLOOKUP(A122,'PARTNERS-ISO'!$A:$F,4,FALSE)</f>
        <v>Indonesien</v>
      </c>
      <c r="C122" s="123" t="str">
        <f t="shared" si="6"/>
        <v>ID</v>
      </c>
      <c r="D122" s="21" t="str">
        <f t="shared" si="5"/>
        <v>ID</v>
      </c>
      <c r="E122" s="13" t="str">
        <f t="shared" si="8"/>
        <v>Lesotho</v>
      </c>
      <c r="F122" s="147" t="s">
        <v>415</v>
      </c>
    </row>
    <row r="123" spans="1:6">
      <c r="A123" s="13" t="s">
        <v>204</v>
      </c>
      <c r="B123" s="13" t="str">
        <f>VLOOKUP(A123,'PARTNERS-ISO'!$A:$F,4,FALSE)</f>
        <v>Irak</v>
      </c>
      <c r="C123" s="123" t="str">
        <f t="shared" si="6"/>
        <v>IQ</v>
      </c>
      <c r="D123" s="21" t="str">
        <f t="shared" si="5"/>
        <v>IQ</v>
      </c>
      <c r="E123" s="13" t="str">
        <f t="shared" si="8"/>
        <v>Lettland</v>
      </c>
      <c r="F123" s="147" t="s">
        <v>417</v>
      </c>
    </row>
    <row r="124" spans="1:6">
      <c r="A124" s="13" t="s">
        <v>16</v>
      </c>
      <c r="B124" s="13" t="str">
        <f>VLOOKUP(A124,'PARTNERS-ISO'!$A:$F,4,FALSE)</f>
        <v>Irland</v>
      </c>
      <c r="C124" s="123" t="str">
        <f t="shared" si="6"/>
        <v>IE</v>
      </c>
      <c r="D124" s="21" t="str">
        <f t="shared" si="5"/>
        <v>IE</v>
      </c>
      <c r="E124" s="13" t="str">
        <f t="shared" si="8"/>
        <v>Libanon</v>
      </c>
      <c r="F124" s="147" t="s">
        <v>410</v>
      </c>
    </row>
    <row r="125" spans="1:6">
      <c r="A125" s="13" t="s">
        <v>89</v>
      </c>
      <c r="B125" s="13" t="str">
        <f>VLOOKUP(A125,'PARTNERS-ISO'!$A:$F,4,FALSE)</f>
        <v>Iran, Islamische Republik</v>
      </c>
      <c r="C125" s="123" t="str">
        <f t="shared" si="6"/>
        <v>IR</v>
      </c>
      <c r="D125" s="21" t="str">
        <f t="shared" si="5"/>
        <v>IR</v>
      </c>
      <c r="E125" s="13" t="str">
        <f t="shared" si="8"/>
        <v>Liberia</v>
      </c>
      <c r="F125" s="147" t="s">
        <v>414</v>
      </c>
    </row>
    <row r="126" spans="1:6">
      <c r="A126" s="13" t="s">
        <v>90</v>
      </c>
      <c r="B126" s="13" t="str">
        <f>VLOOKUP(A126,'PARTNERS-ISO'!$A:$F,4,FALSE)</f>
        <v>Island</v>
      </c>
      <c r="C126" s="123" t="str">
        <f t="shared" si="6"/>
        <v>IS</v>
      </c>
      <c r="D126" s="21" t="str">
        <f t="shared" si="5"/>
        <v>IS</v>
      </c>
      <c r="E126" s="13" t="str">
        <f t="shared" si="8"/>
        <v>Libyen</v>
      </c>
      <c r="F126" s="147" t="s">
        <v>418</v>
      </c>
    </row>
    <row r="127" spans="1:6">
      <c r="A127" s="13" t="s">
        <v>87</v>
      </c>
      <c r="B127" s="13" t="str">
        <f>VLOOKUP(A127,'PARTNERS-ISO'!$A:$F,4,FALSE)</f>
        <v>Israel</v>
      </c>
      <c r="C127" s="123" t="str">
        <f t="shared" si="6"/>
        <v>IL</v>
      </c>
      <c r="D127" s="21" t="str">
        <f t="shared" si="5"/>
        <v>IL</v>
      </c>
      <c r="E127" s="13" t="str">
        <f t="shared" si="8"/>
        <v>Liechtenstein</v>
      </c>
      <c r="F127" s="147" t="s">
        <v>412</v>
      </c>
    </row>
    <row r="128" spans="1:6">
      <c r="A128" s="13" t="s">
        <v>17</v>
      </c>
      <c r="B128" s="13" t="str">
        <f>VLOOKUP(A128,'PARTNERS-ISO'!$A:$F,4,FALSE)</f>
        <v>Italien</v>
      </c>
      <c r="C128" s="123" t="str">
        <f t="shared" si="6"/>
        <v>IT</v>
      </c>
      <c r="D128" s="21" t="str">
        <f t="shared" si="5"/>
        <v>IT</v>
      </c>
      <c r="E128" s="13" t="str">
        <f t="shared" si="8"/>
        <v>Litauen</v>
      </c>
      <c r="F128" s="147" t="s">
        <v>416</v>
      </c>
    </row>
    <row r="129" spans="1:6">
      <c r="A129" s="13" t="s">
        <v>91</v>
      </c>
      <c r="B129" s="13" t="str">
        <f>VLOOKUP(A129,'PARTNERS-ISO'!$A:$F,4,FALSE)</f>
        <v>Jamaika</v>
      </c>
      <c r="C129" s="123" t="str">
        <f t="shared" si="6"/>
        <v>JM</v>
      </c>
      <c r="D129" s="21" t="str">
        <f t="shared" si="5"/>
        <v>JM</v>
      </c>
      <c r="E129" s="13" t="str">
        <f t="shared" ref="E129:E134" si="9">B166</f>
        <v>Macau</v>
      </c>
      <c r="F129" s="147" t="s">
        <v>427</v>
      </c>
    </row>
    <row r="130" spans="1:6">
      <c r="A130" s="13" t="s">
        <v>93</v>
      </c>
      <c r="B130" s="13" t="str">
        <f>VLOOKUP(A130,'PARTNERS-ISO'!$A:$F,4,FALSE)</f>
        <v>Japan</v>
      </c>
      <c r="C130" s="123" t="str">
        <f t="shared" si="6"/>
        <v>JP</v>
      </c>
      <c r="D130" s="21" t="str">
        <f t="shared" ref="D130:D193" si="10">A130</f>
        <v>JP</v>
      </c>
      <c r="E130" s="13" t="str">
        <f t="shared" si="9"/>
        <v>Madagaskar</v>
      </c>
      <c r="F130" s="147" t="s">
        <v>422</v>
      </c>
    </row>
    <row r="131" spans="1:6">
      <c r="A131" s="13" t="s">
        <v>92</v>
      </c>
      <c r="B131" s="13" t="str">
        <f>VLOOKUP(A131,'PARTNERS-ISO'!$A:$F,4,FALSE)</f>
        <v>Jordanien</v>
      </c>
      <c r="C131" s="123" t="str">
        <f t="shared" si="6"/>
        <v>JO</v>
      </c>
      <c r="D131" s="21" t="str">
        <f t="shared" si="10"/>
        <v>JO</v>
      </c>
      <c r="E131" s="13" t="str">
        <f t="shared" si="9"/>
        <v>Malawi</v>
      </c>
      <c r="F131" s="147" t="s">
        <v>436</v>
      </c>
    </row>
    <row r="132" spans="1:6">
      <c r="A132" s="13" t="s">
        <v>174</v>
      </c>
      <c r="B132" s="13" t="str">
        <f>VLOOKUP(A132,'PARTNERS-ISO'!$A:$F,4,FALSE)</f>
        <v>Jugoslawien</v>
      </c>
      <c r="C132" s="123" t="str">
        <f t="shared" ref="C132:C195" si="11">A132</f>
        <v>YU</v>
      </c>
      <c r="D132" s="21" t="str">
        <f t="shared" si="10"/>
        <v>YU</v>
      </c>
      <c r="E132" s="13" t="str">
        <f t="shared" si="9"/>
        <v>Malaysia</v>
      </c>
      <c r="F132" s="147" t="s">
        <v>438</v>
      </c>
    </row>
    <row r="133" spans="1:6">
      <c r="A133" s="13" t="s">
        <v>210</v>
      </c>
      <c r="B133" s="13" t="str">
        <f>VLOOKUP(A133,'PARTNERS-ISO'!$A:$F,4,FALSE)</f>
        <v>Kaimaninseln</v>
      </c>
      <c r="C133" s="123" t="str">
        <f t="shared" si="11"/>
        <v>KY</v>
      </c>
      <c r="D133" s="21" t="str">
        <f t="shared" si="10"/>
        <v>KY</v>
      </c>
      <c r="E133" s="13" t="str">
        <f t="shared" si="9"/>
        <v>Malediven</v>
      </c>
      <c r="F133" s="147" t="s">
        <v>435</v>
      </c>
    </row>
    <row r="134" spans="1:6">
      <c r="A134" s="13" t="s">
        <v>95</v>
      </c>
      <c r="B134" s="13" t="str">
        <f>VLOOKUP(A134,'PARTNERS-ISO'!$A:$F,4,FALSE)</f>
        <v>Kambodscha</v>
      </c>
      <c r="C134" s="123" t="str">
        <f t="shared" si="11"/>
        <v>KH</v>
      </c>
      <c r="D134" s="21" t="str">
        <f t="shared" si="10"/>
        <v>KH</v>
      </c>
      <c r="E134" s="13" t="str">
        <f t="shared" si="9"/>
        <v>Mali</v>
      </c>
      <c r="F134" s="147" t="s">
        <v>424</v>
      </c>
    </row>
    <row r="135" spans="1:6">
      <c r="A135" s="13" t="s">
        <v>64</v>
      </c>
      <c r="B135" s="13" t="str">
        <f>VLOOKUP(A135,'PARTNERS-ISO'!$A:$F,4,FALSE)</f>
        <v>Kamerun</v>
      </c>
      <c r="C135" s="123" t="str">
        <f t="shared" si="11"/>
        <v>CM</v>
      </c>
      <c r="D135" s="21" t="str">
        <f t="shared" si="10"/>
        <v>CM</v>
      </c>
      <c r="E135" s="13" t="str">
        <f t="shared" ref="E135:E159" si="12">B173</f>
        <v>Marokko</v>
      </c>
      <c r="F135" s="147" t="s">
        <v>419</v>
      </c>
    </row>
    <row r="136" spans="1:6">
      <c r="A136" s="13" t="s">
        <v>58</v>
      </c>
      <c r="B136" s="13" t="str">
        <f>VLOOKUP(A136,'PARTNERS-ISO'!$A:$F,4,FALSE)</f>
        <v>Kanada</v>
      </c>
      <c r="C136" s="123" t="str">
        <f t="shared" si="11"/>
        <v>CA</v>
      </c>
      <c r="D136" s="21" t="str">
        <f t="shared" si="10"/>
        <v>CA</v>
      </c>
      <c r="E136" s="13" t="str">
        <f t="shared" si="12"/>
        <v>Marshallinseln</v>
      </c>
      <c r="F136" s="147" t="s">
        <v>423</v>
      </c>
    </row>
    <row r="137" spans="1:6">
      <c r="A137" s="13" t="s">
        <v>552</v>
      </c>
      <c r="B137" s="13" t="str">
        <f>VLOOKUP(A137,'PARTNERS-ISO'!$A:$F,4,FALSE)</f>
        <v>Kanarische Inseln</v>
      </c>
      <c r="C137" s="123" t="str">
        <f t="shared" si="11"/>
        <v>XB</v>
      </c>
      <c r="D137" s="21" t="str">
        <f t="shared" si="10"/>
        <v>XB</v>
      </c>
      <c r="E137" s="13" t="str">
        <f t="shared" si="12"/>
        <v>Martinique</v>
      </c>
      <c r="F137" s="147" t="s">
        <v>431</v>
      </c>
    </row>
    <row r="138" spans="1:6">
      <c r="A138" s="13" t="s">
        <v>69</v>
      </c>
      <c r="B138" s="13" t="str">
        <f>VLOOKUP(A138,'PARTNERS-ISO'!$A:$F,4,FALSE)</f>
        <v>Kap Verde</v>
      </c>
      <c r="C138" s="123" t="str">
        <f t="shared" si="11"/>
        <v>CV</v>
      </c>
      <c r="D138" s="21" t="str">
        <f t="shared" si="10"/>
        <v>CV</v>
      </c>
      <c r="E138" s="13" t="str">
        <f t="shared" si="12"/>
        <v>Mauretanien</v>
      </c>
      <c r="F138" s="147" t="s">
        <v>432</v>
      </c>
    </row>
    <row r="139" spans="1:6">
      <c r="A139" s="13" t="s">
        <v>98</v>
      </c>
      <c r="B139" s="13" t="str">
        <f>VLOOKUP(A139,'PARTNERS-ISO'!$A:$F,4,FALSE)</f>
        <v>Kasachstan</v>
      </c>
      <c r="C139" s="123" t="str">
        <f t="shared" si="11"/>
        <v>KZ</v>
      </c>
      <c r="D139" s="21" t="str">
        <f t="shared" si="10"/>
        <v>KZ</v>
      </c>
      <c r="E139" s="13" t="str">
        <f t="shared" si="12"/>
        <v>Mauritius</v>
      </c>
      <c r="F139" s="147" t="s">
        <v>434</v>
      </c>
    </row>
    <row r="140" spans="1:6">
      <c r="A140" s="13" t="s">
        <v>136</v>
      </c>
      <c r="B140" s="13" t="str">
        <f>VLOOKUP(A140,'PARTNERS-ISO'!$A:$F,4,FALSE)</f>
        <v>Katar</v>
      </c>
      <c r="C140" s="123" t="str">
        <f t="shared" si="11"/>
        <v>QA</v>
      </c>
      <c r="D140" s="21" t="str">
        <f t="shared" si="10"/>
        <v>QA</v>
      </c>
      <c r="E140" s="13" t="str">
        <f t="shared" si="12"/>
        <v>Mayotte</v>
      </c>
      <c r="F140" s="147" t="s">
        <v>568</v>
      </c>
    </row>
    <row r="141" spans="1:6">
      <c r="A141" s="13" t="s">
        <v>573</v>
      </c>
      <c r="B141" s="13" t="str">
        <f>VLOOKUP(A141,'PARTNERS-ISO'!$A:$F,4,FALSE)</f>
        <v>Keine Daten</v>
      </c>
      <c r="C141" s="123" t="str">
        <f t="shared" si="11"/>
        <v>ZZ</v>
      </c>
      <c r="D141" s="21" t="str">
        <f t="shared" si="10"/>
        <v>ZZ</v>
      </c>
      <c r="E141" s="13" t="str">
        <f t="shared" si="12"/>
        <v>Melilla</v>
      </c>
      <c r="F141" s="147" t="s">
        <v>556</v>
      </c>
    </row>
    <row r="142" spans="1:6">
      <c r="A142" s="13" t="s">
        <v>94</v>
      </c>
      <c r="B142" s="13" t="str">
        <f>VLOOKUP(A142,'PARTNERS-ISO'!$A:$F,4,FALSE)</f>
        <v>Kenia</v>
      </c>
      <c r="C142" s="123" t="str">
        <f t="shared" si="11"/>
        <v>KE</v>
      </c>
      <c r="D142" s="21" t="str">
        <f t="shared" si="10"/>
        <v>KE</v>
      </c>
      <c r="E142" s="13" t="str">
        <f t="shared" si="12"/>
        <v>Mexico</v>
      </c>
      <c r="F142" s="147" t="s">
        <v>437</v>
      </c>
    </row>
    <row r="143" spans="1:6">
      <c r="A143" s="13" t="s">
        <v>205</v>
      </c>
      <c r="B143" s="13" t="str">
        <f>VLOOKUP(A143,'PARTNERS-ISO'!$A:$F,4,FALSE)</f>
        <v>Kyrgyzstan</v>
      </c>
      <c r="C143" s="123" t="str">
        <f t="shared" si="11"/>
        <v>KG</v>
      </c>
      <c r="D143" s="21" t="str">
        <f t="shared" si="10"/>
        <v>KG</v>
      </c>
      <c r="E143" s="13" t="str">
        <f t="shared" si="12"/>
        <v>Mongolei</v>
      </c>
      <c r="F143" s="147" t="s">
        <v>426</v>
      </c>
    </row>
    <row r="144" spans="1:6">
      <c r="A144" s="13" t="s">
        <v>206</v>
      </c>
      <c r="B144" s="13" t="str">
        <f>VLOOKUP(A144,'PARTNERS-ISO'!$A:$F,4,FALSE)</f>
        <v>Kiribati</v>
      </c>
      <c r="C144" s="123" t="str">
        <f t="shared" si="11"/>
        <v>KI</v>
      </c>
      <c r="D144" s="21" t="str">
        <f t="shared" si="10"/>
        <v>KI</v>
      </c>
      <c r="E144" s="13" t="str">
        <f t="shared" si="12"/>
        <v>Montserrat</v>
      </c>
      <c r="F144" s="147" t="s">
        <v>433</v>
      </c>
    </row>
    <row r="145" spans="1:6">
      <c r="A145" s="13" t="s">
        <v>534</v>
      </c>
      <c r="B145" s="13" t="str">
        <f>VLOOKUP(A145,'PARTNERS-ISO'!$A:$F,4,FALSE)</f>
        <v>Kleinere amerikanische Uberseeinseln</v>
      </c>
      <c r="C145" s="123" t="str">
        <f t="shared" si="11"/>
        <v>UM</v>
      </c>
      <c r="D145" s="21" t="str">
        <f t="shared" si="10"/>
        <v>UM</v>
      </c>
      <c r="E145" s="13" t="str">
        <f t="shared" si="12"/>
        <v>Montenegro</v>
      </c>
      <c r="F145" s="147" t="s">
        <v>421</v>
      </c>
    </row>
    <row r="146" spans="1:6">
      <c r="A146" s="13" t="s">
        <v>187</v>
      </c>
      <c r="B146" s="13" t="str">
        <f>VLOOKUP(A146,'PARTNERS-ISO'!$A:$F,4,FALSE)</f>
        <v>Kokoinseln</v>
      </c>
      <c r="C146" s="123" t="str">
        <f t="shared" si="11"/>
        <v>CC</v>
      </c>
      <c r="D146" s="21" t="str">
        <f t="shared" si="10"/>
        <v>CC</v>
      </c>
      <c r="E146" s="13" t="str">
        <f t="shared" si="12"/>
        <v>Montenegro</v>
      </c>
      <c r="F146" s="147" t="s">
        <v>557</v>
      </c>
    </row>
    <row r="147" spans="1:6">
      <c r="A147" s="13" t="s">
        <v>65</v>
      </c>
      <c r="B147" s="13" t="str">
        <f>VLOOKUP(A147,'PARTNERS-ISO'!$A:$F,4,FALSE)</f>
        <v>Kolumbien</v>
      </c>
      <c r="C147" s="123" t="str">
        <f t="shared" si="11"/>
        <v>CO</v>
      </c>
      <c r="D147" s="21" t="str">
        <f t="shared" si="10"/>
        <v>CO</v>
      </c>
      <c r="E147" s="13" t="str">
        <f t="shared" si="12"/>
        <v>Mosambik</v>
      </c>
      <c r="F147" s="147" t="s">
        <v>439</v>
      </c>
    </row>
    <row r="148" spans="1:6">
      <c r="A148" s="13" t="s">
        <v>207</v>
      </c>
      <c r="B148" s="13" t="str">
        <f>VLOOKUP(A148,'PARTNERS-ISO'!$A:$F,4,FALSE)</f>
        <v>Komoren</v>
      </c>
      <c r="C148" s="123" t="str">
        <f t="shared" si="11"/>
        <v>KM</v>
      </c>
      <c r="D148" s="21" t="str">
        <f t="shared" si="10"/>
        <v>KM</v>
      </c>
      <c r="E148" s="13" t="str">
        <f t="shared" si="12"/>
        <v>Myanmar</v>
      </c>
      <c r="F148" s="147" t="s">
        <v>425</v>
      </c>
    </row>
    <row r="149" spans="1:6">
      <c r="A149" s="13" t="s">
        <v>60</v>
      </c>
      <c r="B149" s="13" t="str">
        <f>VLOOKUP(A149,'PARTNERS-ISO'!$A:$F,4,FALSE)</f>
        <v>Kongo</v>
      </c>
      <c r="C149" s="123" t="str">
        <f t="shared" si="11"/>
        <v>CG</v>
      </c>
      <c r="D149" s="21" t="str">
        <f t="shared" si="10"/>
        <v>CG</v>
      </c>
      <c r="E149" s="13" t="str">
        <f t="shared" si="12"/>
        <v>Namibia</v>
      </c>
      <c r="F149" s="147" t="s">
        <v>440</v>
      </c>
    </row>
    <row r="150" spans="1:6">
      <c r="A150" s="13" t="s">
        <v>59</v>
      </c>
      <c r="B150" s="13" t="str">
        <f>VLOOKUP(A150,'PARTNERS-ISO'!$A:$F,4,FALSE)</f>
        <v>Kongo, Demokratische Republik</v>
      </c>
      <c r="C150" s="123" t="str">
        <f t="shared" si="11"/>
        <v>CD</v>
      </c>
      <c r="D150" s="21" t="str">
        <f t="shared" si="10"/>
        <v>CD</v>
      </c>
      <c r="E150" s="13" t="str">
        <f t="shared" si="12"/>
        <v>Nauru</v>
      </c>
      <c r="F150" s="147" t="s">
        <v>450</v>
      </c>
    </row>
    <row r="151" spans="1:6">
      <c r="A151" s="13" t="s">
        <v>208</v>
      </c>
      <c r="B151" s="13" t="str">
        <f>VLOOKUP(A151,'PARTNERS-ISO'!$A:$F,4,FALSE)</f>
        <v>Korea, Demokratische Volksrepublik</v>
      </c>
      <c r="C151" s="123" t="str">
        <f t="shared" si="11"/>
        <v>KP</v>
      </c>
      <c r="D151" s="21" t="str">
        <f t="shared" si="10"/>
        <v>KP</v>
      </c>
      <c r="E151" s="13" t="str">
        <f t="shared" si="12"/>
        <v>Nepal</v>
      </c>
      <c r="F151" s="147" t="s">
        <v>448</v>
      </c>
    </row>
    <row r="152" spans="1:6">
      <c r="A152" s="13" t="s">
        <v>238</v>
      </c>
      <c r="B152" s="13" t="str">
        <f>VLOOKUP(A152,'PARTNERS-ISO'!$A:$F,4,FALSE)</f>
        <v>Kosovo</v>
      </c>
      <c r="C152" s="123" t="str">
        <f t="shared" si="11"/>
        <v>XK</v>
      </c>
      <c r="D152" s="21" t="str">
        <f t="shared" si="10"/>
        <v>XK</v>
      </c>
      <c r="E152" s="13" t="str">
        <f t="shared" si="12"/>
        <v>Neukaledonien</v>
      </c>
      <c r="F152" s="147" t="s">
        <v>441</v>
      </c>
    </row>
    <row r="153" spans="1:6">
      <c r="A153" s="13" t="s">
        <v>14</v>
      </c>
      <c r="B153" s="13" t="str">
        <f>VLOOKUP(A153,'PARTNERS-ISO'!$A:$F,4,FALSE)</f>
        <v>Kroatien</v>
      </c>
      <c r="C153" s="123" t="str">
        <f t="shared" si="11"/>
        <v>HR</v>
      </c>
      <c r="D153" s="21" t="str">
        <f t="shared" si="10"/>
        <v>HR</v>
      </c>
      <c r="E153" s="13" t="str">
        <f t="shared" si="12"/>
        <v>Neuseelandische Ozean</v>
      </c>
      <c r="F153" s="147" t="s">
        <v>564</v>
      </c>
    </row>
    <row r="154" spans="1:6">
      <c r="A154" s="13" t="s">
        <v>68</v>
      </c>
      <c r="B154" s="13" t="str">
        <f>VLOOKUP(A154,'PARTNERS-ISO'!$A:$F,4,FALSE)</f>
        <v>Kuba</v>
      </c>
      <c r="C154" s="123" t="str">
        <f t="shared" si="11"/>
        <v>CU</v>
      </c>
      <c r="D154" s="21" t="str">
        <f t="shared" si="10"/>
        <v>CU</v>
      </c>
      <c r="E154" s="13" t="str">
        <f t="shared" si="12"/>
        <v>Neuseeland</v>
      </c>
      <c r="F154" s="147" t="s">
        <v>453</v>
      </c>
    </row>
    <row r="155" spans="1:6">
      <c r="A155" s="13" t="s">
        <v>209</v>
      </c>
      <c r="B155" s="13" t="str">
        <f>VLOOKUP(A155,'PARTNERS-ISO'!$A:$F,4,FALSE)</f>
        <v>Kuwait</v>
      </c>
      <c r="C155" s="123" t="str">
        <f t="shared" si="11"/>
        <v>KW</v>
      </c>
      <c r="D155" s="21" t="str">
        <f t="shared" si="10"/>
        <v>KW</v>
      </c>
      <c r="E155" s="13" t="str">
        <f t="shared" si="12"/>
        <v>Nicaragua</v>
      </c>
      <c r="F155" s="147" t="s">
        <v>446</v>
      </c>
    </row>
    <row r="156" spans="1:6">
      <c r="A156" s="17" t="s">
        <v>142</v>
      </c>
      <c r="B156" s="13" t="str">
        <f>VLOOKUP(A156,'PARTNERS-ISO'!$A:$F,4,FALSE)</f>
        <v>Geheim Extra</v>
      </c>
      <c r="C156" s="123" t="str">
        <f t="shared" si="11"/>
        <v>QZ</v>
      </c>
      <c r="D156" s="21" t="str">
        <f t="shared" si="10"/>
        <v>QZ</v>
      </c>
      <c r="E156" s="13" t="str">
        <f t="shared" si="12"/>
        <v>Nicht ermittelte Länder und Gebiete</v>
      </c>
      <c r="F156" s="147" t="s">
        <v>478</v>
      </c>
    </row>
    <row r="157" spans="1:6">
      <c r="A157" s="17" t="s">
        <v>141</v>
      </c>
      <c r="B157" s="13" t="str">
        <f>VLOOKUP(A157,'PARTNERS-ISO'!$A:$F,4,FALSE)</f>
        <v>Geheim Intra</v>
      </c>
      <c r="C157" s="123" t="str">
        <f t="shared" si="11"/>
        <v>QY</v>
      </c>
      <c r="D157" s="21" t="str">
        <f t="shared" si="10"/>
        <v>QY</v>
      </c>
      <c r="E157" s="13" t="str">
        <f t="shared" si="12"/>
        <v>Nicht spezifizierte Länder und Gebiete im Rahmen des Intra_EU Warenverkehrs</v>
      </c>
      <c r="F157" s="147" t="s">
        <v>479</v>
      </c>
    </row>
    <row r="158" spans="1:6">
      <c r="A158" s="13" t="s">
        <v>211</v>
      </c>
      <c r="B158" s="13" t="str">
        <f>VLOOKUP(A158,'PARTNERS-ISO'!$A:$F,4,FALSE)</f>
        <v>Lesotho</v>
      </c>
      <c r="C158" s="123" t="str">
        <f t="shared" si="11"/>
        <v>LS</v>
      </c>
      <c r="D158" s="21" t="str">
        <f t="shared" si="10"/>
        <v>LS</v>
      </c>
      <c r="E158" s="13" t="str">
        <f t="shared" si="12"/>
        <v>Nicht spezifizierte Länder und Gebiete im Rahmen des Warenverkehrs mit Drittländern</v>
      </c>
      <c r="F158" s="147" t="s">
        <v>480</v>
      </c>
    </row>
    <row r="159" spans="1:6">
      <c r="A159" s="13" t="s">
        <v>20</v>
      </c>
      <c r="B159" s="13" t="str">
        <f>VLOOKUP(A159,'PARTNERS-ISO'!$A:$F,4,FALSE)</f>
        <v>Lettland</v>
      </c>
      <c r="C159" s="123" t="str">
        <f t="shared" si="11"/>
        <v>LV</v>
      </c>
      <c r="D159" s="21" t="str">
        <f t="shared" si="10"/>
        <v>LV</v>
      </c>
      <c r="E159" s="13" t="str">
        <f t="shared" si="12"/>
        <v>NL Antillen</v>
      </c>
      <c r="F159" s="147" t="s">
        <v>260</v>
      </c>
    </row>
    <row r="160" spans="1:6">
      <c r="A160" s="13" t="s">
        <v>100</v>
      </c>
      <c r="B160" s="13" t="str">
        <f>VLOOKUP(A160,'PARTNERS-ISO'!$A:$F,4,FALSE)</f>
        <v>Libanon</v>
      </c>
      <c r="C160" s="123" t="str">
        <f t="shared" si="11"/>
        <v>LB</v>
      </c>
      <c r="D160" s="21" t="str">
        <f t="shared" si="10"/>
        <v>LB</v>
      </c>
      <c r="E160" s="13" t="str">
        <f t="shared" ref="E160:E166" si="13">B199</f>
        <v>Niger</v>
      </c>
      <c r="F160" s="147" t="s">
        <v>442</v>
      </c>
    </row>
    <row r="161" spans="1:6">
      <c r="A161" s="13" t="s">
        <v>104</v>
      </c>
      <c r="B161" s="13" t="str">
        <f>VLOOKUP(A161,'PARTNERS-ISO'!$A:$F,4,FALSE)</f>
        <v>Liberia</v>
      </c>
      <c r="C161" s="123" t="str">
        <f t="shared" si="11"/>
        <v>LR</v>
      </c>
      <c r="D161" s="21" t="str">
        <f t="shared" si="10"/>
        <v>LR</v>
      </c>
      <c r="E161" s="13" t="str">
        <f t="shared" si="13"/>
        <v>Nigeria</v>
      </c>
      <c r="F161" s="147" t="s">
        <v>445</v>
      </c>
    </row>
    <row r="162" spans="1:6">
      <c r="A162" s="13" t="s">
        <v>105</v>
      </c>
      <c r="B162" s="13" t="str">
        <f>VLOOKUP(A162,'PARTNERS-ISO'!$A:$F,4,FALSE)</f>
        <v>Libyen</v>
      </c>
      <c r="C162" s="123" t="str">
        <f t="shared" si="11"/>
        <v>LY</v>
      </c>
      <c r="D162" s="21" t="str">
        <f t="shared" si="10"/>
        <v>LY</v>
      </c>
      <c r="E162" s="13" t="str">
        <f t="shared" si="13"/>
        <v>Niue</v>
      </c>
      <c r="F162" s="147" t="s">
        <v>452</v>
      </c>
    </row>
    <row r="163" spans="1:6">
      <c r="A163" s="13" t="s">
        <v>102</v>
      </c>
      <c r="B163" s="13" t="str">
        <f>VLOOKUP(A163,'PARTNERS-ISO'!$A:$F,4,FALSE)</f>
        <v>Liechtenstein</v>
      </c>
      <c r="C163" s="123" t="str">
        <f t="shared" si="11"/>
        <v>LI</v>
      </c>
      <c r="D163" s="21" t="str">
        <f t="shared" si="10"/>
        <v>LI</v>
      </c>
      <c r="E163" s="13" t="str">
        <f t="shared" si="13"/>
        <v>Nördliche Marianen</v>
      </c>
      <c r="F163" s="147" t="s">
        <v>429</v>
      </c>
    </row>
    <row r="164" spans="1:6">
      <c r="A164" s="13" t="s">
        <v>18</v>
      </c>
      <c r="B164" s="13" t="str">
        <f>VLOOKUP(A164,'PARTNERS-ISO'!$A:$F,4,FALSE)</f>
        <v>Litauen</v>
      </c>
      <c r="C164" s="123" t="str">
        <f t="shared" si="11"/>
        <v>LT</v>
      </c>
      <c r="D164" s="21" t="str">
        <f t="shared" si="10"/>
        <v>LT</v>
      </c>
      <c r="E164" s="13" t="str">
        <f t="shared" si="13"/>
        <v>Vietnam</v>
      </c>
      <c r="F164" s="147" t="s">
        <v>541</v>
      </c>
    </row>
    <row r="165" spans="1:6">
      <c r="A165" s="13" t="s">
        <v>19</v>
      </c>
      <c r="B165" s="13" t="str">
        <f>VLOOKUP(A165,'PARTNERS-ISO'!$A:$F,4,FALSE)</f>
        <v>Luxemburg</v>
      </c>
      <c r="C165" s="123" t="str">
        <f t="shared" si="11"/>
        <v>LU</v>
      </c>
      <c r="D165" s="21" t="str">
        <f t="shared" si="10"/>
        <v>LU</v>
      </c>
      <c r="E165" s="13" t="str">
        <f t="shared" si="13"/>
        <v>Norfolkinseln</v>
      </c>
      <c r="F165" s="147" t="s">
        <v>444</v>
      </c>
    </row>
    <row r="166" spans="1:6">
      <c r="A166" s="13" t="s">
        <v>213</v>
      </c>
      <c r="B166" s="13" t="str">
        <f>VLOOKUP(A166,'PARTNERS-ISO'!$A:$F,4,FALSE)</f>
        <v>Macau</v>
      </c>
      <c r="C166" s="123" t="str">
        <f t="shared" si="11"/>
        <v>MO</v>
      </c>
      <c r="D166" s="21" t="str">
        <f t="shared" si="10"/>
        <v>MO</v>
      </c>
      <c r="E166" s="13" t="str">
        <f t="shared" si="13"/>
        <v>Norwegen</v>
      </c>
      <c r="F166" s="147" t="s">
        <v>447</v>
      </c>
    </row>
    <row r="167" spans="1:6">
      <c r="A167" s="13" t="s">
        <v>109</v>
      </c>
      <c r="B167" s="13" t="str">
        <f>VLOOKUP(A167,'PARTNERS-ISO'!$A:$F,4,FALSE)</f>
        <v>Madagaskar</v>
      </c>
      <c r="C167" s="123" t="str">
        <f t="shared" si="11"/>
        <v>MG</v>
      </c>
      <c r="D167" s="21" t="str">
        <f t="shared" si="10"/>
        <v>MG</v>
      </c>
      <c r="E167" s="13" t="str">
        <f t="shared" ref="E167:E179" si="14">B207</f>
        <v>Oman</v>
      </c>
      <c r="F167" s="147" t="s">
        <v>454</v>
      </c>
    </row>
    <row r="168" spans="1:6">
      <c r="A168" s="13" t="s">
        <v>117</v>
      </c>
      <c r="B168" s="13" t="str">
        <f>VLOOKUP(A168,'PARTNERS-ISO'!$A:$F,4,FALSE)</f>
        <v>Malawi</v>
      </c>
      <c r="C168" s="123" t="str">
        <f t="shared" si="11"/>
        <v>MW</v>
      </c>
      <c r="D168" s="21" t="str">
        <f t="shared" si="10"/>
        <v>MW</v>
      </c>
      <c r="E168" s="13" t="str">
        <f t="shared" si="14"/>
        <v>Timor Leste</v>
      </c>
      <c r="F168" s="147" t="s">
        <v>525</v>
      </c>
    </row>
    <row r="169" spans="1:6">
      <c r="A169" s="13" t="s">
        <v>119</v>
      </c>
      <c r="B169" s="13" t="str">
        <f>VLOOKUP(A169,'PARTNERS-ISO'!$A:$F,4,FALSE)</f>
        <v>Malaysia</v>
      </c>
      <c r="C169" s="123" t="str">
        <f t="shared" si="11"/>
        <v>MY</v>
      </c>
      <c r="D169" s="21" t="str">
        <f t="shared" si="10"/>
        <v>MY</v>
      </c>
      <c r="E169" s="13" t="str">
        <f t="shared" si="14"/>
        <v>Pakistan</v>
      </c>
      <c r="F169" s="147" t="s">
        <v>460</v>
      </c>
    </row>
    <row r="170" spans="1:6">
      <c r="A170" s="13" t="s">
        <v>116</v>
      </c>
      <c r="B170" s="13" t="str">
        <f>VLOOKUP(A170,'PARTNERS-ISO'!$A:$F,4,FALSE)</f>
        <v>Malediven</v>
      </c>
      <c r="C170" s="123" t="str">
        <f t="shared" si="11"/>
        <v>MV</v>
      </c>
      <c r="D170" s="21" t="str">
        <f t="shared" si="10"/>
        <v>MV</v>
      </c>
      <c r="E170" s="13" t="str">
        <f t="shared" si="14"/>
        <v>Palau</v>
      </c>
      <c r="F170" s="147" t="s">
        <v>465</v>
      </c>
    </row>
    <row r="171" spans="1:6">
      <c r="A171" s="13" t="s">
        <v>111</v>
      </c>
      <c r="B171" s="13" t="str">
        <f>VLOOKUP(A171,'PARTNERS-ISO'!$A:$F,4,FALSE)</f>
        <v>Mali</v>
      </c>
      <c r="C171" s="123" t="str">
        <f t="shared" si="11"/>
        <v>ML</v>
      </c>
      <c r="D171" s="21" t="str">
        <f t="shared" si="10"/>
        <v>ML</v>
      </c>
      <c r="E171" s="13" t="str">
        <f t="shared" si="14"/>
        <v>Panama</v>
      </c>
      <c r="F171" s="147" t="s">
        <v>455</v>
      </c>
    </row>
    <row r="172" spans="1:6">
      <c r="A172" s="13" t="s">
        <v>21</v>
      </c>
      <c r="B172" s="13" t="str">
        <f>VLOOKUP(A172,'PARTNERS-ISO'!$A:$F,4,FALSE)</f>
        <v>Malta</v>
      </c>
      <c r="C172" s="123" t="str">
        <f t="shared" si="11"/>
        <v>MT</v>
      </c>
      <c r="D172" s="21" t="str">
        <f t="shared" si="10"/>
        <v>MT</v>
      </c>
      <c r="E172" s="13" t="str">
        <f t="shared" si="14"/>
        <v>Panamakanal</v>
      </c>
      <c r="F172" s="147" t="s">
        <v>468</v>
      </c>
    </row>
    <row r="173" spans="1:6">
      <c r="A173" s="13" t="s">
        <v>106</v>
      </c>
      <c r="B173" s="13" t="str">
        <f>VLOOKUP(A173,'PARTNERS-ISO'!$A:$F,4,FALSE)</f>
        <v>Marokko</v>
      </c>
      <c r="C173" s="123" t="str">
        <f t="shared" si="11"/>
        <v>MA</v>
      </c>
      <c r="D173" s="21" t="str">
        <f t="shared" si="10"/>
        <v>MA</v>
      </c>
      <c r="E173" s="13" t="str">
        <f t="shared" si="14"/>
        <v>Papua Neuguinea</v>
      </c>
      <c r="F173" s="147" t="s">
        <v>458</v>
      </c>
    </row>
    <row r="174" spans="1:6">
      <c r="A174" s="13" t="s">
        <v>212</v>
      </c>
      <c r="B174" s="13" t="str">
        <f>VLOOKUP(A174,'PARTNERS-ISO'!$A:$F,4,FALSE)</f>
        <v>Marshallinseln</v>
      </c>
      <c r="C174" s="123" t="str">
        <f t="shared" si="11"/>
        <v>MH</v>
      </c>
      <c r="D174" s="21" t="str">
        <f t="shared" si="10"/>
        <v>MH</v>
      </c>
      <c r="E174" s="13" t="str">
        <f t="shared" si="14"/>
        <v>Paraguay</v>
      </c>
      <c r="F174" s="147" t="s">
        <v>466</v>
      </c>
    </row>
    <row r="175" spans="1:6">
      <c r="A175" s="13" t="s">
        <v>430</v>
      </c>
      <c r="B175" s="13" t="str">
        <f>VLOOKUP(A175,'PARTNERS-ISO'!$A:$F,4,FALSE)</f>
        <v>Martinique</v>
      </c>
      <c r="C175" s="123" t="str">
        <f t="shared" si="11"/>
        <v>MQ</v>
      </c>
      <c r="D175" s="21" t="str">
        <f t="shared" si="10"/>
        <v>MQ</v>
      </c>
      <c r="E175" s="13" t="str">
        <f t="shared" si="14"/>
        <v>Peru</v>
      </c>
      <c r="F175" s="147" t="s">
        <v>456</v>
      </c>
    </row>
    <row r="176" spans="1:6">
      <c r="A176" s="13" t="s">
        <v>114</v>
      </c>
      <c r="B176" s="13" t="str">
        <f>VLOOKUP(A176,'PARTNERS-ISO'!$A:$F,4,FALSE)</f>
        <v>Mauretanien</v>
      </c>
      <c r="C176" s="123" t="str">
        <f t="shared" si="11"/>
        <v>MR</v>
      </c>
      <c r="D176" s="21" t="str">
        <f t="shared" si="10"/>
        <v>MR</v>
      </c>
      <c r="E176" s="13" t="str">
        <f t="shared" si="14"/>
        <v>Philippinen</v>
      </c>
      <c r="F176" s="147" t="s">
        <v>459</v>
      </c>
    </row>
    <row r="177" spans="1:6">
      <c r="A177" s="13" t="s">
        <v>115</v>
      </c>
      <c r="B177" s="13" t="str">
        <f>VLOOKUP(A177,'PARTNERS-ISO'!$A:$F,4,FALSE)</f>
        <v>Mauritius</v>
      </c>
      <c r="C177" s="123" t="str">
        <f t="shared" si="11"/>
        <v>MU</v>
      </c>
      <c r="D177" s="21" t="str">
        <f t="shared" si="10"/>
        <v>MU</v>
      </c>
      <c r="E177" s="13" t="str">
        <f t="shared" si="14"/>
        <v>Pitcairn</v>
      </c>
      <c r="F177" s="147" t="s">
        <v>463</v>
      </c>
    </row>
    <row r="178" spans="1:6">
      <c r="A178" s="13" t="s">
        <v>243</v>
      </c>
      <c r="B178" s="13" t="str">
        <f>VLOOKUP(A178,'PARTNERS-ISO'!$A:$F,4,FALSE)</f>
        <v>Mayotte</v>
      </c>
      <c r="C178" s="123" t="str">
        <f t="shared" si="11"/>
        <v>YT</v>
      </c>
      <c r="D178" s="21" t="str">
        <f t="shared" si="10"/>
        <v>YT</v>
      </c>
      <c r="E178" s="13" t="str">
        <f t="shared" si="14"/>
        <v>Polargebiete</v>
      </c>
      <c r="F178" s="147" t="s">
        <v>562</v>
      </c>
    </row>
    <row r="179" spans="1:6">
      <c r="A179" s="13" t="s">
        <v>239</v>
      </c>
      <c r="B179" s="13" t="str">
        <f>VLOOKUP(A179,'PARTNERS-ISO'!$A:$F,4,FALSE)</f>
        <v>Melilla</v>
      </c>
      <c r="C179" s="123" t="str">
        <f t="shared" si="11"/>
        <v>XL</v>
      </c>
      <c r="D179" s="21" t="str">
        <f t="shared" si="10"/>
        <v>XL</v>
      </c>
      <c r="E179" s="13" t="str">
        <f t="shared" si="14"/>
        <v>Polen</v>
      </c>
      <c r="F179" s="147" t="s">
        <v>461</v>
      </c>
    </row>
    <row r="180" spans="1:6">
      <c r="A180" s="13" t="s">
        <v>118</v>
      </c>
      <c r="B180" s="13" t="str">
        <f>VLOOKUP(A180,'PARTNERS-ISO'!$A:$F,4,FALSE)</f>
        <v>Mexico</v>
      </c>
      <c r="C180" s="123" t="str">
        <f t="shared" si="11"/>
        <v>MX</v>
      </c>
      <c r="D180" s="21" t="str">
        <f t="shared" si="10"/>
        <v>MX</v>
      </c>
      <c r="E180" s="13" t="str">
        <f t="shared" ref="E180:E195" si="15">B221</f>
        <v>Jemen</v>
      </c>
      <c r="F180" s="147" t="s">
        <v>567</v>
      </c>
    </row>
    <row r="181" spans="1:6">
      <c r="A181" s="13" t="s">
        <v>113</v>
      </c>
      <c r="B181" s="13" t="str">
        <f>VLOOKUP(A181,'PARTNERS-ISO'!$A:$F,4,FALSE)</f>
        <v>Mongolei</v>
      </c>
      <c r="C181" s="123" t="str">
        <f t="shared" si="11"/>
        <v>MN</v>
      </c>
      <c r="D181" s="21" t="str">
        <f t="shared" si="10"/>
        <v>MN</v>
      </c>
      <c r="E181" s="13" t="str">
        <f t="shared" si="15"/>
        <v>Korea, Republik</v>
      </c>
      <c r="F181" s="147" t="s">
        <v>405</v>
      </c>
    </row>
    <row r="182" spans="1:6">
      <c r="A182" s="13" t="s">
        <v>214</v>
      </c>
      <c r="B182" s="13" t="str">
        <f>VLOOKUP(A182,'PARTNERS-ISO'!$A:$F,4,FALSE)</f>
        <v>Montserrat</v>
      </c>
      <c r="C182" s="123" t="str">
        <f t="shared" si="11"/>
        <v>MS</v>
      </c>
      <c r="D182" s="21" t="str">
        <f t="shared" si="10"/>
        <v>MS</v>
      </c>
      <c r="E182" s="13" t="str">
        <f t="shared" si="15"/>
        <v>Moldau</v>
      </c>
      <c r="F182" s="147" t="s">
        <v>420</v>
      </c>
    </row>
    <row r="183" spans="1:6">
      <c r="A183" s="13" t="s">
        <v>108</v>
      </c>
      <c r="B183" s="13" t="str">
        <f>VLOOKUP(A183,'PARTNERS-ISO'!$A:$F,4,FALSE)</f>
        <v>Montenegro</v>
      </c>
      <c r="C183" s="123" t="str">
        <f t="shared" si="11"/>
        <v>ME</v>
      </c>
      <c r="D183" s="21" t="str">
        <f t="shared" si="10"/>
        <v>ME</v>
      </c>
      <c r="E183" s="13" t="str">
        <f t="shared" si="15"/>
        <v>Reunion</v>
      </c>
      <c r="F183" s="147" t="s">
        <v>486</v>
      </c>
    </row>
    <row r="184" spans="1:6">
      <c r="A184" s="13" t="s">
        <v>172</v>
      </c>
      <c r="B184" s="13" t="str">
        <f>VLOOKUP(A184,'PARTNERS-ISO'!$A:$F,4,FALSE)</f>
        <v>Montenegro</v>
      </c>
      <c r="C184" s="123" t="str">
        <f t="shared" si="11"/>
        <v>XM</v>
      </c>
      <c r="D184" s="21" t="str">
        <f t="shared" si="10"/>
        <v>XM</v>
      </c>
      <c r="E184" s="13" t="str">
        <f t="shared" si="15"/>
        <v>Ruanda</v>
      </c>
      <c r="F184" s="147" t="s">
        <v>489</v>
      </c>
    </row>
    <row r="185" spans="1:6">
      <c r="A185" s="13" t="s">
        <v>120</v>
      </c>
      <c r="B185" s="13" t="str">
        <f>VLOOKUP(A185,'PARTNERS-ISO'!$A:$F,4,FALSE)</f>
        <v>Mosambik</v>
      </c>
      <c r="C185" s="123" t="str">
        <f t="shared" si="11"/>
        <v>MZ</v>
      </c>
      <c r="D185" s="21" t="str">
        <f t="shared" si="10"/>
        <v>MZ</v>
      </c>
      <c r="E185" s="13" t="str">
        <f t="shared" si="15"/>
        <v>Rumänien</v>
      </c>
      <c r="F185" s="147" t="s">
        <v>487</v>
      </c>
    </row>
    <row r="186" spans="1:6">
      <c r="A186" s="13" t="s">
        <v>112</v>
      </c>
      <c r="B186" s="13" t="str">
        <f>VLOOKUP(A186,'PARTNERS-ISO'!$A:$F,4,FALSE)</f>
        <v>Myanmar</v>
      </c>
      <c r="C186" s="123" t="str">
        <f t="shared" si="11"/>
        <v>MM</v>
      </c>
      <c r="D186" s="21" t="str">
        <f t="shared" si="10"/>
        <v>MM</v>
      </c>
      <c r="E186" s="13" t="str">
        <f t="shared" si="15"/>
        <v>Russland</v>
      </c>
      <c r="F186" s="147" t="s">
        <v>488</v>
      </c>
    </row>
    <row r="187" spans="1:6">
      <c r="A187" s="13" t="s">
        <v>215</v>
      </c>
      <c r="B187" s="13" t="str">
        <f>VLOOKUP(A187,'PARTNERS-ISO'!$A:$F,4,FALSE)</f>
        <v>Namibia</v>
      </c>
      <c r="C187" s="123" t="str">
        <f t="shared" si="11"/>
        <v>NA</v>
      </c>
      <c r="D187" s="21" t="str">
        <f t="shared" si="10"/>
        <v>NA</v>
      </c>
      <c r="E187" s="13" t="str">
        <f t="shared" si="15"/>
        <v>Salomoneninseln</v>
      </c>
      <c r="F187" s="147" t="s">
        <v>491</v>
      </c>
    </row>
    <row r="188" spans="1:6">
      <c r="A188" s="13" t="s">
        <v>449</v>
      </c>
      <c r="B188" s="13" t="str">
        <f>VLOOKUP(A188,'PARTNERS-ISO'!$A:$F,4,FALSE)</f>
        <v>Nauru</v>
      </c>
      <c r="C188" s="123" t="str">
        <f t="shared" si="11"/>
        <v>NR</v>
      </c>
      <c r="D188" s="21" t="str">
        <f t="shared" si="10"/>
        <v>NR</v>
      </c>
      <c r="E188" s="13" t="str">
        <f t="shared" si="15"/>
        <v>Sambia</v>
      </c>
      <c r="F188" s="147" t="s">
        <v>571</v>
      </c>
    </row>
    <row r="189" spans="1:6">
      <c r="A189" s="13" t="s">
        <v>126</v>
      </c>
      <c r="B189" s="13" t="str">
        <f>VLOOKUP(A189,'PARTNERS-ISO'!$A:$F,4,FALSE)</f>
        <v>Nepal</v>
      </c>
      <c r="C189" s="123" t="str">
        <f t="shared" si="11"/>
        <v>NP</v>
      </c>
      <c r="D189" s="21" t="str">
        <f t="shared" si="10"/>
        <v>NP</v>
      </c>
      <c r="E189" s="13" t="str">
        <f t="shared" si="15"/>
        <v>Samoa</v>
      </c>
      <c r="F189" s="147" t="s">
        <v>549</v>
      </c>
    </row>
    <row r="190" spans="1:6">
      <c r="A190" s="13" t="s">
        <v>121</v>
      </c>
      <c r="B190" s="13" t="str">
        <f>VLOOKUP(A190,'PARTNERS-ISO'!$A:$F,4,FALSE)</f>
        <v>Neukaledonien</v>
      </c>
      <c r="C190" s="123" t="str">
        <f t="shared" si="11"/>
        <v>NC</v>
      </c>
      <c r="D190" s="21" t="str">
        <f t="shared" si="10"/>
        <v>NC</v>
      </c>
      <c r="E190" s="13" t="str">
        <f t="shared" si="15"/>
        <v>San Marino</v>
      </c>
      <c r="F190" s="147" t="s">
        <v>501</v>
      </c>
    </row>
    <row r="191" spans="1:6">
      <c r="A191" s="13" t="s">
        <v>241</v>
      </c>
      <c r="B191" s="13" t="str">
        <f>VLOOKUP(A191,'PARTNERS-ISO'!$A:$F,4,FALSE)</f>
        <v>Neuseelandische Ozean</v>
      </c>
      <c r="C191" s="123" t="str">
        <f t="shared" si="11"/>
        <v>XZ</v>
      </c>
      <c r="D191" s="21" t="str">
        <f t="shared" si="10"/>
        <v>XZ</v>
      </c>
      <c r="E191" s="13" t="str">
        <f t="shared" si="15"/>
        <v>Sao Tome und Procipe</v>
      </c>
      <c r="F191" s="147" t="s">
        <v>507</v>
      </c>
    </row>
    <row r="192" spans="1:6">
      <c r="A192" s="13" t="s">
        <v>127</v>
      </c>
      <c r="B192" s="13" t="str">
        <f>VLOOKUP(A192,'PARTNERS-ISO'!$A:$F,4,FALSE)</f>
        <v>Neuseeland</v>
      </c>
      <c r="C192" s="123" t="str">
        <f t="shared" si="11"/>
        <v>NZ</v>
      </c>
      <c r="D192" s="21" t="str">
        <f t="shared" si="10"/>
        <v>NZ</v>
      </c>
      <c r="E192" s="13" t="str">
        <f t="shared" si="15"/>
        <v>Saudi Arabien</v>
      </c>
      <c r="F192" s="147" t="s">
        <v>490</v>
      </c>
    </row>
    <row r="193" spans="1:6">
      <c r="A193" s="13" t="s">
        <v>124</v>
      </c>
      <c r="B193" s="13" t="str">
        <f>VLOOKUP(A193,'PARTNERS-ISO'!$A:$F,4,FALSE)</f>
        <v>Nicaragua</v>
      </c>
      <c r="C193" s="123" t="str">
        <f t="shared" si="11"/>
        <v>NI</v>
      </c>
      <c r="D193" s="21" t="str">
        <f t="shared" si="10"/>
        <v>NI</v>
      </c>
      <c r="E193" s="13" t="str">
        <f t="shared" si="15"/>
        <v>Schiffsbedarf</v>
      </c>
      <c r="F193" s="147" t="s">
        <v>473</v>
      </c>
    </row>
    <row r="194" spans="1:6">
      <c r="A194" s="17" t="s">
        <v>138</v>
      </c>
      <c r="B194" s="13" t="str">
        <f>VLOOKUP(A194,'PARTNERS-ISO'!$A:$F,4,FALSE)</f>
        <v>Nicht ermittelte Länder und Gebiete</v>
      </c>
      <c r="C194" s="123" t="str">
        <f t="shared" si="11"/>
        <v>QU</v>
      </c>
      <c r="D194" s="21" t="str">
        <f t="shared" ref="D194:D257" si="16">A194</f>
        <v>QU</v>
      </c>
      <c r="E194" s="13" t="str">
        <f t="shared" si="15"/>
        <v>Schiffsbedarf</v>
      </c>
      <c r="F194" s="147" t="s">
        <v>474</v>
      </c>
    </row>
    <row r="195" spans="1:6">
      <c r="A195" s="17" t="s">
        <v>139</v>
      </c>
      <c r="B195" s="13" t="str">
        <f>VLOOKUP(A195,'PARTNERS-ISO'!$A:$F,4,FALSE)</f>
        <v>Nicht spezifizierte Länder und Gebiete im Rahmen des Intra_EU Warenverkehrs</v>
      </c>
      <c r="C195" s="123" t="str">
        <f t="shared" si="11"/>
        <v>QV</v>
      </c>
      <c r="D195" s="21" t="str">
        <f t="shared" si="16"/>
        <v>QV</v>
      </c>
      <c r="E195" s="13" t="str">
        <f t="shared" si="15"/>
        <v>Schiffsbedarf Extra</v>
      </c>
      <c r="F195" s="147" t="s">
        <v>475</v>
      </c>
    </row>
    <row r="196" spans="1:6">
      <c r="A196" s="17" t="s">
        <v>140</v>
      </c>
      <c r="B196" s="13" t="str">
        <f>VLOOKUP(A196,'PARTNERS-ISO'!$A:$F,4,FALSE)</f>
        <v>Nicht spezifizierte Länder und Gebiete im Rahmen des Warenverkehrs mit Drittländern</v>
      </c>
      <c r="C196" s="123" t="str">
        <f t="shared" ref="C196:C259" si="17">A196</f>
        <v>QW</v>
      </c>
      <c r="D196" s="21" t="str">
        <f t="shared" si="16"/>
        <v>QW</v>
      </c>
      <c r="E196" s="13" t="str">
        <f t="shared" ref="E196:E207" si="18">B238</f>
        <v>Schweiz</v>
      </c>
      <c r="F196" s="147" t="s">
        <v>296</v>
      </c>
    </row>
    <row r="197" spans="1:6">
      <c r="A197" s="13" t="s">
        <v>41</v>
      </c>
      <c r="B197" s="13" t="str">
        <f>VLOOKUP(A197,'PARTNERS-ISO'!$A:$F,4,FALSE)</f>
        <v>NL Antillen</v>
      </c>
      <c r="C197" s="123" t="str">
        <f t="shared" si="17"/>
        <v>AN</v>
      </c>
      <c r="D197" s="21" t="str">
        <f t="shared" si="16"/>
        <v>AN</v>
      </c>
      <c r="E197" s="13" t="str">
        <f t="shared" si="18"/>
        <v>Senegal</v>
      </c>
      <c r="F197" s="147" t="s">
        <v>502</v>
      </c>
    </row>
    <row r="198" spans="1:6">
      <c r="A198" s="13" t="s">
        <v>22</v>
      </c>
      <c r="B198" s="13" t="str">
        <f>VLOOKUP(A198,'PARTNERS-ISO'!$A:$F,4,FALSE)</f>
        <v>Niederlande</v>
      </c>
      <c r="C198" s="123" t="str">
        <f t="shared" si="17"/>
        <v>NL</v>
      </c>
      <c r="D198" s="21" t="str">
        <f t="shared" si="16"/>
        <v>NL</v>
      </c>
      <c r="E198" s="13" t="str">
        <f t="shared" si="18"/>
        <v>Serbien</v>
      </c>
      <c r="F198" s="147" t="s">
        <v>563</v>
      </c>
    </row>
    <row r="199" spans="1:6">
      <c r="A199" s="13" t="s">
        <v>122</v>
      </c>
      <c r="B199" s="13" t="str">
        <f>VLOOKUP(A199,'PARTNERS-ISO'!$A:$F,4,FALSE)</f>
        <v>Niger</v>
      </c>
      <c r="C199" s="123" t="str">
        <f t="shared" si="17"/>
        <v>NE</v>
      </c>
      <c r="D199" s="21" t="str">
        <f t="shared" si="16"/>
        <v>NE</v>
      </c>
      <c r="E199" s="13" t="str">
        <f t="shared" si="18"/>
        <v>Tschechoslow</v>
      </c>
      <c r="F199" s="147" t="s">
        <v>303</v>
      </c>
    </row>
    <row r="200" spans="1:6">
      <c r="A200" s="13" t="s">
        <v>123</v>
      </c>
      <c r="B200" s="13" t="str">
        <f>VLOOKUP(A200,'PARTNERS-ISO'!$A:$F,4,FALSE)</f>
        <v>Nigeria</v>
      </c>
      <c r="C200" s="123" t="str">
        <f t="shared" si="17"/>
        <v>NG</v>
      </c>
      <c r="D200" s="21" t="str">
        <f t="shared" si="16"/>
        <v>NG</v>
      </c>
      <c r="E200" s="13" t="str">
        <f t="shared" si="18"/>
        <v>Seychellen</v>
      </c>
      <c r="F200" s="147" t="s">
        <v>492</v>
      </c>
    </row>
    <row r="201" spans="1:6">
      <c r="A201" s="13" t="s">
        <v>451</v>
      </c>
      <c r="B201" s="13" t="str">
        <f>VLOOKUP(A201,'PARTNERS-ISO'!$A:$F,4,FALSE)</f>
        <v>Niue</v>
      </c>
      <c r="C201" s="123" t="str">
        <f t="shared" si="17"/>
        <v>NU</v>
      </c>
      <c r="D201" s="21" t="str">
        <f t="shared" si="16"/>
        <v>NU</v>
      </c>
      <c r="E201" s="13" t="str">
        <f t="shared" si="18"/>
        <v>Sierra Leone</v>
      </c>
      <c r="F201" s="147" t="s">
        <v>500</v>
      </c>
    </row>
    <row r="202" spans="1:6">
      <c r="A202" s="13" t="s">
        <v>428</v>
      </c>
      <c r="B202" s="13" t="str">
        <f>VLOOKUP(A202,'PARTNERS-ISO'!$A:$F,4,FALSE)</f>
        <v>Nördliche Marianen</v>
      </c>
      <c r="C202" s="123" t="str">
        <f t="shared" si="17"/>
        <v>MP</v>
      </c>
      <c r="D202" s="21" t="str">
        <f t="shared" si="16"/>
        <v>MP</v>
      </c>
      <c r="E202" s="13" t="str">
        <f t="shared" si="18"/>
        <v>Simbabwe</v>
      </c>
      <c r="F202" s="147" t="s">
        <v>572</v>
      </c>
    </row>
    <row r="203" spans="1:6">
      <c r="A203" s="13" t="s">
        <v>540</v>
      </c>
      <c r="B203" s="13" t="str">
        <f>VLOOKUP(A203,'PARTNERS-ISO'!$A:$F,4,FALSE)</f>
        <v>Vietnam</v>
      </c>
      <c r="C203" s="123" t="str">
        <f t="shared" si="17"/>
        <v>VD</v>
      </c>
      <c r="D203" s="21" t="str">
        <f t="shared" si="16"/>
        <v>VD</v>
      </c>
      <c r="E203" s="13" t="str">
        <f t="shared" si="18"/>
        <v>Singapur</v>
      </c>
      <c r="F203" s="147" t="s">
        <v>494</v>
      </c>
    </row>
    <row r="204" spans="1:6">
      <c r="A204" s="13" t="s">
        <v>443</v>
      </c>
      <c r="B204" s="13" t="str">
        <f>VLOOKUP(A204,'PARTNERS-ISO'!$A:$F,4,FALSE)</f>
        <v>Norfolkinseln</v>
      </c>
      <c r="C204" s="123" t="str">
        <f t="shared" si="17"/>
        <v>NF</v>
      </c>
      <c r="D204" s="21" t="str">
        <f t="shared" si="16"/>
        <v>NF</v>
      </c>
      <c r="E204" s="13" t="str">
        <f t="shared" si="18"/>
        <v>St Martin</v>
      </c>
      <c r="F204" s="147" t="s">
        <v>510</v>
      </c>
    </row>
    <row r="205" spans="1:6">
      <c r="A205" s="13" t="s">
        <v>125</v>
      </c>
      <c r="B205" s="13" t="str">
        <f>VLOOKUP(A205,'PARTNERS-ISO'!$A:$F,4,FALSE)</f>
        <v>Norwegen</v>
      </c>
      <c r="C205" s="123" t="str">
        <f t="shared" si="17"/>
        <v>NO</v>
      </c>
      <c r="D205" s="21" t="str">
        <f t="shared" si="16"/>
        <v>NO</v>
      </c>
      <c r="E205" s="13" t="str">
        <f t="shared" si="18"/>
        <v>Slowakei</v>
      </c>
      <c r="F205" s="147" t="s">
        <v>499</v>
      </c>
    </row>
    <row r="206" spans="1:6">
      <c r="A206" s="13" t="s">
        <v>0</v>
      </c>
      <c r="B206" s="13" t="str">
        <f>VLOOKUP(A206,'PARTNERS-ISO'!$A:$F,4,FALSE)</f>
        <v>Osterreich</v>
      </c>
      <c r="C206" s="123" t="str">
        <f t="shared" si="17"/>
        <v>AT</v>
      </c>
      <c r="D206" s="21" t="str">
        <f t="shared" si="16"/>
        <v>AT</v>
      </c>
      <c r="E206" s="13" t="str">
        <f t="shared" si="18"/>
        <v>Slowenien</v>
      </c>
      <c r="F206" s="147" t="s">
        <v>496</v>
      </c>
    </row>
    <row r="207" spans="1:6">
      <c r="A207" s="13" t="s">
        <v>216</v>
      </c>
      <c r="B207" s="13" t="str">
        <f>VLOOKUP(A207,'PARTNERS-ISO'!$A:$F,4,FALSE)</f>
        <v>Oman</v>
      </c>
      <c r="C207" s="123" t="str">
        <f t="shared" si="17"/>
        <v>OM</v>
      </c>
      <c r="D207" s="21" t="str">
        <f t="shared" si="16"/>
        <v>OM</v>
      </c>
      <c r="E207" s="13" t="str">
        <f t="shared" si="18"/>
        <v>Somalia</v>
      </c>
      <c r="F207" s="147" t="s">
        <v>503</v>
      </c>
    </row>
    <row r="208" spans="1:6">
      <c r="A208" s="13" t="s">
        <v>232</v>
      </c>
      <c r="B208" s="13" t="str">
        <f>VLOOKUP(A208,'PARTNERS-ISO'!$A:$F,4,FALSE)</f>
        <v>Timor Leste</v>
      </c>
      <c r="C208" s="123" t="str">
        <f t="shared" si="17"/>
        <v>TP</v>
      </c>
      <c r="D208" s="21" t="str">
        <f t="shared" si="16"/>
        <v>TP</v>
      </c>
      <c r="E208" s="13" t="str">
        <f t="shared" ref="E208:E239" si="19">B252</f>
        <v>Sri Lanka</v>
      </c>
      <c r="F208" s="147" t="s">
        <v>413</v>
      </c>
    </row>
    <row r="209" spans="1:6">
      <c r="A209" s="13" t="s">
        <v>133</v>
      </c>
      <c r="B209" s="13" t="str">
        <f>VLOOKUP(A209,'PARTNERS-ISO'!$A:$F,4,FALSE)</f>
        <v>Pakistan</v>
      </c>
      <c r="C209" s="123" t="str">
        <f t="shared" si="17"/>
        <v>PK</v>
      </c>
      <c r="D209" s="21" t="str">
        <f t="shared" si="16"/>
        <v>PK</v>
      </c>
      <c r="E209" s="13" t="str">
        <f t="shared" si="19"/>
        <v>St Barthelemy</v>
      </c>
      <c r="F209" s="147" t="s">
        <v>277</v>
      </c>
    </row>
    <row r="210" spans="1:6">
      <c r="A210" s="13" t="s">
        <v>219</v>
      </c>
      <c r="B210" s="13" t="str">
        <f>VLOOKUP(A210,'PARTNERS-ISO'!$A:$F,4,FALSE)</f>
        <v>Palau</v>
      </c>
      <c r="C210" s="123" t="str">
        <f t="shared" si="17"/>
        <v>PW</v>
      </c>
      <c r="D210" s="21" t="str">
        <f t="shared" si="16"/>
        <v>PW</v>
      </c>
      <c r="E210" s="13" t="str">
        <f t="shared" si="19"/>
        <v>St Helena, Ascension und Tristan Da Cunha</v>
      </c>
      <c r="F210" s="147" t="s">
        <v>495</v>
      </c>
    </row>
    <row r="211" spans="1:6">
      <c r="A211" s="13" t="s">
        <v>128</v>
      </c>
      <c r="B211" s="13" t="str">
        <f>VLOOKUP(A211,'PARTNERS-ISO'!$A:$F,4,FALSE)</f>
        <v>Panama</v>
      </c>
      <c r="C211" s="123" t="str">
        <f t="shared" si="17"/>
        <v>PA</v>
      </c>
      <c r="D211" s="21" t="str">
        <f t="shared" si="16"/>
        <v>PA</v>
      </c>
      <c r="E211" s="13" t="str">
        <f t="shared" si="19"/>
        <v>St Kitts und Nevis</v>
      </c>
      <c r="F211" s="147" t="s">
        <v>403</v>
      </c>
    </row>
    <row r="212" spans="1:6">
      <c r="A212" s="13" t="s">
        <v>467</v>
      </c>
      <c r="B212" s="13" t="str">
        <f>VLOOKUP(A212,'PARTNERS-ISO'!$A:$F,4,FALSE)</f>
        <v>Panamakanal</v>
      </c>
      <c r="C212" s="123" t="str">
        <f t="shared" si="17"/>
        <v>PZ</v>
      </c>
      <c r="D212" s="21" t="str">
        <f t="shared" si="16"/>
        <v>PZ</v>
      </c>
      <c r="E212" s="13" t="str">
        <f t="shared" si="19"/>
        <v>St Lucia</v>
      </c>
      <c r="F212" s="147" t="s">
        <v>411</v>
      </c>
    </row>
    <row r="213" spans="1:6">
      <c r="A213" s="13" t="s">
        <v>131</v>
      </c>
      <c r="B213" s="13" t="str">
        <f>VLOOKUP(A213,'PARTNERS-ISO'!$A:$F,4,FALSE)</f>
        <v>Papua Neuguinea</v>
      </c>
      <c r="C213" s="123" t="str">
        <f t="shared" si="17"/>
        <v>PG</v>
      </c>
      <c r="D213" s="21" t="str">
        <f t="shared" si="16"/>
        <v>PG</v>
      </c>
      <c r="E213" s="13" t="str">
        <f t="shared" si="19"/>
        <v>St. Vincent und die Grenadien</v>
      </c>
      <c r="F213" s="147" t="s">
        <v>539</v>
      </c>
    </row>
    <row r="214" spans="1:6">
      <c r="A214" s="13" t="s">
        <v>135</v>
      </c>
      <c r="B214" s="13" t="str">
        <f>VLOOKUP(A214,'PARTNERS-ISO'!$A:$F,4,FALSE)</f>
        <v>Paraguay</v>
      </c>
      <c r="C214" s="123" t="str">
        <f t="shared" si="17"/>
        <v>PY</v>
      </c>
      <c r="D214" s="21" t="str">
        <f t="shared" si="16"/>
        <v>PY</v>
      </c>
      <c r="E214" s="13" t="str">
        <f t="shared" si="19"/>
        <v>St Pierre und Miquelon</v>
      </c>
      <c r="F214" s="147" t="s">
        <v>462</v>
      </c>
    </row>
    <row r="215" spans="1:6">
      <c r="A215" s="13" t="s">
        <v>129</v>
      </c>
      <c r="B215" s="13" t="str">
        <f>VLOOKUP(A215,'PARTNERS-ISO'!$A:$F,4,FALSE)</f>
        <v>Peru</v>
      </c>
      <c r="C215" s="123" t="str">
        <f t="shared" si="17"/>
        <v>PE</v>
      </c>
      <c r="D215" s="21" t="str">
        <f t="shared" si="16"/>
        <v>PE</v>
      </c>
      <c r="E215" s="13" t="str">
        <f t="shared" si="19"/>
        <v>Sudan</v>
      </c>
      <c r="F215" s="147" t="s">
        <v>493</v>
      </c>
    </row>
    <row r="216" spans="1:6">
      <c r="A216" s="13" t="s">
        <v>132</v>
      </c>
      <c r="B216" s="13" t="str">
        <f>VLOOKUP(A216,'PARTNERS-ISO'!$A:$F,4,FALSE)</f>
        <v>Philippinen</v>
      </c>
      <c r="C216" s="123" t="str">
        <f t="shared" si="17"/>
        <v>PH</v>
      </c>
      <c r="D216" s="21" t="str">
        <f t="shared" si="16"/>
        <v>PH</v>
      </c>
      <c r="E216" s="13" t="str">
        <f t="shared" si="19"/>
        <v>Südsudan</v>
      </c>
      <c r="F216" s="147" t="s">
        <v>506</v>
      </c>
    </row>
    <row r="217" spans="1:6">
      <c r="A217" s="13" t="s">
        <v>218</v>
      </c>
      <c r="B217" s="13" t="str">
        <f>VLOOKUP(A217,'PARTNERS-ISO'!$A:$F,4,FALSE)</f>
        <v>Pitcairn</v>
      </c>
      <c r="C217" s="123" t="str">
        <f t="shared" si="17"/>
        <v>PN</v>
      </c>
      <c r="D217" s="21" t="str">
        <f t="shared" si="16"/>
        <v>PN</v>
      </c>
      <c r="E217" s="13" t="str">
        <f t="shared" si="19"/>
        <v>Südafrika</v>
      </c>
      <c r="F217" s="147" t="s">
        <v>570</v>
      </c>
    </row>
    <row r="218" spans="1:6">
      <c r="A218" s="13" t="s">
        <v>240</v>
      </c>
      <c r="B218" s="13" t="str">
        <f>VLOOKUP(A218,'PARTNERS-ISO'!$A:$F,4,FALSE)</f>
        <v>Polargebiete</v>
      </c>
      <c r="C218" s="123" t="str">
        <f t="shared" si="17"/>
        <v>XR</v>
      </c>
      <c r="D218" s="21" t="str">
        <f t="shared" si="16"/>
        <v>XR</v>
      </c>
      <c r="E218" s="13" t="str">
        <f t="shared" si="19"/>
        <v>Südgeorgien und Südlichen Sandwichinseln</v>
      </c>
      <c r="F218" s="147" t="s">
        <v>376</v>
      </c>
    </row>
    <row r="219" spans="1:6">
      <c r="A219" s="13" t="s">
        <v>23</v>
      </c>
      <c r="B219" s="13" t="str">
        <f>VLOOKUP(A219,'PARTNERS-ISO'!$A:$F,4,FALSE)</f>
        <v>Polen</v>
      </c>
      <c r="C219" s="123" t="str">
        <f t="shared" si="17"/>
        <v>PL</v>
      </c>
      <c r="D219" s="21" t="str">
        <f t="shared" si="16"/>
        <v>PL</v>
      </c>
      <c r="E219" s="13" t="str">
        <f t="shared" si="19"/>
        <v>Südjemen</v>
      </c>
      <c r="F219" s="147" t="s">
        <v>566</v>
      </c>
    </row>
    <row r="220" spans="1:6">
      <c r="A220" s="13" t="s">
        <v>24</v>
      </c>
      <c r="B220" s="13" t="str">
        <f>VLOOKUP(A220,'PARTNERS-ISO'!$A:$F,4,FALSE)</f>
        <v>Portugal</v>
      </c>
      <c r="C220" s="123" t="str">
        <f t="shared" si="17"/>
        <v>PT</v>
      </c>
      <c r="D220" s="21" t="str">
        <f t="shared" si="16"/>
        <v>PT</v>
      </c>
      <c r="E220" s="13" t="str">
        <f t="shared" si="19"/>
        <v>Suriname</v>
      </c>
      <c r="F220" s="147" t="s">
        <v>504</v>
      </c>
    </row>
    <row r="221" spans="1:6">
      <c r="A221" s="13" t="s">
        <v>242</v>
      </c>
      <c r="B221" s="13" t="str">
        <f>VLOOKUP(A221,'PARTNERS-ISO'!$A:$F,4,FALSE)</f>
        <v>Jemen</v>
      </c>
      <c r="C221" s="123" t="str">
        <f t="shared" si="17"/>
        <v>YE</v>
      </c>
      <c r="D221" s="21" t="str">
        <f t="shared" si="16"/>
        <v>YE</v>
      </c>
      <c r="E221" s="13" t="str">
        <f t="shared" si="19"/>
        <v>Svalbard</v>
      </c>
      <c r="F221" s="147" t="s">
        <v>498</v>
      </c>
    </row>
    <row r="222" spans="1:6">
      <c r="A222" s="13" t="s">
        <v>97</v>
      </c>
      <c r="B222" s="13" t="str">
        <f>VLOOKUP(A222,'PARTNERS-ISO'!$A:$F,4,FALSE)</f>
        <v>Korea, Republik</v>
      </c>
      <c r="C222" s="123" t="str">
        <f t="shared" si="17"/>
        <v>KR</v>
      </c>
      <c r="D222" s="21" t="str">
        <f t="shared" si="16"/>
        <v>KR</v>
      </c>
      <c r="E222" s="13" t="str">
        <f t="shared" si="19"/>
        <v>Swasiland</v>
      </c>
      <c r="F222" s="147" t="s">
        <v>512</v>
      </c>
    </row>
    <row r="223" spans="1:6">
      <c r="A223" s="13" t="s">
        <v>107</v>
      </c>
      <c r="B223" s="13" t="str">
        <f>VLOOKUP(A223,'PARTNERS-ISO'!$A:$F,4,FALSE)</f>
        <v>Moldau</v>
      </c>
      <c r="C223" s="123" t="str">
        <f t="shared" si="17"/>
        <v>MD</v>
      </c>
      <c r="D223" s="21" t="str">
        <f t="shared" si="16"/>
        <v>MD</v>
      </c>
      <c r="E223" s="13" t="str">
        <f t="shared" si="19"/>
        <v>Tadschikistan</v>
      </c>
      <c r="F223" s="147" t="s">
        <v>518</v>
      </c>
    </row>
    <row r="224" spans="1:6">
      <c r="A224" s="13" t="s">
        <v>485</v>
      </c>
      <c r="B224" s="13" t="str">
        <f>VLOOKUP(A224,'PARTNERS-ISO'!$A:$F,4,FALSE)</f>
        <v>Reunion</v>
      </c>
      <c r="C224" s="123" t="str">
        <f t="shared" si="17"/>
        <v>RE</v>
      </c>
      <c r="D224" s="21" t="str">
        <f t="shared" si="16"/>
        <v>RE</v>
      </c>
      <c r="E224" s="13" t="str">
        <f t="shared" si="19"/>
        <v>Taiwan</v>
      </c>
      <c r="F224" s="147" t="s">
        <v>530</v>
      </c>
    </row>
    <row r="225" spans="1:6">
      <c r="A225" s="13" t="s">
        <v>221</v>
      </c>
      <c r="B225" s="13" t="str">
        <f>VLOOKUP(A225,'PARTNERS-ISO'!$A:$F,4,FALSE)</f>
        <v>Ruanda</v>
      </c>
      <c r="C225" s="123" t="str">
        <f t="shared" si="17"/>
        <v>RW</v>
      </c>
      <c r="D225" s="21" t="str">
        <f t="shared" si="16"/>
        <v>RW</v>
      </c>
      <c r="E225" s="13" t="str">
        <f t="shared" si="19"/>
        <v>Thailand</v>
      </c>
      <c r="F225" s="147" t="s">
        <v>517</v>
      </c>
    </row>
    <row r="226" spans="1:6">
      <c r="A226" s="13" t="s">
        <v>25</v>
      </c>
      <c r="B226" s="13" t="str">
        <f>VLOOKUP(A226,'PARTNERS-ISO'!$A:$F,4,FALSE)</f>
        <v>Rumänien</v>
      </c>
      <c r="C226" s="123" t="str">
        <f t="shared" si="17"/>
        <v>RO</v>
      </c>
      <c r="D226" s="21" t="str">
        <f t="shared" si="16"/>
        <v>RO</v>
      </c>
      <c r="E226" s="13" t="str">
        <f t="shared" si="19"/>
        <v>Timor Leste</v>
      </c>
      <c r="F226" s="147" t="s">
        <v>521</v>
      </c>
    </row>
    <row r="227" spans="1:6">
      <c r="A227" s="13" t="s">
        <v>143</v>
      </c>
      <c r="B227" s="13" t="str">
        <f>VLOOKUP(A227,'PARTNERS-ISO'!$A:$F,4,FALSE)</f>
        <v>Russland</v>
      </c>
      <c r="C227" s="123" t="str">
        <f t="shared" si="17"/>
        <v>RU</v>
      </c>
      <c r="D227" s="21" t="str">
        <f t="shared" si="16"/>
        <v>RU</v>
      </c>
      <c r="E227" s="13" t="str">
        <f t="shared" si="19"/>
        <v>Togo</v>
      </c>
      <c r="F227" s="147" t="s">
        <v>516</v>
      </c>
    </row>
    <row r="228" spans="1:6">
      <c r="A228" s="13" t="s">
        <v>222</v>
      </c>
      <c r="B228" s="13" t="str">
        <f>VLOOKUP(A228,'PARTNERS-ISO'!$A:$F,4,FALSE)</f>
        <v>Salomoneninseln</v>
      </c>
      <c r="C228" s="123" t="str">
        <f t="shared" si="17"/>
        <v>SB</v>
      </c>
      <c r="D228" s="21" t="str">
        <f t="shared" si="16"/>
        <v>SB</v>
      </c>
      <c r="E228" s="13" t="str">
        <f t="shared" si="19"/>
        <v>Tokelau</v>
      </c>
      <c r="F228" s="147" t="s">
        <v>520</v>
      </c>
    </row>
    <row r="229" spans="1:6">
      <c r="A229" s="13" t="s">
        <v>176</v>
      </c>
      <c r="B229" s="13" t="str">
        <f>VLOOKUP(A229,'PARTNERS-ISO'!$A:$F,4,FALSE)</f>
        <v>Sambia</v>
      </c>
      <c r="C229" s="123" t="str">
        <f t="shared" si="17"/>
        <v>ZM</v>
      </c>
      <c r="D229" s="21" t="str">
        <f t="shared" si="16"/>
        <v>ZM</v>
      </c>
      <c r="E229" s="13" t="str">
        <f t="shared" si="19"/>
        <v>Tonga</v>
      </c>
      <c r="F229" s="147" t="s">
        <v>524</v>
      </c>
    </row>
    <row r="230" spans="1:6">
      <c r="A230" s="13" t="s">
        <v>548</v>
      </c>
      <c r="B230" s="13" t="str">
        <f>VLOOKUP(A230,'PARTNERS-ISO'!$A:$F,4,FALSE)</f>
        <v>Samoa</v>
      </c>
      <c r="C230" s="123" t="str">
        <f t="shared" si="17"/>
        <v>WS</v>
      </c>
      <c r="D230" s="21" t="str">
        <f t="shared" si="16"/>
        <v>WS</v>
      </c>
      <c r="E230" s="13" t="str">
        <f t="shared" si="19"/>
        <v>Trinidad und Tobago</v>
      </c>
      <c r="F230" s="147" t="s">
        <v>527</v>
      </c>
    </row>
    <row r="231" spans="1:6">
      <c r="A231" s="13" t="s">
        <v>148</v>
      </c>
      <c r="B231" s="13" t="str">
        <f>VLOOKUP(A231,'PARTNERS-ISO'!$A:$F,4,FALSE)</f>
        <v>San Marino</v>
      </c>
      <c r="C231" s="123" t="str">
        <f t="shared" si="17"/>
        <v>SM</v>
      </c>
      <c r="D231" s="21" t="str">
        <f t="shared" si="16"/>
        <v>SM</v>
      </c>
      <c r="E231" s="13" t="str">
        <f t="shared" si="19"/>
        <v>Tschad</v>
      </c>
      <c r="F231" s="147" t="s">
        <v>514</v>
      </c>
    </row>
    <row r="232" spans="1:6">
      <c r="A232" s="13" t="s">
        <v>226</v>
      </c>
      <c r="B232" s="13" t="str">
        <f>VLOOKUP(A232,'PARTNERS-ISO'!$A:$F,4,FALSE)</f>
        <v>Sao Tome und Procipe</v>
      </c>
      <c r="C232" s="123" t="str">
        <f t="shared" si="17"/>
        <v>ST</v>
      </c>
      <c r="D232" s="21" t="str">
        <f t="shared" si="16"/>
        <v>ST</v>
      </c>
      <c r="E232" s="13" t="str">
        <f t="shared" si="19"/>
        <v>Tschechien</v>
      </c>
      <c r="F232" s="147" t="s">
        <v>308</v>
      </c>
    </row>
    <row r="233" spans="1:6">
      <c r="A233" s="13" t="s">
        <v>144</v>
      </c>
      <c r="B233" s="13" t="str">
        <f>VLOOKUP(A233,'PARTNERS-ISO'!$A:$F,4,FALSE)</f>
        <v>Saudi Arabien</v>
      </c>
      <c r="C233" s="123" t="str">
        <f t="shared" si="17"/>
        <v>SA</v>
      </c>
      <c r="D233" s="21" t="str">
        <f t="shared" si="16"/>
        <v>SA</v>
      </c>
      <c r="E233" s="13" t="str">
        <f t="shared" si="19"/>
        <v>Türkei</v>
      </c>
      <c r="F233" s="147" t="s">
        <v>526</v>
      </c>
    </row>
    <row r="234" spans="1:6">
      <c r="A234" s="17" t="s">
        <v>472</v>
      </c>
      <c r="B234" s="13" t="str">
        <f>VLOOKUP(A234,'PARTNERS-ISO'!$A:$F,4,FALSE)</f>
        <v>Schiffsbedarf</v>
      </c>
      <c r="C234" s="123" t="str">
        <f t="shared" si="17"/>
        <v>QQ</v>
      </c>
      <c r="D234" s="21" t="str">
        <f t="shared" si="16"/>
        <v>QQ</v>
      </c>
      <c r="E234" s="13" t="str">
        <f t="shared" si="19"/>
        <v>Tunisien</v>
      </c>
      <c r="F234" s="147" t="s">
        <v>523</v>
      </c>
    </row>
    <row r="235" spans="1:6">
      <c r="A235" s="17" t="s">
        <v>137</v>
      </c>
      <c r="B235" s="13" t="str">
        <f>VLOOKUP(A235,'PARTNERS-ISO'!$A:$F,4,FALSE)</f>
        <v>Schiffsbedarf</v>
      </c>
      <c r="C235" s="123" t="str">
        <f t="shared" si="17"/>
        <v>QR</v>
      </c>
      <c r="D235" s="21" t="str">
        <f t="shared" si="16"/>
        <v>QR</v>
      </c>
      <c r="E235" s="13" t="str">
        <f t="shared" si="19"/>
        <v>Turkmenistan</v>
      </c>
      <c r="F235" s="147" t="s">
        <v>522</v>
      </c>
    </row>
    <row r="236" spans="1:6">
      <c r="A236" s="17" t="s">
        <v>220</v>
      </c>
      <c r="B236" s="13" t="str">
        <f>VLOOKUP(A236,'PARTNERS-ISO'!$A:$F,4,FALSE)</f>
        <v>Schiffsbedarf Extra</v>
      </c>
      <c r="C236" s="123" t="str">
        <f t="shared" si="17"/>
        <v>QS</v>
      </c>
      <c r="D236" s="21" t="str">
        <f t="shared" si="16"/>
        <v>QS</v>
      </c>
      <c r="E236" s="13" t="str">
        <f t="shared" si="19"/>
        <v>Turks und Caicosinseln</v>
      </c>
      <c r="F236" s="147" t="s">
        <v>513</v>
      </c>
    </row>
    <row r="237" spans="1:6">
      <c r="A237" s="13" t="s">
        <v>26</v>
      </c>
      <c r="B237" s="13" t="str">
        <f>VLOOKUP(A237,'PARTNERS-ISO'!$A:$F,4,FALSE)</f>
        <v>Schweden</v>
      </c>
      <c r="C237" s="123" t="str">
        <f t="shared" si="17"/>
        <v>SE</v>
      </c>
      <c r="D237" s="21" t="str">
        <f t="shared" si="16"/>
        <v>SE</v>
      </c>
      <c r="E237" s="13" t="str">
        <f t="shared" si="19"/>
        <v>Tuvalu</v>
      </c>
      <c r="F237" s="147" t="s">
        <v>529</v>
      </c>
    </row>
    <row r="238" spans="1:6">
      <c r="A238" s="13" t="s">
        <v>61</v>
      </c>
      <c r="B238" s="13" t="str">
        <f>VLOOKUP(A238,'PARTNERS-ISO'!$A:$F,4,FALSE)</f>
        <v>Schweiz</v>
      </c>
      <c r="C238" s="123" t="str">
        <f t="shared" si="17"/>
        <v>CH</v>
      </c>
      <c r="D238" s="21" t="str">
        <f t="shared" si="16"/>
        <v>CH</v>
      </c>
      <c r="E238" s="13" t="str">
        <f t="shared" si="19"/>
        <v>Uganda</v>
      </c>
      <c r="F238" s="147" t="s">
        <v>533</v>
      </c>
    </row>
    <row r="239" spans="1:6">
      <c r="A239" s="13" t="s">
        <v>149</v>
      </c>
      <c r="B239" s="13" t="str">
        <f>VLOOKUP(A239,'PARTNERS-ISO'!$A:$F,4,FALSE)</f>
        <v>Senegal</v>
      </c>
      <c r="C239" s="123" t="str">
        <f t="shared" si="17"/>
        <v>SN</v>
      </c>
      <c r="D239" s="21" t="str">
        <f t="shared" si="16"/>
        <v>SN</v>
      </c>
      <c r="E239" s="13" t="str">
        <f t="shared" si="19"/>
        <v>Ukraine</v>
      </c>
      <c r="F239" s="147" t="s">
        <v>532</v>
      </c>
    </row>
    <row r="240" spans="1:6">
      <c r="A240" s="13" t="s">
        <v>173</v>
      </c>
      <c r="B240" s="13" t="str">
        <f>VLOOKUP(A240,'PARTNERS-ISO'!$A:$F,4,FALSE)</f>
        <v>Serbien</v>
      </c>
      <c r="C240" s="123" t="str">
        <f t="shared" si="17"/>
        <v>XS</v>
      </c>
      <c r="D240" s="21" t="str">
        <f t="shared" si="16"/>
        <v>XS</v>
      </c>
      <c r="E240" s="13" t="str">
        <f t="shared" ref="E240:E256" si="20">B284</f>
        <v>Ungarn</v>
      </c>
      <c r="F240" s="147" t="s">
        <v>387</v>
      </c>
    </row>
    <row r="241" spans="1:6">
      <c r="A241" s="13" t="s">
        <v>67</v>
      </c>
      <c r="B241" s="13" t="str">
        <f>VLOOKUP(A241,'PARTNERS-ISO'!$A:$F,4,FALSE)</f>
        <v>Tschechoslow</v>
      </c>
      <c r="C241" s="123" t="str">
        <f t="shared" si="17"/>
        <v>CS</v>
      </c>
      <c r="D241" s="21" t="str">
        <f t="shared" si="16"/>
        <v>CS</v>
      </c>
      <c r="E241" s="13" t="str">
        <f t="shared" si="20"/>
        <v>Uruguay</v>
      </c>
      <c r="F241" s="147" t="s">
        <v>536</v>
      </c>
    </row>
    <row r="242" spans="1:6">
      <c r="A242" s="13" t="s">
        <v>223</v>
      </c>
      <c r="B242" s="13" t="str">
        <f>VLOOKUP(A242,'PARTNERS-ISO'!$A:$F,4,FALSE)</f>
        <v>Seychellen</v>
      </c>
      <c r="C242" s="123" t="str">
        <f t="shared" si="17"/>
        <v>SC</v>
      </c>
      <c r="D242" s="21" t="str">
        <f t="shared" si="16"/>
        <v>SC</v>
      </c>
      <c r="E242" s="13" t="str">
        <f t="shared" si="20"/>
        <v>Vereinigte Staaten</v>
      </c>
      <c r="F242" s="147" t="s">
        <v>248</v>
      </c>
    </row>
    <row r="243" spans="1:6">
      <c r="A243" s="13" t="s">
        <v>147</v>
      </c>
      <c r="B243" s="13" t="str">
        <f>VLOOKUP(A243,'PARTNERS-ISO'!$A:$F,4,FALSE)</f>
        <v>Sierra Leone</v>
      </c>
      <c r="C243" s="123" t="str">
        <f t="shared" si="17"/>
        <v>SL</v>
      </c>
      <c r="D243" s="21" t="str">
        <f t="shared" si="16"/>
        <v>SL</v>
      </c>
      <c r="E243" s="13" t="str">
        <f t="shared" si="20"/>
        <v>Usbekistan</v>
      </c>
      <c r="F243" s="147" t="s">
        <v>537</v>
      </c>
    </row>
    <row r="244" spans="1:6">
      <c r="A244" s="13" t="s">
        <v>177</v>
      </c>
      <c r="B244" s="13" t="str">
        <f>VLOOKUP(A244,'PARTNERS-ISO'!$A:$F,4,FALSE)</f>
        <v>Simbabwe</v>
      </c>
      <c r="C244" s="123" t="str">
        <f t="shared" si="17"/>
        <v>ZW</v>
      </c>
      <c r="D244" s="21" t="str">
        <f t="shared" si="16"/>
        <v>ZW</v>
      </c>
      <c r="E244" s="13" t="str">
        <f t="shared" si="20"/>
        <v>Vanuatu</v>
      </c>
      <c r="F244" s="147" t="s">
        <v>546</v>
      </c>
    </row>
    <row r="245" spans="1:6">
      <c r="A245" s="13" t="s">
        <v>146</v>
      </c>
      <c r="B245" s="13" t="str">
        <f>VLOOKUP(A245,'PARTNERS-ISO'!$A:$F,4,FALSE)</f>
        <v>Singapur</v>
      </c>
      <c r="C245" s="123" t="str">
        <f t="shared" si="17"/>
        <v>SG</v>
      </c>
      <c r="D245" s="21" t="str">
        <f t="shared" si="16"/>
        <v>SG</v>
      </c>
      <c r="E245" s="13" t="str">
        <f t="shared" si="20"/>
        <v>Venezuela</v>
      </c>
      <c r="F245" s="147" t="s">
        <v>542</v>
      </c>
    </row>
    <row r="246" spans="1:6">
      <c r="A246" s="13" t="s">
        <v>152</v>
      </c>
      <c r="B246" s="13" t="str">
        <f>VLOOKUP(A246,'PARTNERS-ISO'!$A:$F,4,FALSE)</f>
        <v>St Martin</v>
      </c>
      <c r="C246" s="123" t="str">
        <f t="shared" si="17"/>
        <v>SX</v>
      </c>
      <c r="D246" s="21" t="str">
        <f t="shared" si="16"/>
        <v>SX</v>
      </c>
      <c r="E246" s="13" t="str">
        <f t="shared" si="20"/>
        <v>UK</v>
      </c>
      <c r="F246" s="147" t="s">
        <v>362</v>
      </c>
    </row>
    <row r="247" spans="1:6">
      <c r="A247" s="13" t="s">
        <v>28</v>
      </c>
      <c r="B247" s="13" t="str">
        <f>VLOOKUP(A247,'PARTNERS-ISO'!$A:$F,4,FALSE)</f>
        <v>Slowakei</v>
      </c>
      <c r="C247" s="123" t="str">
        <f t="shared" si="17"/>
        <v>SK</v>
      </c>
      <c r="D247" s="21" t="str">
        <f t="shared" si="16"/>
        <v>SK</v>
      </c>
      <c r="E247" s="13" t="str">
        <f t="shared" si="20"/>
        <v>Vereinigte Arabische Emirate</v>
      </c>
      <c r="F247" s="147" t="s">
        <v>254</v>
      </c>
    </row>
    <row r="248" spans="1:6">
      <c r="A248" s="13" t="s">
        <v>27</v>
      </c>
      <c r="B248" s="13" t="str">
        <f>VLOOKUP(A248,'PARTNERS-ISO'!$A:$F,4,FALSE)</f>
        <v>Slowenien</v>
      </c>
      <c r="C248" s="123" t="str">
        <f t="shared" si="17"/>
        <v>SI</v>
      </c>
      <c r="D248" s="21" t="str">
        <f t="shared" si="16"/>
        <v>SI</v>
      </c>
      <c r="E248" s="13" t="str">
        <f t="shared" si="20"/>
        <v>Tansania</v>
      </c>
      <c r="F248" s="147" t="s">
        <v>531</v>
      </c>
    </row>
    <row r="249" spans="1:6">
      <c r="A249" s="13" t="s">
        <v>225</v>
      </c>
      <c r="B249" s="13" t="str">
        <f>VLOOKUP(A249,'PARTNERS-ISO'!$A:$F,4,FALSE)</f>
        <v>Somalia</v>
      </c>
      <c r="C249" s="123" t="str">
        <f t="shared" si="17"/>
        <v>SO</v>
      </c>
      <c r="D249" s="21" t="str">
        <f t="shared" si="16"/>
        <v>SO</v>
      </c>
      <c r="E249" s="13" t="str">
        <f t="shared" si="20"/>
        <v>Viet Nam</v>
      </c>
      <c r="F249" s="147" t="s">
        <v>545</v>
      </c>
    </row>
    <row r="250" spans="1:6">
      <c r="A250" s="13" t="s">
        <v>508</v>
      </c>
      <c r="B250" s="13" t="str">
        <f>VLOOKUP(A250,'PARTNERS-ISO'!$A:$F,4,FALSE)</f>
        <v>Sowjet Union</v>
      </c>
      <c r="C250" s="123" t="str">
        <f t="shared" si="17"/>
        <v>SU</v>
      </c>
      <c r="D250" s="21" t="str">
        <f t="shared" si="16"/>
        <v>SU</v>
      </c>
      <c r="E250" s="13" t="str">
        <f t="shared" si="20"/>
        <v>China</v>
      </c>
      <c r="F250" s="147" t="s">
        <v>247</v>
      </c>
    </row>
    <row r="251" spans="1:6">
      <c r="A251" s="13" t="s">
        <v>8</v>
      </c>
      <c r="B251" s="13" t="str">
        <f>VLOOKUP(A251,'PARTNERS-ISO'!$A:$F,4,FALSE)</f>
        <v>Spanien</v>
      </c>
      <c r="C251" s="123" t="str">
        <f t="shared" si="17"/>
        <v>ES</v>
      </c>
      <c r="D251" s="21" t="str">
        <f t="shared" si="16"/>
        <v>ES</v>
      </c>
      <c r="E251" s="13" t="str">
        <f t="shared" si="20"/>
        <v>Wallis und Futuna</v>
      </c>
      <c r="F251" s="147" t="s">
        <v>547</v>
      </c>
    </row>
    <row r="252" spans="1:6">
      <c r="A252" s="13" t="s">
        <v>103</v>
      </c>
      <c r="B252" s="13" t="str">
        <f>VLOOKUP(A252,'PARTNERS-ISO'!$A:$F,4,FALSE)</f>
        <v>Sri Lanka</v>
      </c>
      <c r="C252" s="123" t="str">
        <f t="shared" si="17"/>
        <v>LK</v>
      </c>
      <c r="D252" s="21" t="str">
        <f t="shared" si="16"/>
        <v>LK</v>
      </c>
      <c r="E252" s="13" t="str">
        <f t="shared" si="20"/>
        <v>Weihnachtsinseln</v>
      </c>
      <c r="F252" s="147" t="s">
        <v>307</v>
      </c>
    </row>
    <row r="253" spans="1:6">
      <c r="A253" s="13" t="s">
        <v>182</v>
      </c>
      <c r="B253" s="13" t="str">
        <f>VLOOKUP(A253,'PARTNERS-ISO'!$A:$F,4,FALSE)</f>
        <v>St Barthelemy</v>
      </c>
      <c r="C253" s="123" t="str">
        <f t="shared" si="17"/>
        <v>BL</v>
      </c>
      <c r="D253" s="21" t="str">
        <f t="shared" si="16"/>
        <v>BL</v>
      </c>
      <c r="E253" s="13" t="str">
        <f t="shared" si="20"/>
        <v>Westindien</v>
      </c>
      <c r="F253" s="147" t="s">
        <v>477</v>
      </c>
    </row>
    <row r="254" spans="1:6">
      <c r="A254" s="13" t="s">
        <v>224</v>
      </c>
      <c r="B254" s="13" t="str">
        <f>VLOOKUP(A254,'PARTNERS-ISO'!$A:$F,4,FALSE)</f>
        <v>St Helena, Ascension und Tristan Da Cunha</v>
      </c>
      <c r="C254" s="123" t="str">
        <f t="shared" si="17"/>
        <v>SH</v>
      </c>
      <c r="D254" s="21" t="str">
        <f t="shared" si="16"/>
        <v>SH</v>
      </c>
      <c r="E254" s="13" t="str">
        <f t="shared" si="20"/>
        <v>Westjordanland une Gazastr.</v>
      </c>
      <c r="F254" s="147" t="s">
        <v>561</v>
      </c>
    </row>
    <row r="255" spans="1:6">
      <c r="A255" s="13" t="s">
        <v>96</v>
      </c>
      <c r="B255" s="13" t="str">
        <f>VLOOKUP(A255,'PARTNERS-ISO'!$A:$F,4,FALSE)</f>
        <v>St Kitts und Nevis</v>
      </c>
      <c r="C255" s="123" t="str">
        <f t="shared" si="17"/>
        <v>KN</v>
      </c>
      <c r="D255" s="21" t="str">
        <f t="shared" si="16"/>
        <v>KN</v>
      </c>
      <c r="E255" s="13" t="str">
        <f t="shared" si="20"/>
        <v>Ceuta und Melilla, Spanische Sahara</v>
      </c>
      <c r="F255" s="147" t="s">
        <v>331</v>
      </c>
    </row>
    <row r="256" spans="1:6">
      <c r="A256" s="13" t="s">
        <v>101</v>
      </c>
      <c r="B256" s="13" t="str">
        <f>VLOOKUP(A256,'PARTNERS-ISO'!$A:$F,4,FALSE)</f>
        <v>St Lucia</v>
      </c>
      <c r="C256" s="123" t="str">
        <f t="shared" si="17"/>
        <v>LC</v>
      </c>
      <c r="D256" s="21" t="str">
        <f t="shared" si="16"/>
        <v>LC</v>
      </c>
      <c r="E256" s="13" t="str">
        <f t="shared" si="20"/>
        <v>Zentralafrikanische Republik</v>
      </c>
      <c r="F256" s="147" t="s">
        <v>294</v>
      </c>
    </row>
    <row r="257" spans="1:6">
      <c r="A257" s="13" t="s">
        <v>234</v>
      </c>
      <c r="B257" s="13" t="str">
        <f>VLOOKUP(A257,'PARTNERS-ISO'!$A:$F,4,FALSE)</f>
        <v>St. Vincent und die Grenadien</v>
      </c>
      <c r="C257" s="123" t="str">
        <f t="shared" si="17"/>
        <v>VC</v>
      </c>
      <c r="D257" s="21" t="str">
        <f t="shared" si="16"/>
        <v>VC</v>
      </c>
      <c r="E257" s="13" t="s">
        <v>598</v>
      </c>
      <c r="F257" s="147" t="s">
        <v>598</v>
      </c>
    </row>
    <row r="258" spans="1:6">
      <c r="A258" s="13" t="s">
        <v>217</v>
      </c>
      <c r="B258" s="13" t="str">
        <f>VLOOKUP(A258,'PARTNERS-ISO'!$A:$F,4,FALSE)</f>
        <v>St Pierre und Miquelon</v>
      </c>
      <c r="C258" s="123" t="str">
        <f t="shared" si="17"/>
        <v>PM</v>
      </c>
      <c r="D258" s="21" t="str">
        <f t="shared" ref="D258:D300" si="21">A258</f>
        <v>PM</v>
      </c>
    </row>
    <row r="259" spans="1:6">
      <c r="A259" s="13" t="s">
        <v>145</v>
      </c>
      <c r="B259" s="13" t="str">
        <f>VLOOKUP(A259,'PARTNERS-ISO'!$A:$F,4,FALSE)</f>
        <v>Sudan</v>
      </c>
      <c r="C259" s="123" t="str">
        <f t="shared" si="17"/>
        <v>SD</v>
      </c>
      <c r="D259" s="21" t="str">
        <f t="shared" si="21"/>
        <v>SD</v>
      </c>
    </row>
    <row r="260" spans="1:6">
      <c r="A260" s="13" t="s">
        <v>505</v>
      </c>
      <c r="B260" s="13" t="str">
        <f>VLOOKUP(A260,'PARTNERS-ISO'!$A:$F,4,FALSE)</f>
        <v>Südsudan</v>
      </c>
      <c r="C260" s="123" t="str">
        <f t="shared" ref="C260:C301" si="22">A260</f>
        <v>SS</v>
      </c>
      <c r="D260" s="21" t="str">
        <f t="shared" si="21"/>
        <v>SS</v>
      </c>
    </row>
    <row r="261" spans="1:6">
      <c r="A261" s="13" t="s">
        <v>175</v>
      </c>
      <c r="B261" s="13" t="str">
        <f>VLOOKUP(A261,'PARTNERS-ISO'!$A:$F,4,FALSE)</f>
        <v>Südafrika</v>
      </c>
      <c r="C261" s="123" t="str">
        <f t="shared" si="22"/>
        <v>ZA</v>
      </c>
      <c r="D261" s="21" t="str">
        <f t="shared" si="21"/>
        <v>ZA</v>
      </c>
    </row>
    <row r="262" spans="1:6">
      <c r="A262" s="13" t="s">
        <v>375</v>
      </c>
      <c r="B262" s="13" t="str">
        <f>VLOOKUP(A262,'PARTNERS-ISO'!$A:$F,4,FALSE)</f>
        <v>Südgeorgien und Südlichen Sandwichinseln</v>
      </c>
      <c r="C262" s="123" t="str">
        <f t="shared" si="22"/>
        <v>GS</v>
      </c>
      <c r="D262" s="21" t="str">
        <f t="shared" si="21"/>
        <v>GS</v>
      </c>
    </row>
    <row r="263" spans="1:6">
      <c r="A263" s="13" t="s">
        <v>565</v>
      </c>
      <c r="B263" s="13" t="str">
        <f>VLOOKUP(A263,'PARTNERS-ISO'!$A:$F,4,FALSE)</f>
        <v>Südjemen</v>
      </c>
      <c r="C263" s="123" t="str">
        <f t="shared" si="22"/>
        <v>YD</v>
      </c>
      <c r="D263" s="21" t="str">
        <f t="shared" si="21"/>
        <v>YD</v>
      </c>
    </row>
    <row r="264" spans="1:6">
      <c r="A264" s="13" t="s">
        <v>150</v>
      </c>
      <c r="B264" s="13" t="str">
        <f>VLOOKUP(A264,'PARTNERS-ISO'!$A:$F,4,FALSE)</f>
        <v>Suriname</v>
      </c>
      <c r="C264" s="123" t="str">
        <f t="shared" si="22"/>
        <v>SR</v>
      </c>
      <c r="D264" s="21" t="str">
        <f t="shared" si="21"/>
        <v>SR</v>
      </c>
    </row>
    <row r="265" spans="1:6">
      <c r="A265" s="13" t="s">
        <v>497</v>
      </c>
      <c r="B265" s="13" t="str">
        <f>VLOOKUP(A265,'PARTNERS-ISO'!$A:$F,4,FALSE)</f>
        <v>Svalbard</v>
      </c>
      <c r="C265" s="123" t="str">
        <f t="shared" si="22"/>
        <v>SJ</v>
      </c>
      <c r="D265" s="21" t="str">
        <f t="shared" si="21"/>
        <v>SJ</v>
      </c>
    </row>
    <row r="266" spans="1:6">
      <c r="A266" s="13" t="s">
        <v>154</v>
      </c>
      <c r="B266" s="13" t="str">
        <f>VLOOKUP(A266,'PARTNERS-ISO'!$A:$F,4,FALSE)</f>
        <v>Swasiland</v>
      </c>
      <c r="C266" s="123" t="str">
        <f t="shared" si="22"/>
        <v>SZ</v>
      </c>
      <c r="D266" s="21" t="str">
        <f t="shared" si="21"/>
        <v>SZ</v>
      </c>
    </row>
    <row r="267" spans="1:6">
      <c r="A267" s="13" t="s">
        <v>228</v>
      </c>
      <c r="B267" s="13" t="str">
        <f>VLOOKUP(A267,'PARTNERS-ISO'!$A:$F,4,FALSE)</f>
        <v>Tadschikistan</v>
      </c>
      <c r="C267" s="123" t="str">
        <f t="shared" si="22"/>
        <v>TJ</v>
      </c>
      <c r="D267" s="21" t="str">
        <f t="shared" si="21"/>
        <v>TJ</v>
      </c>
    </row>
    <row r="268" spans="1:6">
      <c r="A268" s="13" t="s">
        <v>162</v>
      </c>
      <c r="B268" s="13" t="str">
        <f>VLOOKUP(A268,'PARTNERS-ISO'!$A:$F,4,FALSE)</f>
        <v>Taiwan</v>
      </c>
      <c r="C268" s="123" t="str">
        <f t="shared" si="22"/>
        <v>TW</v>
      </c>
      <c r="D268" s="21" t="str">
        <f t="shared" si="21"/>
        <v>TW</v>
      </c>
    </row>
    <row r="269" spans="1:6">
      <c r="A269" s="13" t="s">
        <v>158</v>
      </c>
      <c r="B269" s="13" t="str">
        <f>VLOOKUP(A269,'PARTNERS-ISO'!$A:$F,4,FALSE)</f>
        <v>Thailand</v>
      </c>
      <c r="C269" s="123" t="str">
        <f t="shared" si="22"/>
        <v>TH</v>
      </c>
      <c r="D269" s="21" t="str">
        <f t="shared" si="21"/>
        <v>TH</v>
      </c>
    </row>
    <row r="270" spans="1:6">
      <c r="A270" s="13" t="s">
        <v>229</v>
      </c>
      <c r="B270" s="13" t="str">
        <f>VLOOKUP(A270,'PARTNERS-ISO'!$A:$F,4,FALSE)</f>
        <v>Timor Leste</v>
      </c>
      <c r="C270" s="123" t="str">
        <f t="shared" si="22"/>
        <v>TL</v>
      </c>
      <c r="D270" s="21" t="str">
        <f t="shared" si="21"/>
        <v>TL</v>
      </c>
    </row>
    <row r="271" spans="1:6">
      <c r="A271" s="13" t="s">
        <v>157</v>
      </c>
      <c r="B271" s="13" t="str">
        <f>VLOOKUP(A271,'PARTNERS-ISO'!$A:$F,4,FALSE)</f>
        <v>Togo</v>
      </c>
      <c r="C271" s="123" t="str">
        <f t="shared" si="22"/>
        <v>TG</v>
      </c>
      <c r="D271" s="21" t="str">
        <f t="shared" si="21"/>
        <v>TG</v>
      </c>
    </row>
    <row r="272" spans="1:6">
      <c r="A272" s="13" t="s">
        <v>519</v>
      </c>
      <c r="B272" s="13" t="str">
        <f>VLOOKUP(A272,'PARTNERS-ISO'!$A:$F,4,FALSE)</f>
        <v>Tokelau</v>
      </c>
      <c r="C272" s="123" t="str">
        <f t="shared" si="22"/>
        <v>TK</v>
      </c>
      <c r="D272" s="21" t="str">
        <f t="shared" si="21"/>
        <v>TK</v>
      </c>
    </row>
    <row r="273" spans="1:4">
      <c r="A273" s="13" t="s">
        <v>231</v>
      </c>
      <c r="B273" s="13" t="str">
        <f>VLOOKUP(A273,'PARTNERS-ISO'!$A:$F,4,FALSE)</f>
        <v>Tonga</v>
      </c>
      <c r="C273" s="123" t="str">
        <f t="shared" si="22"/>
        <v>TO</v>
      </c>
      <c r="D273" s="21" t="str">
        <f t="shared" si="21"/>
        <v>TO</v>
      </c>
    </row>
    <row r="274" spans="1:4">
      <c r="A274" s="13" t="s">
        <v>161</v>
      </c>
      <c r="B274" s="13" t="str">
        <f>VLOOKUP(A274,'PARTNERS-ISO'!$A:$F,4,FALSE)</f>
        <v>Trinidad und Tobago</v>
      </c>
      <c r="C274" s="123" t="str">
        <f t="shared" si="22"/>
        <v>TT</v>
      </c>
      <c r="D274" s="21" t="str">
        <f t="shared" si="21"/>
        <v>TT</v>
      </c>
    </row>
    <row r="275" spans="1:4">
      <c r="A275" s="13" t="s">
        <v>227</v>
      </c>
      <c r="B275" s="13" t="str">
        <f>VLOOKUP(A275,'PARTNERS-ISO'!$A:$F,4,FALSE)</f>
        <v>Tschad</v>
      </c>
      <c r="C275" s="123" t="str">
        <f t="shared" si="22"/>
        <v>TD</v>
      </c>
      <c r="D275" s="21" t="str">
        <f t="shared" si="21"/>
        <v>TD</v>
      </c>
    </row>
    <row r="276" spans="1:4">
      <c r="A276" s="13" t="s">
        <v>4</v>
      </c>
      <c r="B276" s="13" t="str">
        <f>VLOOKUP(A276,'PARTNERS-ISO'!$A:$F,4,FALSE)</f>
        <v>Tschechien</v>
      </c>
      <c r="C276" s="123" t="str">
        <f t="shared" si="22"/>
        <v>CZ</v>
      </c>
      <c r="D276" s="21" t="str">
        <f t="shared" si="21"/>
        <v>CZ</v>
      </c>
    </row>
    <row r="277" spans="1:4">
      <c r="A277" s="13" t="s">
        <v>160</v>
      </c>
      <c r="B277" s="13" t="str">
        <f>VLOOKUP(A277,'PARTNERS-ISO'!$A:$F,4,FALSE)</f>
        <v>Türkei</v>
      </c>
      <c r="C277" s="123" t="str">
        <f t="shared" si="22"/>
        <v>TR</v>
      </c>
      <c r="D277" s="21" t="str">
        <f t="shared" si="21"/>
        <v>TR</v>
      </c>
    </row>
    <row r="278" spans="1:4">
      <c r="A278" s="13" t="s">
        <v>159</v>
      </c>
      <c r="B278" s="13" t="str">
        <f>VLOOKUP(A278,'PARTNERS-ISO'!$A:$F,4,FALSE)</f>
        <v>Tunisien</v>
      </c>
      <c r="C278" s="123" t="str">
        <f t="shared" si="22"/>
        <v>TN</v>
      </c>
      <c r="D278" s="21" t="str">
        <f t="shared" si="21"/>
        <v>TN</v>
      </c>
    </row>
    <row r="279" spans="1:4">
      <c r="A279" s="13" t="s">
        <v>230</v>
      </c>
      <c r="B279" s="13" t="str">
        <f>VLOOKUP(A279,'PARTNERS-ISO'!$A:$F,4,FALSE)</f>
        <v>Turkmenistan</v>
      </c>
      <c r="C279" s="123" t="str">
        <f t="shared" si="22"/>
        <v>TM</v>
      </c>
      <c r="D279" s="21" t="str">
        <f t="shared" si="21"/>
        <v>TM</v>
      </c>
    </row>
    <row r="280" spans="1:4">
      <c r="A280" s="13" t="s">
        <v>155</v>
      </c>
      <c r="B280" s="13" t="str">
        <f>VLOOKUP(A280,'PARTNERS-ISO'!$A:$F,4,FALSE)</f>
        <v>Turks und Caicosinseln</v>
      </c>
      <c r="C280" s="123" t="str">
        <f t="shared" si="22"/>
        <v>TC</v>
      </c>
      <c r="D280" s="21" t="str">
        <f t="shared" si="21"/>
        <v>TC</v>
      </c>
    </row>
    <row r="281" spans="1:4">
      <c r="A281" s="13" t="s">
        <v>528</v>
      </c>
      <c r="B281" s="13" t="str">
        <f>VLOOKUP(A281,'PARTNERS-ISO'!$A:$F,4,FALSE)</f>
        <v>Tuvalu</v>
      </c>
      <c r="C281" s="123" t="str">
        <f t="shared" si="22"/>
        <v>TV</v>
      </c>
      <c r="D281" s="21" t="str">
        <f t="shared" si="21"/>
        <v>TV</v>
      </c>
    </row>
    <row r="282" spans="1:4">
      <c r="A282" s="13" t="s">
        <v>165</v>
      </c>
      <c r="B282" s="13" t="str">
        <f>VLOOKUP(A282,'PARTNERS-ISO'!$A:$F,4,FALSE)</f>
        <v>Uganda</v>
      </c>
      <c r="C282" s="123" t="str">
        <f t="shared" si="22"/>
        <v>UG</v>
      </c>
      <c r="D282" s="21" t="str">
        <f t="shared" si="21"/>
        <v>UG</v>
      </c>
    </row>
    <row r="283" spans="1:4">
      <c r="A283" s="13" t="s">
        <v>164</v>
      </c>
      <c r="B283" s="13" t="str">
        <f>VLOOKUP(A283,'PARTNERS-ISO'!$A:$F,4,FALSE)</f>
        <v>Ukraine</v>
      </c>
      <c r="C283" s="123" t="str">
        <f t="shared" si="22"/>
        <v>UA</v>
      </c>
      <c r="D283" s="21" t="str">
        <f t="shared" si="21"/>
        <v>UA</v>
      </c>
    </row>
    <row r="284" spans="1:4">
      <c r="A284" s="13" t="s">
        <v>15</v>
      </c>
      <c r="B284" s="13" t="str">
        <f>VLOOKUP(A284,'PARTNERS-ISO'!$A:$F,4,FALSE)</f>
        <v>Ungarn</v>
      </c>
      <c r="C284" s="123" t="str">
        <f t="shared" si="22"/>
        <v>HU</v>
      </c>
      <c r="D284" s="21" t="str">
        <f t="shared" si="21"/>
        <v>HU</v>
      </c>
    </row>
    <row r="285" spans="1:4">
      <c r="A285" s="13" t="s">
        <v>166</v>
      </c>
      <c r="B285" s="13" t="str">
        <f>VLOOKUP(A285,'PARTNERS-ISO'!$A:$F,4,FALSE)</f>
        <v>Uruguay</v>
      </c>
      <c r="C285" s="123" t="str">
        <f t="shared" si="22"/>
        <v>UY</v>
      </c>
      <c r="D285" s="21" t="str">
        <f t="shared" si="21"/>
        <v>UY</v>
      </c>
    </row>
    <row r="286" spans="1:4">
      <c r="A286" s="13" t="s">
        <v>35</v>
      </c>
      <c r="B286" s="13" t="str">
        <f>VLOOKUP(A286,'PARTNERS-ISO'!$A:$F,4,FALSE)</f>
        <v>Vereinigte Staaten</v>
      </c>
      <c r="C286" s="123" t="str">
        <f t="shared" si="22"/>
        <v>US</v>
      </c>
      <c r="D286" s="21" t="str">
        <f t="shared" si="21"/>
        <v>US</v>
      </c>
    </row>
    <row r="287" spans="1:4">
      <c r="A287" s="13" t="s">
        <v>167</v>
      </c>
      <c r="B287" s="13" t="str">
        <f>VLOOKUP(A287,'PARTNERS-ISO'!$A:$F,4,FALSE)</f>
        <v>Usbekistan</v>
      </c>
      <c r="C287" s="123" t="str">
        <f t="shared" si="22"/>
        <v>UZ</v>
      </c>
      <c r="D287" s="21" t="str">
        <f t="shared" si="21"/>
        <v>UZ</v>
      </c>
    </row>
    <row r="288" spans="1:4">
      <c r="A288" s="13" t="s">
        <v>236</v>
      </c>
      <c r="B288" s="13" t="str">
        <f>VLOOKUP(A288,'PARTNERS-ISO'!$A:$F,4,FALSE)</f>
        <v>Vanuatu</v>
      </c>
      <c r="C288" s="123" t="str">
        <f t="shared" si="22"/>
        <v>VU</v>
      </c>
      <c r="D288" s="21" t="str">
        <f t="shared" si="21"/>
        <v>VU</v>
      </c>
    </row>
    <row r="289" spans="1:5">
      <c r="A289" s="13" t="s">
        <v>168</v>
      </c>
      <c r="B289" s="13" t="str">
        <f>VLOOKUP(A289,'PARTNERS-ISO'!$A:$F,4,FALSE)</f>
        <v>Venezuela</v>
      </c>
      <c r="C289" s="123" t="str">
        <f t="shared" si="22"/>
        <v>VE</v>
      </c>
      <c r="D289" s="21" t="str">
        <f t="shared" si="21"/>
        <v>VE</v>
      </c>
    </row>
    <row r="290" spans="1:5">
      <c r="A290" s="13" t="s">
        <v>12</v>
      </c>
      <c r="B290" s="17" t="s">
        <v>925</v>
      </c>
      <c r="C290" s="123" t="str">
        <f t="shared" si="22"/>
        <v>GB</v>
      </c>
      <c r="D290" s="21" t="str">
        <f t="shared" si="21"/>
        <v>GB</v>
      </c>
    </row>
    <row r="291" spans="1:5">
      <c r="A291" s="13" t="s">
        <v>37</v>
      </c>
      <c r="B291" s="13" t="str">
        <f>VLOOKUP(A291,'PARTNERS-ISO'!$A:$F,4,FALSE)</f>
        <v>Vereinigte Arabische Emirate</v>
      </c>
      <c r="C291" s="123" t="str">
        <f t="shared" si="22"/>
        <v>AE</v>
      </c>
      <c r="D291" s="21" t="str">
        <f t="shared" si="21"/>
        <v>AE</v>
      </c>
    </row>
    <row r="292" spans="1:5">
      <c r="A292" s="13" t="s">
        <v>163</v>
      </c>
      <c r="B292" s="13" t="str">
        <f>VLOOKUP(A292,'PARTNERS-ISO'!$A:$F,4,FALSE)</f>
        <v>Tansania</v>
      </c>
      <c r="C292" s="123" t="str">
        <f t="shared" si="22"/>
        <v>TZ</v>
      </c>
      <c r="D292" s="21" t="str">
        <f t="shared" si="21"/>
        <v>TZ</v>
      </c>
    </row>
    <row r="293" spans="1:5">
      <c r="A293" s="13" t="s">
        <v>170</v>
      </c>
      <c r="B293" s="13" t="str">
        <f>VLOOKUP(A293,'PARTNERS-ISO'!$A:$F,4,FALSE)</f>
        <v>Viet Nam</v>
      </c>
      <c r="C293" s="123" t="str">
        <f t="shared" si="22"/>
        <v>VN</v>
      </c>
      <c r="D293" s="21" t="str">
        <f t="shared" si="21"/>
        <v>VN</v>
      </c>
    </row>
    <row r="294" spans="1:5">
      <c r="A294" s="13" t="s">
        <v>34</v>
      </c>
      <c r="B294" s="13" t="str">
        <f>VLOOKUP(A294,'PARTNERS-ISO'!$A:$F,4,FALSE)</f>
        <v>China</v>
      </c>
      <c r="C294" s="123" t="str">
        <f t="shared" si="22"/>
        <v>CN</v>
      </c>
      <c r="D294" s="21" t="str">
        <f t="shared" si="21"/>
        <v>CN</v>
      </c>
    </row>
    <row r="295" spans="1:5">
      <c r="A295" s="13" t="s">
        <v>237</v>
      </c>
      <c r="B295" s="13" t="str">
        <f>VLOOKUP(A295,'PARTNERS-ISO'!$A:$F,4,FALSE)</f>
        <v>Wallis und Futuna</v>
      </c>
      <c r="C295" s="123" t="str">
        <f t="shared" si="22"/>
        <v>WF</v>
      </c>
      <c r="D295" s="21" t="str">
        <f t="shared" si="21"/>
        <v>WF</v>
      </c>
    </row>
    <row r="296" spans="1:5">
      <c r="A296" s="13" t="s">
        <v>190</v>
      </c>
      <c r="B296" s="13" t="str">
        <f>VLOOKUP(A296,'PARTNERS-ISO'!$A:$F,4,FALSE)</f>
        <v>Weihnachtsinseln</v>
      </c>
      <c r="C296" s="123" t="str">
        <f t="shared" si="22"/>
        <v>CX</v>
      </c>
      <c r="D296" s="21" t="str">
        <f t="shared" si="21"/>
        <v>CX</v>
      </c>
    </row>
    <row r="297" spans="1:5">
      <c r="A297" s="17" t="s">
        <v>476</v>
      </c>
      <c r="B297" s="13" t="str">
        <f>VLOOKUP(A297,'PARTNERS-ISO'!$A:$F,4,FALSE)</f>
        <v>Westindien</v>
      </c>
      <c r="C297" s="123" t="str">
        <f t="shared" si="22"/>
        <v>QT</v>
      </c>
      <c r="D297" s="21" t="str">
        <f t="shared" si="21"/>
        <v>QT</v>
      </c>
    </row>
    <row r="298" spans="1:5">
      <c r="A298" s="13" t="s">
        <v>560</v>
      </c>
      <c r="B298" s="13" t="str">
        <f>VLOOKUP(A298,'PARTNERS-ISO'!$A:$F,4,FALSE)</f>
        <v>Westjordanland une Gazastr.</v>
      </c>
      <c r="C298" s="123" t="str">
        <f t="shared" si="22"/>
        <v>XP</v>
      </c>
      <c r="D298" s="21" t="str">
        <f t="shared" si="21"/>
        <v>XP</v>
      </c>
    </row>
    <row r="299" spans="1:5">
      <c r="A299" s="13" t="s">
        <v>330</v>
      </c>
      <c r="B299" s="13" t="str">
        <f>VLOOKUP(A299,'PARTNERS-ISO'!$A:$F,4,FALSE)</f>
        <v>Ceuta und Melilla, Spanische Sahara</v>
      </c>
      <c r="C299" s="123" t="str">
        <f t="shared" si="22"/>
        <v>EH</v>
      </c>
      <c r="D299" s="21" t="str">
        <f t="shared" si="21"/>
        <v>EH</v>
      </c>
    </row>
    <row r="300" spans="1:5">
      <c r="A300" s="13" t="s">
        <v>188</v>
      </c>
      <c r="B300" s="13" t="str">
        <f>VLOOKUP(A300,'PARTNERS-ISO'!$A:$F,4,FALSE)</f>
        <v>Zentralafrikanische Republik</v>
      </c>
      <c r="C300" s="123" t="str">
        <f t="shared" si="22"/>
        <v>CF</v>
      </c>
      <c r="D300" s="21" t="str">
        <f t="shared" si="21"/>
        <v>CF</v>
      </c>
    </row>
    <row r="301" spans="1:5">
      <c r="A301" s="13" t="s">
        <v>3</v>
      </c>
      <c r="B301" s="13" t="str">
        <f>VLOOKUP(A301,'PARTNERS-ISO'!$A:$F,4,FALSE)</f>
        <v>Zypern</v>
      </c>
      <c r="C301" s="123" t="str">
        <f t="shared" si="22"/>
        <v>CY</v>
      </c>
    </row>
    <row r="302" spans="1:5" ht="14.5">
      <c r="B302" s="13" t="s">
        <v>246</v>
      </c>
      <c r="C302" s="123" t="str">
        <f>EU_Extra!D363</f>
        <v>WLD_EU27_extra</v>
      </c>
      <c r="D302"/>
      <c r="E302"/>
    </row>
  </sheetData>
  <sortState ref="A3:D301">
    <sortCondition ref="B3:B301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3BAD-6990-4B4B-B391-96EF0C5E18A4}">
  <dimension ref="A1:F344"/>
  <sheetViews>
    <sheetView workbookViewId="0">
      <selection sqref="A1:A1048576"/>
    </sheetView>
  </sheetViews>
  <sheetFormatPr baseColWidth="10" defaultRowHeight="14.5"/>
  <sheetData>
    <row r="1" spans="1:6">
      <c r="A1" t="s">
        <v>36</v>
      </c>
      <c r="B1" s="158">
        <v>27760</v>
      </c>
      <c r="C1" s="158">
        <v>219512</v>
      </c>
      <c r="D1" t="s">
        <v>650</v>
      </c>
      <c r="E1" s="158">
        <v>27760</v>
      </c>
      <c r="F1" s="158">
        <v>219512</v>
      </c>
    </row>
    <row r="2" spans="1:6">
      <c r="A2" t="s">
        <v>37</v>
      </c>
      <c r="B2" s="158">
        <v>27760</v>
      </c>
      <c r="C2" s="158">
        <v>219512</v>
      </c>
      <c r="D2" t="s">
        <v>651</v>
      </c>
      <c r="E2" s="158">
        <v>27760</v>
      </c>
      <c r="F2" s="158">
        <v>219512</v>
      </c>
    </row>
    <row r="3" spans="1:6">
      <c r="A3" t="s">
        <v>38</v>
      </c>
      <c r="B3" s="158">
        <v>27760</v>
      </c>
      <c r="C3" s="158">
        <v>219512</v>
      </c>
      <c r="D3" t="s">
        <v>652</v>
      </c>
      <c r="E3" s="158">
        <v>27760</v>
      </c>
      <c r="F3" s="158">
        <v>219512</v>
      </c>
    </row>
    <row r="4" spans="1:6">
      <c r="A4" t="s">
        <v>178</v>
      </c>
      <c r="B4" s="158">
        <v>30317</v>
      </c>
      <c r="C4" s="158">
        <v>219512</v>
      </c>
      <c r="D4" t="s">
        <v>653</v>
      </c>
      <c r="E4" s="158">
        <v>30317</v>
      </c>
      <c r="F4" s="158">
        <v>219512</v>
      </c>
    </row>
    <row r="5" spans="1:6">
      <c r="A5" t="s">
        <v>39</v>
      </c>
      <c r="B5" s="158">
        <v>31778</v>
      </c>
      <c r="C5" s="158">
        <v>219512</v>
      </c>
      <c r="D5" t="s">
        <v>654</v>
      </c>
      <c r="E5" s="158">
        <v>31778</v>
      </c>
      <c r="F5" s="158">
        <v>219512</v>
      </c>
    </row>
    <row r="6" spans="1:6">
      <c r="A6" t="s">
        <v>40</v>
      </c>
      <c r="B6" s="158">
        <v>27760</v>
      </c>
      <c r="C6" s="158">
        <v>219512</v>
      </c>
      <c r="D6" t="s">
        <v>655</v>
      </c>
      <c r="E6" s="158">
        <v>27760</v>
      </c>
      <c r="F6" s="158">
        <v>219512</v>
      </c>
    </row>
    <row r="7" spans="1:6">
      <c r="A7" t="s">
        <v>179</v>
      </c>
      <c r="B7" s="158">
        <v>33604</v>
      </c>
      <c r="C7" s="158">
        <v>33969</v>
      </c>
      <c r="D7" t="s">
        <v>656</v>
      </c>
      <c r="E7" s="158">
        <v>33604</v>
      </c>
      <c r="F7" s="158">
        <v>33969</v>
      </c>
    </row>
    <row r="8" spans="1:6">
      <c r="A8" t="s">
        <v>179</v>
      </c>
      <c r="B8" s="158">
        <v>33970</v>
      </c>
      <c r="C8" s="158">
        <v>219512</v>
      </c>
      <c r="D8" t="s">
        <v>656</v>
      </c>
      <c r="E8" s="158">
        <v>33970</v>
      </c>
      <c r="F8" s="158">
        <v>219512</v>
      </c>
    </row>
    <row r="9" spans="1:6">
      <c r="A9" t="s">
        <v>41</v>
      </c>
      <c r="B9" s="158">
        <v>27760</v>
      </c>
      <c r="C9" s="158">
        <v>31777</v>
      </c>
      <c r="D9" t="s">
        <v>657</v>
      </c>
      <c r="E9" s="158">
        <v>27760</v>
      </c>
      <c r="F9" s="158">
        <v>31777</v>
      </c>
    </row>
    <row r="10" spans="1:6">
      <c r="A10" t="s">
        <v>41</v>
      </c>
      <c r="B10" s="158">
        <v>31778</v>
      </c>
      <c r="C10" s="158">
        <v>41274</v>
      </c>
      <c r="D10" t="s">
        <v>657</v>
      </c>
      <c r="E10" s="158">
        <v>31778</v>
      </c>
      <c r="F10" s="158">
        <v>41274</v>
      </c>
    </row>
    <row r="11" spans="1:6">
      <c r="A11" t="s">
        <v>180</v>
      </c>
      <c r="B11" s="158">
        <v>27760</v>
      </c>
      <c r="C11" s="158">
        <v>219512</v>
      </c>
      <c r="D11" t="s">
        <v>658</v>
      </c>
      <c r="E11" s="158">
        <v>27760</v>
      </c>
      <c r="F11" s="158">
        <v>219512</v>
      </c>
    </row>
    <row r="12" spans="1:6">
      <c r="A12" t="s">
        <v>181</v>
      </c>
      <c r="B12" s="158">
        <v>36892</v>
      </c>
      <c r="C12" s="158">
        <v>219512</v>
      </c>
      <c r="D12" t="s">
        <v>659</v>
      </c>
      <c r="E12" s="158">
        <v>36892</v>
      </c>
      <c r="F12" s="158">
        <v>219512</v>
      </c>
    </row>
    <row r="13" spans="1:6">
      <c r="A13" t="s">
        <v>42</v>
      </c>
      <c r="B13" s="158">
        <v>27760</v>
      </c>
      <c r="C13" s="158">
        <v>219512</v>
      </c>
      <c r="D13" t="s">
        <v>660</v>
      </c>
      <c r="E13" s="158">
        <v>27760</v>
      </c>
      <c r="F13" s="158">
        <v>219512</v>
      </c>
    </row>
    <row r="14" spans="1:6">
      <c r="A14" t="s">
        <v>264</v>
      </c>
      <c r="B14" s="158">
        <v>36892</v>
      </c>
      <c r="C14" s="158">
        <v>219512</v>
      </c>
      <c r="D14" t="s">
        <v>661</v>
      </c>
      <c r="E14" s="158">
        <v>36892</v>
      </c>
      <c r="F14" s="158">
        <v>219512</v>
      </c>
    </row>
    <row r="15" spans="1:6">
      <c r="A15" t="s">
        <v>0</v>
      </c>
      <c r="B15" s="158">
        <v>27760</v>
      </c>
      <c r="C15" s="158">
        <v>219512</v>
      </c>
      <c r="D15" t="s">
        <v>662</v>
      </c>
      <c r="E15" s="158">
        <v>27760</v>
      </c>
      <c r="F15" s="158">
        <v>219512</v>
      </c>
    </row>
    <row r="16" spans="1:6">
      <c r="A16" t="s">
        <v>43</v>
      </c>
      <c r="B16" s="158">
        <v>27760</v>
      </c>
      <c r="C16" s="158">
        <v>219512</v>
      </c>
      <c r="D16" t="s">
        <v>663</v>
      </c>
      <c r="E16" s="158">
        <v>27760</v>
      </c>
      <c r="F16" s="158">
        <v>219512</v>
      </c>
    </row>
    <row r="17" spans="1:6">
      <c r="A17" t="s">
        <v>44</v>
      </c>
      <c r="B17" s="158">
        <v>31778</v>
      </c>
      <c r="C17" s="158">
        <v>219512</v>
      </c>
      <c r="D17" t="s">
        <v>664</v>
      </c>
      <c r="E17" s="158">
        <v>31778</v>
      </c>
      <c r="F17" s="158">
        <v>219512</v>
      </c>
    </row>
    <row r="18" spans="1:6">
      <c r="A18" t="s">
        <v>45</v>
      </c>
      <c r="B18" s="158">
        <v>33604</v>
      </c>
      <c r="C18" s="158">
        <v>33969</v>
      </c>
      <c r="D18" t="s">
        <v>665</v>
      </c>
      <c r="E18" s="158">
        <v>33604</v>
      </c>
      <c r="F18" s="158">
        <v>33969</v>
      </c>
    </row>
    <row r="19" spans="1:6">
      <c r="A19" t="s">
        <v>45</v>
      </c>
      <c r="B19" s="158">
        <v>33970</v>
      </c>
      <c r="C19" s="158">
        <v>219512</v>
      </c>
      <c r="D19" t="s">
        <v>665</v>
      </c>
      <c r="E19" s="158">
        <v>33970</v>
      </c>
      <c r="F19" s="158">
        <v>219512</v>
      </c>
    </row>
    <row r="20" spans="1:6">
      <c r="A20" t="s">
        <v>46</v>
      </c>
      <c r="B20" s="158">
        <v>33604</v>
      </c>
      <c r="C20" s="158">
        <v>33969</v>
      </c>
      <c r="D20" t="s">
        <v>666</v>
      </c>
      <c r="E20" s="158">
        <v>33604</v>
      </c>
      <c r="F20" s="158">
        <v>33969</v>
      </c>
    </row>
    <row r="21" spans="1:6">
      <c r="A21" t="s">
        <v>46</v>
      </c>
      <c r="B21" s="158">
        <v>33970</v>
      </c>
      <c r="C21" s="158">
        <v>219512</v>
      </c>
      <c r="D21" t="s">
        <v>666</v>
      </c>
      <c r="E21" s="158">
        <v>33970</v>
      </c>
      <c r="F21" s="158">
        <v>219512</v>
      </c>
    </row>
    <row r="22" spans="1:6">
      <c r="A22" t="s">
        <v>47</v>
      </c>
      <c r="B22" s="158">
        <v>27760</v>
      </c>
      <c r="C22" s="158">
        <v>219512</v>
      </c>
      <c r="D22" t="s">
        <v>667</v>
      </c>
      <c r="E22" s="158">
        <v>27760</v>
      </c>
      <c r="F22" s="158">
        <v>219512</v>
      </c>
    </row>
    <row r="23" spans="1:6">
      <c r="A23" t="s">
        <v>48</v>
      </c>
      <c r="B23" s="158">
        <v>27760</v>
      </c>
      <c r="C23" s="158">
        <v>219512</v>
      </c>
      <c r="D23" t="s">
        <v>668</v>
      </c>
      <c r="E23" s="158">
        <v>27760</v>
      </c>
      <c r="F23" s="158">
        <v>219512</v>
      </c>
    </row>
    <row r="24" spans="1:6">
      <c r="A24" t="s">
        <v>1</v>
      </c>
      <c r="B24" s="158">
        <v>27760</v>
      </c>
      <c r="C24" s="158">
        <v>36160</v>
      </c>
      <c r="D24" t="s">
        <v>669</v>
      </c>
      <c r="E24" s="158">
        <v>27760</v>
      </c>
      <c r="F24" s="158">
        <v>36160</v>
      </c>
    </row>
    <row r="25" spans="1:6">
      <c r="A25" t="s">
        <v>1</v>
      </c>
      <c r="B25" s="158">
        <v>36161</v>
      </c>
      <c r="C25" s="158">
        <v>219512</v>
      </c>
      <c r="D25" t="s">
        <v>670</v>
      </c>
      <c r="E25" s="158">
        <v>36161</v>
      </c>
      <c r="F25" s="158">
        <v>219512</v>
      </c>
    </row>
    <row r="26" spans="1:6">
      <c r="A26" t="s">
        <v>49</v>
      </c>
      <c r="B26" s="158">
        <v>27760</v>
      </c>
      <c r="C26" s="158">
        <v>219512</v>
      </c>
      <c r="D26" t="s">
        <v>671</v>
      </c>
      <c r="E26" s="158">
        <v>27760</v>
      </c>
      <c r="F26" s="158">
        <v>219512</v>
      </c>
    </row>
    <row r="27" spans="1:6">
      <c r="A27" t="s">
        <v>2</v>
      </c>
      <c r="B27" s="158">
        <v>27760</v>
      </c>
      <c r="C27" s="158">
        <v>219512</v>
      </c>
      <c r="D27" t="s">
        <v>672</v>
      </c>
      <c r="E27" s="158">
        <v>27760</v>
      </c>
      <c r="F27" s="158">
        <v>219512</v>
      </c>
    </row>
    <row r="28" spans="1:6">
      <c r="A28" t="s">
        <v>50</v>
      </c>
      <c r="B28" s="158">
        <v>27760</v>
      </c>
      <c r="C28" s="158">
        <v>219512</v>
      </c>
      <c r="D28" t="s">
        <v>673</v>
      </c>
      <c r="E28" s="158">
        <v>27760</v>
      </c>
      <c r="F28" s="158">
        <v>219512</v>
      </c>
    </row>
    <row r="29" spans="1:6">
      <c r="A29" t="s">
        <v>51</v>
      </c>
      <c r="B29" s="158">
        <v>27760</v>
      </c>
      <c r="C29" s="158">
        <v>219512</v>
      </c>
      <c r="D29" t="s">
        <v>674</v>
      </c>
      <c r="E29" s="158">
        <v>27760</v>
      </c>
      <c r="F29" s="158">
        <v>219512</v>
      </c>
    </row>
    <row r="30" spans="1:6">
      <c r="A30" t="s">
        <v>52</v>
      </c>
      <c r="B30" s="158">
        <v>27760</v>
      </c>
      <c r="C30" s="158">
        <v>219512</v>
      </c>
      <c r="D30" t="s">
        <v>675</v>
      </c>
      <c r="E30" s="158">
        <v>27760</v>
      </c>
      <c r="F30" s="158">
        <v>219512</v>
      </c>
    </row>
    <row r="31" spans="1:6">
      <c r="A31" t="s">
        <v>182</v>
      </c>
      <c r="B31" s="158">
        <v>41275</v>
      </c>
      <c r="C31" s="158">
        <v>219512</v>
      </c>
      <c r="D31" t="s">
        <v>676</v>
      </c>
      <c r="E31" s="158">
        <v>41275</v>
      </c>
      <c r="F31" s="158">
        <v>219512</v>
      </c>
    </row>
    <row r="32" spans="1:6">
      <c r="A32" t="s">
        <v>183</v>
      </c>
      <c r="B32" s="158">
        <v>27760</v>
      </c>
      <c r="C32" s="158">
        <v>219512</v>
      </c>
      <c r="D32" t="s">
        <v>677</v>
      </c>
      <c r="E32" s="158">
        <v>27760</v>
      </c>
      <c r="F32" s="158">
        <v>219512</v>
      </c>
    </row>
    <row r="33" spans="1:6">
      <c r="A33" t="s">
        <v>184</v>
      </c>
      <c r="B33" s="158">
        <v>27760</v>
      </c>
      <c r="C33" s="158">
        <v>219512</v>
      </c>
      <c r="D33" t="s">
        <v>678</v>
      </c>
      <c r="E33" s="158">
        <v>27760</v>
      </c>
      <c r="F33" s="158">
        <v>219512</v>
      </c>
    </row>
    <row r="34" spans="1:6">
      <c r="A34" t="s">
        <v>53</v>
      </c>
      <c r="B34" s="158">
        <v>27760</v>
      </c>
      <c r="C34" s="158">
        <v>219512</v>
      </c>
      <c r="D34" t="s">
        <v>679</v>
      </c>
      <c r="E34" s="158">
        <v>27760</v>
      </c>
      <c r="F34" s="158">
        <v>219512</v>
      </c>
    </row>
    <row r="35" spans="1:6">
      <c r="A35" t="s">
        <v>185</v>
      </c>
      <c r="B35" s="158">
        <v>41275</v>
      </c>
      <c r="C35" s="158">
        <v>219512</v>
      </c>
      <c r="D35" t="s">
        <v>680</v>
      </c>
      <c r="E35" s="158">
        <v>41275</v>
      </c>
      <c r="F35" s="158">
        <v>219512</v>
      </c>
    </row>
    <row r="36" spans="1:6">
      <c r="A36" t="s">
        <v>54</v>
      </c>
      <c r="B36" s="158">
        <v>27760</v>
      </c>
      <c r="C36" s="158">
        <v>219512</v>
      </c>
      <c r="D36" t="s">
        <v>646</v>
      </c>
      <c r="E36" s="158">
        <v>27760</v>
      </c>
      <c r="F36" s="158">
        <v>219512</v>
      </c>
    </row>
    <row r="37" spans="1:6">
      <c r="A37" t="s">
        <v>55</v>
      </c>
      <c r="B37" s="158">
        <v>27760</v>
      </c>
      <c r="C37" s="158">
        <v>219512</v>
      </c>
      <c r="D37" t="s">
        <v>681</v>
      </c>
      <c r="E37" s="158">
        <v>27760</v>
      </c>
      <c r="F37" s="158">
        <v>219512</v>
      </c>
    </row>
    <row r="38" spans="1:6">
      <c r="A38" t="s">
        <v>284</v>
      </c>
      <c r="B38" s="158">
        <v>27760</v>
      </c>
      <c r="C38" s="158">
        <v>219512</v>
      </c>
      <c r="D38" t="s">
        <v>682</v>
      </c>
      <c r="E38" s="158">
        <v>27760</v>
      </c>
      <c r="F38" s="158">
        <v>219512</v>
      </c>
    </row>
    <row r="39" spans="1:6">
      <c r="A39" t="s">
        <v>286</v>
      </c>
      <c r="B39" s="158">
        <v>36892</v>
      </c>
      <c r="C39" s="158">
        <v>219512</v>
      </c>
      <c r="D39" t="s">
        <v>683</v>
      </c>
      <c r="E39" s="158">
        <v>36892</v>
      </c>
      <c r="F39" s="158">
        <v>219512</v>
      </c>
    </row>
    <row r="40" spans="1:6">
      <c r="A40" t="s">
        <v>186</v>
      </c>
      <c r="B40" s="158">
        <v>27760</v>
      </c>
      <c r="C40" s="158">
        <v>219512</v>
      </c>
      <c r="D40" t="s">
        <v>684</v>
      </c>
      <c r="E40" s="158">
        <v>27760</v>
      </c>
      <c r="F40" s="158">
        <v>219512</v>
      </c>
    </row>
    <row r="41" spans="1:6">
      <c r="A41" t="s">
        <v>56</v>
      </c>
      <c r="B41" s="158">
        <v>33604</v>
      </c>
      <c r="C41" s="158">
        <v>33969</v>
      </c>
      <c r="D41" t="s">
        <v>685</v>
      </c>
      <c r="E41" s="158">
        <v>33604</v>
      </c>
      <c r="F41" s="158">
        <v>33969</v>
      </c>
    </row>
    <row r="42" spans="1:6">
      <c r="A42" t="s">
        <v>56</v>
      </c>
      <c r="B42" s="158">
        <v>33970</v>
      </c>
      <c r="C42" s="158">
        <v>219512</v>
      </c>
      <c r="D42" t="s">
        <v>686</v>
      </c>
      <c r="E42" s="158">
        <v>33970</v>
      </c>
      <c r="F42" s="158">
        <v>219512</v>
      </c>
    </row>
    <row r="43" spans="1:6">
      <c r="A43" t="s">
        <v>57</v>
      </c>
      <c r="B43" s="158">
        <v>27760</v>
      </c>
      <c r="C43" s="158">
        <v>219512</v>
      </c>
      <c r="D43" t="s">
        <v>640</v>
      </c>
      <c r="E43" s="158">
        <v>27760</v>
      </c>
      <c r="F43" s="158">
        <v>219512</v>
      </c>
    </row>
    <row r="44" spans="1:6">
      <c r="A44" t="s">
        <v>58</v>
      </c>
      <c r="B44" s="158">
        <v>27760</v>
      </c>
      <c r="C44" s="158">
        <v>219512</v>
      </c>
      <c r="D44" t="s">
        <v>687</v>
      </c>
      <c r="E44" s="158">
        <v>27760</v>
      </c>
      <c r="F44" s="158">
        <v>219512</v>
      </c>
    </row>
    <row r="45" spans="1:6">
      <c r="A45" t="s">
        <v>187</v>
      </c>
      <c r="B45" s="158">
        <v>36892</v>
      </c>
      <c r="C45" s="158">
        <v>219512</v>
      </c>
      <c r="D45" t="s">
        <v>688</v>
      </c>
      <c r="E45" s="158">
        <v>36892</v>
      </c>
      <c r="F45" s="158">
        <v>219512</v>
      </c>
    </row>
    <row r="46" spans="1:6">
      <c r="A46" t="s">
        <v>59</v>
      </c>
      <c r="B46" s="158">
        <v>27760</v>
      </c>
      <c r="C46" s="158">
        <v>219512</v>
      </c>
      <c r="D46" t="s">
        <v>689</v>
      </c>
      <c r="E46" s="158">
        <v>27760</v>
      </c>
      <c r="F46" s="158">
        <v>219512</v>
      </c>
    </row>
    <row r="47" spans="1:6">
      <c r="A47" t="s">
        <v>188</v>
      </c>
      <c r="B47" s="158">
        <v>27760</v>
      </c>
      <c r="C47" s="158">
        <v>219512</v>
      </c>
      <c r="D47" t="s">
        <v>690</v>
      </c>
      <c r="E47" s="158">
        <v>27760</v>
      </c>
      <c r="F47" s="158">
        <v>219512</v>
      </c>
    </row>
    <row r="48" spans="1:6">
      <c r="A48" t="s">
        <v>60</v>
      </c>
      <c r="B48" s="158">
        <v>27760</v>
      </c>
      <c r="C48" s="158">
        <v>219512</v>
      </c>
      <c r="D48" t="s">
        <v>691</v>
      </c>
      <c r="E48" s="158">
        <v>27760</v>
      </c>
      <c r="F48" s="158">
        <v>219512</v>
      </c>
    </row>
    <row r="49" spans="1:6">
      <c r="A49" t="s">
        <v>61</v>
      </c>
      <c r="B49" s="158">
        <v>27760</v>
      </c>
      <c r="C49" s="158">
        <v>34699</v>
      </c>
      <c r="D49" t="s">
        <v>692</v>
      </c>
      <c r="E49" s="158">
        <v>27760</v>
      </c>
      <c r="F49" s="158">
        <v>34699</v>
      </c>
    </row>
    <row r="50" spans="1:6">
      <c r="A50" t="s">
        <v>61</v>
      </c>
      <c r="B50" s="158">
        <v>34700</v>
      </c>
      <c r="C50" s="158">
        <v>219512</v>
      </c>
      <c r="D50" t="s">
        <v>692</v>
      </c>
      <c r="E50" s="158">
        <v>34700</v>
      </c>
      <c r="F50" s="158">
        <v>219512</v>
      </c>
    </row>
    <row r="51" spans="1:6">
      <c r="A51" t="s">
        <v>62</v>
      </c>
      <c r="B51" s="158">
        <v>27760</v>
      </c>
      <c r="C51" s="158">
        <v>219512</v>
      </c>
      <c r="D51" t="s">
        <v>693</v>
      </c>
      <c r="E51" s="158">
        <v>27760</v>
      </c>
      <c r="F51" s="158">
        <v>219512</v>
      </c>
    </row>
    <row r="52" spans="1:6">
      <c r="A52" t="s">
        <v>189</v>
      </c>
      <c r="B52" s="158">
        <v>36892</v>
      </c>
      <c r="C52" s="158">
        <v>219512</v>
      </c>
      <c r="D52" t="s">
        <v>694</v>
      </c>
      <c r="E52" s="158">
        <v>36892</v>
      </c>
      <c r="F52" s="158">
        <v>219512</v>
      </c>
    </row>
    <row r="53" spans="1:6">
      <c r="A53" t="s">
        <v>63</v>
      </c>
      <c r="B53" s="158">
        <v>27760</v>
      </c>
      <c r="C53" s="158">
        <v>219512</v>
      </c>
      <c r="D53" t="s">
        <v>695</v>
      </c>
      <c r="E53" s="158">
        <v>27760</v>
      </c>
      <c r="F53" s="158">
        <v>219512</v>
      </c>
    </row>
    <row r="54" spans="1:6">
      <c r="A54" t="s">
        <v>64</v>
      </c>
      <c r="B54" s="158">
        <v>27760</v>
      </c>
      <c r="C54" s="158">
        <v>219512</v>
      </c>
      <c r="D54" t="s">
        <v>696</v>
      </c>
      <c r="E54" s="158">
        <v>27760</v>
      </c>
      <c r="F54" s="158">
        <v>219512</v>
      </c>
    </row>
    <row r="55" spans="1:6">
      <c r="A55" t="s">
        <v>34</v>
      </c>
      <c r="B55" s="158">
        <v>27760</v>
      </c>
      <c r="C55" s="158">
        <v>219512</v>
      </c>
      <c r="D55" t="s">
        <v>697</v>
      </c>
      <c r="E55" s="158">
        <v>27760</v>
      </c>
      <c r="F55" s="158">
        <v>219512</v>
      </c>
    </row>
    <row r="56" spans="1:6">
      <c r="A56" t="s">
        <v>65</v>
      </c>
      <c r="B56" s="158">
        <v>27760</v>
      </c>
      <c r="C56" s="158">
        <v>219512</v>
      </c>
      <c r="D56" t="s">
        <v>638</v>
      </c>
      <c r="E56" s="158">
        <v>27760</v>
      </c>
      <c r="F56" s="158">
        <v>219512</v>
      </c>
    </row>
    <row r="57" spans="1:6">
      <c r="A57" t="s">
        <v>66</v>
      </c>
      <c r="B57" s="158">
        <v>27760</v>
      </c>
      <c r="C57" s="158">
        <v>219512</v>
      </c>
      <c r="D57" t="s">
        <v>698</v>
      </c>
      <c r="E57" s="158">
        <v>27760</v>
      </c>
      <c r="F57" s="158">
        <v>219512</v>
      </c>
    </row>
    <row r="58" spans="1:6">
      <c r="A58" t="s">
        <v>67</v>
      </c>
      <c r="B58" s="158">
        <v>27760</v>
      </c>
      <c r="C58" s="158">
        <v>33969</v>
      </c>
      <c r="D58" t="s">
        <v>699</v>
      </c>
      <c r="E58" s="158">
        <v>27760</v>
      </c>
      <c r="F58" s="158">
        <v>33969</v>
      </c>
    </row>
    <row r="59" spans="1:6">
      <c r="A59" t="s">
        <v>67</v>
      </c>
      <c r="B59" s="158">
        <v>37987</v>
      </c>
      <c r="C59" s="158">
        <v>38717</v>
      </c>
      <c r="D59" t="s">
        <v>700</v>
      </c>
      <c r="E59" s="158">
        <v>37987</v>
      </c>
      <c r="F59" s="158">
        <v>38717</v>
      </c>
    </row>
    <row r="60" spans="1:6">
      <c r="A60" t="s">
        <v>68</v>
      </c>
      <c r="B60" s="158">
        <v>27760</v>
      </c>
      <c r="C60" s="158">
        <v>219512</v>
      </c>
      <c r="D60" t="s">
        <v>645</v>
      </c>
      <c r="E60" s="158">
        <v>27760</v>
      </c>
      <c r="F60" s="158">
        <v>219512</v>
      </c>
    </row>
    <row r="61" spans="1:6">
      <c r="A61" t="s">
        <v>69</v>
      </c>
      <c r="B61" s="158">
        <v>27760</v>
      </c>
      <c r="C61" s="158">
        <v>219512</v>
      </c>
      <c r="D61" t="s">
        <v>701</v>
      </c>
      <c r="E61" s="158">
        <v>27760</v>
      </c>
      <c r="F61" s="158">
        <v>219512</v>
      </c>
    </row>
    <row r="62" spans="1:6">
      <c r="A62" t="s">
        <v>70</v>
      </c>
      <c r="B62" s="158">
        <v>41275</v>
      </c>
      <c r="C62" s="158">
        <v>219512</v>
      </c>
      <c r="D62" t="s">
        <v>702</v>
      </c>
      <c r="E62" s="158">
        <v>41275</v>
      </c>
      <c r="F62" s="158">
        <v>219512</v>
      </c>
    </row>
    <row r="63" spans="1:6">
      <c r="A63" t="s">
        <v>190</v>
      </c>
      <c r="B63" s="158">
        <v>36892</v>
      </c>
      <c r="C63" s="158">
        <v>219512</v>
      </c>
      <c r="D63" t="s">
        <v>703</v>
      </c>
      <c r="E63" s="158">
        <v>36892</v>
      </c>
      <c r="F63" s="158">
        <v>219512</v>
      </c>
    </row>
    <row r="64" spans="1:6">
      <c r="A64" t="s">
        <v>3</v>
      </c>
      <c r="B64" s="158">
        <v>27760</v>
      </c>
      <c r="C64" s="158">
        <v>219512</v>
      </c>
      <c r="D64" t="s">
        <v>704</v>
      </c>
      <c r="E64" s="158">
        <v>27760</v>
      </c>
      <c r="F64" s="158">
        <v>219512</v>
      </c>
    </row>
    <row r="65" spans="1:6">
      <c r="A65" t="s">
        <v>4</v>
      </c>
      <c r="B65" s="158">
        <v>33970</v>
      </c>
      <c r="C65" s="158">
        <v>219512</v>
      </c>
      <c r="D65" t="s">
        <v>705</v>
      </c>
      <c r="E65" s="158">
        <v>33970</v>
      </c>
      <c r="F65" s="158">
        <v>219512</v>
      </c>
    </row>
    <row r="66" spans="1:6">
      <c r="A66" t="s">
        <v>309</v>
      </c>
      <c r="B66" s="158">
        <v>27760</v>
      </c>
      <c r="C66" s="158">
        <v>33238</v>
      </c>
      <c r="D66" t="s">
        <v>706</v>
      </c>
      <c r="E66" s="158">
        <v>27760</v>
      </c>
      <c r="F66" s="158">
        <v>33238</v>
      </c>
    </row>
    <row r="67" spans="1:6">
      <c r="A67" t="s">
        <v>5</v>
      </c>
      <c r="B67" s="158">
        <v>27760</v>
      </c>
      <c r="C67" s="158">
        <v>33238</v>
      </c>
      <c r="D67" t="s">
        <v>707</v>
      </c>
      <c r="E67" s="158">
        <v>27760</v>
      </c>
      <c r="F67" s="158">
        <v>33238</v>
      </c>
    </row>
    <row r="68" spans="1:6">
      <c r="A68" t="s">
        <v>5</v>
      </c>
      <c r="B68" s="158">
        <v>33239</v>
      </c>
      <c r="C68" s="158">
        <v>219512</v>
      </c>
      <c r="D68" t="s">
        <v>707</v>
      </c>
      <c r="E68" s="158">
        <v>33239</v>
      </c>
      <c r="F68" s="158">
        <v>219512</v>
      </c>
    </row>
    <row r="69" spans="1:6">
      <c r="A69" t="s">
        <v>191</v>
      </c>
      <c r="B69" s="158">
        <v>27760</v>
      </c>
      <c r="C69" s="158">
        <v>219512</v>
      </c>
      <c r="D69" t="s">
        <v>708</v>
      </c>
      <c r="E69" s="158">
        <v>27760</v>
      </c>
      <c r="F69" s="158">
        <v>219512</v>
      </c>
    </row>
    <row r="70" spans="1:6">
      <c r="A70" t="s">
        <v>6</v>
      </c>
      <c r="B70" s="158">
        <v>27760</v>
      </c>
      <c r="C70" s="158">
        <v>219512</v>
      </c>
      <c r="D70" t="s">
        <v>709</v>
      </c>
      <c r="E70" s="158">
        <v>27760</v>
      </c>
      <c r="F70" s="158">
        <v>219512</v>
      </c>
    </row>
    <row r="71" spans="1:6">
      <c r="A71" t="s">
        <v>192</v>
      </c>
      <c r="B71" s="158">
        <v>29221</v>
      </c>
      <c r="C71" s="158">
        <v>219512</v>
      </c>
      <c r="D71" t="s">
        <v>710</v>
      </c>
      <c r="E71" s="158">
        <v>29221</v>
      </c>
      <c r="F71" s="158">
        <v>219512</v>
      </c>
    </row>
    <row r="72" spans="1:6">
      <c r="A72" t="s">
        <v>71</v>
      </c>
      <c r="B72" s="158">
        <v>27760</v>
      </c>
      <c r="C72" s="158">
        <v>219512</v>
      </c>
      <c r="D72" t="s">
        <v>711</v>
      </c>
      <c r="E72" s="158">
        <v>27760</v>
      </c>
      <c r="F72" s="158">
        <v>219512</v>
      </c>
    </row>
    <row r="73" spans="1:6">
      <c r="A73" t="s">
        <v>72</v>
      </c>
      <c r="B73" s="158">
        <v>27760</v>
      </c>
      <c r="C73" s="158">
        <v>219512</v>
      </c>
      <c r="D73" t="s">
        <v>647</v>
      </c>
      <c r="E73" s="158">
        <v>27760</v>
      </c>
      <c r="F73" s="158">
        <v>219512</v>
      </c>
    </row>
    <row r="74" spans="1:6">
      <c r="A74" t="s">
        <v>73</v>
      </c>
      <c r="B74" s="158">
        <v>27760</v>
      </c>
      <c r="C74" s="158">
        <v>219512</v>
      </c>
      <c r="D74" t="s">
        <v>712</v>
      </c>
      <c r="E74" s="158">
        <v>27760</v>
      </c>
      <c r="F74" s="158">
        <v>219512</v>
      </c>
    </row>
    <row r="75" spans="1:6">
      <c r="A75" t="s">
        <v>7</v>
      </c>
      <c r="B75" s="158">
        <v>33604</v>
      </c>
      <c r="C75" s="158">
        <v>33969</v>
      </c>
      <c r="D75" t="s">
        <v>713</v>
      </c>
      <c r="E75" s="158">
        <v>33604</v>
      </c>
      <c r="F75" s="158">
        <v>33969</v>
      </c>
    </row>
    <row r="76" spans="1:6">
      <c r="A76" t="s">
        <v>7</v>
      </c>
      <c r="B76" s="158">
        <v>33970</v>
      </c>
      <c r="C76" s="158">
        <v>219512</v>
      </c>
      <c r="D76" t="s">
        <v>713</v>
      </c>
      <c r="E76" s="158">
        <v>33970</v>
      </c>
      <c r="F76" s="158">
        <v>219512</v>
      </c>
    </row>
    <row r="77" spans="1:6">
      <c r="A77" t="s">
        <v>74</v>
      </c>
      <c r="B77" s="158">
        <v>27760</v>
      </c>
      <c r="C77" s="158">
        <v>219512</v>
      </c>
      <c r="D77" t="s">
        <v>714</v>
      </c>
      <c r="E77" s="158">
        <v>27760</v>
      </c>
      <c r="F77" s="158">
        <v>219512</v>
      </c>
    </row>
    <row r="78" spans="1:6">
      <c r="A78" t="s">
        <v>330</v>
      </c>
      <c r="B78" s="158">
        <v>27760</v>
      </c>
      <c r="C78" s="158">
        <v>28125</v>
      </c>
      <c r="D78" t="s">
        <v>715</v>
      </c>
      <c r="E78" s="158">
        <v>27760</v>
      </c>
      <c r="F78" s="158">
        <v>28125</v>
      </c>
    </row>
    <row r="79" spans="1:6">
      <c r="A79" t="s">
        <v>330</v>
      </c>
      <c r="B79" s="158">
        <v>41275</v>
      </c>
      <c r="C79" s="158">
        <v>219512</v>
      </c>
      <c r="D79" t="s">
        <v>716</v>
      </c>
      <c r="E79" s="158">
        <v>41275</v>
      </c>
      <c r="F79" s="158">
        <v>219512</v>
      </c>
    </row>
    <row r="80" spans="1:6">
      <c r="A80" t="s">
        <v>193</v>
      </c>
      <c r="B80" s="158">
        <v>34335</v>
      </c>
      <c r="C80" s="158">
        <v>219512</v>
      </c>
      <c r="D80" t="s">
        <v>717</v>
      </c>
      <c r="E80" s="158">
        <v>34335</v>
      </c>
      <c r="F80" s="158">
        <v>219512</v>
      </c>
    </row>
    <row r="81" spans="1:6">
      <c r="A81" t="s">
        <v>8</v>
      </c>
      <c r="B81" s="158">
        <v>27760</v>
      </c>
      <c r="C81" s="158">
        <v>31412</v>
      </c>
      <c r="D81" t="s">
        <v>718</v>
      </c>
      <c r="E81" s="158">
        <v>27760</v>
      </c>
      <c r="F81" s="158">
        <v>31412</v>
      </c>
    </row>
    <row r="82" spans="1:6">
      <c r="A82" t="s">
        <v>8</v>
      </c>
      <c r="B82" s="158">
        <v>31413</v>
      </c>
      <c r="C82" s="158">
        <v>35430</v>
      </c>
      <c r="D82" t="s">
        <v>718</v>
      </c>
      <c r="E82" s="158">
        <v>31413</v>
      </c>
      <c r="F82" s="158">
        <v>35430</v>
      </c>
    </row>
    <row r="83" spans="1:6">
      <c r="A83" t="s">
        <v>8</v>
      </c>
      <c r="B83" s="158">
        <v>35431</v>
      </c>
      <c r="C83" s="158">
        <v>219512</v>
      </c>
      <c r="D83" t="s">
        <v>718</v>
      </c>
      <c r="E83" s="158">
        <v>35431</v>
      </c>
      <c r="F83" s="158">
        <v>219512</v>
      </c>
    </row>
    <row r="84" spans="1:6">
      <c r="A84" t="s">
        <v>75</v>
      </c>
      <c r="B84" s="158">
        <v>27760</v>
      </c>
      <c r="C84" s="158">
        <v>34334</v>
      </c>
      <c r="D84" t="s">
        <v>719</v>
      </c>
      <c r="E84" s="158">
        <v>27760</v>
      </c>
      <c r="F84" s="158">
        <v>34334</v>
      </c>
    </row>
    <row r="85" spans="1:6">
      <c r="A85" t="s">
        <v>75</v>
      </c>
      <c r="B85" s="158">
        <v>34335</v>
      </c>
      <c r="C85" s="158">
        <v>219512</v>
      </c>
      <c r="D85" t="s">
        <v>719</v>
      </c>
      <c r="E85" s="158">
        <v>34335</v>
      </c>
      <c r="F85" s="158">
        <v>219512</v>
      </c>
    </row>
    <row r="86" spans="1:6">
      <c r="A86" t="s">
        <v>10</v>
      </c>
      <c r="B86" s="158">
        <v>27760</v>
      </c>
      <c r="C86" s="158">
        <v>219512</v>
      </c>
      <c r="D86" t="s">
        <v>720</v>
      </c>
      <c r="E86" s="158">
        <v>27760</v>
      </c>
      <c r="F86" s="158">
        <v>219512</v>
      </c>
    </row>
    <row r="87" spans="1:6">
      <c r="A87" t="s">
        <v>76</v>
      </c>
      <c r="B87" s="158">
        <v>27760</v>
      </c>
      <c r="C87" s="158">
        <v>219512</v>
      </c>
      <c r="D87" t="s">
        <v>649</v>
      </c>
      <c r="E87" s="158">
        <v>27760</v>
      </c>
      <c r="F87" s="158">
        <v>219512</v>
      </c>
    </row>
    <row r="88" spans="1:6">
      <c r="A88" t="s">
        <v>194</v>
      </c>
      <c r="B88" s="158">
        <v>27760</v>
      </c>
      <c r="C88" s="158">
        <v>33603</v>
      </c>
      <c r="D88" t="s">
        <v>721</v>
      </c>
      <c r="E88" s="158">
        <v>27760</v>
      </c>
      <c r="F88" s="158">
        <v>33603</v>
      </c>
    </row>
    <row r="89" spans="1:6">
      <c r="A89" t="s">
        <v>194</v>
      </c>
      <c r="B89" s="158">
        <v>33604</v>
      </c>
      <c r="C89" s="158">
        <v>219512</v>
      </c>
      <c r="D89" t="s">
        <v>721</v>
      </c>
      <c r="E89" s="158">
        <v>33604</v>
      </c>
      <c r="F89" s="158">
        <v>219512</v>
      </c>
    </row>
    <row r="90" spans="1:6">
      <c r="A90" t="s">
        <v>358</v>
      </c>
      <c r="B90" s="158">
        <v>33604</v>
      </c>
      <c r="C90" s="158">
        <v>219512</v>
      </c>
      <c r="D90" t="s">
        <v>722</v>
      </c>
      <c r="E90" s="158">
        <v>33604</v>
      </c>
      <c r="F90" s="158">
        <v>219512</v>
      </c>
    </row>
    <row r="91" spans="1:6">
      <c r="A91" t="s">
        <v>195</v>
      </c>
      <c r="B91" s="158">
        <v>27760</v>
      </c>
      <c r="C91" s="158">
        <v>33969</v>
      </c>
      <c r="D91" t="s">
        <v>723</v>
      </c>
      <c r="E91" s="158">
        <v>27760</v>
      </c>
      <c r="F91" s="158">
        <v>33969</v>
      </c>
    </row>
    <row r="92" spans="1:6">
      <c r="A92" t="s">
        <v>195</v>
      </c>
      <c r="B92" s="158">
        <v>33970</v>
      </c>
      <c r="C92" s="158">
        <v>219512</v>
      </c>
      <c r="D92" t="s">
        <v>723</v>
      </c>
      <c r="E92" s="158">
        <v>33970</v>
      </c>
      <c r="F92" s="158">
        <v>219512</v>
      </c>
    </row>
    <row r="93" spans="1:6">
      <c r="A93" t="s">
        <v>11</v>
      </c>
      <c r="B93" s="158">
        <v>27760</v>
      </c>
      <c r="C93" s="158">
        <v>35430</v>
      </c>
      <c r="D93" t="s">
        <v>724</v>
      </c>
      <c r="E93" s="158">
        <v>27760</v>
      </c>
      <c r="F93" s="158">
        <v>35430</v>
      </c>
    </row>
    <row r="94" spans="1:6">
      <c r="A94" t="s">
        <v>11</v>
      </c>
      <c r="B94" s="158">
        <v>35431</v>
      </c>
      <c r="C94" s="158">
        <v>219512</v>
      </c>
      <c r="D94" t="s">
        <v>724</v>
      </c>
      <c r="E94" s="158">
        <v>35431</v>
      </c>
      <c r="F94" s="158">
        <v>219512</v>
      </c>
    </row>
    <row r="95" spans="1:6">
      <c r="A95" t="s">
        <v>196</v>
      </c>
      <c r="B95" s="158">
        <v>27760</v>
      </c>
      <c r="C95" s="158">
        <v>219512</v>
      </c>
      <c r="D95" t="s">
        <v>725</v>
      </c>
      <c r="E95" s="158">
        <v>27760</v>
      </c>
      <c r="F95" s="158">
        <v>219512</v>
      </c>
    </row>
    <row r="96" spans="1:6">
      <c r="A96" t="s">
        <v>12</v>
      </c>
      <c r="B96" s="158">
        <v>27760</v>
      </c>
      <c r="C96" s="158">
        <v>219512</v>
      </c>
      <c r="D96" t="s">
        <v>726</v>
      </c>
      <c r="E96" s="158">
        <v>27760</v>
      </c>
      <c r="F96" s="158">
        <v>219512</v>
      </c>
    </row>
    <row r="97" spans="1:6">
      <c r="A97" t="s">
        <v>197</v>
      </c>
      <c r="B97" s="158">
        <v>27760</v>
      </c>
      <c r="C97" s="158">
        <v>219512</v>
      </c>
      <c r="D97" t="s">
        <v>727</v>
      </c>
      <c r="E97" s="158">
        <v>27760</v>
      </c>
      <c r="F97" s="158">
        <v>219512</v>
      </c>
    </row>
    <row r="98" spans="1:6">
      <c r="A98" t="s">
        <v>77</v>
      </c>
      <c r="B98" s="158">
        <v>33604</v>
      </c>
      <c r="C98" s="158">
        <v>33969</v>
      </c>
      <c r="D98" t="s">
        <v>728</v>
      </c>
      <c r="E98" s="158">
        <v>33604</v>
      </c>
      <c r="F98" s="158">
        <v>33969</v>
      </c>
    </row>
    <row r="99" spans="1:6">
      <c r="A99" t="s">
        <v>77</v>
      </c>
      <c r="B99" s="158">
        <v>33970</v>
      </c>
      <c r="C99" s="158">
        <v>219512</v>
      </c>
      <c r="D99" t="s">
        <v>728</v>
      </c>
      <c r="E99" s="158">
        <v>33970</v>
      </c>
      <c r="F99" s="158">
        <v>219512</v>
      </c>
    </row>
    <row r="100" spans="1:6">
      <c r="A100" t="s">
        <v>365</v>
      </c>
      <c r="B100" s="158">
        <v>27760</v>
      </c>
      <c r="C100" s="158">
        <v>35430</v>
      </c>
      <c r="D100" t="s">
        <v>729</v>
      </c>
      <c r="E100" s="158">
        <v>27760</v>
      </c>
      <c r="F100" s="158">
        <v>35430</v>
      </c>
    </row>
    <row r="101" spans="1:6">
      <c r="A101" t="s">
        <v>78</v>
      </c>
      <c r="B101" s="158">
        <v>27760</v>
      </c>
      <c r="C101" s="158">
        <v>219512</v>
      </c>
      <c r="D101" t="s">
        <v>730</v>
      </c>
      <c r="E101" s="158">
        <v>27760</v>
      </c>
      <c r="F101" s="158">
        <v>219512</v>
      </c>
    </row>
    <row r="102" spans="1:6">
      <c r="A102" t="s">
        <v>198</v>
      </c>
      <c r="B102" s="158">
        <v>27760</v>
      </c>
      <c r="C102" s="158">
        <v>219512</v>
      </c>
      <c r="D102" t="s">
        <v>731</v>
      </c>
      <c r="E102" s="158">
        <v>27760</v>
      </c>
      <c r="F102" s="158">
        <v>219512</v>
      </c>
    </row>
    <row r="103" spans="1:6">
      <c r="A103" t="s">
        <v>199</v>
      </c>
      <c r="B103" s="158">
        <v>27760</v>
      </c>
      <c r="C103" s="158">
        <v>219512</v>
      </c>
      <c r="D103" t="s">
        <v>732</v>
      </c>
      <c r="E103" s="158">
        <v>27760</v>
      </c>
      <c r="F103" s="158">
        <v>219512</v>
      </c>
    </row>
    <row r="104" spans="1:6">
      <c r="A104" t="s">
        <v>79</v>
      </c>
      <c r="B104" s="158">
        <v>27760</v>
      </c>
      <c r="C104" s="158">
        <v>219512</v>
      </c>
      <c r="D104" t="s">
        <v>733</v>
      </c>
      <c r="E104" s="158">
        <v>27760</v>
      </c>
      <c r="F104" s="158">
        <v>219512</v>
      </c>
    </row>
    <row r="105" spans="1:6">
      <c r="A105" t="s">
        <v>200</v>
      </c>
      <c r="B105" s="158">
        <v>27760</v>
      </c>
      <c r="C105" s="158">
        <v>219512</v>
      </c>
      <c r="D105" t="s">
        <v>734</v>
      </c>
      <c r="E105" s="158">
        <v>27760</v>
      </c>
      <c r="F105" s="158">
        <v>219512</v>
      </c>
    </row>
    <row r="106" spans="1:6">
      <c r="A106" t="s">
        <v>372</v>
      </c>
      <c r="B106" s="158">
        <v>27760</v>
      </c>
      <c r="C106" s="158">
        <v>35430</v>
      </c>
      <c r="D106" t="s">
        <v>735</v>
      </c>
      <c r="E106" s="158">
        <v>27760</v>
      </c>
      <c r="F106" s="158">
        <v>35430</v>
      </c>
    </row>
    <row r="107" spans="1:6">
      <c r="A107" t="s">
        <v>201</v>
      </c>
      <c r="B107" s="158">
        <v>27760</v>
      </c>
      <c r="C107" s="158">
        <v>219512</v>
      </c>
      <c r="D107" t="s">
        <v>736</v>
      </c>
      <c r="E107" s="158">
        <v>27760</v>
      </c>
      <c r="F107" s="158">
        <v>219512</v>
      </c>
    </row>
    <row r="108" spans="1:6">
      <c r="A108" t="s">
        <v>13</v>
      </c>
      <c r="B108" s="158">
        <v>27760</v>
      </c>
      <c r="C108" s="158">
        <v>29586</v>
      </c>
      <c r="D108" t="s">
        <v>737</v>
      </c>
      <c r="E108" s="158">
        <v>27760</v>
      </c>
      <c r="F108" s="158">
        <v>29586</v>
      </c>
    </row>
    <row r="109" spans="1:6">
      <c r="A109" t="s">
        <v>13</v>
      </c>
      <c r="B109" s="158">
        <v>29587</v>
      </c>
      <c r="C109" s="158">
        <v>219512</v>
      </c>
      <c r="D109" t="s">
        <v>737</v>
      </c>
      <c r="E109" s="158">
        <v>29587</v>
      </c>
      <c r="F109" s="158">
        <v>219512</v>
      </c>
    </row>
    <row r="110" spans="1:6">
      <c r="A110" t="s">
        <v>375</v>
      </c>
      <c r="B110" s="158">
        <v>36892</v>
      </c>
      <c r="C110" s="158">
        <v>219512</v>
      </c>
      <c r="D110" t="s">
        <v>738</v>
      </c>
      <c r="E110" s="158">
        <v>36892</v>
      </c>
      <c r="F110" s="158">
        <v>219512</v>
      </c>
    </row>
    <row r="111" spans="1:6">
      <c r="A111" t="s">
        <v>80</v>
      </c>
      <c r="B111" s="158">
        <v>27760</v>
      </c>
      <c r="C111" s="158">
        <v>219512</v>
      </c>
      <c r="D111" t="s">
        <v>639</v>
      </c>
      <c r="E111" s="158">
        <v>27760</v>
      </c>
      <c r="F111" s="158">
        <v>219512</v>
      </c>
    </row>
    <row r="112" spans="1:6">
      <c r="A112" t="s">
        <v>81</v>
      </c>
      <c r="B112" s="158">
        <v>36892</v>
      </c>
      <c r="C112" s="158">
        <v>219512</v>
      </c>
      <c r="D112" t="s">
        <v>739</v>
      </c>
      <c r="E112" s="158">
        <v>36892</v>
      </c>
      <c r="F112" s="158">
        <v>219512</v>
      </c>
    </row>
    <row r="113" spans="1:6">
      <c r="A113" t="s">
        <v>202</v>
      </c>
      <c r="B113" s="158">
        <v>27760</v>
      </c>
      <c r="C113" s="158">
        <v>219512</v>
      </c>
      <c r="D113" t="s">
        <v>740</v>
      </c>
      <c r="E113" s="158">
        <v>27760</v>
      </c>
      <c r="F113" s="158">
        <v>219512</v>
      </c>
    </row>
    <row r="114" spans="1:6">
      <c r="A114" t="s">
        <v>82</v>
      </c>
      <c r="B114" s="158">
        <v>27760</v>
      </c>
      <c r="C114" s="158">
        <v>219512</v>
      </c>
      <c r="D114" t="s">
        <v>741</v>
      </c>
      <c r="E114" s="158">
        <v>27760</v>
      </c>
      <c r="F114" s="158">
        <v>219512</v>
      </c>
    </row>
    <row r="115" spans="1:6">
      <c r="A115" t="s">
        <v>83</v>
      </c>
      <c r="B115" s="158">
        <v>27760</v>
      </c>
      <c r="C115" s="158">
        <v>219512</v>
      </c>
      <c r="D115" t="s">
        <v>742</v>
      </c>
      <c r="E115" s="158">
        <v>27760</v>
      </c>
      <c r="F115" s="158">
        <v>219512</v>
      </c>
    </row>
    <row r="116" spans="1:6">
      <c r="A116" t="s">
        <v>382</v>
      </c>
      <c r="B116" s="158">
        <v>36892</v>
      </c>
      <c r="C116" s="158">
        <v>219512</v>
      </c>
      <c r="D116" t="s">
        <v>743</v>
      </c>
      <c r="E116" s="158">
        <v>36892</v>
      </c>
      <c r="F116" s="158">
        <v>219512</v>
      </c>
    </row>
    <row r="117" spans="1:6">
      <c r="A117" t="s">
        <v>84</v>
      </c>
      <c r="B117" s="158">
        <v>27760</v>
      </c>
      <c r="C117" s="158">
        <v>219512</v>
      </c>
      <c r="D117" t="s">
        <v>744</v>
      </c>
      <c r="E117" s="158">
        <v>27760</v>
      </c>
      <c r="F117" s="158">
        <v>219512</v>
      </c>
    </row>
    <row r="118" spans="1:6">
      <c r="A118" t="s">
        <v>14</v>
      </c>
      <c r="B118" s="158">
        <v>33604</v>
      </c>
      <c r="C118" s="158">
        <v>33969</v>
      </c>
      <c r="D118" t="s">
        <v>745</v>
      </c>
      <c r="E118" s="158">
        <v>33604</v>
      </c>
      <c r="F118" s="158">
        <v>33969</v>
      </c>
    </row>
    <row r="119" spans="1:6">
      <c r="A119" t="s">
        <v>14</v>
      </c>
      <c r="B119" s="158">
        <v>33970</v>
      </c>
      <c r="C119" s="158">
        <v>219512</v>
      </c>
      <c r="D119" t="s">
        <v>745</v>
      </c>
      <c r="E119" s="158">
        <v>33970</v>
      </c>
      <c r="F119" s="158">
        <v>219512</v>
      </c>
    </row>
    <row r="120" spans="1:6">
      <c r="A120" t="s">
        <v>85</v>
      </c>
      <c r="B120" s="158">
        <v>27760</v>
      </c>
      <c r="C120" s="158">
        <v>219512</v>
      </c>
      <c r="D120" t="s">
        <v>746</v>
      </c>
      <c r="E120" s="158">
        <v>27760</v>
      </c>
      <c r="F120" s="158">
        <v>219512</v>
      </c>
    </row>
    <row r="121" spans="1:6">
      <c r="A121" t="s">
        <v>15</v>
      </c>
      <c r="B121" s="158">
        <v>27760</v>
      </c>
      <c r="C121" s="158">
        <v>219512</v>
      </c>
      <c r="D121" t="s">
        <v>747</v>
      </c>
      <c r="E121" s="158">
        <v>27760</v>
      </c>
      <c r="F121" s="158">
        <v>219512</v>
      </c>
    </row>
    <row r="122" spans="1:6">
      <c r="A122" t="s">
        <v>86</v>
      </c>
      <c r="B122" s="158">
        <v>27760</v>
      </c>
      <c r="C122" s="158">
        <v>28125</v>
      </c>
      <c r="D122" t="s">
        <v>748</v>
      </c>
      <c r="E122" s="158">
        <v>27760</v>
      </c>
      <c r="F122" s="158">
        <v>28125</v>
      </c>
    </row>
    <row r="123" spans="1:6">
      <c r="A123" t="s">
        <v>86</v>
      </c>
      <c r="B123" s="158">
        <v>28126</v>
      </c>
      <c r="C123" s="158">
        <v>36891</v>
      </c>
      <c r="D123" t="s">
        <v>748</v>
      </c>
      <c r="E123" s="158">
        <v>28126</v>
      </c>
      <c r="F123" s="158">
        <v>36891</v>
      </c>
    </row>
    <row r="124" spans="1:6">
      <c r="A124" t="s">
        <v>86</v>
      </c>
      <c r="B124" s="158">
        <v>36892</v>
      </c>
      <c r="C124" s="158">
        <v>219512</v>
      </c>
      <c r="D124" t="s">
        <v>748</v>
      </c>
      <c r="E124" s="158">
        <v>36892</v>
      </c>
      <c r="F124" s="158">
        <v>219512</v>
      </c>
    </row>
    <row r="125" spans="1:6">
      <c r="A125" t="s">
        <v>16</v>
      </c>
      <c r="B125" s="158">
        <v>27760</v>
      </c>
      <c r="C125" s="158">
        <v>219512</v>
      </c>
      <c r="D125" t="s">
        <v>749</v>
      </c>
      <c r="E125" s="158">
        <v>27760</v>
      </c>
      <c r="F125" s="158">
        <v>219512</v>
      </c>
    </row>
    <row r="126" spans="1:6">
      <c r="A126" t="s">
        <v>87</v>
      </c>
      <c r="B126" s="158">
        <v>27760</v>
      </c>
      <c r="C126" s="158">
        <v>34699</v>
      </c>
      <c r="D126" t="s">
        <v>750</v>
      </c>
      <c r="E126" s="158">
        <v>27760</v>
      </c>
      <c r="F126" s="158">
        <v>34699</v>
      </c>
    </row>
    <row r="127" spans="1:6">
      <c r="A127" t="s">
        <v>87</v>
      </c>
      <c r="B127" s="158">
        <v>34700</v>
      </c>
      <c r="C127" s="158">
        <v>219512</v>
      </c>
      <c r="D127" t="s">
        <v>750</v>
      </c>
      <c r="E127" s="158">
        <v>34700</v>
      </c>
      <c r="F127" s="158">
        <v>219512</v>
      </c>
    </row>
    <row r="128" spans="1:6">
      <c r="A128" t="s">
        <v>88</v>
      </c>
      <c r="B128" s="158">
        <v>27760</v>
      </c>
      <c r="C128" s="158">
        <v>219512</v>
      </c>
      <c r="D128" t="s">
        <v>751</v>
      </c>
      <c r="E128" s="158">
        <v>27760</v>
      </c>
      <c r="F128" s="158">
        <v>219512</v>
      </c>
    </row>
    <row r="129" spans="1:6">
      <c r="A129" t="s">
        <v>203</v>
      </c>
      <c r="B129" s="158">
        <v>27760</v>
      </c>
      <c r="C129" s="158">
        <v>219512</v>
      </c>
      <c r="D129" t="s">
        <v>752</v>
      </c>
      <c r="E129" s="158">
        <v>27760</v>
      </c>
      <c r="F129" s="158">
        <v>219512</v>
      </c>
    </row>
    <row r="130" spans="1:6">
      <c r="A130" t="s">
        <v>204</v>
      </c>
      <c r="B130" s="158">
        <v>27760</v>
      </c>
      <c r="C130" s="158">
        <v>219512</v>
      </c>
      <c r="D130" t="s">
        <v>753</v>
      </c>
      <c r="E130" s="158">
        <v>27760</v>
      </c>
      <c r="F130" s="158">
        <v>219512</v>
      </c>
    </row>
    <row r="131" spans="1:6">
      <c r="A131" t="s">
        <v>89</v>
      </c>
      <c r="B131" s="158">
        <v>27760</v>
      </c>
      <c r="C131" s="158">
        <v>219512</v>
      </c>
      <c r="D131" t="s">
        <v>754</v>
      </c>
      <c r="E131" s="158">
        <v>27760</v>
      </c>
      <c r="F131" s="158">
        <v>219512</v>
      </c>
    </row>
    <row r="132" spans="1:6">
      <c r="A132" t="s">
        <v>90</v>
      </c>
      <c r="B132" s="158">
        <v>27760</v>
      </c>
      <c r="C132" s="158">
        <v>219512</v>
      </c>
      <c r="D132" t="s">
        <v>755</v>
      </c>
      <c r="E132" s="158">
        <v>27760</v>
      </c>
      <c r="F132" s="158">
        <v>219512</v>
      </c>
    </row>
    <row r="133" spans="1:6">
      <c r="A133" t="s">
        <v>17</v>
      </c>
      <c r="B133" s="158">
        <v>27760</v>
      </c>
      <c r="C133" s="158">
        <v>34334</v>
      </c>
      <c r="D133" t="s">
        <v>756</v>
      </c>
      <c r="E133" s="158">
        <v>27760</v>
      </c>
      <c r="F133" s="158">
        <v>34334</v>
      </c>
    </row>
    <row r="134" spans="1:6">
      <c r="A134" t="s">
        <v>17</v>
      </c>
      <c r="B134" s="158">
        <v>34335</v>
      </c>
      <c r="C134" s="158">
        <v>219512</v>
      </c>
      <c r="D134" t="s">
        <v>756</v>
      </c>
      <c r="E134" s="158">
        <v>34335</v>
      </c>
      <c r="F134" s="158">
        <v>219512</v>
      </c>
    </row>
    <row r="135" spans="1:6">
      <c r="A135" t="s">
        <v>91</v>
      </c>
      <c r="B135" s="158">
        <v>27760</v>
      </c>
      <c r="C135" s="158">
        <v>219512</v>
      </c>
      <c r="D135" t="s">
        <v>757</v>
      </c>
      <c r="E135" s="158">
        <v>27760</v>
      </c>
      <c r="F135" s="158">
        <v>219512</v>
      </c>
    </row>
    <row r="136" spans="1:6">
      <c r="A136" t="s">
        <v>92</v>
      </c>
      <c r="B136" s="158">
        <v>27760</v>
      </c>
      <c r="C136" s="158">
        <v>219512</v>
      </c>
      <c r="D136" t="s">
        <v>758</v>
      </c>
      <c r="E136" s="158">
        <v>27760</v>
      </c>
      <c r="F136" s="158">
        <v>219512</v>
      </c>
    </row>
    <row r="137" spans="1:6">
      <c r="A137" t="s">
        <v>93</v>
      </c>
      <c r="B137" s="158">
        <v>27760</v>
      </c>
      <c r="C137" s="158">
        <v>219512</v>
      </c>
      <c r="D137" t="s">
        <v>759</v>
      </c>
      <c r="E137" s="158">
        <v>27760</v>
      </c>
      <c r="F137" s="158">
        <v>219512</v>
      </c>
    </row>
    <row r="138" spans="1:6">
      <c r="A138" t="s">
        <v>94</v>
      </c>
      <c r="B138" s="158">
        <v>27760</v>
      </c>
      <c r="C138" s="158">
        <v>219512</v>
      </c>
      <c r="D138" t="s">
        <v>760</v>
      </c>
      <c r="E138" s="158">
        <v>27760</v>
      </c>
      <c r="F138" s="158">
        <v>219512</v>
      </c>
    </row>
    <row r="139" spans="1:6">
      <c r="A139" t="s">
        <v>205</v>
      </c>
      <c r="B139" s="158">
        <v>33604</v>
      </c>
      <c r="C139" s="158">
        <v>33969</v>
      </c>
      <c r="D139" t="s">
        <v>761</v>
      </c>
      <c r="E139" s="158">
        <v>33604</v>
      </c>
      <c r="F139" s="158">
        <v>33969</v>
      </c>
    </row>
    <row r="140" spans="1:6">
      <c r="A140" t="s">
        <v>205</v>
      </c>
      <c r="B140" s="158">
        <v>33970</v>
      </c>
      <c r="C140" s="158">
        <v>219512</v>
      </c>
      <c r="D140" t="s">
        <v>762</v>
      </c>
      <c r="E140" s="158">
        <v>33970</v>
      </c>
      <c r="F140" s="158">
        <v>219512</v>
      </c>
    </row>
    <row r="141" spans="1:6">
      <c r="A141" t="s">
        <v>95</v>
      </c>
      <c r="B141" s="158">
        <v>27760</v>
      </c>
      <c r="C141" s="158">
        <v>219512</v>
      </c>
      <c r="D141" t="s">
        <v>763</v>
      </c>
      <c r="E141" s="158">
        <v>27760</v>
      </c>
      <c r="F141" s="158">
        <v>219512</v>
      </c>
    </row>
    <row r="142" spans="1:6">
      <c r="A142" t="s">
        <v>206</v>
      </c>
      <c r="B142" s="158">
        <v>27760</v>
      </c>
      <c r="C142" s="158">
        <v>29220</v>
      </c>
      <c r="D142" t="s">
        <v>764</v>
      </c>
      <c r="E142" s="158">
        <v>27760</v>
      </c>
      <c r="F142" s="158">
        <v>29220</v>
      </c>
    </row>
    <row r="143" spans="1:6">
      <c r="A143" t="s">
        <v>206</v>
      </c>
      <c r="B143" s="158">
        <v>29221</v>
      </c>
      <c r="C143" s="158">
        <v>29586</v>
      </c>
      <c r="D143" t="s">
        <v>764</v>
      </c>
      <c r="E143" s="158">
        <v>29221</v>
      </c>
      <c r="F143" s="158">
        <v>29586</v>
      </c>
    </row>
    <row r="144" spans="1:6">
      <c r="A144" t="s">
        <v>206</v>
      </c>
      <c r="B144" s="158">
        <v>29587</v>
      </c>
      <c r="C144" s="158">
        <v>219512</v>
      </c>
      <c r="D144" t="s">
        <v>764</v>
      </c>
      <c r="E144" s="158">
        <v>29587</v>
      </c>
      <c r="F144" s="158">
        <v>219512</v>
      </c>
    </row>
    <row r="145" spans="1:6">
      <c r="A145" t="s">
        <v>207</v>
      </c>
      <c r="B145" s="158">
        <v>27760</v>
      </c>
      <c r="C145" s="158">
        <v>28125</v>
      </c>
      <c r="D145" t="s">
        <v>765</v>
      </c>
      <c r="E145" s="158">
        <v>27760</v>
      </c>
      <c r="F145" s="158">
        <v>28125</v>
      </c>
    </row>
    <row r="146" spans="1:6">
      <c r="A146" t="s">
        <v>207</v>
      </c>
      <c r="B146" s="158">
        <v>28126</v>
      </c>
      <c r="C146" s="158">
        <v>219512</v>
      </c>
      <c r="D146" t="s">
        <v>765</v>
      </c>
      <c r="E146" s="158">
        <v>28126</v>
      </c>
      <c r="F146" s="158">
        <v>219512</v>
      </c>
    </row>
    <row r="147" spans="1:6">
      <c r="A147" t="s">
        <v>96</v>
      </c>
      <c r="B147" s="158">
        <v>31413</v>
      </c>
      <c r="C147" s="158">
        <v>219512</v>
      </c>
      <c r="D147" t="s">
        <v>766</v>
      </c>
      <c r="E147" s="158">
        <v>31413</v>
      </c>
      <c r="F147" s="158">
        <v>219512</v>
      </c>
    </row>
    <row r="148" spans="1:6">
      <c r="A148" t="s">
        <v>208</v>
      </c>
      <c r="B148" s="158">
        <v>27760</v>
      </c>
      <c r="C148" s="158">
        <v>219512</v>
      </c>
      <c r="D148" t="s">
        <v>767</v>
      </c>
      <c r="E148" s="158">
        <v>27760</v>
      </c>
      <c r="F148" s="158">
        <v>219512</v>
      </c>
    </row>
    <row r="149" spans="1:6">
      <c r="A149" t="s">
        <v>97</v>
      </c>
      <c r="B149" s="158">
        <v>27760</v>
      </c>
      <c r="C149" s="158">
        <v>219512</v>
      </c>
      <c r="D149" t="s">
        <v>768</v>
      </c>
      <c r="E149" s="158">
        <v>27760</v>
      </c>
      <c r="F149" s="158">
        <v>219512</v>
      </c>
    </row>
    <row r="150" spans="1:6">
      <c r="A150" t="s">
        <v>209</v>
      </c>
      <c r="B150" s="158">
        <v>27760</v>
      </c>
      <c r="C150" s="158">
        <v>219512</v>
      </c>
      <c r="D150" t="s">
        <v>769</v>
      </c>
      <c r="E150" s="158">
        <v>27760</v>
      </c>
      <c r="F150" s="158">
        <v>219512</v>
      </c>
    </row>
    <row r="151" spans="1:6">
      <c r="A151" t="s">
        <v>210</v>
      </c>
      <c r="B151" s="158">
        <v>27760</v>
      </c>
      <c r="C151" s="158">
        <v>219512</v>
      </c>
      <c r="D151" t="s">
        <v>770</v>
      </c>
      <c r="E151" s="158">
        <v>27760</v>
      </c>
      <c r="F151" s="158">
        <v>219512</v>
      </c>
    </row>
    <row r="152" spans="1:6">
      <c r="A152" t="s">
        <v>98</v>
      </c>
      <c r="B152" s="158">
        <v>33604</v>
      </c>
      <c r="C152" s="158">
        <v>33969</v>
      </c>
      <c r="D152" t="s">
        <v>771</v>
      </c>
      <c r="E152" s="158">
        <v>33604</v>
      </c>
      <c r="F152" s="158">
        <v>33969</v>
      </c>
    </row>
    <row r="153" spans="1:6">
      <c r="A153" t="s">
        <v>98</v>
      </c>
      <c r="B153" s="158">
        <v>33970</v>
      </c>
      <c r="C153" s="158">
        <v>219512</v>
      </c>
      <c r="D153" t="s">
        <v>771</v>
      </c>
      <c r="E153" s="158">
        <v>33970</v>
      </c>
      <c r="F153" s="158">
        <v>219512</v>
      </c>
    </row>
    <row r="154" spans="1:6">
      <c r="A154" t="s">
        <v>99</v>
      </c>
      <c r="B154" s="158">
        <v>27760</v>
      </c>
      <c r="C154" s="158">
        <v>219512</v>
      </c>
      <c r="D154" t="s">
        <v>772</v>
      </c>
      <c r="E154" s="158">
        <v>27760</v>
      </c>
      <c r="F154" s="158">
        <v>219512</v>
      </c>
    </row>
    <row r="155" spans="1:6">
      <c r="A155" t="s">
        <v>100</v>
      </c>
      <c r="B155" s="158">
        <v>27760</v>
      </c>
      <c r="C155" s="158">
        <v>219512</v>
      </c>
      <c r="D155" t="s">
        <v>773</v>
      </c>
      <c r="E155" s="158">
        <v>27760</v>
      </c>
      <c r="F155" s="158">
        <v>219512</v>
      </c>
    </row>
    <row r="156" spans="1:6">
      <c r="A156" t="s">
        <v>101</v>
      </c>
      <c r="B156" s="158">
        <v>29221</v>
      </c>
      <c r="C156" s="158">
        <v>219512</v>
      </c>
      <c r="D156" t="s">
        <v>774</v>
      </c>
      <c r="E156" s="158">
        <v>29221</v>
      </c>
      <c r="F156" s="158">
        <v>219512</v>
      </c>
    </row>
    <row r="157" spans="1:6">
      <c r="A157" t="s">
        <v>102</v>
      </c>
      <c r="B157" s="158">
        <v>34700</v>
      </c>
      <c r="C157" s="158">
        <v>219512</v>
      </c>
      <c r="D157" t="s">
        <v>775</v>
      </c>
      <c r="E157" s="158">
        <v>34700</v>
      </c>
      <c r="F157" s="158">
        <v>219512</v>
      </c>
    </row>
    <row r="158" spans="1:6">
      <c r="A158" t="s">
        <v>103</v>
      </c>
      <c r="B158" s="158">
        <v>27760</v>
      </c>
      <c r="C158" s="158">
        <v>219512</v>
      </c>
      <c r="D158" t="s">
        <v>776</v>
      </c>
      <c r="E158" s="158">
        <v>27760</v>
      </c>
      <c r="F158" s="158">
        <v>219512</v>
      </c>
    </row>
    <row r="159" spans="1:6">
      <c r="A159" t="s">
        <v>104</v>
      </c>
      <c r="B159" s="158">
        <v>27760</v>
      </c>
      <c r="C159" s="158">
        <v>219512</v>
      </c>
      <c r="D159" t="s">
        <v>777</v>
      </c>
      <c r="E159" s="158">
        <v>27760</v>
      </c>
      <c r="F159" s="158">
        <v>219512</v>
      </c>
    </row>
    <row r="160" spans="1:6">
      <c r="A160" t="s">
        <v>211</v>
      </c>
      <c r="B160" s="158">
        <v>27760</v>
      </c>
      <c r="C160" s="158">
        <v>219512</v>
      </c>
      <c r="D160" t="s">
        <v>778</v>
      </c>
      <c r="E160" s="158">
        <v>27760</v>
      </c>
      <c r="F160" s="158">
        <v>219512</v>
      </c>
    </row>
    <row r="161" spans="1:6">
      <c r="A161" t="s">
        <v>18</v>
      </c>
      <c r="B161" s="158">
        <v>33604</v>
      </c>
      <c r="C161" s="158">
        <v>33969</v>
      </c>
      <c r="D161" t="s">
        <v>779</v>
      </c>
      <c r="E161" s="158">
        <v>33604</v>
      </c>
      <c r="F161" s="158">
        <v>33969</v>
      </c>
    </row>
    <row r="162" spans="1:6">
      <c r="A162" t="s">
        <v>18</v>
      </c>
      <c r="B162" s="158">
        <v>33970</v>
      </c>
      <c r="C162" s="158">
        <v>219512</v>
      </c>
      <c r="D162" t="s">
        <v>779</v>
      </c>
      <c r="E162" s="158">
        <v>33970</v>
      </c>
      <c r="F162" s="158">
        <v>219512</v>
      </c>
    </row>
    <row r="163" spans="1:6">
      <c r="A163" t="s">
        <v>19</v>
      </c>
      <c r="B163" s="158">
        <v>36161</v>
      </c>
      <c r="C163" s="158">
        <v>219512</v>
      </c>
      <c r="D163" t="s">
        <v>780</v>
      </c>
      <c r="E163" s="158">
        <v>36161</v>
      </c>
      <c r="F163" s="158">
        <v>219512</v>
      </c>
    </row>
    <row r="164" spans="1:6">
      <c r="A164" t="s">
        <v>20</v>
      </c>
      <c r="B164" s="158">
        <v>33604</v>
      </c>
      <c r="C164" s="158">
        <v>33969</v>
      </c>
      <c r="D164" t="s">
        <v>781</v>
      </c>
      <c r="E164" s="158">
        <v>33604</v>
      </c>
      <c r="F164" s="158">
        <v>33969</v>
      </c>
    </row>
    <row r="165" spans="1:6">
      <c r="A165" t="s">
        <v>20</v>
      </c>
      <c r="B165" s="158">
        <v>33970</v>
      </c>
      <c r="C165" s="158">
        <v>219512</v>
      </c>
      <c r="D165" t="s">
        <v>781</v>
      </c>
      <c r="E165" s="158">
        <v>33970</v>
      </c>
      <c r="F165" s="158">
        <v>219512</v>
      </c>
    </row>
    <row r="166" spans="1:6">
      <c r="A166" t="s">
        <v>105</v>
      </c>
      <c r="B166" s="158">
        <v>27760</v>
      </c>
      <c r="C166" s="158">
        <v>219512</v>
      </c>
      <c r="D166" t="s">
        <v>782</v>
      </c>
      <c r="E166" s="158">
        <v>27760</v>
      </c>
      <c r="F166" s="158">
        <v>219512</v>
      </c>
    </row>
    <row r="167" spans="1:6">
      <c r="A167" t="s">
        <v>106</v>
      </c>
      <c r="B167" s="158">
        <v>27760</v>
      </c>
      <c r="C167" s="158">
        <v>219512</v>
      </c>
      <c r="D167" t="s">
        <v>783</v>
      </c>
      <c r="E167" s="158">
        <v>27760</v>
      </c>
      <c r="F167" s="158">
        <v>219512</v>
      </c>
    </row>
    <row r="168" spans="1:6">
      <c r="A168" t="s">
        <v>107</v>
      </c>
      <c r="B168" s="158">
        <v>33604</v>
      </c>
      <c r="C168" s="158">
        <v>33969</v>
      </c>
      <c r="D168" t="s">
        <v>784</v>
      </c>
      <c r="E168" s="158">
        <v>33604</v>
      </c>
      <c r="F168" s="158">
        <v>33969</v>
      </c>
    </row>
    <row r="169" spans="1:6">
      <c r="A169" t="s">
        <v>107</v>
      </c>
      <c r="B169" s="158">
        <v>33970</v>
      </c>
      <c r="C169" s="158">
        <v>219512</v>
      </c>
      <c r="D169" t="s">
        <v>784</v>
      </c>
      <c r="E169" s="158">
        <v>33970</v>
      </c>
      <c r="F169" s="158">
        <v>219512</v>
      </c>
    </row>
    <row r="170" spans="1:6">
      <c r="A170" t="s">
        <v>108</v>
      </c>
      <c r="B170" s="158">
        <v>39083</v>
      </c>
      <c r="C170" s="158">
        <v>219512</v>
      </c>
      <c r="D170" t="s">
        <v>785</v>
      </c>
      <c r="E170" s="158">
        <v>39083</v>
      </c>
      <c r="F170" s="158">
        <v>219512</v>
      </c>
    </row>
    <row r="171" spans="1:6">
      <c r="A171" t="s">
        <v>109</v>
      </c>
      <c r="B171" s="158">
        <v>27760</v>
      </c>
      <c r="C171" s="158">
        <v>219512</v>
      </c>
      <c r="D171" t="s">
        <v>786</v>
      </c>
      <c r="E171" s="158">
        <v>27760</v>
      </c>
      <c r="F171" s="158">
        <v>219512</v>
      </c>
    </row>
    <row r="172" spans="1:6">
      <c r="A172" t="s">
        <v>212</v>
      </c>
      <c r="B172" s="158">
        <v>33604</v>
      </c>
      <c r="C172" s="158">
        <v>219512</v>
      </c>
      <c r="D172" t="s">
        <v>787</v>
      </c>
      <c r="E172" s="158">
        <v>33604</v>
      </c>
      <c r="F172" s="158">
        <v>219512</v>
      </c>
    </row>
    <row r="173" spans="1:6">
      <c r="A173" t="s">
        <v>110</v>
      </c>
      <c r="B173" s="158">
        <v>33970</v>
      </c>
      <c r="C173" s="158">
        <v>219512</v>
      </c>
      <c r="D173" t="s">
        <v>788</v>
      </c>
      <c r="E173" s="158">
        <v>33970</v>
      </c>
      <c r="F173" s="158">
        <v>219512</v>
      </c>
    </row>
    <row r="174" spans="1:6">
      <c r="A174" t="s">
        <v>111</v>
      </c>
      <c r="B174" s="158">
        <v>27760</v>
      </c>
      <c r="C174" s="158">
        <v>219512</v>
      </c>
      <c r="D174" t="s">
        <v>789</v>
      </c>
      <c r="E174" s="158">
        <v>27760</v>
      </c>
      <c r="F174" s="158">
        <v>219512</v>
      </c>
    </row>
    <row r="175" spans="1:6">
      <c r="A175" t="s">
        <v>112</v>
      </c>
      <c r="B175" s="158">
        <v>27760</v>
      </c>
      <c r="C175" s="158">
        <v>219512</v>
      </c>
      <c r="D175" t="s">
        <v>790</v>
      </c>
      <c r="E175" s="158">
        <v>27760</v>
      </c>
      <c r="F175" s="158">
        <v>219512</v>
      </c>
    </row>
    <row r="176" spans="1:6">
      <c r="A176" t="s">
        <v>113</v>
      </c>
      <c r="B176" s="158">
        <v>27760</v>
      </c>
      <c r="C176" s="158">
        <v>219512</v>
      </c>
      <c r="D176" t="s">
        <v>791</v>
      </c>
      <c r="E176" s="158">
        <v>27760</v>
      </c>
      <c r="F176" s="158">
        <v>219512</v>
      </c>
    </row>
    <row r="177" spans="1:6">
      <c r="A177" t="s">
        <v>213</v>
      </c>
      <c r="B177" s="158">
        <v>27760</v>
      </c>
      <c r="C177" s="158">
        <v>219512</v>
      </c>
      <c r="D177" t="s">
        <v>792</v>
      </c>
      <c r="E177" s="158">
        <v>27760</v>
      </c>
      <c r="F177" s="158">
        <v>219512</v>
      </c>
    </row>
    <row r="178" spans="1:6">
      <c r="A178" t="s">
        <v>428</v>
      </c>
      <c r="B178" s="158">
        <v>34335</v>
      </c>
      <c r="C178" s="158">
        <v>219512</v>
      </c>
      <c r="D178" t="s">
        <v>793</v>
      </c>
      <c r="E178" s="158">
        <v>34335</v>
      </c>
      <c r="F178" s="158">
        <v>219512</v>
      </c>
    </row>
    <row r="179" spans="1:6">
      <c r="A179" t="s">
        <v>430</v>
      </c>
      <c r="B179" s="158">
        <v>27760</v>
      </c>
      <c r="C179" s="158">
        <v>35430</v>
      </c>
      <c r="D179" t="s">
        <v>794</v>
      </c>
      <c r="E179" s="158">
        <v>27760</v>
      </c>
      <c r="F179" s="158">
        <v>35430</v>
      </c>
    </row>
    <row r="180" spans="1:6">
      <c r="A180" t="s">
        <v>114</v>
      </c>
      <c r="B180" s="158">
        <v>27760</v>
      </c>
      <c r="C180" s="158">
        <v>28125</v>
      </c>
      <c r="D180" t="s">
        <v>795</v>
      </c>
      <c r="E180" s="158">
        <v>27760</v>
      </c>
      <c r="F180" s="158">
        <v>28125</v>
      </c>
    </row>
    <row r="181" spans="1:6">
      <c r="A181" t="s">
        <v>114</v>
      </c>
      <c r="B181" s="158">
        <v>28126</v>
      </c>
      <c r="C181" s="158">
        <v>219512</v>
      </c>
      <c r="D181" t="s">
        <v>795</v>
      </c>
      <c r="E181" s="158">
        <v>28126</v>
      </c>
      <c r="F181" s="158">
        <v>219512</v>
      </c>
    </row>
    <row r="182" spans="1:6">
      <c r="A182" t="s">
        <v>214</v>
      </c>
      <c r="B182" s="158">
        <v>34700</v>
      </c>
      <c r="C182" s="158">
        <v>219512</v>
      </c>
      <c r="D182" t="s">
        <v>796</v>
      </c>
      <c r="E182" s="158">
        <v>34700</v>
      </c>
      <c r="F182" s="158">
        <v>219512</v>
      </c>
    </row>
    <row r="183" spans="1:6">
      <c r="A183" t="s">
        <v>21</v>
      </c>
      <c r="B183" s="158">
        <v>27760</v>
      </c>
      <c r="C183" s="158">
        <v>219512</v>
      </c>
      <c r="D183" t="s">
        <v>797</v>
      </c>
      <c r="E183" s="158">
        <v>27760</v>
      </c>
      <c r="F183" s="158">
        <v>219512</v>
      </c>
    </row>
    <row r="184" spans="1:6">
      <c r="A184" t="s">
        <v>115</v>
      </c>
      <c r="B184" s="158">
        <v>27760</v>
      </c>
      <c r="C184" s="158">
        <v>219512</v>
      </c>
      <c r="D184" t="s">
        <v>597</v>
      </c>
      <c r="E184" s="158">
        <v>27760</v>
      </c>
      <c r="F184" s="158">
        <v>219512</v>
      </c>
    </row>
    <row r="185" spans="1:6">
      <c r="A185" t="s">
        <v>116</v>
      </c>
      <c r="B185" s="158">
        <v>27760</v>
      </c>
      <c r="C185" s="158">
        <v>219512</v>
      </c>
      <c r="D185" t="s">
        <v>798</v>
      </c>
      <c r="E185" s="158">
        <v>27760</v>
      </c>
      <c r="F185" s="158">
        <v>219512</v>
      </c>
    </row>
    <row r="186" spans="1:6">
      <c r="A186" t="s">
        <v>117</v>
      </c>
      <c r="B186" s="158">
        <v>27760</v>
      </c>
      <c r="C186" s="158">
        <v>219512</v>
      </c>
      <c r="D186" t="s">
        <v>799</v>
      </c>
      <c r="E186" s="158">
        <v>27760</v>
      </c>
      <c r="F186" s="158">
        <v>219512</v>
      </c>
    </row>
    <row r="187" spans="1:6">
      <c r="A187" t="s">
        <v>118</v>
      </c>
      <c r="B187" s="158">
        <v>27760</v>
      </c>
      <c r="C187" s="158">
        <v>219512</v>
      </c>
      <c r="D187" t="s">
        <v>800</v>
      </c>
      <c r="E187" s="158">
        <v>27760</v>
      </c>
      <c r="F187" s="158">
        <v>219512</v>
      </c>
    </row>
    <row r="188" spans="1:6">
      <c r="A188" t="s">
        <v>119</v>
      </c>
      <c r="B188" s="158">
        <v>27760</v>
      </c>
      <c r="C188" s="158">
        <v>219512</v>
      </c>
      <c r="D188" t="s">
        <v>801</v>
      </c>
      <c r="E188" s="158">
        <v>27760</v>
      </c>
      <c r="F188" s="158">
        <v>219512</v>
      </c>
    </row>
    <row r="189" spans="1:6">
      <c r="A189" t="s">
        <v>120</v>
      </c>
      <c r="B189" s="158">
        <v>27760</v>
      </c>
      <c r="C189" s="158">
        <v>219512</v>
      </c>
      <c r="D189" t="s">
        <v>643</v>
      </c>
      <c r="E189" s="158">
        <v>27760</v>
      </c>
      <c r="F189" s="158">
        <v>219512</v>
      </c>
    </row>
    <row r="190" spans="1:6">
      <c r="A190" t="s">
        <v>215</v>
      </c>
      <c r="B190" s="158">
        <v>32874</v>
      </c>
      <c r="C190" s="158">
        <v>219512</v>
      </c>
      <c r="D190" t="s">
        <v>802</v>
      </c>
      <c r="E190" s="158">
        <v>32874</v>
      </c>
      <c r="F190" s="158">
        <v>219512</v>
      </c>
    </row>
    <row r="191" spans="1:6">
      <c r="A191" t="s">
        <v>121</v>
      </c>
      <c r="B191" s="158">
        <v>27760</v>
      </c>
      <c r="C191" s="158">
        <v>219512</v>
      </c>
      <c r="D191" t="s">
        <v>803</v>
      </c>
      <c r="E191" s="158">
        <v>27760</v>
      </c>
      <c r="F191" s="158">
        <v>219512</v>
      </c>
    </row>
    <row r="192" spans="1:6">
      <c r="A192" t="s">
        <v>122</v>
      </c>
      <c r="B192" s="158">
        <v>27760</v>
      </c>
      <c r="C192" s="158">
        <v>219512</v>
      </c>
      <c r="D192" t="s">
        <v>804</v>
      </c>
      <c r="E192" s="158">
        <v>27760</v>
      </c>
      <c r="F192" s="158">
        <v>219512</v>
      </c>
    </row>
    <row r="193" spans="1:6">
      <c r="A193" t="s">
        <v>443</v>
      </c>
      <c r="B193" s="158">
        <v>36892</v>
      </c>
      <c r="C193" s="158">
        <v>219512</v>
      </c>
      <c r="D193" t="s">
        <v>805</v>
      </c>
      <c r="E193" s="158">
        <v>36892</v>
      </c>
      <c r="F193" s="158">
        <v>219512</v>
      </c>
    </row>
    <row r="194" spans="1:6">
      <c r="A194" t="s">
        <v>123</v>
      </c>
      <c r="B194" s="158">
        <v>27760</v>
      </c>
      <c r="C194" s="158">
        <v>219512</v>
      </c>
      <c r="D194" t="s">
        <v>806</v>
      </c>
      <c r="E194" s="158">
        <v>27760</v>
      </c>
      <c r="F194" s="158">
        <v>219512</v>
      </c>
    </row>
    <row r="195" spans="1:6">
      <c r="A195" t="s">
        <v>124</v>
      </c>
      <c r="B195" s="158">
        <v>27760</v>
      </c>
      <c r="C195" s="158">
        <v>219512</v>
      </c>
      <c r="D195" t="s">
        <v>807</v>
      </c>
      <c r="E195" s="158">
        <v>27760</v>
      </c>
      <c r="F195" s="158">
        <v>219512</v>
      </c>
    </row>
    <row r="196" spans="1:6">
      <c r="A196" t="s">
        <v>22</v>
      </c>
      <c r="B196" s="158">
        <v>27760</v>
      </c>
      <c r="C196" s="158">
        <v>219512</v>
      </c>
      <c r="D196" t="s">
        <v>808</v>
      </c>
      <c r="E196" s="158">
        <v>27760</v>
      </c>
      <c r="F196" s="158">
        <v>219512</v>
      </c>
    </row>
    <row r="197" spans="1:6">
      <c r="A197" t="s">
        <v>125</v>
      </c>
      <c r="B197" s="158">
        <v>27760</v>
      </c>
      <c r="C197" s="158">
        <v>34699</v>
      </c>
      <c r="D197" t="s">
        <v>809</v>
      </c>
      <c r="E197" s="158">
        <v>27760</v>
      </c>
      <c r="F197" s="158">
        <v>34699</v>
      </c>
    </row>
    <row r="198" spans="1:6">
      <c r="A198" t="s">
        <v>125</v>
      </c>
      <c r="B198" s="158">
        <v>34700</v>
      </c>
      <c r="C198" s="158">
        <v>35430</v>
      </c>
      <c r="D198" t="s">
        <v>809</v>
      </c>
      <c r="E198" s="158">
        <v>34700</v>
      </c>
      <c r="F198" s="158">
        <v>35430</v>
      </c>
    </row>
    <row r="199" spans="1:6">
      <c r="A199" t="s">
        <v>125</v>
      </c>
      <c r="B199" s="158">
        <v>35431</v>
      </c>
      <c r="C199" s="158">
        <v>219512</v>
      </c>
      <c r="D199" t="s">
        <v>809</v>
      </c>
      <c r="E199" s="158">
        <v>35431</v>
      </c>
      <c r="F199" s="158">
        <v>219512</v>
      </c>
    </row>
    <row r="200" spans="1:6">
      <c r="A200" t="s">
        <v>126</v>
      </c>
      <c r="B200" s="158">
        <v>27760</v>
      </c>
      <c r="C200" s="158">
        <v>219512</v>
      </c>
      <c r="D200" t="s">
        <v>810</v>
      </c>
      <c r="E200" s="158">
        <v>27760</v>
      </c>
      <c r="F200" s="158">
        <v>219512</v>
      </c>
    </row>
    <row r="201" spans="1:6">
      <c r="A201" t="s">
        <v>449</v>
      </c>
      <c r="B201" s="158">
        <v>27760</v>
      </c>
      <c r="C201" s="158">
        <v>219512</v>
      </c>
      <c r="D201" t="s">
        <v>811</v>
      </c>
      <c r="E201" s="158">
        <v>27760</v>
      </c>
      <c r="F201" s="158">
        <v>219512</v>
      </c>
    </row>
    <row r="202" spans="1:6">
      <c r="A202" t="s">
        <v>451</v>
      </c>
      <c r="B202" s="158">
        <v>36892</v>
      </c>
      <c r="C202" s="158">
        <v>219512</v>
      </c>
      <c r="D202" t="s">
        <v>812</v>
      </c>
      <c r="E202" s="158">
        <v>36892</v>
      </c>
      <c r="F202" s="158">
        <v>219512</v>
      </c>
    </row>
    <row r="203" spans="1:6">
      <c r="A203" t="s">
        <v>127</v>
      </c>
      <c r="B203" s="158">
        <v>27760</v>
      </c>
      <c r="C203" s="158">
        <v>219512</v>
      </c>
      <c r="D203" t="s">
        <v>813</v>
      </c>
      <c r="E203" s="158">
        <v>27760</v>
      </c>
      <c r="F203" s="158">
        <v>219512</v>
      </c>
    </row>
    <row r="204" spans="1:6">
      <c r="A204" t="s">
        <v>216</v>
      </c>
      <c r="B204" s="158">
        <v>27760</v>
      </c>
      <c r="C204" s="158">
        <v>219512</v>
      </c>
      <c r="D204" t="s">
        <v>814</v>
      </c>
      <c r="E204" s="158">
        <v>27760</v>
      </c>
      <c r="F204" s="158">
        <v>219512</v>
      </c>
    </row>
    <row r="205" spans="1:6">
      <c r="A205" t="s">
        <v>128</v>
      </c>
      <c r="B205" s="158">
        <v>27760</v>
      </c>
      <c r="C205" s="158">
        <v>29586</v>
      </c>
      <c r="D205" t="s">
        <v>815</v>
      </c>
      <c r="E205" s="158">
        <v>27760</v>
      </c>
      <c r="F205" s="158">
        <v>29586</v>
      </c>
    </row>
    <row r="206" spans="1:6">
      <c r="A206" t="s">
        <v>128</v>
      </c>
      <c r="B206" s="158">
        <v>29587</v>
      </c>
      <c r="C206" s="158">
        <v>219512</v>
      </c>
      <c r="D206" t="s">
        <v>815</v>
      </c>
      <c r="E206" s="158">
        <v>29587</v>
      </c>
      <c r="F206" s="158">
        <v>219512</v>
      </c>
    </row>
    <row r="207" spans="1:6">
      <c r="A207" t="s">
        <v>129</v>
      </c>
      <c r="B207" s="158">
        <v>27760</v>
      </c>
      <c r="C207" s="158">
        <v>219512</v>
      </c>
      <c r="D207" t="s">
        <v>816</v>
      </c>
      <c r="E207" s="158">
        <v>27760</v>
      </c>
      <c r="F207" s="158">
        <v>219512</v>
      </c>
    </row>
    <row r="208" spans="1:6">
      <c r="A208" t="s">
        <v>130</v>
      </c>
      <c r="B208" s="158">
        <v>27760</v>
      </c>
      <c r="C208" s="158">
        <v>219512</v>
      </c>
      <c r="D208" t="s">
        <v>817</v>
      </c>
      <c r="E208" s="158">
        <v>27760</v>
      </c>
      <c r="F208" s="158">
        <v>219512</v>
      </c>
    </row>
    <row r="209" spans="1:6">
      <c r="A209" t="s">
        <v>131</v>
      </c>
      <c r="B209" s="158">
        <v>27760</v>
      </c>
      <c r="C209" s="158">
        <v>219512</v>
      </c>
      <c r="D209" t="s">
        <v>818</v>
      </c>
      <c r="E209" s="158">
        <v>27760</v>
      </c>
      <c r="F209" s="158">
        <v>219512</v>
      </c>
    </row>
    <row r="210" spans="1:6">
      <c r="A210" t="s">
        <v>132</v>
      </c>
      <c r="B210" s="158">
        <v>27760</v>
      </c>
      <c r="C210" s="158">
        <v>219512</v>
      </c>
      <c r="D210" t="s">
        <v>819</v>
      </c>
      <c r="E210" s="158">
        <v>27760</v>
      </c>
      <c r="F210" s="158">
        <v>219512</v>
      </c>
    </row>
    <row r="211" spans="1:6">
      <c r="A211" t="s">
        <v>133</v>
      </c>
      <c r="B211" s="158">
        <v>27760</v>
      </c>
      <c r="C211" s="158">
        <v>219512</v>
      </c>
      <c r="D211" t="s">
        <v>820</v>
      </c>
      <c r="E211" s="158">
        <v>27760</v>
      </c>
      <c r="F211" s="158">
        <v>219512</v>
      </c>
    </row>
    <row r="212" spans="1:6">
      <c r="A212" t="s">
        <v>23</v>
      </c>
      <c r="B212" s="158">
        <v>27760</v>
      </c>
      <c r="C212" s="158">
        <v>219512</v>
      </c>
      <c r="D212" t="s">
        <v>821</v>
      </c>
      <c r="E212" s="158">
        <v>27760</v>
      </c>
      <c r="F212" s="158">
        <v>219512</v>
      </c>
    </row>
    <row r="213" spans="1:6">
      <c r="A213" t="s">
        <v>217</v>
      </c>
      <c r="B213" s="158">
        <v>27760</v>
      </c>
      <c r="C213" s="158">
        <v>219512</v>
      </c>
      <c r="D213" t="s">
        <v>822</v>
      </c>
      <c r="E213" s="158">
        <v>27760</v>
      </c>
      <c r="F213" s="158">
        <v>219512</v>
      </c>
    </row>
    <row r="214" spans="1:6">
      <c r="A214" t="s">
        <v>218</v>
      </c>
      <c r="B214" s="158">
        <v>29587</v>
      </c>
      <c r="C214" s="158">
        <v>219512</v>
      </c>
      <c r="D214" t="s">
        <v>823</v>
      </c>
      <c r="E214" s="158">
        <v>29587</v>
      </c>
      <c r="F214" s="158">
        <v>219512</v>
      </c>
    </row>
    <row r="215" spans="1:6">
      <c r="A215" t="s">
        <v>134</v>
      </c>
      <c r="B215" s="158">
        <v>36892</v>
      </c>
      <c r="C215" s="158">
        <v>219512</v>
      </c>
      <c r="D215" t="s">
        <v>824</v>
      </c>
      <c r="E215" s="158">
        <v>36892</v>
      </c>
      <c r="F215" s="158">
        <v>219512</v>
      </c>
    </row>
    <row r="216" spans="1:6">
      <c r="A216" t="s">
        <v>24</v>
      </c>
      <c r="B216" s="158">
        <v>27760</v>
      </c>
      <c r="C216" s="158">
        <v>31412</v>
      </c>
      <c r="D216" t="s">
        <v>825</v>
      </c>
      <c r="E216" s="158">
        <v>27760</v>
      </c>
      <c r="F216" s="158">
        <v>31412</v>
      </c>
    </row>
    <row r="217" spans="1:6">
      <c r="A217" t="s">
        <v>24</v>
      </c>
      <c r="B217" s="158">
        <v>31413</v>
      </c>
      <c r="C217" s="158">
        <v>219512</v>
      </c>
      <c r="D217" t="s">
        <v>825</v>
      </c>
      <c r="E217" s="158">
        <v>31413</v>
      </c>
      <c r="F217" s="158">
        <v>219512</v>
      </c>
    </row>
    <row r="218" spans="1:6">
      <c r="A218" t="s">
        <v>219</v>
      </c>
      <c r="B218" s="158">
        <v>34700</v>
      </c>
      <c r="C218" s="158">
        <v>219512</v>
      </c>
      <c r="D218" t="s">
        <v>826</v>
      </c>
      <c r="E218" s="158">
        <v>34700</v>
      </c>
      <c r="F218" s="158">
        <v>219512</v>
      </c>
    </row>
    <row r="219" spans="1:6">
      <c r="A219" t="s">
        <v>135</v>
      </c>
      <c r="B219" s="158">
        <v>27760</v>
      </c>
      <c r="C219" s="158">
        <v>219512</v>
      </c>
      <c r="D219" t="s">
        <v>827</v>
      </c>
      <c r="E219" s="158">
        <v>27760</v>
      </c>
      <c r="F219" s="158">
        <v>219512</v>
      </c>
    </row>
    <row r="220" spans="1:6">
      <c r="A220" t="s">
        <v>467</v>
      </c>
      <c r="B220" s="158">
        <v>27760</v>
      </c>
      <c r="C220" s="158">
        <v>29586</v>
      </c>
      <c r="D220" t="s">
        <v>828</v>
      </c>
      <c r="E220" s="158">
        <v>27760</v>
      </c>
      <c r="F220" s="158">
        <v>29586</v>
      </c>
    </row>
    <row r="221" spans="1:6">
      <c r="A221" t="s">
        <v>136</v>
      </c>
      <c r="B221" s="158">
        <v>27760</v>
      </c>
      <c r="C221" s="158">
        <v>219512</v>
      </c>
      <c r="D221" t="s">
        <v>829</v>
      </c>
      <c r="E221" s="158">
        <v>27760</v>
      </c>
      <c r="F221" s="158">
        <v>219512</v>
      </c>
    </row>
    <row r="222" spans="1:6">
      <c r="A222" t="s">
        <v>470</v>
      </c>
      <c r="B222" s="158">
        <v>41275</v>
      </c>
      <c r="C222" s="158">
        <v>219512</v>
      </c>
      <c r="D222" t="s">
        <v>830</v>
      </c>
      <c r="E222" s="158">
        <v>41275</v>
      </c>
      <c r="F222" s="158">
        <v>219512</v>
      </c>
    </row>
    <row r="223" spans="1:6">
      <c r="A223" t="s">
        <v>472</v>
      </c>
      <c r="B223" s="158">
        <v>27760</v>
      </c>
      <c r="C223" s="158">
        <v>33969</v>
      </c>
      <c r="D223" t="s">
        <v>831</v>
      </c>
      <c r="E223" s="158">
        <v>27760</v>
      </c>
      <c r="F223" s="158">
        <v>33969</v>
      </c>
    </row>
    <row r="224" spans="1:6">
      <c r="A224" t="s">
        <v>472</v>
      </c>
      <c r="B224" s="158">
        <v>36161</v>
      </c>
      <c r="C224" s="158">
        <v>219512</v>
      </c>
      <c r="D224" t="s">
        <v>832</v>
      </c>
      <c r="E224" s="158">
        <v>36161</v>
      </c>
      <c r="F224" s="158">
        <v>219512</v>
      </c>
    </row>
    <row r="225" spans="1:6">
      <c r="A225" t="s">
        <v>137</v>
      </c>
      <c r="B225" s="158">
        <v>33970</v>
      </c>
      <c r="C225" s="158">
        <v>36160</v>
      </c>
      <c r="D225" t="s">
        <v>831</v>
      </c>
      <c r="E225" s="158">
        <v>33970</v>
      </c>
      <c r="F225" s="158">
        <v>36160</v>
      </c>
    </row>
    <row r="226" spans="1:6">
      <c r="A226" t="s">
        <v>137</v>
      </c>
      <c r="B226" s="158">
        <v>36161</v>
      </c>
      <c r="C226" s="158">
        <v>219512</v>
      </c>
      <c r="D226" t="s">
        <v>833</v>
      </c>
      <c r="E226" s="158">
        <v>36161</v>
      </c>
      <c r="F226" s="158">
        <v>219512</v>
      </c>
    </row>
    <row r="227" spans="1:6">
      <c r="A227" t="s">
        <v>220</v>
      </c>
      <c r="B227" s="158">
        <v>33970</v>
      </c>
      <c r="C227" s="158">
        <v>36160</v>
      </c>
      <c r="D227" t="s">
        <v>834</v>
      </c>
      <c r="E227" s="158">
        <v>33970</v>
      </c>
      <c r="F227" s="158">
        <v>36160</v>
      </c>
    </row>
    <row r="228" spans="1:6">
      <c r="A228" t="s">
        <v>220</v>
      </c>
      <c r="B228" s="158">
        <v>36161</v>
      </c>
      <c r="C228" s="158">
        <v>219512</v>
      </c>
      <c r="D228" t="s">
        <v>835</v>
      </c>
      <c r="E228" s="158">
        <v>36161</v>
      </c>
      <c r="F228" s="158">
        <v>219512</v>
      </c>
    </row>
    <row r="229" spans="1:6">
      <c r="A229" t="s">
        <v>476</v>
      </c>
      <c r="B229" s="158">
        <v>27760</v>
      </c>
      <c r="C229" s="158">
        <v>29220</v>
      </c>
      <c r="D229" t="s">
        <v>836</v>
      </c>
      <c r="E229" s="158">
        <v>27760</v>
      </c>
      <c r="F229" s="158">
        <v>29220</v>
      </c>
    </row>
    <row r="230" spans="1:6">
      <c r="A230" t="s">
        <v>476</v>
      </c>
      <c r="B230" s="158">
        <v>29221</v>
      </c>
      <c r="C230" s="158">
        <v>30316</v>
      </c>
      <c r="D230" t="s">
        <v>836</v>
      </c>
      <c r="E230" s="158">
        <v>29221</v>
      </c>
      <c r="F230" s="158">
        <v>30316</v>
      </c>
    </row>
    <row r="231" spans="1:6">
      <c r="A231" t="s">
        <v>476</v>
      </c>
      <c r="B231" s="158">
        <v>30317</v>
      </c>
      <c r="C231" s="158">
        <v>31412</v>
      </c>
      <c r="D231" t="s">
        <v>836</v>
      </c>
      <c r="E231" s="158">
        <v>30317</v>
      </c>
      <c r="F231" s="158">
        <v>31412</v>
      </c>
    </row>
    <row r="232" spans="1:6">
      <c r="A232" t="s">
        <v>476</v>
      </c>
      <c r="B232" s="158">
        <v>31413</v>
      </c>
      <c r="C232" s="158">
        <v>31777</v>
      </c>
      <c r="D232" t="s">
        <v>836</v>
      </c>
      <c r="E232" s="158">
        <v>31413</v>
      </c>
      <c r="F232" s="158">
        <v>31777</v>
      </c>
    </row>
    <row r="233" spans="1:6">
      <c r="A233" t="s">
        <v>138</v>
      </c>
      <c r="B233" s="158">
        <v>27760</v>
      </c>
      <c r="C233" s="158">
        <v>33969</v>
      </c>
      <c r="D233" t="s">
        <v>837</v>
      </c>
      <c r="E233" s="158">
        <v>27760</v>
      </c>
      <c r="F233" s="158">
        <v>33969</v>
      </c>
    </row>
    <row r="234" spans="1:6">
      <c r="A234" t="s">
        <v>138</v>
      </c>
      <c r="B234" s="158">
        <v>33970</v>
      </c>
      <c r="C234" s="158">
        <v>219512</v>
      </c>
      <c r="D234" t="s">
        <v>838</v>
      </c>
      <c r="E234" s="158">
        <v>33970</v>
      </c>
      <c r="F234" s="158">
        <v>219512</v>
      </c>
    </row>
    <row r="235" spans="1:6">
      <c r="A235" t="s">
        <v>139</v>
      </c>
      <c r="B235" s="158">
        <v>33970</v>
      </c>
      <c r="C235" s="158">
        <v>219512</v>
      </c>
      <c r="D235" t="s">
        <v>839</v>
      </c>
      <c r="E235" s="158">
        <v>33970</v>
      </c>
      <c r="F235" s="158">
        <v>219512</v>
      </c>
    </row>
    <row r="236" spans="1:6">
      <c r="A236" t="s">
        <v>140</v>
      </c>
      <c r="B236" s="158">
        <v>33970</v>
      </c>
      <c r="C236" s="158">
        <v>219512</v>
      </c>
      <c r="D236" t="s">
        <v>840</v>
      </c>
      <c r="E236" s="158">
        <v>33970</v>
      </c>
      <c r="F236" s="158">
        <v>219512</v>
      </c>
    </row>
    <row r="237" spans="1:6">
      <c r="A237" t="s">
        <v>481</v>
      </c>
      <c r="B237" s="158">
        <v>27760</v>
      </c>
      <c r="C237" s="158">
        <v>219512</v>
      </c>
      <c r="D237" t="s">
        <v>841</v>
      </c>
      <c r="E237" s="158">
        <v>27760</v>
      </c>
      <c r="F237" s="158">
        <v>219512</v>
      </c>
    </row>
    <row r="238" spans="1:6">
      <c r="A238" t="s">
        <v>141</v>
      </c>
      <c r="B238" s="158">
        <v>27760</v>
      </c>
      <c r="C238" s="158">
        <v>34334</v>
      </c>
      <c r="D238" t="s">
        <v>842</v>
      </c>
      <c r="E238" s="158">
        <v>27760</v>
      </c>
      <c r="F238" s="158">
        <v>34334</v>
      </c>
    </row>
    <row r="239" spans="1:6">
      <c r="A239" t="s">
        <v>141</v>
      </c>
      <c r="B239" s="158">
        <v>34335</v>
      </c>
      <c r="C239" s="158">
        <v>219512</v>
      </c>
      <c r="D239" t="s">
        <v>843</v>
      </c>
      <c r="E239" s="158">
        <v>34335</v>
      </c>
      <c r="F239" s="158">
        <v>219512</v>
      </c>
    </row>
    <row r="240" spans="1:6">
      <c r="A240" t="s">
        <v>142</v>
      </c>
      <c r="B240" s="158">
        <v>27760</v>
      </c>
      <c r="C240" s="158">
        <v>34334</v>
      </c>
      <c r="D240" t="s">
        <v>844</v>
      </c>
      <c r="E240" s="158">
        <v>27760</v>
      </c>
      <c r="F240" s="158">
        <v>34334</v>
      </c>
    </row>
    <row r="241" spans="1:6">
      <c r="A241" t="s">
        <v>142</v>
      </c>
      <c r="B241" s="158">
        <v>34335</v>
      </c>
      <c r="C241" s="158">
        <v>219512</v>
      </c>
      <c r="D241" t="s">
        <v>845</v>
      </c>
      <c r="E241" s="158">
        <v>34335</v>
      </c>
      <c r="F241" s="158">
        <v>219512</v>
      </c>
    </row>
    <row r="242" spans="1:6">
      <c r="A242" t="s">
        <v>485</v>
      </c>
      <c r="B242" s="158">
        <v>27760</v>
      </c>
      <c r="C242" s="158">
        <v>35430</v>
      </c>
      <c r="D242" t="s">
        <v>846</v>
      </c>
      <c r="E242" s="158">
        <v>27760</v>
      </c>
      <c r="F242" s="158">
        <v>35430</v>
      </c>
    </row>
    <row r="243" spans="1:6">
      <c r="A243" t="s">
        <v>25</v>
      </c>
      <c r="B243" s="158">
        <v>27760</v>
      </c>
      <c r="C243" s="158">
        <v>219512</v>
      </c>
      <c r="D243" t="s">
        <v>847</v>
      </c>
      <c r="E243" s="158">
        <v>27760</v>
      </c>
      <c r="F243" s="158">
        <v>219512</v>
      </c>
    </row>
    <row r="244" spans="1:6">
      <c r="A244" t="s">
        <v>143</v>
      </c>
      <c r="B244" s="158">
        <v>33604</v>
      </c>
      <c r="C244" s="158">
        <v>33969</v>
      </c>
      <c r="D244" t="s">
        <v>848</v>
      </c>
      <c r="E244" s="158">
        <v>33604</v>
      </c>
      <c r="F244" s="158">
        <v>33969</v>
      </c>
    </row>
    <row r="245" spans="1:6">
      <c r="A245" t="s">
        <v>143</v>
      </c>
      <c r="B245" s="158">
        <v>33970</v>
      </c>
      <c r="C245" s="158">
        <v>219512</v>
      </c>
      <c r="D245" t="s">
        <v>849</v>
      </c>
      <c r="E245" s="158">
        <v>33970</v>
      </c>
      <c r="F245" s="158">
        <v>219512</v>
      </c>
    </row>
    <row r="246" spans="1:6">
      <c r="A246" t="s">
        <v>221</v>
      </c>
      <c r="B246" s="158">
        <v>27760</v>
      </c>
      <c r="C246" s="158">
        <v>219512</v>
      </c>
      <c r="D246" t="s">
        <v>850</v>
      </c>
      <c r="E246" s="158">
        <v>27760</v>
      </c>
      <c r="F246" s="158">
        <v>219512</v>
      </c>
    </row>
    <row r="247" spans="1:6">
      <c r="A247" t="s">
        <v>144</v>
      </c>
      <c r="B247" s="158">
        <v>27760</v>
      </c>
      <c r="C247" s="158">
        <v>219512</v>
      </c>
      <c r="D247" t="s">
        <v>851</v>
      </c>
      <c r="E247" s="158">
        <v>27760</v>
      </c>
      <c r="F247" s="158">
        <v>219512</v>
      </c>
    </row>
    <row r="248" spans="1:6">
      <c r="A248" t="s">
        <v>222</v>
      </c>
      <c r="B248" s="158">
        <v>29221</v>
      </c>
      <c r="C248" s="158">
        <v>219512</v>
      </c>
      <c r="D248" t="s">
        <v>852</v>
      </c>
      <c r="E248" s="158">
        <v>29221</v>
      </c>
      <c r="F248" s="158">
        <v>219512</v>
      </c>
    </row>
    <row r="249" spans="1:6">
      <c r="A249" t="s">
        <v>223</v>
      </c>
      <c r="B249" s="158">
        <v>27760</v>
      </c>
      <c r="C249" s="158">
        <v>219512</v>
      </c>
      <c r="D249" t="s">
        <v>853</v>
      </c>
      <c r="E249" s="158">
        <v>27760</v>
      </c>
      <c r="F249" s="158">
        <v>219512</v>
      </c>
    </row>
    <row r="250" spans="1:6">
      <c r="A250" t="s">
        <v>145</v>
      </c>
      <c r="B250" s="158">
        <v>27760</v>
      </c>
      <c r="C250" s="158">
        <v>219512</v>
      </c>
      <c r="D250" t="s">
        <v>642</v>
      </c>
      <c r="E250" s="158">
        <v>27760</v>
      </c>
      <c r="F250" s="158">
        <v>219512</v>
      </c>
    </row>
    <row r="251" spans="1:6">
      <c r="A251" t="s">
        <v>26</v>
      </c>
      <c r="B251" s="158">
        <v>27760</v>
      </c>
      <c r="C251" s="158">
        <v>219512</v>
      </c>
      <c r="D251" t="s">
        <v>854</v>
      </c>
      <c r="E251" s="158">
        <v>27760</v>
      </c>
      <c r="F251" s="158">
        <v>219512</v>
      </c>
    </row>
    <row r="252" spans="1:6">
      <c r="A252" t="s">
        <v>146</v>
      </c>
      <c r="B252" s="158">
        <v>27760</v>
      </c>
      <c r="C252" s="158">
        <v>219512</v>
      </c>
      <c r="D252" t="s">
        <v>855</v>
      </c>
      <c r="E252" s="158">
        <v>27760</v>
      </c>
      <c r="F252" s="158">
        <v>219512</v>
      </c>
    </row>
    <row r="253" spans="1:6">
      <c r="A253" t="s">
        <v>224</v>
      </c>
      <c r="B253" s="158">
        <v>27760</v>
      </c>
      <c r="C253" s="158">
        <v>219512</v>
      </c>
      <c r="D253" t="s">
        <v>856</v>
      </c>
      <c r="E253" s="158">
        <v>27760</v>
      </c>
      <c r="F253" s="158">
        <v>219512</v>
      </c>
    </row>
    <row r="254" spans="1:6">
      <c r="A254" t="s">
        <v>27</v>
      </c>
      <c r="B254" s="158">
        <v>33604</v>
      </c>
      <c r="C254" s="158">
        <v>33969</v>
      </c>
      <c r="D254" t="s">
        <v>857</v>
      </c>
      <c r="E254" s="158">
        <v>33604</v>
      </c>
      <c r="F254" s="158">
        <v>33969</v>
      </c>
    </row>
    <row r="255" spans="1:6">
      <c r="A255" t="s">
        <v>27</v>
      </c>
      <c r="B255" s="158">
        <v>33970</v>
      </c>
      <c r="C255" s="158">
        <v>219512</v>
      </c>
      <c r="D255" t="s">
        <v>857</v>
      </c>
      <c r="E255" s="158">
        <v>33970</v>
      </c>
      <c r="F255" s="158">
        <v>219512</v>
      </c>
    </row>
    <row r="256" spans="1:6">
      <c r="A256" t="s">
        <v>497</v>
      </c>
      <c r="B256" s="158">
        <v>34700</v>
      </c>
      <c r="C256" s="158">
        <v>35430</v>
      </c>
      <c r="D256" t="s">
        <v>858</v>
      </c>
      <c r="E256" s="158">
        <v>34700</v>
      </c>
      <c r="F256" s="158">
        <v>35430</v>
      </c>
    </row>
    <row r="257" spans="1:6">
      <c r="A257" t="s">
        <v>28</v>
      </c>
      <c r="B257" s="158">
        <v>33970</v>
      </c>
      <c r="C257" s="158">
        <v>219512</v>
      </c>
      <c r="D257" t="s">
        <v>859</v>
      </c>
      <c r="E257" s="158">
        <v>33970</v>
      </c>
      <c r="F257" s="158">
        <v>219512</v>
      </c>
    </row>
    <row r="258" spans="1:6">
      <c r="A258" t="s">
        <v>147</v>
      </c>
      <c r="B258" s="158">
        <v>27760</v>
      </c>
      <c r="C258" s="158">
        <v>219512</v>
      </c>
      <c r="D258" t="s">
        <v>860</v>
      </c>
      <c r="E258" s="158">
        <v>27760</v>
      </c>
      <c r="F258" s="158">
        <v>219512</v>
      </c>
    </row>
    <row r="259" spans="1:6">
      <c r="A259" t="s">
        <v>148</v>
      </c>
      <c r="B259" s="158">
        <v>34335</v>
      </c>
      <c r="C259" s="158">
        <v>219512</v>
      </c>
      <c r="D259" t="s">
        <v>861</v>
      </c>
      <c r="E259" s="158">
        <v>34335</v>
      </c>
      <c r="F259" s="158">
        <v>219512</v>
      </c>
    </row>
    <row r="260" spans="1:6">
      <c r="A260" t="s">
        <v>149</v>
      </c>
      <c r="B260" s="158">
        <v>27760</v>
      </c>
      <c r="C260" s="158">
        <v>219512</v>
      </c>
      <c r="D260" t="s">
        <v>862</v>
      </c>
      <c r="E260" s="158">
        <v>27760</v>
      </c>
      <c r="F260" s="158">
        <v>219512</v>
      </c>
    </row>
    <row r="261" spans="1:6">
      <c r="A261" t="s">
        <v>225</v>
      </c>
      <c r="B261" s="158">
        <v>27760</v>
      </c>
      <c r="C261" s="158">
        <v>219512</v>
      </c>
      <c r="D261" t="s">
        <v>863</v>
      </c>
      <c r="E261" s="158">
        <v>27760</v>
      </c>
      <c r="F261" s="158">
        <v>219512</v>
      </c>
    </row>
    <row r="262" spans="1:6">
      <c r="A262" t="s">
        <v>150</v>
      </c>
      <c r="B262" s="158">
        <v>27760</v>
      </c>
      <c r="C262" s="158">
        <v>219512</v>
      </c>
      <c r="D262" t="s">
        <v>864</v>
      </c>
      <c r="E262" s="158">
        <v>27760</v>
      </c>
      <c r="F262" s="158">
        <v>219512</v>
      </c>
    </row>
    <row r="263" spans="1:6">
      <c r="A263" t="s">
        <v>505</v>
      </c>
      <c r="B263" s="158">
        <v>41275</v>
      </c>
      <c r="C263" s="158">
        <v>219512</v>
      </c>
      <c r="D263" t="s">
        <v>865</v>
      </c>
      <c r="E263" s="158">
        <v>41275</v>
      </c>
      <c r="F263" s="158">
        <v>219512</v>
      </c>
    </row>
    <row r="264" spans="1:6">
      <c r="A264" t="s">
        <v>226</v>
      </c>
      <c r="B264" s="158">
        <v>27760</v>
      </c>
      <c r="C264" s="158">
        <v>219512</v>
      </c>
      <c r="D264" t="s">
        <v>866</v>
      </c>
      <c r="E264" s="158">
        <v>27760</v>
      </c>
      <c r="F264" s="158">
        <v>219512</v>
      </c>
    </row>
    <row r="265" spans="1:6">
      <c r="A265" t="s">
        <v>508</v>
      </c>
      <c r="B265" s="158">
        <v>27760</v>
      </c>
      <c r="C265" s="158">
        <v>33603</v>
      </c>
      <c r="D265" t="s">
        <v>867</v>
      </c>
      <c r="E265" s="158">
        <v>27760</v>
      </c>
      <c r="F265" s="158">
        <v>33603</v>
      </c>
    </row>
    <row r="266" spans="1:6">
      <c r="A266" t="s">
        <v>508</v>
      </c>
      <c r="B266" s="158">
        <v>33604</v>
      </c>
      <c r="C266" s="158">
        <v>33969</v>
      </c>
      <c r="D266" t="s">
        <v>867</v>
      </c>
      <c r="E266" s="158">
        <v>33604</v>
      </c>
      <c r="F266" s="158">
        <v>33969</v>
      </c>
    </row>
    <row r="267" spans="1:6">
      <c r="A267" t="s">
        <v>151</v>
      </c>
      <c r="B267" s="158">
        <v>27760</v>
      </c>
      <c r="C267" s="158">
        <v>219512</v>
      </c>
      <c r="D267" t="s">
        <v>868</v>
      </c>
      <c r="E267" s="158">
        <v>27760</v>
      </c>
      <c r="F267" s="158">
        <v>219512</v>
      </c>
    </row>
    <row r="268" spans="1:6">
      <c r="A268" t="s">
        <v>152</v>
      </c>
      <c r="B268" s="158">
        <v>41275</v>
      </c>
      <c r="C268" s="158">
        <v>219512</v>
      </c>
      <c r="D268" t="s">
        <v>869</v>
      </c>
      <c r="E268" s="158">
        <v>41275</v>
      </c>
      <c r="F268" s="158">
        <v>219512</v>
      </c>
    </row>
    <row r="269" spans="1:6">
      <c r="A269" t="s">
        <v>153</v>
      </c>
      <c r="B269" s="158">
        <v>27760</v>
      </c>
      <c r="C269" s="158">
        <v>219512</v>
      </c>
      <c r="D269" t="s">
        <v>870</v>
      </c>
      <c r="E269" s="158">
        <v>27760</v>
      </c>
      <c r="F269" s="158">
        <v>219512</v>
      </c>
    </row>
    <row r="270" spans="1:6">
      <c r="A270" t="s">
        <v>154</v>
      </c>
      <c r="B270" s="158">
        <v>27760</v>
      </c>
      <c r="C270" s="158">
        <v>219512</v>
      </c>
      <c r="D270" t="s">
        <v>871</v>
      </c>
      <c r="E270" s="158">
        <v>27760</v>
      </c>
      <c r="F270" s="158">
        <v>219512</v>
      </c>
    </row>
    <row r="271" spans="1:6">
      <c r="A271" t="s">
        <v>155</v>
      </c>
      <c r="B271" s="158">
        <v>27760</v>
      </c>
      <c r="C271" s="158">
        <v>219512</v>
      </c>
      <c r="D271" t="s">
        <v>872</v>
      </c>
      <c r="E271" s="158">
        <v>27760</v>
      </c>
      <c r="F271" s="158">
        <v>219512</v>
      </c>
    </row>
    <row r="272" spans="1:6">
      <c r="A272" t="s">
        <v>227</v>
      </c>
      <c r="B272" s="158">
        <v>27760</v>
      </c>
      <c r="C272" s="158">
        <v>219512</v>
      </c>
      <c r="D272" t="s">
        <v>873</v>
      </c>
      <c r="E272" s="158">
        <v>27760</v>
      </c>
      <c r="F272" s="158">
        <v>219512</v>
      </c>
    </row>
    <row r="273" spans="1:6">
      <c r="A273" t="s">
        <v>156</v>
      </c>
      <c r="B273" s="158">
        <v>36892</v>
      </c>
      <c r="C273" s="158">
        <v>219512</v>
      </c>
      <c r="D273" t="s">
        <v>874</v>
      </c>
      <c r="E273" s="158">
        <v>36892</v>
      </c>
      <c r="F273" s="158">
        <v>219512</v>
      </c>
    </row>
    <row r="274" spans="1:6">
      <c r="A274" t="s">
        <v>157</v>
      </c>
      <c r="B274" s="158">
        <v>27760</v>
      </c>
      <c r="C274" s="158">
        <v>219512</v>
      </c>
      <c r="D274" t="s">
        <v>875</v>
      </c>
      <c r="E274" s="158">
        <v>27760</v>
      </c>
      <c r="F274" s="158">
        <v>219512</v>
      </c>
    </row>
    <row r="275" spans="1:6">
      <c r="A275" t="s">
        <v>158</v>
      </c>
      <c r="B275" s="158">
        <v>27760</v>
      </c>
      <c r="C275" s="158">
        <v>219512</v>
      </c>
      <c r="D275" t="s">
        <v>876</v>
      </c>
      <c r="E275" s="158">
        <v>27760</v>
      </c>
      <c r="F275" s="158">
        <v>219512</v>
      </c>
    </row>
    <row r="276" spans="1:6">
      <c r="A276" t="s">
        <v>228</v>
      </c>
      <c r="B276" s="158">
        <v>33604</v>
      </c>
      <c r="C276" s="158">
        <v>33969</v>
      </c>
      <c r="D276" t="s">
        <v>877</v>
      </c>
      <c r="E276" s="158">
        <v>33604</v>
      </c>
      <c r="F276" s="158">
        <v>33969</v>
      </c>
    </row>
    <row r="277" spans="1:6">
      <c r="A277" t="s">
        <v>228</v>
      </c>
      <c r="B277" s="158">
        <v>33970</v>
      </c>
      <c r="C277" s="158">
        <v>219512</v>
      </c>
      <c r="D277" t="s">
        <v>877</v>
      </c>
      <c r="E277" s="158">
        <v>33970</v>
      </c>
      <c r="F277" s="158">
        <v>219512</v>
      </c>
    </row>
    <row r="278" spans="1:6">
      <c r="A278" t="s">
        <v>519</v>
      </c>
      <c r="B278" s="158">
        <v>36892</v>
      </c>
      <c r="C278" s="158">
        <v>219512</v>
      </c>
      <c r="D278" t="s">
        <v>878</v>
      </c>
      <c r="E278" s="158">
        <v>36892</v>
      </c>
      <c r="F278" s="158">
        <v>219512</v>
      </c>
    </row>
    <row r="279" spans="1:6">
      <c r="A279" t="s">
        <v>229</v>
      </c>
      <c r="B279" s="158">
        <v>37622</v>
      </c>
      <c r="C279" s="158">
        <v>219512</v>
      </c>
      <c r="D279" t="s">
        <v>879</v>
      </c>
      <c r="E279" s="158">
        <v>37622</v>
      </c>
      <c r="F279" s="158">
        <v>219512</v>
      </c>
    </row>
    <row r="280" spans="1:6">
      <c r="A280" t="s">
        <v>230</v>
      </c>
      <c r="B280" s="158">
        <v>33604</v>
      </c>
      <c r="C280" s="158">
        <v>33969</v>
      </c>
      <c r="D280" t="s">
        <v>880</v>
      </c>
      <c r="E280" s="158">
        <v>33604</v>
      </c>
      <c r="F280" s="158">
        <v>33969</v>
      </c>
    </row>
    <row r="281" spans="1:6">
      <c r="A281" t="s">
        <v>230</v>
      </c>
      <c r="B281" s="158">
        <v>33970</v>
      </c>
      <c r="C281" s="158">
        <v>219512</v>
      </c>
      <c r="D281" t="s">
        <v>880</v>
      </c>
      <c r="E281" s="158">
        <v>33970</v>
      </c>
      <c r="F281" s="158">
        <v>219512</v>
      </c>
    </row>
    <row r="282" spans="1:6">
      <c r="A282" t="s">
        <v>159</v>
      </c>
      <c r="B282" s="158">
        <v>27760</v>
      </c>
      <c r="C282" s="158">
        <v>219512</v>
      </c>
      <c r="D282" t="s">
        <v>881</v>
      </c>
      <c r="E282" s="158">
        <v>27760</v>
      </c>
      <c r="F282" s="158">
        <v>219512</v>
      </c>
    </row>
    <row r="283" spans="1:6">
      <c r="A283" t="s">
        <v>231</v>
      </c>
      <c r="B283" s="158">
        <v>27760</v>
      </c>
      <c r="C283" s="158">
        <v>219512</v>
      </c>
      <c r="D283" t="s">
        <v>882</v>
      </c>
      <c r="E283" s="158">
        <v>27760</v>
      </c>
      <c r="F283" s="158">
        <v>219512</v>
      </c>
    </row>
    <row r="284" spans="1:6">
      <c r="A284" t="s">
        <v>232</v>
      </c>
      <c r="B284" s="158">
        <v>27760</v>
      </c>
      <c r="C284" s="158">
        <v>28125</v>
      </c>
      <c r="D284" t="s">
        <v>879</v>
      </c>
      <c r="E284" s="158">
        <v>27760</v>
      </c>
      <c r="F284" s="158">
        <v>28125</v>
      </c>
    </row>
    <row r="285" spans="1:6">
      <c r="A285" t="s">
        <v>232</v>
      </c>
      <c r="B285" s="158">
        <v>36892</v>
      </c>
      <c r="C285" s="158">
        <v>37621</v>
      </c>
      <c r="D285" t="s">
        <v>883</v>
      </c>
      <c r="E285" s="158">
        <v>36892</v>
      </c>
      <c r="F285" s="158">
        <v>37621</v>
      </c>
    </row>
    <row r="286" spans="1:6">
      <c r="A286" t="s">
        <v>160</v>
      </c>
      <c r="B286" s="158">
        <v>27760</v>
      </c>
      <c r="C286" s="158">
        <v>219512</v>
      </c>
      <c r="D286" t="s">
        <v>884</v>
      </c>
      <c r="E286" s="158">
        <v>27760</v>
      </c>
      <c r="F286" s="158">
        <v>219512</v>
      </c>
    </row>
    <row r="287" spans="1:6">
      <c r="A287" t="s">
        <v>161</v>
      </c>
      <c r="B287" s="158">
        <v>27760</v>
      </c>
      <c r="C287" s="158">
        <v>219512</v>
      </c>
      <c r="D287" t="s">
        <v>885</v>
      </c>
      <c r="E287" s="158">
        <v>27760</v>
      </c>
      <c r="F287" s="158">
        <v>219512</v>
      </c>
    </row>
    <row r="288" spans="1:6">
      <c r="A288" t="s">
        <v>528</v>
      </c>
      <c r="B288" s="158">
        <v>29221</v>
      </c>
      <c r="C288" s="158">
        <v>219512</v>
      </c>
      <c r="D288" t="s">
        <v>886</v>
      </c>
      <c r="E288" s="158">
        <v>29221</v>
      </c>
      <c r="F288" s="158">
        <v>219512</v>
      </c>
    </row>
    <row r="289" spans="1:6">
      <c r="A289" t="s">
        <v>162</v>
      </c>
      <c r="B289" s="158">
        <v>27760</v>
      </c>
      <c r="C289" s="158">
        <v>219512</v>
      </c>
      <c r="D289" t="s">
        <v>887</v>
      </c>
      <c r="E289" s="158">
        <v>27760</v>
      </c>
      <c r="F289" s="158">
        <v>219512</v>
      </c>
    </row>
    <row r="290" spans="1:6">
      <c r="A290" t="s">
        <v>163</v>
      </c>
      <c r="B290" s="158">
        <v>27760</v>
      </c>
      <c r="C290" s="158">
        <v>219512</v>
      </c>
      <c r="D290" t="s">
        <v>888</v>
      </c>
      <c r="E290" s="158">
        <v>27760</v>
      </c>
      <c r="F290" s="158">
        <v>219512</v>
      </c>
    </row>
    <row r="291" spans="1:6">
      <c r="A291" t="s">
        <v>164</v>
      </c>
      <c r="B291" s="158">
        <v>33604</v>
      </c>
      <c r="C291" s="158">
        <v>33969</v>
      </c>
      <c r="D291" t="s">
        <v>889</v>
      </c>
      <c r="E291" s="158">
        <v>33604</v>
      </c>
      <c r="F291" s="158">
        <v>33969</v>
      </c>
    </row>
    <row r="292" spans="1:6">
      <c r="A292" t="s">
        <v>164</v>
      </c>
      <c r="B292" s="158">
        <v>33970</v>
      </c>
      <c r="C292" s="158">
        <v>219512</v>
      </c>
      <c r="D292" t="s">
        <v>889</v>
      </c>
      <c r="E292" s="158">
        <v>33970</v>
      </c>
      <c r="F292" s="158">
        <v>219512</v>
      </c>
    </row>
    <row r="293" spans="1:6">
      <c r="A293" t="s">
        <v>165</v>
      </c>
      <c r="B293" s="158">
        <v>27760</v>
      </c>
      <c r="C293" s="158">
        <v>219512</v>
      </c>
      <c r="D293" t="s">
        <v>890</v>
      </c>
      <c r="E293" s="158">
        <v>27760</v>
      </c>
      <c r="F293" s="158">
        <v>219512</v>
      </c>
    </row>
    <row r="294" spans="1:6">
      <c r="A294" t="s">
        <v>534</v>
      </c>
      <c r="B294" s="158">
        <v>36892</v>
      </c>
      <c r="C294" s="158">
        <v>219512</v>
      </c>
      <c r="D294" t="s">
        <v>891</v>
      </c>
      <c r="E294" s="158">
        <v>36892</v>
      </c>
      <c r="F294" s="158">
        <v>219512</v>
      </c>
    </row>
    <row r="295" spans="1:6">
      <c r="A295" t="s">
        <v>35</v>
      </c>
      <c r="B295" s="158">
        <v>27760</v>
      </c>
      <c r="C295" s="158">
        <v>34699</v>
      </c>
      <c r="D295" t="s">
        <v>892</v>
      </c>
      <c r="E295" s="158">
        <v>27760</v>
      </c>
      <c r="F295" s="158">
        <v>34699</v>
      </c>
    </row>
    <row r="296" spans="1:6">
      <c r="A296" t="s">
        <v>35</v>
      </c>
      <c r="B296" s="158">
        <v>34700</v>
      </c>
      <c r="C296" s="158">
        <v>219512</v>
      </c>
      <c r="D296" t="s">
        <v>892</v>
      </c>
      <c r="E296" s="158">
        <v>34700</v>
      </c>
      <c r="F296" s="158">
        <v>219512</v>
      </c>
    </row>
    <row r="297" spans="1:6">
      <c r="A297" t="s">
        <v>166</v>
      </c>
      <c r="B297" s="158">
        <v>27760</v>
      </c>
      <c r="C297" s="158">
        <v>219512</v>
      </c>
      <c r="D297" t="s">
        <v>893</v>
      </c>
      <c r="E297" s="158">
        <v>27760</v>
      </c>
      <c r="F297" s="158">
        <v>219512</v>
      </c>
    </row>
    <row r="298" spans="1:6">
      <c r="A298" t="s">
        <v>167</v>
      </c>
      <c r="B298" s="158">
        <v>33604</v>
      </c>
      <c r="C298" s="158">
        <v>33969</v>
      </c>
      <c r="D298" t="s">
        <v>894</v>
      </c>
      <c r="E298" s="158">
        <v>33604</v>
      </c>
      <c r="F298" s="158">
        <v>33969</v>
      </c>
    </row>
    <row r="299" spans="1:6">
      <c r="A299" t="s">
        <v>167</v>
      </c>
      <c r="B299" s="158">
        <v>33970</v>
      </c>
      <c r="C299" s="158">
        <v>219512</v>
      </c>
      <c r="D299" t="s">
        <v>894</v>
      </c>
      <c r="E299" s="158">
        <v>33970</v>
      </c>
      <c r="F299" s="158">
        <v>219512</v>
      </c>
    </row>
    <row r="300" spans="1:6">
      <c r="A300" t="s">
        <v>233</v>
      </c>
      <c r="B300" s="158">
        <v>27760</v>
      </c>
      <c r="C300" s="158">
        <v>219512</v>
      </c>
      <c r="D300" t="s">
        <v>895</v>
      </c>
      <c r="E300" s="158">
        <v>27760</v>
      </c>
      <c r="F300" s="158">
        <v>219512</v>
      </c>
    </row>
    <row r="301" spans="1:6">
      <c r="A301" t="s">
        <v>234</v>
      </c>
      <c r="B301" s="158">
        <v>29221</v>
      </c>
      <c r="C301" s="158">
        <v>219512</v>
      </c>
      <c r="D301" t="s">
        <v>896</v>
      </c>
      <c r="E301" s="158">
        <v>29221</v>
      </c>
      <c r="F301" s="158">
        <v>219512</v>
      </c>
    </row>
    <row r="302" spans="1:6">
      <c r="A302" t="s">
        <v>540</v>
      </c>
      <c r="B302" s="158">
        <v>27760</v>
      </c>
      <c r="C302" s="158">
        <v>28125</v>
      </c>
      <c r="D302" t="s">
        <v>897</v>
      </c>
      <c r="E302" s="158">
        <v>27760</v>
      </c>
      <c r="F302" s="158">
        <v>28125</v>
      </c>
    </row>
    <row r="303" spans="1:6">
      <c r="A303" t="s">
        <v>168</v>
      </c>
      <c r="B303" s="158">
        <v>27760</v>
      </c>
      <c r="C303" s="158">
        <v>219512</v>
      </c>
      <c r="D303" t="s">
        <v>898</v>
      </c>
      <c r="E303" s="158">
        <v>27760</v>
      </c>
      <c r="F303" s="158">
        <v>219512</v>
      </c>
    </row>
    <row r="304" spans="1:6">
      <c r="A304" t="s">
        <v>235</v>
      </c>
      <c r="B304" s="158">
        <v>31778</v>
      </c>
      <c r="C304" s="158">
        <v>34699</v>
      </c>
      <c r="D304" t="s">
        <v>899</v>
      </c>
      <c r="E304" s="158">
        <v>31778</v>
      </c>
      <c r="F304" s="158">
        <v>34699</v>
      </c>
    </row>
    <row r="305" spans="1:6">
      <c r="A305" t="s">
        <v>235</v>
      </c>
      <c r="B305" s="158">
        <v>34700</v>
      </c>
      <c r="C305" s="158">
        <v>219512</v>
      </c>
      <c r="D305" t="s">
        <v>899</v>
      </c>
      <c r="E305" s="158">
        <v>34700</v>
      </c>
      <c r="F305" s="158">
        <v>219512</v>
      </c>
    </row>
    <row r="306" spans="1:6">
      <c r="A306" t="s">
        <v>169</v>
      </c>
      <c r="B306" s="158">
        <v>27760</v>
      </c>
      <c r="C306" s="158">
        <v>219512</v>
      </c>
      <c r="D306" t="s">
        <v>900</v>
      </c>
      <c r="E306" s="158">
        <v>27760</v>
      </c>
      <c r="F306" s="158">
        <v>219512</v>
      </c>
    </row>
    <row r="307" spans="1:6">
      <c r="A307" t="s">
        <v>170</v>
      </c>
      <c r="B307" s="158">
        <v>27760</v>
      </c>
      <c r="C307" s="158">
        <v>28125</v>
      </c>
      <c r="D307" t="s">
        <v>901</v>
      </c>
      <c r="E307" s="158">
        <v>27760</v>
      </c>
      <c r="F307" s="158">
        <v>28125</v>
      </c>
    </row>
    <row r="308" spans="1:6">
      <c r="A308" t="s">
        <v>170</v>
      </c>
      <c r="B308" s="158">
        <v>28126</v>
      </c>
      <c r="C308" s="158">
        <v>219512</v>
      </c>
      <c r="D308" t="s">
        <v>901</v>
      </c>
      <c r="E308" s="158">
        <v>28126</v>
      </c>
      <c r="F308" s="158">
        <v>219512</v>
      </c>
    </row>
    <row r="309" spans="1:6">
      <c r="A309" t="s">
        <v>236</v>
      </c>
      <c r="B309" s="158">
        <v>27760</v>
      </c>
      <c r="C309" s="158">
        <v>219512</v>
      </c>
      <c r="D309" t="s">
        <v>902</v>
      </c>
      <c r="E309" s="158">
        <v>27760</v>
      </c>
      <c r="F309" s="158">
        <v>219512</v>
      </c>
    </row>
    <row r="310" spans="1:6">
      <c r="A310" t="s">
        <v>237</v>
      </c>
      <c r="B310" s="158">
        <v>27760</v>
      </c>
      <c r="C310" s="158">
        <v>219512</v>
      </c>
      <c r="D310" t="s">
        <v>903</v>
      </c>
      <c r="E310" s="158">
        <v>27760</v>
      </c>
      <c r="F310" s="158">
        <v>219512</v>
      </c>
    </row>
    <row r="311" spans="1:6">
      <c r="A311" t="s">
        <v>548</v>
      </c>
      <c r="B311" s="158">
        <v>27760</v>
      </c>
      <c r="C311" s="158">
        <v>219512</v>
      </c>
      <c r="D311" t="s">
        <v>904</v>
      </c>
      <c r="E311" s="158">
        <v>27760</v>
      </c>
      <c r="F311" s="158">
        <v>219512</v>
      </c>
    </row>
    <row r="312" spans="1:6">
      <c r="A312" t="s">
        <v>550</v>
      </c>
      <c r="B312" s="158">
        <v>27760</v>
      </c>
      <c r="C312" s="158">
        <v>33603</v>
      </c>
      <c r="D312" t="s">
        <v>905</v>
      </c>
      <c r="E312" s="158">
        <v>27760</v>
      </c>
      <c r="F312" s="158">
        <v>33603</v>
      </c>
    </row>
    <row r="313" spans="1:6">
      <c r="A313" t="s">
        <v>550</v>
      </c>
      <c r="B313" s="158">
        <v>33604</v>
      </c>
      <c r="C313" s="158">
        <v>34334</v>
      </c>
      <c r="D313" t="s">
        <v>905</v>
      </c>
      <c r="E313" s="158">
        <v>33604</v>
      </c>
      <c r="F313" s="158">
        <v>34334</v>
      </c>
    </row>
    <row r="314" spans="1:6">
      <c r="A314" t="s">
        <v>550</v>
      </c>
      <c r="B314" s="158">
        <v>34335</v>
      </c>
      <c r="C314" s="158">
        <v>34699</v>
      </c>
      <c r="D314" t="s">
        <v>905</v>
      </c>
      <c r="E314" s="158">
        <v>34335</v>
      </c>
      <c r="F314" s="158">
        <v>34699</v>
      </c>
    </row>
    <row r="315" spans="1:6">
      <c r="A315" t="s">
        <v>550</v>
      </c>
      <c r="B315" s="158">
        <v>34700</v>
      </c>
      <c r="C315" s="158">
        <v>36891</v>
      </c>
      <c r="D315" t="s">
        <v>905</v>
      </c>
      <c r="E315" s="158">
        <v>34700</v>
      </c>
      <c r="F315" s="158">
        <v>36891</v>
      </c>
    </row>
    <row r="316" spans="1:6">
      <c r="A316" t="s">
        <v>552</v>
      </c>
      <c r="B316" s="158">
        <v>27760</v>
      </c>
      <c r="C316" s="158">
        <v>31412</v>
      </c>
      <c r="D316" t="s">
        <v>906</v>
      </c>
      <c r="E316" s="158">
        <v>27760</v>
      </c>
      <c r="F316" s="158">
        <v>31412</v>
      </c>
    </row>
    <row r="317" spans="1:6">
      <c r="A317" t="s">
        <v>552</v>
      </c>
      <c r="B317" s="158">
        <v>31413</v>
      </c>
      <c r="C317" s="158">
        <v>35430</v>
      </c>
      <c r="D317" t="s">
        <v>906</v>
      </c>
      <c r="E317" s="158">
        <v>31413</v>
      </c>
      <c r="F317" s="158">
        <v>35430</v>
      </c>
    </row>
    <row r="318" spans="1:6">
      <c r="A318" t="s">
        <v>171</v>
      </c>
      <c r="B318" s="158">
        <v>28126</v>
      </c>
      <c r="C318" s="158">
        <v>31412</v>
      </c>
      <c r="D318" t="s">
        <v>907</v>
      </c>
      <c r="E318" s="158">
        <v>28126</v>
      </c>
      <c r="F318" s="158">
        <v>31412</v>
      </c>
    </row>
    <row r="319" spans="1:6">
      <c r="A319" t="s">
        <v>171</v>
      </c>
      <c r="B319" s="158">
        <v>31413</v>
      </c>
      <c r="C319" s="158">
        <v>36160</v>
      </c>
      <c r="D319" t="s">
        <v>907</v>
      </c>
      <c r="E319" s="158">
        <v>31413</v>
      </c>
      <c r="F319" s="158">
        <v>36160</v>
      </c>
    </row>
    <row r="320" spans="1:6">
      <c r="A320" t="s">
        <v>171</v>
      </c>
      <c r="B320" s="158">
        <v>36161</v>
      </c>
      <c r="C320" s="158">
        <v>219512</v>
      </c>
      <c r="D320" t="s">
        <v>907</v>
      </c>
      <c r="E320" s="158">
        <v>36161</v>
      </c>
      <c r="F320" s="158">
        <v>219512</v>
      </c>
    </row>
    <row r="321" spans="1:6">
      <c r="A321" t="s">
        <v>908</v>
      </c>
      <c r="B321" s="158">
        <v>44197</v>
      </c>
      <c r="C321" s="158">
        <v>219512</v>
      </c>
      <c r="D321" t="s">
        <v>909</v>
      </c>
      <c r="E321" s="158">
        <v>44197</v>
      </c>
      <c r="F321" s="158">
        <v>219512</v>
      </c>
    </row>
    <row r="322" spans="1:6">
      <c r="A322" t="s">
        <v>238</v>
      </c>
      <c r="B322" s="158">
        <v>38353</v>
      </c>
      <c r="C322" s="158">
        <v>219512</v>
      </c>
      <c r="D322" t="s">
        <v>910</v>
      </c>
      <c r="E322" s="158">
        <v>38353</v>
      </c>
      <c r="F322" s="158">
        <v>219512</v>
      </c>
    </row>
    <row r="323" spans="1:6">
      <c r="A323" t="s">
        <v>239</v>
      </c>
      <c r="B323" s="158">
        <v>36161</v>
      </c>
      <c r="C323" s="158">
        <v>219512</v>
      </c>
      <c r="D323" t="s">
        <v>911</v>
      </c>
      <c r="E323" s="158">
        <v>36161</v>
      </c>
      <c r="F323" s="158">
        <v>219512</v>
      </c>
    </row>
    <row r="324" spans="1:6">
      <c r="A324" t="s">
        <v>172</v>
      </c>
      <c r="B324" s="158">
        <v>38353</v>
      </c>
      <c r="C324" s="158">
        <v>39082</v>
      </c>
      <c r="D324" t="s">
        <v>785</v>
      </c>
      <c r="E324" s="158">
        <v>38353</v>
      </c>
      <c r="F324" s="158">
        <v>39082</v>
      </c>
    </row>
    <row r="325" spans="1:6">
      <c r="A325" t="s">
        <v>558</v>
      </c>
      <c r="B325" s="158">
        <v>27760</v>
      </c>
      <c r="C325" s="158">
        <v>36891</v>
      </c>
      <c r="D325" t="s">
        <v>912</v>
      </c>
      <c r="E325" s="158">
        <v>27760</v>
      </c>
      <c r="F325" s="158">
        <v>36891</v>
      </c>
    </row>
    <row r="326" spans="1:6">
      <c r="A326" t="s">
        <v>560</v>
      </c>
      <c r="B326" s="158">
        <v>34700</v>
      </c>
      <c r="C326" s="158">
        <v>36891</v>
      </c>
      <c r="D326" t="s">
        <v>913</v>
      </c>
      <c r="E326" s="158">
        <v>34700</v>
      </c>
      <c r="F326" s="158">
        <v>36891</v>
      </c>
    </row>
    <row r="327" spans="1:6">
      <c r="A327" t="s">
        <v>240</v>
      </c>
      <c r="B327" s="158">
        <v>27760</v>
      </c>
      <c r="C327" s="158">
        <v>33603</v>
      </c>
      <c r="D327" t="s">
        <v>914</v>
      </c>
      <c r="E327" s="158">
        <v>27760</v>
      </c>
      <c r="F327" s="158">
        <v>33603</v>
      </c>
    </row>
    <row r="328" spans="1:6">
      <c r="A328" t="s">
        <v>240</v>
      </c>
      <c r="B328" s="158">
        <v>33604</v>
      </c>
      <c r="C328" s="158">
        <v>36891</v>
      </c>
      <c r="D328" t="s">
        <v>914</v>
      </c>
      <c r="E328" s="158">
        <v>33604</v>
      </c>
      <c r="F328" s="158">
        <v>36891</v>
      </c>
    </row>
    <row r="329" spans="1:6">
      <c r="A329" t="s">
        <v>173</v>
      </c>
      <c r="B329" s="158">
        <v>38353</v>
      </c>
      <c r="C329" s="158">
        <v>219512</v>
      </c>
      <c r="D329" t="s">
        <v>644</v>
      </c>
      <c r="E329" s="158">
        <v>38353</v>
      </c>
      <c r="F329" s="158">
        <v>219512</v>
      </c>
    </row>
    <row r="330" spans="1:6">
      <c r="A330" t="s">
        <v>915</v>
      </c>
      <c r="B330" s="158">
        <v>44197</v>
      </c>
      <c r="C330" s="158">
        <v>219512</v>
      </c>
      <c r="D330" t="s">
        <v>916</v>
      </c>
      <c r="E330" s="158">
        <v>44197</v>
      </c>
      <c r="F330" s="158">
        <v>219512</v>
      </c>
    </row>
    <row r="331" spans="1:6">
      <c r="A331" t="s">
        <v>241</v>
      </c>
      <c r="B331" s="158">
        <v>27760</v>
      </c>
      <c r="C331" s="158">
        <v>36891</v>
      </c>
      <c r="D331" t="s">
        <v>917</v>
      </c>
      <c r="E331" s="158">
        <v>27760</v>
      </c>
      <c r="F331" s="158">
        <v>36891</v>
      </c>
    </row>
    <row r="332" spans="1:6">
      <c r="A332" t="s">
        <v>565</v>
      </c>
      <c r="B332" s="158">
        <v>27760</v>
      </c>
      <c r="C332" s="158">
        <v>33238</v>
      </c>
      <c r="D332" t="s">
        <v>918</v>
      </c>
      <c r="E332" s="158">
        <v>27760</v>
      </c>
      <c r="F332" s="158">
        <v>33238</v>
      </c>
    </row>
    <row r="333" spans="1:6">
      <c r="A333" t="s">
        <v>242</v>
      </c>
      <c r="B333" s="158">
        <v>27760</v>
      </c>
      <c r="C333" s="158">
        <v>33238</v>
      </c>
      <c r="D333" t="s">
        <v>919</v>
      </c>
      <c r="E333" s="158">
        <v>27760</v>
      </c>
      <c r="F333" s="158">
        <v>33238</v>
      </c>
    </row>
    <row r="334" spans="1:6">
      <c r="A334" t="s">
        <v>242</v>
      </c>
      <c r="B334" s="158">
        <v>33239</v>
      </c>
      <c r="C334" s="158">
        <v>219512</v>
      </c>
      <c r="D334" t="s">
        <v>919</v>
      </c>
      <c r="E334" s="158">
        <v>33239</v>
      </c>
      <c r="F334" s="158">
        <v>219512</v>
      </c>
    </row>
    <row r="335" spans="1:6">
      <c r="A335" t="s">
        <v>243</v>
      </c>
      <c r="B335" s="158">
        <v>28126</v>
      </c>
      <c r="C335" s="158">
        <v>41639</v>
      </c>
      <c r="D335" t="s">
        <v>920</v>
      </c>
      <c r="E335" s="158">
        <v>28126</v>
      </c>
      <c r="F335" s="158">
        <v>41639</v>
      </c>
    </row>
    <row r="336" spans="1:6">
      <c r="A336" t="s">
        <v>174</v>
      </c>
      <c r="B336" s="158">
        <v>27760</v>
      </c>
      <c r="C336" s="158">
        <v>33603</v>
      </c>
      <c r="D336" t="s">
        <v>921</v>
      </c>
      <c r="E336" s="158">
        <v>27760</v>
      </c>
      <c r="F336" s="158">
        <v>33603</v>
      </c>
    </row>
    <row r="337" spans="1:6">
      <c r="A337" t="s">
        <v>174</v>
      </c>
      <c r="B337" s="158">
        <v>33604</v>
      </c>
      <c r="C337" s="158">
        <v>33969</v>
      </c>
      <c r="D337" t="s">
        <v>921</v>
      </c>
      <c r="E337" s="158">
        <v>33604</v>
      </c>
      <c r="F337" s="158">
        <v>33969</v>
      </c>
    </row>
    <row r="338" spans="1:6">
      <c r="A338" t="s">
        <v>174</v>
      </c>
      <c r="B338" s="158">
        <v>33970</v>
      </c>
      <c r="C338" s="158">
        <v>37986</v>
      </c>
      <c r="D338" t="s">
        <v>921</v>
      </c>
      <c r="E338" s="158">
        <v>33970</v>
      </c>
      <c r="F338" s="158">
        <v>37986</v>
      </c>
    </row>
    <row r="339" spans="1:6">
      <c r="A339" t="s">
        <v>175</v>
      </c>
      <c r="B339" s="158">
        <v>27760</v>
      </c>
      <c r="C339" s="158">
        <v>32873</v>
      </c>
      <c r="D339" t="s">
        <v>922</v>
      </c>
      <c r="E339" s="158">
        <v>27760</v>
      </c>
      <c r="F339" s="158">
        <v>32873</v>
      </c>
    </row>
    <row r="340" spans="1:6">
      <c r="A340" t="s">
        <v>175</v>
      </c>
      <c r="B340" s="158">
        <v>32874</v>
      </c>
      <c r="C340" s="158">
        <v>219512</v>
      </c>
      <c r="D340" t="s">
        <v>922</v>
      </c>
      <c r="E340" s="158">
        <v>32874</v>
      </c>
      <c r="F340" s="158">
        <v>219512</v>
      </c>
    </row>
    <row r="341" spans="1:6">
      <c r="A341" t="s">
        <v>176</v>
      </c>
      <c r="B341" s="158">
        <v>27760</v>
      </c>
      <c r="C341" s="158">
        <v>219512</v>
      </c>
      <c r="D341" t="s">
        <v>923</v>
      </c>
      <c r="E341" s="158">
        <v>27760</v>
      </c>
      <c r="F341" s="158">
        <v>219512</v>
      </c>
    </row>
    <row r="342" spans="1:6">
      <c r="A342" t="s">
        <v>177</v>
      </c>
      <c r="B342" s="158">
        <v>27760</v>
      </c>
      <c r="C342" s="158">
        <v>219512</v>
      </c>
      <c r="D342" t="s">
        <v>641</v>
      </c>
      <c r="E342" s="158">
        <v>27760</v>
      </c>
      <c r="F342" s="158">
        <v>219512</v>
      </c>
    </row>
    <row r="343" spans="1:6">
      <c r="A343" t="s">
        <v>573</v>
      </c>
      <c r="B343" s="158">
        <v>27760</v>
      </c>
      <c r="C343" s="158">
        <v>36525</v>
      </c>
      <c r="D343" t="s">
        <v>924</v>
      </c>
      <c r="E343" s="158">
        <v>27760</v>
      </c>
      <c r="F343" s="158">
        <v>36525</v>
      </c>
    </row>
    <row r="344" spans="1:6">
      <c r="A344" t="s">
        <v>573</v>
      </c>
      <c r="B344" s="158">
        <v>36526</v>
      </c>
      <c r="C344" s="158">
        <v>219512</v>
      </c>
      <c r="D344" t="s">
        <v>924</v>
      </c>
      <c r="E344" s="158">
        <v>36526</v>
      </c>
      <c r="F344" s="158">
        <v>219512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BC4E-904F-473F-8391-D99E6A9CEDFA}">
  <sheetPr>
    <tabColor theme="4" tint="-0.249977111117893"/>
  </sheetPr>
  <dimension ref="A1"/>
  <sheetViews>
    <sheetView workbookViewId="0">
      <selection activeCell="D12" sqref="D12"/>
    </sheetView>
  </sheetViews>
  <sheetFormatPr baseColWidth="10" defaultColWidth="10.81640625" defaultRowHeight="14.5"/>
  <cols>
    <col min="1" max="16384" width="10.81640625" style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9050-548D-4EBC-8E17-3A86E2B9ECE3}">
  <dimension ref="B1:S221"/>
  <sheetViews>
    <sheetView zoomScale="60" zoomScaleNormal="60" workbookViewId="0">
      <selection activeCell="G4" sqref="G4:H4"/>
    </sheetView>
  </sheetViews>
  <sheetFormatPr baseColWidth="10" defaultColWidth="11.453125" defaultRowHeight="14.5"/>
  <cols>
    <col min="1" max="1" width="11.453125" style="25"/>
    <col min="2" max="2" width="13.7265625" style="25" bestFit="1" customWidth="1"/>
    <col min="3" max="5" width="11.453125" style="25"/>
    <col min="6" max="6" width="20.54296875" style="25" customWidth="1"/>
    <col min="7" max="7" width="11.453125" style="25"/>
    <col min="8" max="8" width="52.453125" style="25" customWidth="1"/>
    <col min="9" max="9" width="11.453125" style="25"/>
    <col min="10" max="10" width="19.54296875" style="25" customWidth="1"/>
    <col min="11" max="12" width="11.453125" style="25"/>
    <col min="13" max="14" width="20.1796875" style="25" customWidth="1"/>
    <col min="15" max="15" width="18.26953125" style="25" customWidth="1"/>
    <col min="16" max="16" width="13.81640625" style="25" customWidth="1"/>
    <col min="17" max="17" width="11.453125" style="25"/>
    <col min="18" max="18" width="23.1796875" style="25" customWidth="1"/>
    <col min="19" max="16384" width="11.453125" style="25"/>
  </cols>
  <sheetData>
    <row r="1" spans="2:19" ht="15.75" customHeight="1"/>
    <row r="2" spans="2:19" ht="11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ht="21.75" customHeight="1">
      <c r="B3" s="26"/>
      <c r="C3" s="171" t="s">
        <v>244</v>
      </c>
      <c r="D3" s="171"/>
      <c r="E3" s="26"/>
      <c r="F3" s="26"/>
      <c r="G3" s="171" t="s">
        <v>579</v>
      </c>
      <c r="H3" s="171"/>
      <c r="I3" s="26"/>
      <c r="J3" s="26"/>
      <c r="K3" s="171" t="s">
        <v>930</v>
      </c>
      <c r="L3" s="171"/>
      <c r="M3" s="26"/>
      <c r="N3" s="26"/>
      <c r="O3" s="27" t="s">
        <v>931</v>
      </c>
      <c r="P3" s="27"/>
      <c r="Q3" s="26"/>
      <c r="R3" s="26"/>
      <c r="S3" s="26"/>
    </row>
    <row r="4" spans="2:19" ht="24" customHeight="1">
      <c r="B4" s="28"/>
      <c r="C4" s="170" t="s">
        <v>615</v>
      </c>
      <c r="D4" s="170"/>
      <c r="E4" s="26"/>
      <c r="F4" s="28" t="s">
        <v>586</v>
      </c>
      <c r="G4" s="170" t="s">
        <v>929</v>
      </c>
      <c r="H4" s="170"/>
      <c r="I4" s="26"/>
      <c r="J4" s="28" t="str">
        <f>F4</f>
        <v>Drop-dwon:</v>
      </c>
      <c r="K4" s="170">
        <v>2021</v>
      </c>
      <c r="L4" s="170"/>
      <c r="M4" s="26"/>
      <c r="N4" s="28" t="str">
        <f>F4</f>
        <v>Drop-dwon:</v>
      </c>
      <c r="O4" s="170" t="s">
        <v>634</v>
      </c>
      <c r="P4" s="170"/>
      <c r="Q4" s="26"/>
      <c r="R4" s="26"/>
      <c r="S4" s="26"/>
    </row>
    <row r="5" spans="2:19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ht="25.5" customHeight="1">
      <c r="B6" s="29" t="str">
        <f>CONCATENATE(C4," ",G4)</f>
        <v>EU-27 Ausfuhr</v>
      </c>
      <c r="C6" s="30"/>
      <c r="D6" s="29" t="str">
        <f>IF(G4="Einfuhr","Herkunftsländer","Zielländer")</f>
        <v>Zielländer</v>
      </c>
      <c r="E6" s="14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9" ht="28.5" customHeight="1">
      <c r="B7" s="31" t="str">
        <f>CONCATENATE("Top-10 ",D6," für EU-Zucker",B189," in ",O10)</f>
        <v>Top-10 Zielländer für EU-Zuckerausfuhren in avg 2018-20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2:19" ht="15" thickBot="1"/>
    <row r="9" spans="2:19">
      <c r="L9" s="33"/>
      <c r="M9" s="34"/>
      <c r="N9" s="34" t="str">
        <f>$C$4</f>
        <v>EU-27</v>
      </c>
      <c r="O9" s="165" t="str">
        <f>CONCATENATE($G$4, " von Zucker (1000 t Ww) ")</f>
        <v xml:space="preserve">Ausfuhr von Zucker (1000 t Ww) </v>
      </c>
      <c r="P9" s="165"/>
      <c r="Q9" s="35"/>
    </row>
    <row r="10" spans="2:19">
      <c r="L10" s="36" t="s">
        <v>585</v>
      </c>
      <c r="M10" s="37" t="s">
        <v>244</v>
      </c>
      <c r="N10" s="102">
        <f>K4</f>
        <v>2021</v>
      </c>
      <c r="O10" s="102" t="str">
        <f>O4</f>
        <v>avg 2018-20</v>
      </c>
      <c r="P10" s="38" t="s">
        <v>580</v>
      </c>
      <c r="Q10" s="39" t="s">
        <v>581</v>
      </c>
    </row>
    <row r="11" spans="2:19">
      <c r="L11" s="40">
        <v>1</v>
      </c>
      <c r="M11" s="41" t="str">
        <f>INDEX(Data_for_Ranking!$AR$4:$AR$302,MATCH(LARGE(Data_for_Ranking!$AT$4:$AT$302,L11),Data_for_Ranking!$AT$4:$AT$302,0))</f>
        <v>UK</v>
      </c>
      <c r="N11" s="42">
        <f>VLOOKUP(M11,Data_for_Ranking!$AR:$AT,2,FALSE)</f>
        <v>240.94352608</v>
      </c>
      <c r="O11" s="42">
        <f>VLOOKUP(M11,Data_for_Ranking!$AR:$AT,3,FALSE)</f>
        <v>345.49390118666662</v>
      </c>
      <c r="P11" s="42">
        <f>O11-N11</f>
        <v>104.55037510666662</v>
      </c>
      <c r="Q11" s="43">
        <f>IFERROR(P11/N11,#N/A)</f>
        <v>0.43392066517675587</v>
      </c>
      <c r="R11" s="44"/>
    </row>
    <row r="12" spans="2:19">
      <c r="L12" s="40">
        <v>2</v>
      </c>
      <c r="M12" s="41" t="str">
        <f>INDEX(Data_for_Ranking!$AR$4:$AR$302,MATCH(LARGE(Data_for_Ranking!$AT$4:$AT$302,L12),Data_for_Ranking!$AT$4:$AT$302,0))</f>
        <v>Israel</v>
      </c>
      <c r="N12" s="42">
        <f>VLOOKUP(M12,Data_for_Ranking!$AR:$AT,2,FALSE)</f>
        <v>201.21728056000001</v>
      </c>
      <c r="O12" s="42">
        <f>VLOOKUP(M12,Data_for_Ranking!$AR:$AT,3,FALSE)</f>
        <v>263.28754514666667</v>
      </c>
      <c r="P12" s="42">
        <f t="shared" ref="P12:P32" si="0">O12-N12</f>
        <v>62.070264586666667</v>
      </c>
      <c r="Q12" s="43">
        <f t="shared" ref="Q12:Q32" si="1">IFERROR(P12/N12,#N/A)</f>
        <v>0.30847382696914161</v>
      </c>
      <c r="R12" s="44"/>
    </row>
    <row r="13" spans="2:19">
      <c r="L13" s="40">
        <v>3</v>
      </c>
      <c r="M13" s="41" t="str">
        <f>INDEX(Data_for_Ranking!$AR$4:$AR$302,MATCH(LARGE(Data_for_Ranking!$AT$4:$AT$302,L13),Data_for_Ranking!$AT$4:$AT$302,0))</f>
        <v>Agypten</v>
      </c>
      <c r="N13" s="42">
        <f>VLOOKUP(M13,Data_for_Ranking!$AR:$AT,2,FALSE)</f>
        <v>93.23043088</v>
      </c>
      <c r="O13" s="42">
        <f>VLOOKUP(M13,Data_for_Ranking!$AR:$AT,3,FALSE)</f>
        <v>123.71144697333334</v>
      </c>
      <c r="P13" s="42">
        <f t="shared" si="0"/>
        <v>30.481016093333338</v>
      </c>
      <c r="Q13" s="43">
        <f t="shared" si="1"/>
        <v>0.32694277829270652</v>
      </c>
      <c r="R13" s="44"/>
    </row>
    <row r="14" spans="2:19">
      <c r="L14" s="40">
        <v>4</v>
      </c>
      <c r="M14" s="41" t="str">
        <f>INDEX(Data_for_Ranking!$AR$4:$AR$302,MATCH(LARGE(Data_for_Ranking!$AT$4:$AT$302,L14),Data_for_Ranking!$AT$4:$AT$302,0))</f>
        <v>Schweiz</v>
      </c>
      <c r="N14" s="42">
        <f>VLOOKUP(M14,Data_for_Ranking!$AR:$AT,2,FALSE)</f>
        <v>71.881945519999988</v>
      </c>
      <c r="O14" s="42">
        <f>VLOOKUP(M14,Data_for_Ranking!$AR:$AT,3,FALSE)</f>
        <v>68.72312462666666</v>
      </c>
      <c r="P14" s="42">
        <f>O14-N14</f>
        <v>-3.1588208933333277</v>
      </c>
      <c r="Q14" s="43">
        <f t="shared" si="1"/>
        <v>-4.3944565919608242E-2</v>
      </c>
      <c r="R14" s="44"/>
    </row>
    <row r="15" spans="2:19">
      <c r="L15" s="40">
        <v>5</v>
      </c>
      <c r="M15" s="41" t="str">
        <f>INDEX(Data_for_Ranking!$AR$4:$AR$302,MATCH(LARGE(Data_for_Ranking!$AT$4:$AT$302,L15),Data_for_Ranking!$AT$4:$AT$302,0))</f>
        <v>Norwegen</v>
      </c>
      <c r="N15" s="42">
        <f>VLOOKUP(M15,Data_for_Ranking!$AR:$AT,2,FALSE)</f>
        <v>23.173547879999997</v>
      </c>
      <c r="O15" s="42">
        <f>VLOOKUP(M15,Data_for_Ranking!$AR:$AT,3,FALSE)</f>
        <v>59.105166973333333</v>
      </c>
      <c r="P15" s="42">
        <f t="shared" si="0"/>
        <v>35.931619093333339</v>
      </c>
      <c r="Q15" s="43">
        <f t="shared" si="1"/>
        <v>1.5505445812354108</v>
      </c>
      <c r="R15" s="44"/>
    </row>
    <row r="16" spans="2:19">
      <c r="L16" s="40">
        <v>6</v>
      </c>
      <c r="M16" s="41" t="str">
        <f>INDEX(Data_for_Ranking!$AR$4:$AR$302,MATCH(LARGE(Data_for_Ranking!$AT$4:$AT$302,L16),Data_for_Ranking!$AT$4:$AT$302,0))</f>
        <v>Albanien</v>
      </c>
      <c r="N16" s="42">
        <f>VLOOKUP(M16,Data_for_Ranking!$AR:$AT,2,FALSE)</f>
        <v>62.655391119999997</v>
      </c>
      <c r="O16" s="42">
        <f>VLOOKUP(M16,Data_for_Ranking!$AR:$AT,3,FALSE)</f>
        <v>51.985644986666664</v>
      </c>
      <c r="P16" s="42">
        <f t="shared" si="0"/>
        <v>-10.669746133333334</v>
      </c>
      <c r="Q16" s="43">
        <f t="shared" si="1"/>
        <v>-0.17029254693978732</v>
      </c>
      <c r="R16" s="44"/>
    </row>
    <row r="17" spans="11:18">
      <c r="L17" s="40">
        <v>7</v>
      </c>
      <c r="M17" s="41" t="str">
        <f>INDEX(Data_for_Ranking!$AR$4:$AR$302,MATCH(LARGE(Data_for_Ranking!$AT$4:$AT$302,L17),Data_for_Ranking!$AT$4:$AT$302,0))</f>
        <v>Ghana</v>
      </c>
      <c r="N17" s="42">
        <f>VLOOKUP(M17,Data_for_Ranking!$AR:$AT,2,FALSE)</f>
        <v>16.379003319999999</v>
      </c>
      <c r="O17" s="42">
        <f>VLOOKUP(M17,Data_for_Ranking!$AR:$AT,3,FALSE)</f>
        <v>43.28387889333333</v>
      </c>
      <c r="P17" s="42">
        <f t="shared" si="0"/>
        <v>26.904875573333332</v>
      </c>
      <c r="Q17" s="43">
        <f t="shared" si="1"/>
        <v>1.6426442468865274</v>
      </c>
      <c r="R17" s="44"/>
    </row>
    <row r="18" spans="11:18">
      <c r="K18" s="160"/>
      <c r="L18" s="40">
        <v>8</v>
      </c>
      <c r="M18" s="41" t="str">
        <f>INDEX(Data_for_Ranking!$AR$4:$AR$302,MATCH(LARGE(Data_for_Ranking!$AT$4:$AT$302,L18),Data_for_Ranking!$AT$4:$AT$302,0))</f>
        <v>Georgien</v>
      </c>
      <c r="N18" s="42">
        <f>VLOOKUP(M18,Data_for_Ranking!$AR:$AT,2,FALSE)</f>
        <v>25.668700239999996</v>
      </c>
      <c r="O18" s="42">
        <f>VLOOKUP(M18,Data_for_Ranking!$AR:$AT,3,FALSE)</f>
        <v>40.196008879999994</v>
      </c>
      <c r="P18" s="42">
        <f t="shared" si="0"/>
        <v>14.527308639999998</v>
      </c>
      <c r="Q18" s="43">
        <f t="shared" si="1"/>
        <v>0.5659541972975255</v>
      </c>
      <c r="R18" s="44"/>
    </row>
    <row r="19" spans="11:18">
      <c r="L19" s="40">
        <v>9</v>
      </c>
      <c r="M19" s="41" t="str">
        <f>INDEX(Data_for_Ranking!$AR$4:$AR$302,MATCH(LARGE(Data_for_Ranking!$AT$4:$AT$302,L19),Data_for_Ranking!$AT$4:$AT$302,0))</f>
        <v>Kamerun</v>
      </c>
      <c r="N19" s="42">
        <f>VLOOKUP(M19,Data_for_Ranking!$AR:$AT,2,FALSE)</f>
        <v>11.4299292</v>
      </c>
      <c r="O19" s="42">
        <f>VLOOKUP(M19,Data_for_Ranking!$AR:$AT,3,FALSE)</f>
        <v>37.623443653333332</v>
      </c>
      <c r="P19" s="42">
        <f t="shared" si="0"/>
        <v>26.193514453333332</v>
      </c>
      <c r="Q19" s="43">
        <f t="shared" si="1"/>
        <v>2.2916602539701936</v>
      </c>
      <c r="R19" s="44"/>
    </row>
    <row r="20" spans="11:18">
      <c r="L20" s="40">
        <v>10</v>
      </c>
      <c r="M20" s="41" t="str">
        <f>INDEX(Data_for_Ranking!$AR$4:$AR$302,MATCH(LARGE(Data_for_Ranking!$AT$4:$AT$302,L20),Data_for_Ranking!$AT$4:$AT$302,0))</f>
        <v>Saudi Arabien</v>
      </c>
      <c r="N20" s="42">
        <f>VLOOKUP(M20,Data_for_Ranking!$AR:$AT,2,FALSE)</f>
        <v>4.96979244</v>
      </c>
      <c r="O20" s="42">
        <f>VLOOKUP(M20,Data_for_Ranking!$AR:$AT,3,FALSE)</f>
        <v>35.310609919999997</v>
      </c>
      <c r="P20" s="42">
        <f t="shared" si="0"/>
        <v>30.340817479999998</v>
      </c>
      <c r="Q20" s="43">
        <f t="shared" si="1"/>
        <v>6.1050472119918151</v>
      </c>
      <c r="R20" s="44"/>
    </row>
    <row r="21" spans="11:18">
      <c r="K21" s="45"/>
      <c r="L21" s="46"/>
      <c r="M21" s="47" t="str">
        <f>IF(M22="","","Andere")</f>
        <v>Andere</v>
      </c>
      <c r="N21" s="48">
        <f>IF(OR($G$4="Food supply quantity (kg/capita/yr)",$G$4="Food supply (kcal/capita/day)"),"-",N32-SUM(N11:N20))</f>
        <v>220.05245051999987</v>
      </c>
      <c r="O21" s="48">
        <f>IF(OR($G$4="Food supply quantity (kg/capita/yr)",$G$4="Food supply (kcal/capita/day)"),"-",O32-SUM(O11:O20))</f>
        <v>376.90154408000035</v>
      </c>
      <c r="P21" s="49">
        <f t="shared" si="0"/>
        <v>156.84909356000048</v>
      </c>
      <c r="Q21" s="50">
        <f t="shared" si="1"/>
        <v>0.71278049023928036</v>
      </c>
      <c r="R21" s="44"/>
    </row>
    <row r="22" spans="11:18">
      <c r="L22" s="40">
        <v>11</v>
      </c>
      <c r="M22" s="41" t="str">
        <f>INDEX(Data_for_Ranking!$AR$4:$AR$302,MATCH(LARGE(Data_for_Ranking!$AT$4:$AT$302,L22),Data_for_Ranking!$AT$4:$AT$302,0))</f>
        <v>Kuwait</v>
      </c>
      <c r="N22" s="42">
        <f>VLOOKUP(M22,Data_for_Ranking!$AR:$AT,2,FALSE)</f>
        <v>22.596730719999996</v>
      </c>
      <c r="O22" s="42">
        <f>VLOOKUP(M22,Data_for_Ranking!$AR:$AT,3,FALSE)</f>
        <v>35.090144426666669</v>
      </c>
      <c r="P22" s="42">
        <f t="shared" si="0"/>
        <v>12.493413706666672</v>
      </c>
      <c r="Q22" s="43">
        <f t="shared" si="1"/>
        <v>0.55288589581717484</v>
      </c>
    </row>
    <row r="23" spans="11:18">
      <c r="L23" s="40">
        <v>12</v>
      </c>
      <c r="M23" s="41" t="str">
        <f>INDEX(Data_for_Ranking!$AR$4:$AR$302,MATCH(LARGE(Data_for_Ranking!$AT$4:$AT$302,L23),Data_for_Ranking!$AT$4:$AT$302,0))</f>
        <v>Libanon</v>
      </c>
      <c r="N23" s="42">
        <f>VLOOKUP(M23,Data_for_Ranking!$AR:$AT,2,FALSE)</f>
        <v>7.8220702399999995</v>
      </c>
      <c r="O23" s="42">
        <f>VLOOKUP(M23,Data_for_Ranking!$AR:$AT,3,FALSE)</f>
        <v>23.815397333333333</v>
      </c>
      <c r="P23" s="42">
        <f t="shared" si="0"/>
        <v>15.993327093333335</v>
      </c>
      <c r="Q23" s="43">
        <f t="shared" si="1"/>
        <v>2.0446412014491622</v>
      </c>
    </row>
    <row r="24" spans="11:18">
      <c r="L24" s="40">
        <v>13</v>
      </c>
      <c r="M24" s="41" t="str">
        <f>INDEX(Data_for_Ranking!$AR$4:$AR$302,MATCH(LARGE(Data_for_Ranking!$AT$4:$AT$302,L24),Data_for_Ranking!$AT$4:$AT$302,0))</f>
        <v>Senegal</v>
      </c>
      <c r="N24" s="42">
        <f>VLOOKUP(M24,Data_for_Ranking!$AR:$AT,2,FALSE)</f>
        <v>10.822814919999999</v>
      </c>
      <c r="O24" s="42">
        <f>VLOOKUP(M24,Data_for_Ranking!$AR:$AT,3,FALSE)</f>
        <v>22.077667546666664</v>
      </c>
      <c r="P24" s="42">
        <f t="shared" si="0"/>
        <v>11.254852626666665</v>
      </c>
      <c r="Q24" s="43">
        <f t="shared" si="1"/>
        <v>1.0399191624231032</v>
      </c>
    </row>
    <row r="25" spans="11:18">
      <c r="L25" s="40">
        <v>14</v>
      </c>
      <c r="M25" s="41" t="str">
        <f>INDEX(Data_for_Ranking!$AR$4:$AR$302,MATCH(LARGE(Data_for_Ranking!$AT$4:$AT$302,L25),Data_for_Ranking!$AT$4:$AT$302,0))</f>
        <v>Kosovo</v>
      </c>
      <c r="N25" s="42">
        <f>VLOOKUP(M25,Data_for_Ranking!$AR:$AT,2,FALSE)</f>
        <v>15.2047078</v>
      </c>
      <c r="O25" s="42">
        <f>VLOOKUP(M25,Data_for_Ranking!$AR:$AT,3,FALSE)</f>
        <v>20.799343306666664</v>
      </c>
      <c r="P25" s="42">
        <f t="shared" si="0"/>
        <v>5.5946355066666644</v>
      </c>
      <c r="Q25" s="43">
        <f t="shared" si="1"/>
        <v>0.3679541613201317</v>
      </c>
    </row>
    <row r="26" spans="11:18">
      <c r="L26" s="40">
        <v>15</v>
      </c>
      <c r="M26" s="41" t="str">
        <f>INDEX(Data_for_Ranking!$AR$4:$AR$302,MATCH(LARGE(Data_for_Ranking!$AT$4:$AT$302,L26),Data_for_Ranking!$AT$4:$AT$302,0))</f>
        <v>Togo</v>
      </c>
      <c r="N26" s="42">
        <f>VLOOKUP(M26,Data_for_Ranking!$AR:$AT,2,FALSE)</f>
        <v>13.732795039999999</v>
      </c>
      <c r="O26" s="42">
        <f>VLOOKUP(M26,Data_for_Ranking!$AR:$AT,3,FALSE)</f>
        <v>18.369267053333335</v>
      </c>
      <c r="P26" s="42">
        <f t="shared" si="0"/>
        <v>4.6364720133333357</v>
      </c>
      <c r="Q26" s="43">
        <f t="shared" si="1"/>
        <v>0.33762041884616489</v>
      </c>
    </row>
    <row r="27" spans="11:18">
      <c r="L27" s="40">
        <v>16</v>
      </c>
      <c r="M27" s="41" t="str">
        <f>INDEX(Data_for_Ranking!$AR$4:$AR$302,MATCH(LARGE(Data_for_Ranking!$AT$4:$AT$302,L27),Data_for_Ranking!$AT$4:$AT$302,0))</f>
        <v>Arabische Republik Syrien</v>
      </c>
      <c r="N27" s="42" t="str">
        <f>VLOOKUP(M27,Data_for_Ranking!$AR:$AT,2,FALSE)</f>
        <v/>
      </c>
      <c r="O27" s="42">
        <f>VLOOKUP(M27,Data_for_Ranking!$AR:$AT,3,FALSE)</f>
        <v>14.856</v>
      </c>
      <c r="P27" s="42" t="e">
        <f t="shared" si="0"/>
        <v>#VALUE!</v>
      </c>
      <c r="Q27" s="43" t="e">
        <f t="shared" si="1"/>
        <v>#N/A</v>
      </c>
    </row>
    <row r="28" spans="11:18">
      <c r="L28" s="40">
        <v>17</v>
      </c>
      <c r="M28" s="41" t="str">
        <f>INDEX(Data_for_Ranking!$AR$4:$AR$302,MATCH(LARGE(Data_for_Ranking!$AT$4:$AT$302,L28),Data_for_Ranking!$AT$4:$AT$302,0))</f>
        <v>Türkei</v>
      </c>
      <c r="N28" s="42">
        <f>VLOOKUP(M28,Data_for_Ranking!$AR:$AT,2,FALSE)</f>
        <v>15.7325386</v>
      </c>
      <c r="O28" s="42">
        <f>VLOOKUP(M28,Data_for_Ranking!$AR:$AT,3,FALSE)</f>
        <v>14.680895999999999</v>
      </c>
      <c r="P28" s="42">
        <f t="shared" si="0"/>
        <v>-1.051642600000001</v>
      </c>
      <c r="Q28" s="43">
        <f t="shared" si="1"/>
        <v>-6.6845067203585379E-2</v>
      </c>
    </row>
    <row r="29" spans="11:18">
      <c r="L29" s="40">
        <v>18</v>
      </c>
      <c r="M29" s="41" t="str">
        <f>INDEX(Data_for_Ranking!$AR$4:$AR$302,MATCH(LARGE(Data_for_Ranking!$AT$4:$AT$302,L29),Data_for_Ranking!$AT$4:$AT$302,0))</f>
        <v>Ukraine</v>
      </c>
      <c r="N29" s="42">
        <f>VLOOKUP(M29,Data_for_Ranking!$AR:$AT,2,FALSE)</f>
        <v>8.4683182399999986</v>
      </c>
      <c r="O29" s="42">
        <f>VLOOKUP(M29,Data_for_Ranking!$AR:$AT,3,FALSE)</f>
        <v>14.607664079999999</v>
      </c>
      <c r="P29" s="42">
        <f t="shared" si="0"/>
        <v>6.1393458400000007</v>
      </c>
      <c r="Q29" s="43">
        <f t="shared" si="1"/>
        <v>0.72497816756588984</v>
      </c>
    </row>
    <row r="30" spans="11:18">
      <c r="L30" s="40">
        <v>19</v>
      </c>
      <c r="M30" s="41" t="str">
        <f>INDEX(Data_for_Ranking!$AR$4:$AR$302,MATCH(LARGE(Data_for_Ranking!$AT$4:$AT$302,L30),Data_for_Ranking!$AT$4:$AT$302,0))</f>
        <v>Russland</v>
      </c>
      <c r="N30" s="42">
        <f>VLOOKUP(M30,Data_for_Ranking!$AR:$AT,2,FALSE)</f>
        <v>2.02116696</v>
      </c>
      <c r="O30" s="42">
        <f>VLOOKUP(M30,Data_for_Ranking!$AR:$AT,3,FALSE)</f>
        <v>13.693788013333332</v>
      </c>
      <c r="P30" s="42">
        <f t="shared" si="0"/>
        <v>11.672621053333332</v>
      </c>
      <c r="Q30" s="43">
        <f t="shared" si="1"/>
        <v>5.7751889301284303</v>
      </c>
    </row>
    <row r="31" spans="11:18">
      <c r="L31" s="40">
        <v>20</v>
      </c>
      <c r="M31" s="41" t="str">
        <f>INDEX(Data_for_Ranking!$AR$4:$AR$302,MATCH(LARGE(Data_for_Ranking!$AT$4:$AT$302,L31),Data_for_Ranking!$AT$4:$AT$302,0))</f>
        <v>Moldau</v>
      </c>
      <c r="N31" s="42">
        <f>VLOOKUP(M31,Data_for_Ranking!$AR:$AT,2,FALSE)</f>
        <v>5.35377144</v>
      </c>
      <c r="O31" s="42">
        <f>VLOOKUP(M31,Data_for_Ranking!$AR:$AT,3,FALSE)</f>
        <v>13.290342786666665</v>
      </c>
      <c r="P31" s="42">
        <f t="shared" si="0"/>
        <v>7.936571346666665</v>
      </c>
      <c r="Q31" s="43">
        <f t="shared" si="1"/>
        <v>1.4824262551385019</v>
      </c>
    </row>
    <row r="32" spans="11:18" ht="15" thickBot="1">
      <c r="L32" s="51"/>
      <c r="M32" s="52" t="s">
        <v>246</v>
      </c>
      <c r="N32" s="53">
        <f>Data_for_Ranking!AS303</f>
        <v>971.6019977599999</v>
      </c>
      <c r="O32" s="53">
        <f>Data_for_Ranking!AT303</f>
        <v>1445.6223153200001</v>
      </c>
      <c r="P32" s="53">
        <f t="shared" si="0"/>
        <v>474.02031756000019</v>
      </c>
      <c r="Q32" s="54">
        <f t="shared" si="1"/>
        <v>0.4878749926954043</v>
      </c>
    </row>
    <row r="33" spans="2:19">
      <c r="N33" s="42"/>
    </row>
    <row r="34" spans="2:19">
      <c r="N34" s="42"/>
    </row>
    <row r="40" spans="2:19">
      <c r="L40" s="55"/>
      <c r="N40" s="56"/>
      <c r="O40" s="56"/>
    </row>
    <row r="41" spans="2:19" ht="28.5" customHeight="1">
      <c r="B41" s="31" t="str">
        <f>CONCATENATE("Top-10 der ",D6," mit der größten absoluten Steigerung, ",O44, " vs ",N44)</f>
        <v>Top-10 der Zielländer mit der größten absoluten Steigerung, avg 2018-20 vs 2021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2:19" ht="15" thickBot="1"/>
    <row r="43" spans="2:19">
      <c r="L43" s="33"/>
      <c r="M43" s="34"/>
      <c r="N43" s="34" t="str">
        <f>$C$4</f>
        <v>EU-27</v>
      </c>
      <c r="O43" s="165" t="str">
        <f>$O$9</f>
        <v xml:space="preserve">Ausfuhr von Zucker (1000 t Ww) </v>
      </c>
      <c r="P43" s="165"/>
      <c r="Q43" s="35"/>
    </row>
    <row r="44" spans="2:19">
      <c r="L44" s="36" t="str">
        <f>$L$10</f>
        <v>Rang</v>
      </c>
      <c r="M44" s="37" t="str">
        <f>$M$10</f>
        <v>Land</v>
      </c>
      <c r="N44" s="102">
        <f>$N$10</f>
        <v>2021</v>
      </c>
      <c r="O44" s="102" t="str">
        <f>O10</f>
        <v>avg 2018-20</v>
      </c>
      <c r="P44" s="38" t="s">
        <v>580</v>
      </c>
      <c r="Q44" s="39" t="s">
        <v>581</v>
      </c>
    </row>
    <row r="45" spans="2:19">
      <c r="L45" s="40">
        <v>1</v>
      </c>
      <c r="M45" s="41" t="str">
        <f>INDEX(Data_for_Ranking!$AR$4:$AR$302,MATCH(LARGE(Data_for_Ranking!$AU$4:$AU$302,L45),Data_for_Ranking!$AU$4:$AU$302,0))</f>
        <v>UK</v>
      </c>
      <c r="N45" s="42">
        <f>VLOOKUP(M45,Data_for_Ranking!$AR:$AT,2,FALSE)</f>
        <v>240.94352608</v>
      </c>
      <c r="O45" s="42">
        <f>VLOOKUP(M45,Data_for_Ranking!$AR:$AT,3,FALSE)</f>
        <v>345.49390118666662</v>
      </c>
      <c r="P45" s="42">
        <f>O45-N45</f>
        <v>104.55037510666662</v>
      </c>
      <c r="Q45" s="43">
        <f>IFERROR(P45/N45,#N/A)</f>
        <v>0.43392066517675587</v>
      </c>
      <c r="R45" s="44">
        <f t="shared" ref="R45:R55" si="2">$Q$66</f>
        <v>0.4878749926954043</v>
      </c>
    </row>
    <row r="46" spans="2:19">
      <c r="L46" s="40">
        <v>2</v>
      </c>
      <c r="M46" s="41" t="str">
        <f>INDEX(Data_for_Ranking!$AR$4:$AR$302,MATCH(LARGE(Data_for_Ranking!$AU$4:$AU$302,L46),Data_for_Ranking!$AU$4:$AU$302,0))</f>
        <v>Israel</v>
      </c>
      <c r="N46" s="42">
        <f>VLOOKUP(M46,Data_for_Ranking!$AR:$AT,2,FALSE)</f>
        <v>201.21728056000001</v>
      </c>
      <c r="O46" s="42">
        <f>VLOOKUP(M46,Data_for_Ranking!$AR:$AT,3,FALSE)</f>
        <v>263.28754514666667</v>
      </c>
      <c r="P46" s="42">
        <f t="shared" ref="P46:P66" si="3">O46-N46</f>
        <v>62.070264586666667</v>
      </c>
      <c r="Q46" s="43">
        <f t="shared" ref="Q46:Q66" si="4">IFERROR(P46/N46,#N/A)</f>
        <v>0.30847382696914161</v>
      </c>
      <c r="R46" s="44">
        <f t="shared" si="2"/>
        <v>0.4878749926954043</v>
      </c>
    </row>
    <row r="47" spans="2:19">
      <c r="L47" s="40">
        <v>3</v>
      </c>
      <c r="M47" s="41" t="str">
        <f>INDEX(Data_for_Ranking!$AR$4:$AR$302,MATCH(LARGE(Data_for_Ranking!$AU$4:$AU$302,L47),Data_for_Ranking!$AU$4:$AU$302,0))</f>
        <v>Norwegen</v>
      </c>
      <c r="N47" s="42">
        <f>VLOOKUP(M47,Data_for_Ranking!$AR:$AT,2,FALSE)</f>
        <v>23.173547879999997</v>
      </c>
      <c r="O47" s="42">
        <f>VLOOKUP(M47,Data_for_Ranking!$AR:$AT,3,FALSE)</f>
        <v>59.105166973333333</v>
      </c>
      <c r="P47" s="42">
        <f t="shared" si="3"/>
        <v>35.931619093333339</v>
      </c>
      <c r="Q47" s="43">
        <f t="shared" si="4"/>
        <v>1.5505445812354108</v>
      </c>
      <c r="R47" s="44">
        <f t="shared" si="2"/>
        <v>0.4878749926954043</v>
      </c>
    </row>
    <row r="48" spans="2:19">
      <c r="L48" s="40">
        <v>4</v>
      </c>
      <c r="M48" s="41" t="str">
        <f>INDEX(Data_for_Ranking!$AR$4:$AR$302,MATCH(LARGE(Data_for_Ranking!$AU$4:$AU$302,L48),Data_for_Ranking!$AU$4:$AU$302,0))</f>
        <v>Agypten</v>
      </c>
      <c r="N48" s="42">
        <f>VLOOKUP(M48,Data_for_Ranking!$AR:$AT,2,FALSE)</f>
        <v>93.23043088</v>
      </c>
      <c r="O48" s="42">
        <f>VLOOKUP(M48,Data_for_Ranking!$AR:$AT,3,FALSE)</f>
        <v>123.71144697333334</v>
      </c>
      <c r="P48" s="42">
        <f t="shared" si="3"/>
        <v>30.481016093333338</v>
      </c>
      <c r="Q48" s="43">
        <f t="shared" si="4"/>
        <v>0.32694277829270652</v>
      </c>
      <c r="R48" s="44">
        <f t="shared" si="2"/>
        <v>0.4878749926954043</v>
      </c>
    </row>
    <row r="49" spans="12:18">
      <c r="L49" s="40">
        <v>5</v>
      </c>
      <c r="M49" s="41" t="str">
        <f>INDEX(Data_for_Ranking!$AR$4:$AR$302,MATCH(LARGE(Data_for_Ranking!$AU$4:$AU$302,L49),Data_for_Ranking!$AU$4:$AU$302,0))</f>
        <v>Saudi Arabien</v>
      </c>
      <c r="N49" s="42">
        <f>VLOOKUP(M49,Data_for_Ranking!$AR:$AT,2,FALSE)</f>
        <v>4.96979244</v>
      </c>
      <c r="O49" s="42">
        <f>VLOOKUP(M49,Data_for_Ranking!$AR:$AT,3,FALSE)</f>
        <v>35.310609919999997</v>
      </c>
      <c r="P49" s="42">
        <f t="shared" si="3"/>
        <v>30.340817479999998</v>
      </c>
      <c r="Q49" s="43">
        <f t="shared" si="4"/>
        <v>6.1050472119918151</v>
      </c>
      <c r="R49" s="44">
        <f t="shared" si="2"/>
        <v>0.4878749926954043</v>
      </c>
    </row>
    <row r="50" spans="12:18">
      <c r="L50" s="40">
        <v>6</v>
      </c>
      <c r="M50" s="41" t="str">
        <f>INDEX(Data_for_Ranking!$AR$4:$AR$302,MATCH(LARGE(Data_for_Ranking!$AU$4:$AU$302,L50),Data_for_Ranking!$AU$4:$AU$302,0))</f>
        <v>Ghana</v>
      </c>
      <c r="N50" s="42">
        <f>VLOOKUP(M50,Data_for_Ranking!$AR:$AT,2,FALSE)</f>
        <v>16.379003319999999</v>
      </c>
      <c r="O50" s="42">
        <f>VLOOKUP(M50,Data_for_Ranking!$AR:$AT,3,FALSE)</f>
        <v>43.28387889333333</v>
      </c>
      <c r="P50" s="42">
        <f t="shared" si="3"/>
        <v>26.904875573333332</v>
      </c>
      <c r="Q50" s="43">
        <f t="shared" si="4"/>
        <v>1.6426442468865274</v>
      </c>
      <c r="R50" s="44">
        <f t="shared" si="2"/>
        <v>0.4878749926954043</v>
      </c>
    </row>
    <row r="51" spans="12:18">
      <c r="L51" s="40">
        <v>7</v>
      </c>
      <c r="M51" s="41" t="str">
        <f>INDEX(Data_for_Ranking!$AR$4:$AR$302,MATCH(LARGE(Data_for_Ranking!$AU$4:$AU$302,L51),Data_for_Ranking!$AU$4:$AU$302,0))</f>
        <v>Kamerun</v>
      </c>
      <c r="N51" s="42">
        <f>VLOOKUP(M51,Data_for_Ranking!$AR:$AT,2,FALSE)</f>
        <v>11.4299292</v>
      </c>
      <c r="O51" s="42">
        <f>VLOOKUP(M51,Data_for_Ranking!$AR:$AT,3,FALSE)</f>
        <v>37.623443653333332</v>
      </c>
      <c r="P51" s="42">
        <f t="shared" si="3"/>
        <v>26.193514453333332</v>
      </c>
      <c r="Q51" s="43">
        <f t="shared" si="4"/>
        <v>2.2916602539701936</v>
      </c>
      <c r="R51" s="44">
        <f t="shared" si="2"/>
        <v>0.4878749926954043</v>
      </c>
    </row>
    <row r="52" spans="12:18">
      <c r="L52" s="40">
        <v>8</v>
      </c>
      <c r="M52" s="41" t="str">
        <f>INDEX(Data_for_Ranking!$AR$4:$AR$302,MATCH(LARGE(Data_for_Ranking!$AU$4:$AU$302,L52),Data_for_Ranking!$AU$4:$AU$302,0))</f>
        <v>Libanon</v>
      </c>
      <c r="N52" s="42">
        <f>VLOOKUP(M52,Data_for_Ranking!$AR:$AT,2,FALSE)</f>
        <v>7.8220702399999995</v>
      </c>
      <c r="O52" s="42">
        <f>VLOOKUP(M52,Data_for_Ranking!$AR:$AT,3,FALSE)</f>
        <v>23.815397333333333</v>
      </c>
      <c r="P52" s="42">
        <f t="shared" si="3"/>
        <v>15.993327093333335</v>
      </c>
      <c r="Q52" s="43">
        <f t="shared" si="4"/>
        <v>2.0446412014491622</v>
      </c>
      <c r="R52" s="44">
        <f t="shared" si="2"/>
        <v>0.4878749926954043</v>
      </c>
    </row>
    <row r="53" spans="12:18">
      <c r="L53" s="40">
        <v>9</v>
      </c>
      <c r="M53" s="41" t="str">
        <f>INDEX(Data_for_Ranking!$AR$4:$AR$302,MATCH(LARGE(Data_for_Ranking!$AU$4:$AU$302,L53),Data_for_Ranking!$AU$4:$AU$302,0))</f>
        <v>Georgien</v>
      </c>
      <c r="N53" s="42">
        <f>VLOOKUP(M53,Data_for_Ranking!$AR:$AT,2,FALSE)</f>
        <v>25.668700239999996</v>
      </c>
      <c r="O53" s="42">
        <f>VLOOKUP(M53,Data_for_Ranking!$AR:$AT,3,FALSE)</f>
        <v>40.196008879999994</v>
      </c>
      <c r="P53" s="42">
        <f t="shared" si="3"/>
        <v>14.527308639999998</v>
      </c>
      <c r="Q53" s="43">
        <f t="shared" si="4"/>
        <v>0.5659541972975255</v>
      </c>
      <c r="R53" s="44">
        <f t="shared" si="2"/>
        <v>0.4878749926954043</v>
      </c>
    </row>
    <row r="54" spans="12:18">
      <c r="L54" s="40">
        <v>10</v>
      </c>
      <c r="M54" s="41" t="str">
        <f>INDEX(Data_for_Ranking!$AR$4:$AR$302,MATCH(LARGE(Data_for_Ranking!$AU$4:$AU$302,L54),Data_for_Ranking!$AU$4:$AU$302,0))</f>
        <v>Kuwait</v>
      </c>
      <c r="N54" s="42">
        <f>VLOOKUP(M54,Data_for_Ranking!$AR:$AT,2,FALSE)</f>
        <v>22.596730719999996</v>
      </c>
      <c r="O54" s="42">
        <f>VLOOKUP(M54,Data_for_Ranking!$AR:$AT,3,FALSE)</f>
        <v>35.090144426666669</v>
      </c>
      <c r="P54" s="42">
        <f t="shared" si="3"/>
        <v>12.493413706666672</v>
      </c>
      <c r="Q54" s="43">
        <f t="shared" si="4"/>
        <v>0.55288589581717484</v>
      </c>
      <c r="R54" s="44">
        <f t="shared" si="2"/>
        <v>0.4878749926954043</v>
      </c>
    </row>
    <row r="55" spans="12:18">
      <c r="L55" s="46"/>
      <c r="M55" s="47" t="str">
        <f>IF(M56="","","Andere")</f>
        <v>Andere</v>
      </c>
      <c r="N55" s="48">
        <f>IF(OR($G$4="Food supply quantity (kg/capita/yr)",$G$4="Food supply (kcal/capita/day)"),"-",N66-SUM(N45:N54))</f>
        <v>324.1709861999999</v>
      </c>
      <c r="O55" s="48">
        <f>IF(OR($G$4="Food supply quantity (kg/capita/yr)",$G$4="Food supply (kcal/capita/day)"),"-",O66-SUM(O45:O54))</f>
        <v>438.70477193333352</v>
      </c>
      <c r="P55" s="49">
        <f t="shared" si="3"/>
        <v>114.53378573333362</v>
      </c>
      <c r="Q55" s="50">
        <f t="shared" si="4"/>
        <v>0.35331288304336733</v>
      </c>
      <c r="R55" s="44">
        <f t="shared" si="2"/>
        <v>0.4878749926954043</v>
      </c>
    </row>
    <row r="56" spans="12:18">
      <c r="L56" s="40">
        <v>11</v>
      </c>
      <c r="M56" s="41" t="str">
        <f>INDEX(Data_for_Ranking!$AR$4:$AR$302,MATCH(LARGE(Data_for_Ranking!$AU$4:$AU$302,L56),Data_for_Ranking!$AU$4:$AU$302,0))</f>
        <v>Russland</v>
      </c>
      <c r="N56" s="42">
        <f>VLOOKUP(M56,Data_for_Ranking!$AR:$AT,2,FALSE)</f>
        <v>2.02116696</v>
      </c>
      <c r="O56" s="42">
        <f>VLOOKUP(M56,Data_for_Ranking!$AR:$AT,3,FALSE)</f>
        <v>13.693788013333332</v>
      </c>
      <c r="P56" s="42">
        <f t="shared" si="3"/>
        <v>11.672621053333332</v>
      </c>
      <c r="Q56" s="43">
        <f t="shared" si="4"/>
        <v>5.7751889301284303</v>
      </c>
    </row>
    <row r="57" spans="12:18">
      <c r="L57" s="40">
        <v>12</v>
      </c>
      <c r="M57" s="41" t="str">
        <f>INDEX(Data_for_Ranking!$AR$4:$AR$302,MATCH(LARGE(Data_for_Ranking!$AU$4:$AU$302,L57),Data_for_Ranking!$AU$4:$AU$302,0))</f>
        <v>Senegal</v>
      </c>
      <c r="N57" s="42">
        <f>VLOOKUP(M57,Data_for_Ranking!$AR:$AT,2,FALSE)</f>
        <v>10.822814919999999</v>
      </c>
      <c r="O57" s="42">
        <f>VLOOKUP(M57,Data_for_Ranking!$AR:$AT,3,FALSE)</f>
        <v>22.077667546666664</v>
      </c>
      <c r="P57" s="42">
        <f t="shared" si="3"/>
        <v>11.254852626666665</v>
      </c>
      <c r="Q57" s="43">
        <f t="shared" si="4"/>
        <v>1.0399191624231032</v>
      </c>
    </row>
    <row r="58" spans="12:18">
      <c r="L58" s="40">
        <v>13</v>
      </c>
      <c r="M58" s="41" t="str">
        <f>INDEX(Data_for_Ranking!$AR$4:$AR$302,MATCH(LARGE(Data_for_Ranking!$AU$4:$AU$302,L58),Data_for_Ranking!$AU$4:$AU$302,0))</f>
        <v>Sierra Leone</v>
      </c>
      <c r="N58" s="42">
        <f>VLOOKUP(M58,Data_for_Ranking!$AR:$AT,2,FALSE)</f>
        <v>2.9344899999999998</v>
      </c>
      <c r="O58" s="42">
        <f>VLOOKUP(M58,Data_for_Ranking!$AR:$AT,3,FALSE)</f>
        <v>13.100555853333333</v>
      </c>
      <c r="P58" s="42">
        <f t="shared" si="3"/>
        <v>10.166065853333333</v>
      </c>
      <c r="Q58" s="43">
        <f t="shared" si="4"/>
        <v>3.4643382166350314</v>
      </c>
    </row>
    <row r="59" spans="12:18">
      <c r="L59" s="40">
        <v>14</v>
      </c>
      <c r="M59" s="41" t="str">
        <f>INDEX(Data_for_Ranking!$AR$4:$AR$302,MATCH(LARGE(Data_for_Ranking!$AU$4:$AU$302,L59),Data_for_Ranking!$AU$4:$AU$302,0))</f>
        <v>NordMazedonien</v>
      </c>
      <c r="N59" s="42">
        <f>VLOOKUP(M59,Data_for_Ranking!$AR:$AT,2,FALSE)</f>
        <v>3.0488501600000002</v>
      </c>
      <c r="O59" s="42">
        <f>VLOOKUP(M59,Data_for_Ranking!$AR:$AT,3,FALSE)</f>
        <v>12.782548466666666</v>
      </c>
      <c r="P59" s="42">
        <f t="shared" si="3"/>
        <v>9.7336983066666658</v>
      </c>
      <c r="Q59" s="43">
        <f t="shared" si="4"/>
        <v>3.1925800862140976</v>
      </c>
    </row>
    <row r="60" spans="12:18">
      <c r="L60" s="40">
        <v>15</v>
      </c>
      <c r="M60" s="41" t="str">
        <f>INDEX(Data_for_Ranking!$AR$4:$AR$302,MATCH(LARGE(Data_for_Ranking!$AU$4:$AU$302,L60),Data_for_Ranking!$AU$4:$AU$302,0))</f>
        <v>Vereinigte Arabische Emirate</v>
      </c>
      <c r="N60" s="42">
        <f>VLOOKUP(M60,Data_for_Ranking!$AR:$AT,2,FALSE)</f>
        <v>2.97688788</v>
      </c>
      <c r="O60" s="42">
        <f>VLOOKUP(M60,Data_for_Ranking!$AR:$AT,3,FALSE)</f>
        <v>11.215535466666665</v>
      </c>
      <c r="P60" s="42">
        <f t="shared" si="3"/>
        <v>8.2386475866666657</v>
      </c>
      <c r="Q60" s="43">
        <f t="shared" si="4"/>
        <v>2.7675370785770625</v>
      </c>
    </row>
    <row r="61" spans="12:18">
      <c r="L61" s="40">
        <v>16</v>
      </c>
      <c r="M61" s="41" t="str">
        <f>INDEX(Data_for_Ranking!$AR$4:$AR$302,MATCH(LARGE(Data_for_Ranking!$AU$4:$AU$302,L61),Data_for_Ranking!$AU$4:$AU$302,0))</f>
        <v>Moldau</v>
      </c>
      <c r="N61" s="42">
        <f>VLOOKUP(M61,Data_for_Ranking!$AR:$AT,2,FALSE)</f>
        <v>5.35377144</v>
      </c>
      <c r="O61" s="42">
        <f>VLOOKUP(M61,Data_for_Ranking!$AR:$AT,3,FALSE)</f>
        <v>13.290342786666665</v>
      </c>
      <c r="P61" s="42">
        <f t="shared" si="3"/>
        <v>7.936571346666665</v>
      </c>
      <c r="Q61" s="43">
        <f t="shared" si="4"/>
        <v>1.4824262551385019</v>
      </c>
    </row>
    <row r="62" spans="12:18">
      <c r="L62" s="40">
        <v>17</v>
      </c>
      <c r="M62" s="41" t="str">
        <f>INDEX(Data_for_Ranking!$AR$4:$AR$302,MATCH(LARGE(Data_for_Ranking!$AU$4:$AU$302,L62),Data_for_Ranking!$AU$4:$AU$302,0))</f>
        <v>Ukraine</v>
      </c>
      <c r="N62" s="42">
        <f>VLOOKUP(M62,Data_for_Ranking!$AR:$AT,2,FALSE)</f>
        <v>8.4683182399999986</v>
      </c>
      <c r="O62" s="42">
        <f>VLOOKUP(M62,Data_for_Ranking!$AR:$AT,3,FALSE)</f>
        <v>14.607664079999999</v>
      </c>
      <c r="P62" s="42">
        <f t="shared" si="3"/>
        <v>6.1393458400000007</v>
      </c>
      <c r="Q62" s="43">
        <f t="shared" si="4"/>
        <v>0.72497816756588984</v>
      </c>
    </row>
    <row r="63" spans="12:18">
      <c r="L63" s="40">
        <v>18</v>
      </c>
      <c r="M63" s="41" t="str">
        <f>INDEX(Data_for_Ranking!$AR$4:$AR$302,MATCH(LARGE(Data_for_Ranking!$AU$4:$AU$302,L63),Data_for_Ranking!$AU$4:$AU$302,0))</f>
        <v>Kasachstan</v>
      </c>
      <c r="N63" s="42">
        <f>VLOOKUP(M63,Data_for_Ranking!$AR:$AT,2,FALSE)</f>
        <v>0.63977355999999996</v>
      </c>
      <c r="O63" s="42">
        <f>VLOOKUP(M63,Data_for_Ranking!$AR:$AT,3,FALSE)</f>
        <v>6.5789385200000003</v>
      </c>
      <c r="P63" s="42">
        <f t="shared" si="3"/>
        <v>5.9391649600000003</v>
      </c>
      <c r="Q63" s="43">
        <f t="shared" si="4"/>
        <v>9.2832297727339661</v>
      </c>
    </row>
    <row r="64" spans="12:18">
      <c r="L64" s="40">
        <v>19</v>
      </c>
      <c r="M64" s="41" t="str">
        <f>INDEX(Data_for_Ranking!$AR$4:$AR$302,MATCH(LARGE(Data_for_Ranking!$AU$4:$AU$302,L64),Data_for_Ranking!$AU$4:$AU$302,0))</f>
        <v>Kosovo</v>
      </c>
      <c r="N64" s="42">
        <f>VLOOKUP(M64,Data_for_Ranking!$AR:$AT,2,FALSE)</f>
        <v>15.2047078</v>
      </c>
      <c r="O64" s="42">
        <f>VLOOKUP(M64,Data_for_Ranking!$AR:$AT,3,FALSE)</f>
        <v>20.799343306666664</v>
      </c>
      <c r="P64" s="42">
        <f t="shared" si="3"/>
        <v>5.5946355066666644</v>
      </c>
      <c r="Q64" s="43">
        <f t="shared" si="4"/>
        <v>0.3679541613201317</v>
      </c>
    </row>
    <row r="65" spans="2:19">
      <c r="L65" s="40">
        <v>20</v>
      </c>
      <c r="M65" s="41" t="str">
        <f>INDEX(Data_for_Ranking!$AR$4:$AR$302,MATCH(LARGE(Data_for_Ranking!$AU$4:$AU$302,L65),Data_for_Ranking!$AU$4:$AU$302,0))</f>
        <v>Benin</v>
      </c>
      <c r="N65" s="42">
        <f>VLOOKUP(M65,Data_for_Ranking!$AR:$AT,2,FALSE)</f>
        <v>5.5406057999999998</v>
      </c>
      <c r="O65" s="42">
        <f>VLOOKUP(M65,Data_for_Ranking!$AR:$AT,3,FALSE)</f>
        <v>10.409960293333333</v>
      </c>
      <c r="P65" s="42">
        <f t="shared" si="3"/>
        <v>4.8693544933333328</v>
      </c>
      <c r="Q65" s="43">
        <f t="shared" si="4"/>
        <v>0.87884875212261682</v>
      </c>
    </row>
    <row r="66" spans="2:19" ht="15" thickBot="1">
      <c r="L66" s="51"/>
      <c r="M66" s="52" t="str">
        <f>M32</f>
        <v>Welt</v>
      </c>
      <c r="N66" s="53">
        <f>N32</f>
        <v>971.6019977599999</v>
      </c>
      <c r="O66" s="53">
        <f>O32</f>
        <v>1445.6223153200001</v>
      </c>
      <c r="P66" s="53">
        <f t="shared" si="3"/>
        <v>474.02031756000019</v>
      </c>
      <c r="Q66" s="54">
        <f t="shared" si="4"/>
        <v>0.4878749926954043</v>
      </c>
    </row>
    <row r="74" spans="2:19">
      <c r="L74" s="55"/>
      <c r="N74" s="56"/>
      <c r="O74" s="56"/>
    </row>
    <row r="75" spans="2:19">
      <c r="N75" s="56"/>
    </row>
    <row r="76" spans="2:19">
      <c r="N76" s="56"/>
    </row>
    <row r="77" spans="2:19" ht="28.5" customHeight="1">
      <c r="B77" s="31" t="str">
        <f>CONCATENATE("Top-10 ",D6," mit der größten relativen Steigerung, ",O44, " vs ",N44)</f>
        <v>Top-10 Zielländer mit der größten relativen Steigerung, avg 2018-20 vs 2021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2:19" ht="15" thickBot="1"/>
    <row r="79" spans="2:19">
      <c r="L79" s="33"/>
      <c r="M79" s="34"/>
      <c r="N79" s="34" t="str">
        <f>$C$4</f>
        <v>EU-27</v>
      </c>
      <c r="O79" s="165" t="str">
        <f>$O$9</f>
        <v xml:space="preserve">Ausfuhr von Zucker (1000 t Ww) </v>
      </c>
      <c r="P79" s="165"/>
      <c r="Q79" s="35"/>
    </row>
    <row r="80" spans="2:19">
      <c r="L80" s="36" t="str">
        <f>$L$10</f>
        <v>Rang</v>
      </c>
      <c r="M80" s="37" t="str">
        <f>$M$10</f>
        <v>Land</v>
      </c>
      <c r="N80" s="102">
        <f>$N$10</f>
        <v>2021</v>
      </c>
      <c r="O80" s="102" t="str">
        <f>O44</f>
        <v>avg 2018-20</v>
      </c>
      <c r="P80" s="38" t="s">
        <v>580</v>
      </c>
      <c r="Q80" s="39" t="s">
        <v>581</v>
      </c>
    </row>
    <row r="81" spans="12:18">
      <c r="L81" s="40">
        <v>1</v>
      </c>
      <c r="M81" s="41" t="str">
        <f>INDEX(Data_for_Ranking!$AR$4:$AR$302,MATCH(LARGE(Data_for_Ranking!$AV$4:$AV$302,L81),Data_for_Ranking!$AV$4:$AV$302,0))</f>
        <v>Irak</v>
      </c>
      <c r="N81" s="42">
        <f>VLOOKUP(M81,Data_for_Ranking!$AR:$AT,2,FALSE)</f>
        <v>3.1527559999999996E-2</v>
      </c>
      <c r="O81" s="42">
        <f>VLOOKUP(M81,Data_for_Ranking!$AR:$AT,3,FALSE)</f>
        <v>0.34481915999999996</v>
      </c>
      <c r="P81" s="42">
        <f>O81-N81</f>
        <v>0.31329159999999995</v>
      </c>
      <c r="Q81" s="43">
        <f>IFERROR(P81/N81,#N/A)</f>
        <v>9.9370709309569154</v>
      </c>
      <c r="R81" s="44">
        <f t="shared" ref="R81:R91" si="5">$Q$102</f>
        <v>0.4878749926954043</v>
      </c>
    </row>
    <row r="82" spans="12:18">
      <c r="L82" s="40">
        <v>2</v>
      </c>
      <c r="M82" s="41" t="str">
        <f>INDEX(Data_for_Ranking!$AR$4:$AR$302,MATCH(LARGE(Data_for_Ranking!$AV$4:$AV$302,L82),Data_for_Ranking!$AV$4:$AV$302,0))</f>
        <v>Kasachstan</v>
      </c>
      <c r="N82" s="42">
        <f>VLOOKUP(M82,Data_for_Ranking!$AR:$AT,2,FALSE)</f>
        <v>0.63977355999999996</v>
      </c>
      <c r="O82" s="42">
        <f>VLOOKUP(M82,Data_for_Ranking!$AR:$AT,3,FALSE)</f>
        <v>6.5789385200000003</v>
      </c>
      <c r="P82" s="42">
        <f t="shared" ref="P82:P101" si="6">O82-N82</f>
        <v>5.9391649600000003</v>
      </c>
      <c r="Q82" s="43">
        <f t="shared" ref="Q82:Q101" si="7">IFERROR(P82/N82,#N/A)</f>
        <v>9.2832297727339661</v>
      </c>
      <c r="R82" s="44">
        <f t="shared" si="5"/>
        <v>0.4878749926954043</v>
      </c>
    </row>
    <row r="83" spans="12:18">
      <c r="L83" s="40">
        <v>3</v>
      </c>
      <c r="M83" s="41" t="str">
        <f>INDEX(Data_for_Ranking!$AR$4:$AR$302,MATCH(LARGE(Data_for_Ranking!$AV$4:$AV$302,L83),Data_for_Ranking!$AV$4:$AV$302,0))</f>
        <v>Athiopien</v>
      </c>
      <c r="N83" s="42">
        <f>VLOOKUP(M83,Data_for_Ranking!$AR:$AT,2,FALSE)</f>
        <v>1.0163E-2</v>
      </c>
      <c r="O83" s="42">
        <f>VLOOKUP(M83,Data_for_Ranking!$AR:$AT,3,FALSE)</f>
        <v>9.6168999999999991E-2</v>
      </c>
      <c r="P83" s="42">
        <f t="shared" si="6"/>
        <v>8.6005999999999985E-2</v>
      </c>
      <c r="Q83" s="43">
        <f t="shared" si="7"/>
        <v>8.4626586637803776</v>
      </c>
      <c r="R83" s="44">
        <f t="shared" si="5"/>
        <v>0.4878749926954043</v>
      </c>
    </row>
    <row r="84" spans="12:18">
      <c r="L84" s="40">
        <v>4</v>
      </c>
      <c r="M84" s="41" t="str">
        <f>INDEX(Data_for_Ranking!$AR$4:$AR$302,MATCH(LARGE(Data_for_Ranking!$AV$4:$AV$302,L84),Data_for_Ranking!$AV$4:$AV$302,0))</f>
        <v>Mongolei</v>
      </c>
      <c r="N84" s="42">
        <f>VLOOKUP(M84,Data_for_Ranking!$AR:$AT,2,FALSE)</f>
        <v>0.19329756000000001</v>
      </c>
      <c r="O84" s="42">
        <f>VLOOKUP(M84,Data_for_Ranking!$AR:$AT,3,FALSE)</f>
        <v>1.6529201199999999</v>
      </c>
      <c r="P84" s="42">
        <f t="shared" si="6"/>
        <v>1.4596225599999999</v>
      </c>
      <c r="Q84" s="43">
        <f t="shared" si="7"/>
        <v>7.5511690887355218</v>
      </c>
      <c r="R84" s="44">
        <f t="shared" si="5"/>
        <v>0.4878749926954043</v>
      </c>
    </row>
    <row r="85" spans="12:18">
      <c r="L85" s="40">
        <v>5</v>
      </c>
      <c r="M85" s="41" t="str">
        <f>INDEX(Data_for_Ranking!$AR$4:$AR$302,MATCH(LARGE(Data_for_Ranking!$AV$4:$AV$302,L85),Data_for_Ranking!$AV$4:$AV$302,0))</f>
        <v>Jordanien</v>
      </c>
      <c r="N85" s="42">
        <f>VLOOKUP(M85,Data_for_Ranking!$AR:$AT,2,FALSE)</f>
        <v>0.55193996000000001</v>
      </c>
      <c r="O85" s="42">
        <f>VLOOKUP(M85,Data_for_Ranking!$AR:$AT,3,FALSE)</f>
        <v>4.5908965866666662</v>
      </c>
      <c r="P85" s="42">
        <f t="shared" si="6"/>
        <v>4.0389566266666659</v>
      </c>
      <c r="Q85" s="43">
        <f t="shared" si="7"/>
        <v>7.3177463481112435</v>
      </c>
      <c r="R85" s="44">
        <f t="shared" si="5"/>
        <v>0.4878749926954043</v>
      </c>
    </row>
    <row r="86" spans="12:18">
      <c r="L86" s="40">
        <v>6</v>
      </c>
      <c r="M86" s="41" t="str">
        <f>INDEX(Data_for_Ranking!$AR$4:$AR$302,MATCH(LARGE(Data_for_Ranking!$AV$4:$AV$302,L86),Data_for_Ranking!$AV$4:$AV$302,0))</f>
        <v>Namibia</v>
      </c>
      <c r="N86" s="42">
        <f>VLOOKUP(M86,Data_for_Ranking!$AR:$AT,2,FALSE)</f>
        <v>2.5919999999999997E-3</v>
      </c>
      <c r="O86" s="42">
        <f>VLOOKUP(M86,Data_for_Ranking!$AR:$AT,3,FALSE)</f>
        <v>2.0483999999999999E-2</v>
      </c>
      <c r="P86" s="42">
        <f t="shared" si="6"/>
        <v>1.7891999999999998E-2</v>
      </c>
      <c r="Q86" s="43">
        <f t="shared" si="7"/>
        <v>6.9027777777777777</v>
      </c>
      <c r="R86" s="44">
        <f t="shared" si="5"/>
        <v>0.4878749926954043</v>
      </c>
    </row>
    <row r="87" spans="12:18">
      <c r="L87" s="40">
        <v>7</v>
      </c>
      <c r="M87" s="41" t="str">
        <f>INDEX(Data_for_Ranking!$AR$4:$AR$302,MATCH(LARGE(Data_for_Ranking!$AV$4:$AV$302,L87),Data_for_Ranking!$AV$4:$AV$302,0))</f>
        <v>Hong Kong</v>
      </c>
      <c r="N87" s="42">
        <f>VLOOKUP(M87,Data_for_Ranking!$AR:$AT,2,FALSE)</f>
        <v>7.006772E-2</v>
      </c>
      <c r="O87" s="42">
        <f>VLOOKUP(M87,Data_for_Ranking!$AR:$AT,3,FALSE)</f>
        <v>0.54935696000000001</v>
      </c>
      <c r="P87" s="42">
        <f t="shared" si="6"/>
        <v>0.47928924000000001</v>
      </c>
      <c r="Q87" s="43">
        <f t="shared" si="7"/>
        <v>6.8403715719592419</v>
      </c>
      <c r="R87" s="44">
        <f t="shared" si="5"/>
        <v>0.4878749926954043</v>
      </c>
    </row>
    <row r="88" spans="12:18">
      <c r="L88" s="40">
        <v>8</v>
      </c>
      <c r="M88" s="41" t="str">
        <f>INDEX(Data_for_Ranking!$AR$4:$AR$302,MATCH(LARGE(Data_for_Ranking!$AV$4:$AV$302,L88),Data_for_Ranking!$AV$4:$AV$302,0))</f>
        <v>Saudi Arabien</v>
      </c>
      <c r="N88" s="42">
        <f>VLOOKUP(M88,Data_for_Ranking!$AR:$AT,2,FALSE)</f>
        <v>4.96979244</v>
      </c>
      <c r="O88" s="42">
        <f>VLOOKUP(M88,Data_for_Ranking!$AR:$AT,3,FALSE)</f>
        <v>35.310609919999997</v>
      </c>
      <c r="P88" s="42">
        <f t="shared" si="6"/>
        <v>30.340817479999998</v>
      </c>
      <c r="Q88" s="43">
        <f t="shared" si="7"/>
        <v>6.1050472119918151</v>
      </c>
      <c r="R88" s="44">
        <f t="shared" si="5"/>
        <v>0.4878749926954043</v>
      </c>
    </row>
    <row r="89" spans="12:18">
      <c r="L89" s="40">
        <v>9</v>
      </c>
      <c r="M89" s="41" t="str">
        <f>INDEX(Data_for_Ranking!$AR$4:$AR$302,MATCH(LARGE(Data_for_Ranking!$AV$4:$AV$302,L89),Data_for_Ranking!$AV$4:$AV$302,0))</f>
        <v>Tunisien</v>
      </c>
      <c r="N89" s="42">
        <f>VLOOKUP(M89,Data_for_Ranking!$AR:$AT,2,FALSE)</f>
        <v>0.79539291999999995</v>
      </c>
      <c r="O89" s="42">
        <f>VLOOKUP(M89,Data_for_Ranking!$AR:$AT,3,FALSE)</f>
        <v>5.6036532133333319</v>
      </c>
      <c r="P89" s="42">
        <f t="shared" si="6"/>
        <v>4.8082602933333316</v>
      </c>
      <c r="Q89" s="43">
        <f t="shared" si="7"/>
        <v>6.0451384120106724</v>
      </c>
      <c r="R89" s="44">
        <f t="shared" si="5"/>
        <v>0.4878749926954043</v>
      </c>
    </row>
    <row r="90" spans="12:18">
      <c r="L90" s="40">
        <v>10</v>
      </c>
      <c r="M90" s="41" t="str">
        <f>INDEX(Data_for_Ranking!$AR$4:$AR$302,MATCH(LARGE(Data_for_Ranking!$AV$4:$AV$302,L90),Data_for_Ranking!$AV$4:$AV$302,0))</f>
        <v>Russland</v>
      </c>
      <c r="N90" s="42">
        <f>VLOOKUP(M90,Data_for_Ranking!$AR:$AT,2,FALSE)</f>
        <v>2.02116696</v>
      </c>
      <c r="O90" s="42">
        <f>VLOOKUP(M90,Data_for_Ranking!$AR:$AT,3,FALSE)</f>
        <v>13.693788013333332</v>
      </c>
      <c r="P90" s="42">
        <f t="shared" si="6"/>
        <v>11.672621053333332</v>
      </c>
      <c r="Q90" s="43">
        <f t="shared" si="7"/>
        <v>5.7751889301284303</v>
      </c>
      <c r="R90" s="44">
        <f t="shared" si="5"/>
        <v>0.4878749926954043</v>
      </c>
    </row>
    <row r="91" spans="12:18">
      <c r="L91" s="46"/>
      <c r="M91" s="47" t="str">
        <f>IF(M92="","","Andere")</f>
        <v>Andere</v>
      </c>
      <c r="N91" s="48">
        <f>IF(OR($G$4="Food supply quantity (kg/capita/yr)",$G$4="Food supply (kcal/capita/day)"),"-",N102-SUM(N81:N90))</f>
        <v>962.31628407999995</v>
      </c>
      <c r="O91" s="48">
        <f>IF(OR($G$4="Food supply quantity (kg/capita/yr)",$G$4="Food supply (kcal/capita/day)"),"-",O102-SUM(O81:O90))</f>
        <v>1377.1806798266668</v>
      </c>
      <c r="P91" s="49">
        <f t="shared" si="6"/>
        <v>414.8643957466669</v>
      </c>
      <c r="Q91" s="50">
        <f t="shared" si="7"/>
        <v>0.43111023123056502</v>
      </c>
      <c r="R91" s="44">
        <f t="shared" si="5"/>
        <v>0.4878749926954043</v>
      </c>
    </row>
    <row r="92" spans="12:18">
      <c r="L92" s="40">
        <v>11</v>
      </c>
      <c r="M92" s="41" t="str">
        <f>INDEX(Data_for_Ranking!$AR$4:$AR$302,MATCH(LARGE(Data_for_Ranking!$AV$4:$AV$302,L92),Data_for_Ranking!$AV$4:$AV$302,0))</f>
        <v>Besetzte Palästinensische Gebiete</v>
      </c>
      <c r="N92" s="42">
        <f>VLOOKUP(M92,Data_for_Ranking!$AR:$AT,2,FALSE)</f>
        <v>0.65015999999999996</v>
      </c>
      <c r="O92" s="42">
        <f>VLOOKUP(M92,Data_for_Ranking!$AR:$AT,3,FALSE)</f>
        <v>4.28</v>
      </c>
      <c r="P92" s="42">
        <f t="shared" si="6"/>
        <v>3.6298400000000002</v>
      </c>
      <c r="Q92" s="43">
        <f t="shared" si="7"/>
        <v>5.5829949550879787</v>
      </c>
    </row>
    <row r="93" spans="12:18">
      <c r="L93" s="40">
        <v>12</v>
      </c>
      <c r="M93" s="41" t="str">
        <f>INDEX(Data_for_Ranking!$AR$4:$AR$302,MATCH(LARGE(Data_for_Ranking!$AV$4:$AV$302,L93),Data_for_Ranking!$AV$4:$AV$302,0))</f>
        <v>Antigua und Barbuda</v>
      </c>
      <c r="N93" s="42">
        <f>VLOOKUP(M93,Data_for_Ranking!$AR:$AT,2,FALSE)</f>
        <v>2.4599999999999996E-4</v>
      </c>
      <c r="O93" s="42">
        <f>VLOOKUP(M93,Data_for_Ranking!$AR:$AT,3,FALSE)</f>
        <v>1.5499999999999999E-3</v>
      </c>
      <c r="P93" s="42">
        <f t="shared" si="6"/>
        <v>1.304E-3</v>
      </c>
      <c r="Q93" s="43">
        <f t="shared" si="7"/>
        <v>5.3008130081300822</v>
      </c>
    </row>
    <row r="94" spans="12:18">
      <c r="L94" s="40">
        <v>13</v>
      </c>
      <c r="M94" s="41" t="str">
        <f>INDEX(Data_for_Ranking!$AR$4:$AR$302,MATCH(LARGE(Data_for_Ranking!$AV$4:$AV$302,L94),Data_for_Ranking!$AV$4:$AV$302,0))</f>
        <v>Eritrea</v>
      </c>
      <c r="N94" s="42">
        <f>VLOOKUP(M94,Data_for_Ranking!$AR:$AT,2,FALSE)</f>
        <v>2.9999999999999997E-4</v>
      </c>
      <c r="O94" s="42">
        <f>VLOOKUP(M94,Data_for_Ranking!$AR:$AT,3,FALSE)</f>
        <v>1.8889866666666668E-3</v>
      </c>
      <c r="P94" s="42">
        <f t="shared" si="6"/>
        <v>1.5889866666666669E-3</v>
      </c>
      <c r="Q94" s="43">
        <f t="shared" si="7"/>
        <v>5.296622222222223</v>
      </c>
    </row>
    <row r="95" spans="12:18">
      <c r="L95" s="40">
        <v>14</v>
      </c>
      <c r="M95" s="41" t="str">
        <f>INDEX(Data_for_Ranking!$AR$4:$AR$302,MATCH(LARGE(Data_for_Ranking!$AV$4:$AV$302,L95),Data_for_Ranking!$AV$4:$AV$302,0))</f>
        <v>Botsuana</v>
      </c>
      <c r="N95" s="42">
        <f>VLOOKUP(M95,Data_for_Ranking!$AR:$AT,2,FALSE)</f>
        <v>1.2E-5</v>
      </c>
      <c r="O95" s="42">
        <f>VLOOKUP(M95,Data_for_Ranking!$AR:$AT,3,FALSE)</f>
        <v>6.9999999999999994E-5</v>
      </c>
      <c r="P95" s="42">
        <f t="shared" si="6"/>
        <v>5.7999999999999994E-5</v>
      </c>
      <c r="Q95" s="43">
        <f t="shared" si="7"/>
        <v>4.833333333333333</v>
      </c>
    </row>
    <row r="96" spans="12:18">
      <c r="L96" s="40">
        <v>15</v>
      </c>
      <c r="M96" s="41" t="str">
        <f>INDEX(Data_for_Ranking!$AR$4:$AR$302,MATCH(LARGE(Data_for_Ranking!$AV$4:$AV$302,L96),Data_for_Ranking!$AV$4:$AV$302,0))</f>
        <v>Guyana</v>
      </c>
      <c r="N96" s="42">
        <f>VLOOKUP(M96,Data_for_Ranking!$AR:$AT,2,FALSE)</f>
        <v>1.4999999999999999E-4</v>
      </c>
      <c r="O96" s="42">
        <f>VLOOKUP(M96,Data_for_Ranking!$AR:$AT,3,FALSE)</f>
        <v>8.6954666666666655E-4</v>
      </c>
      <c r="P96" s="42">
        <f t="shared" si="6"/>
        <v>7.1954666666666659E-4</v>
      </c>
      <c r="Q96" s="43">
        <f t="shared" si="7"/>
        <v>4.7969777777777773</v>
      </c>
    </row>
    <row r="97" spans="12:17">
      <c r="L97" s="40">
        <v>16</v>
      </c>
      <c r="M97" s="41" t="str">
        <f>INDEX(Data_for_Ranking!$AR$4:$AR$302,MATCH(LARGE(Data_for_Ranking!$AV$4:$AV$302,L97),Data_for_Ranking!$AV$4:$AV$302,0))</f>
        <v>Lao, Demokratische Volksrepublik</v>
      </c>
      <c r="N97" s="42">
        <f>VLOOKUP(M97,Data_for_Ranking!$AR:$AT,2,FALSE)</f>
        <v>1.4E-5</v>
      </c>
      <c r="O97" s="42">
        <f>VLOOKUP(M97,Data_for_Ranking!$AR:$AT,3,FALSE)</f>
        <v>6.8666666666666651E-5</v>
      </c>
      <c r="P97" s="42">
        <f t="shared" si="6"/>
        <v>5.4666666666666649E-5</v>
      </c>
      <c r="Q97" s="43">
        <f t="shared" si="7"/>
        <v>3.9047619047619038</v>
      </c>
    </row>
    <row r="98" spans="12:17">
      <c r="L98" s="40">
        <v>17</v>
      </c>
      <c r="M98" s="41" t="str">
        <f>INDEX(Data_for_Ranking!$AR$4:$AR$302,MATCH(LARGE(Data_for_Ranking!$AV$4:$AV$302,L98),Data_for_Ranking!$AV$4:$AV$302,0))</f>
        <v>Sierra Leone</v>
      </c>
      <c r="N98" s="42">
        <f>VLOOKUP(M98,Data_for_Ranking!$AR:$AT,2,FALSE)</f>
        <v>2.9344899999999998</v>
      </c>
      <c r="O98" s="42">
        <f>VLOOKUP(M98,Data_for_Ranking!$AR:$AT,3,FALSE)</f>
        <v>13.100555853333333</v>
      </c>
      <c r="P98" s="42">
        <f t="shared" si="6"/>
        <v>10.166065853333333</v>
      </c>
      <c r="Q98" s="43">
        <f t="shared" si="7"/>
        <v>3.4643382166350314</v>
      </c>
    </row>
    <row r="99" spans="12:17">
      <c r="L99" s="40">
        <v>18</v>
      </c>
      <c r="M99" s="41" t="str">
        <f>INDEX(Data_for_Ranking!$AR$4:$AR$302,MATCH(LARGE(Data_for_Ranking!$AV$4:$AV$302,L99),Data_for_Ranking!$AV$4:$AV$302,0))</f>
        <v>Gambia</v>
      </c>
      <c r="N99" s="42">
        <f>VLOOKUP(M99,Data_for_Ranking!$AR:$AT,2,FALSE)</f>
        <v>0.36641559999999995</v>
      </c>
      <c r="O99" s="42">
        <f>VLOOKUP(M99,Data_for_Ranking!$AR:$AT,3,FALSE)</f>
        <v>1.5412183333333334</v>
      </c>
      <c r="P99" s="42">
        <f t="shared" si="6"/>
        <v>1.1748027333333333</v>
      </c>
      <c r="Q99" s="43">
        <f t="shared" si="7"/>
        <v>3.2062028290644107</v>
      </c>
    </row>
    <row r="100" spans="12:17">
      <c r="L100" s="40">
        <v>19</v>
      </c>
      <c r="M100" s="41" t="str">
        <f>INDEX(Data_for_Ranking!$AR$4:$AR$302,MATCH(LARGE(Data_for_Ranking!$AV$4:$AV$302,L100),Data_for_Ranking!$AV$4:$AV$302,0))</f>
        <v>NordMazedonien</v>
      </c>
      <c r="N100" s="42">
        <f>VLOOKUP(M100,Data_for_Ranking!$AR:$AT,2,FALSE)</f>
        <v>3.0488501600000002</v>
      </c>
      <c r="O100" s="42">
        <f>VLOOKUP(M100,Data_for_Ranking!$AR:$AT,3,FALSE)</f>
        <v>12.782548466666666</v>
      </c>
      <c r="P100" s="42">
        <f t="shared" si="6"/>
        <v>9.7336983066666658</v>
      </c>
      <c r="Q100" s="43">
        <f t="shared" si="7"/>
        <v>3.1925800862140976</v>
      </c>
    </row>
    <row r="101" spans="12:17">
      <c r="L101" s="40">
        <v>20</v>
      </c>
      <c r="M101" s="41" t="str">
        <f>INDEX(Data_for_Ranking!$AR$4:$AR$302,MATCH(LARGE(Data_for_Ranking!$AV$4:$AV$302,L101),Data_for_Ranking!$AV$4:$AV$302,0))</f>
        <v>St Lucia</v>
      </c>
      <c r="N101" s="42">
        <f>VLOOKUP(M101,Data_for_Ranking!$AR:$AT,2,FALSE)</f>
        <v>2.2499999999999998E-3</v>
      </c>
      <c r="O101" s="42">
        <f>VLOOKUP(M101,Data_for_Ranking!$AR:$AT,3,FALSE)</f>
        <v>8.7379999999999992E-3</v>
      </c>
      <c r="P101" s="42">
        <f t="shared" si="6"/>
        <v>6.487999999999999E-3</v>
      </c>
      <c r="Q101" s="43">
        <f t="shared" si="7"/>
        <v>2.8835555555555552</v>
      </c>
    </row>
    <row r="102" spans="12:17" ht="15" thickBot="1">
      <c r="L102" s="51"/>
      <c r="M102" s="52" t="str">
        <f>$M$32</f>
        <v>Welt</v>
      </c>
      <c r="N102" s="53">
        <f>N66</f>
        <v>971.6019977599999</v>
      </c>
      <c r="O102" s="53">
        <f>O66</f>
        <v>1445.6223153200001</v>
      </c>
      <c r="P102" s="53">
        <f>O102-N102</f>
        <v>474.02031756000019</v>
      </c>
      <c r="Q102" s="54">
        <f>IFERROR(P102/N102,#N/A)</f>
        <v>0.4878749926954043</v>
      </c>
    </row>
    <row r="103" spans="12:17">
      <c r="L103" s="25" t="s">
        <v>588</v>
      </c>
    </row>
    <row r="113" spans="2:19" ht="28.5" customHeight="1">
      <c r="B113" s="31" t="str">
        <f>CONCATENATE("Top-5 ",D6," mit der größte/geringsten absoluten Änderung, ",O44, " vs ",N44)</f>
        <v>Top-5 Zielländer mit der größte/geringsten absoluten Änderung, avg 2018-20 vs 2021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7" spans="2:19" ht="15" thickBot="1">
      <c r="L117" s="57"/>
    </row>
    <row r="118" spans="2:19">
      <c r="L118" s="33"/>
      <c r="M118" s="34"/>
      <c r="N118" s="34" t="str">
        <f>$C$4</f>
        <v>EU-27</v>
      </c>
      <c r="O118" s="165" t="str">
        <f>$O$9</f>
        <v xml:space="preserve">Ausfuhr von Zucker (1000 t Ww) </v>
      </c>
      <c r="P118" s="165"/>
      <c r="Q118" s="35"/>
      <c r="R118" s="35"/>
    </row>
    <row r="119" spans="2:19">
      <c r="L119" s="36" t="str">
        <f>$L$10</f>
        <v>Rang</v>
      </c>
      <c r="M119" s="37"/>
      <c r="N119" s="37" t="str">
        <f>$M$10</f>
        <v>Land</v>
      </c>
      <c r="O119" s="58">
        <f>N80</f>
        <v>2021</v>
      </c>
      <c r="P119" s="58" t="str">
        <f>O10</f>
        <v>avg 2018-20</v>
      </c>
      <c r="Q119" s="39" t="s">
        <v>580</v>
      </c>
      <c r="R119" s="39" t="s">
        <v>581</v>
      </c>
    </row>
    <row r="120" spans="2:19">
      <c r="L120" s="40">
        <v>1</v>
      </c>
      <c r="M120" s="162" t="s">
        <v>589</v>
      </c>
      <c r="N120" s="41" t="str">
        <f>INDEX(Data_for_Ranking!$AR$4:$AR$302,MATCH(LARGE(Data_for_Ranking!$AU$4:$AU$302,L120),Data_for_Ranking!$AU$4:$AU$302,0))</f>
        <v>UK</v>
      </c>
      <c r="O120" s="59">
        <f>VLOOKUP(N120,Data_for_Ranking!$AR:$AT,2,FALSE)</f>
        <v>240.94352608</v>
      </c>
      <c r="P120" s="59">
        <f>VLOOKUP(N120,Data_for_Ranking!$AR:$AT,3,FALSE)</f>
        <v>345.49390118666662</v>
      </c>
      <c r="Q120" s="59">
        <f>P120-O120</f>
        <v>104.55037510666662</v>
      </c>
      <c r="R120" s="60">
        <f>Q120/O120</f>
        <v>0.43392066517675587</v>
      </c>
      <c r="S120" s="44">
        <f t="shared" ref="S120:S129" si="8">$Q$102</f>
        <v>0.4878749926954043</v>
      </c>
    </row>
    <row r="121" spans="2:19">
      <c r="L121" s="40">
        <v>2</v>
      </c>
      <c r="M121" s="163"/>
      <c r="N121" s="41" t="str">
        <f>INDEX(Data_for_Ranking!$AR$4:$AR$302,MATCH(LARGE(Data_for_Ranking!$AU$4:$AU$302,L121),Data_for_Ranking!$AU$4:$AU$302,0))</f>
        <v>Israel</v>
      </c>
      <c r="O121" s="59">
        <f>VLOOKUP(N121,Data_for_Ranking!$AR:$AT,2,FALSE)</f>
        <v>201.21728056000001</v>
      </c>
      <c r="P121" s="59">
        <f>VLOOKUP(N121,Data_for_Ranking!$AR:$AT,3,FALSE)</f>
        <v>263.28754514666667</v>
      </c>
      <c r="Q121" s="59">
        <f t="shared" ref="Q121:Q129" si="9">P121-O121</f>
        <v>62.070264586666667</v>
      </c>
      <c r="R121" s="60">
        <f t="shared" ref="R121:R129" si="10">Q121/O121</f>
        <v>0.30847382696914161</v>
      </c>
      <c r="S121" s="44">
        <f t="shared" si="8"/>
        <v>0.4878749926954043</v>
      </c>
    </row>
    <row r="122" spans="2:19">
      <c r="L122" s="40">
        <v>3</v>
      </c>
      <c r="M122" s="163"/>
      <c r="N122" s="41" t="str">
        <f>INDEX(Data_for_Ranking!$AR$4:$AR$302,MATCH(LARGE(Data_for_Ranking!$AU$4:$AU$302,L122),Data_for_Ranking!$AU$4:$AU$302,0))</f>
        <v>Norwegen</v>
      </c>
      <c r="O122" s="59">
        <f>VLOOKUP(N122,Data_for_Ranking!$AR:$AT,2,FALSE)</f>
        <v>23.173547879999997</v>
      </c>
      <c r="P122" s="59">
        <f>VLOOKUP(N122,Data_for_Ranking!$AR:$AT,3,FALSE)</f>
        <v>59.105166973333333</v>
      </c>
      <c r="Q122" s="59">
        <f t="shared" si="9"/>
        <v>35.931619093333339</v>
      </c>
      <c r="R122" s="60">
        <f t="shared" si="10"/>
        <v>1.5505445812354108</v>
      </c>
      <c r="S122" s="44">
        <f t="shared" si="8"/>
        <v>0.4878749926954043</v>
      </c>
    </row>
    <row r="123" spans="2:19">
      <c r="L123" s="40">
        <v>4</v>
      </c>
      <c r="M123" s="163"/>
      <c r="N123" s="41" t="str">
        <f>INDEX(Data_for_Ranking!$AR$4:$AR$302,MATCH(LARGE(Data_for_Ranking!$AU$4:$AU$302,L123),Data_for_Ranking!$AU$4:$AU$302,0))</f>
        <v>Agypten</v>
      </c>
      <c r="O123" s="59">
        <f>VLOOKUP(N123,Data_for_Ranking!$AR:$AT,2,FALSE)</f>
        <v>93.23043088</v>
      </c>
      <c r="P123" s="59">
        <f>VLOOKUP(N123,Data_for_Ranking!$AR:$AT,3,FALSE)</f>
        <v>123.71144697333334</v>
      </c>
      <c r="Q123" s="59">
        <f t="shared" si="9"/>
        <v>30.481016093333338</v>
      </c>
      <c r="R123" s="60">
        <f t="shared" si="10"/>
        <v>0.32694277829270652</v>
      </c>
      <c r="S123" s="44">
        <f t="shared" si="8"/>
        <v>0.4878749926954043</v>
      </c>
    </row>
    <row r="124" spans="2:19" ht="15" thickBot="1">
      <c r="L124" s="61">
        <v>5</v>
      </c>
      <c r="M124" s="166"/>
      <c r="N124" s="62" t="str">
        <f>INDEX(Data_for_Ranking!$AR$4:$AR$302,MATCH(LARGE(Data_for_Ranking!$AU$4:$AU$302,L124),Data_for_Ranking!$AU$4:$AU$302,0))</f>
        <v>Saudi Arabien</v>
      </c>
      <c r="O124" s="63">
        <f>VLOOKUP(N124,Data_for_Ranking!$AR:$AT,2,FALSE)</f>
        <v>4.96979244</v>
      </c>
      <c r="P124" s="63">
        <f>VLOOKUP(N124,Data_for_Ranking!$AR:$AT,3,FALSE)</f>
        <v>35.310609919999997</v>
      </c>
      <c r="Q124" s="63">
        <f t="shared" si="9"/>
        <v>30.340817479999998</v>
      </c>
      <c r="R124" s="64">
        <f t="shared" si="10"/>
        <v>6.1050472119918151</v>
      </c>
      <c r="S124" s="44">
        <f t="shared" si="8"/>
        <v>0.4878749926954043</v>
      </c>
    </row>
    <row r="125" spans="2:19">
      <c r="L125" s="40">
        <v>5</v>
      </c>
      <c r="M125" s="162" t="s">
        <v>590</v>
      </c>
      <c r="N125" s="41" t="str">
        <f>INDEX(Data_for_Ranking!$AR$4:$AR$302,MATCH(SMALL(Data_for_Ranking!$AU$4:$AU$302,L125),Data_for_Ranking!$AU$4:$AU$302,0))</f>
        <v>Gabun</v>
      </c>
      <c r="O125" s="59">
        <f>VLOOKUP(N125,Data_for_Ranking!$AR:$AT,2,FALSE)</f>
        <v>2.4807508399999998</v>
      </c>
      <c r="P125" s="59">
        <f>VLOOKUP(N125,Data_for_Ranking!$AR:$AT,3,FALSE)</f>
        <v>0.21409733333333336</v>
      </c>
      <c r="Q125" s="59">
        <f t="shared" si="9"/>
        <v>-2.2666535066666667</v>
      </c>
      <c r="R125" s="60">
        <f t="shared" si="10"/>
        <v>-0.91369655917023362</v>
      </c>
      <c r="S125" s="44">
        <f t="shared" si="8"/>
        <v>0.4878749926954043</v>
      </c>
    </row>
    <row r="126" spans="2:19">
      <c r="L126" s="40">
        <v>4</v>
      </c>
      <c r="M126" s="163"/>
      <c r="N126" s="41" t="str">
        <f>INDEX(Data_for_Ranking!$AR$4:$AR$302,MATCH(SMALL(Data_for_Ranking!$AU$4:$AU$302,L126),Data_for_Ranking!$AU$4:$AU$302,0))</f>
        <v>Schweiz</v>
      </c>
      <c r="O126" s="59">
        <f>VLOOKUP(N126,Data_for_Ranking!$AR:$AT,2,FALSE)</f>
        <v>71.881945519999988</v>
      </c>
      <c r="P126" s="59">
        <f>VLOOKUP(N126,Data_for_Ranking!$AR:$AT,3,FALSE)</f>
        <v>68.72312462666666</v>
      </c>
      <c r="Q126" s="59">
        <f t="shared" si="9"/>
        <v>-3.1588208933333277</v>
      </c>
      <c r="R126" s="60">
        <f t="shared" si="10"/>
        <v>-4.3944565919608242E-2</v>
      </c>
      <c r="S126" s="44">
        <f t="shared" si="8"/>
        <v>0.4878749926954043</v>
      </c>
    </row>
    <row r="127" spans="2:19">
      <c r="L127" s="40">
        <v>3</v>
      </c>
      <c r="M127" s="163"/>
      <c r="N127" s="41" t="str">
        <f>INDEX(Data_for_Ranking!$AR$4:$AR$302,MATCH(SMALL(Data_for_Ranking!$AU$4:$AU$302,L127),Data_for_Ranking!$AU$4:$AU$302,0))</f>
        <v>Burkina Faso</v>
      </c>
      <c r="O127" s="59">
        <f>VLOOKUP(N127,Data_for_Ranking!$AR:$AT,2,FALSE)</f>
        <v>12.08981844</v>
      </c>
      <c r="P127" s="59">
        <f>VLOOKUP(N127,Data_for_Ranking!$AR:$AT,3,FALSE)</f>
        <v>4.8279148000000003</v>
      </c>
      <c r="Q127" s="59">
        <f t="shared" si="9"/>
        <v>-7.2619036399999999</v>
      </c>
      <c r="R127" s="60">
        <f t="shared" si="10"/>
        <v>-0.60066275403884395</v>
      </c>
      <c r="S127" s="44">
        <f t="shared" si="8"/>
        <v>0.4878749926954043</v>
      </c>
    </row>
    <row r="128" spans="2:19">
      <c r="L128" s="40">
        <v>2</v>
      </c>
      <c r="M128" s="163"/>
      <c r="N128" s="41" t="str">
        <f>INDEX(Data_for_Ranking!$AR$4:$AR$302,MATCH(SMALL(Data_for_Ranking!$AU$4:$AU$302,L128),Data_for_Ranking!$AU$4:$AU$302,0))</f>
        <v>Albanien</v>
      </c>
      <c r="O128" s="59">
        <f>VLOOKUP(N128,Data_for_Ranking!$AR:$AT,2,FALSE)</f>
        <v>62.655391119999997</v>
      </c>
      <c r="P128" s="59">
        <f>VLOOKUP(N128,Data_for_Ranking!$AR:$AT,3,FALSE)</f>
        <v>51.985644986666664</v>
      </c>
      <c r="Q128" s="59">
        <f t="shared" si="9"/>
        <v>-10.669746133333334</v>
      </c>
      <c r="R128" s="60">
        <f t="shared" si="10"/>
        <v>-0.17029254693978732</v>
      </c>
      <c r="S128" s="44">
        <f t="shared" si="8"/>
        <v>0.4878749926954043</v>
      </c>
    </row>
    <row r="129" spans="12:19">
      <c r="L129" s="40">
        <v>1</v>
      </c>
      <c r="M129" s="164"/>
      <c r="N129" s="41" t="str">
        <f>INDEX(Data_for_Ranking!$AR$4:$AR$302,MATCH(SMALL(Data_for_Ranking!$AU$4:$AU$302,L129),Data_for_Ranking!$AU$4:$AU$302,0))</f>
        <v>Libyen</v>
      </c>
      <c r="O129" s="59">
        <f>VLOOKUP(N129,Data_for_Ranking!$AR:$AT,2,FALSE)</f>
        <v>26.5168426</v>
      </c>
      <c r="P129" s="59">
        <f>VLOOKUP(N129,Data_for_Ranking!$AR:$AT,3,FALSE)</f>
        <v>10.559732653333333</v>
      </c>
      <c r="Q129" s="59">
        <f t="shared" si="9"/>
        <v>-15.957109946666668</v>
      </c>
      <c r="R129" s="60">
        <f t="shared" si="10"/>
        <v>-0.6017726238140686</v>
      </c>
      <c r="S129" s="44">
        <f t="shared" si="8"/>
        <v>0.4878749926954043</v>
      </c>
    </row>
    <row r="130" spans="12:19" ht="15" thickBot="1">
      <c r="L130" s="51"/>
      <c r="M130" s="65"/>
      <c r="N130" s="52" t="s">
        <v>246</v>
      </c>
      <c r="O130" s="65">
        <f>$N$102</f>
        <v>971.6019977599999</v>
      </c>
      <c r="P130" s="65">
        <f>$O$102</f>
        <v>1445.6223153200001</v>
      </c>
      <c r="Q130" s="53">
        <f>P130-O130</f>
        <v>474.02031756000019</v>
      </c>
      <c r="R130" s="54">
        <f>IFERROR(Q130/O130,#N/A)</f>
        <v>0.4878749926954043</v>
      </c>
      <c r="S130" s="44"/>
    </row>
    <row r="151" spans="2:19" ht="28.5" customHeight="1">
      <c r="B151" s="31" t="str">
        <f>CONCATENATE("Top-5 ",D6," mit der größte/geringsten relativen Änderung, ",O44, " vs ",N44)</f>
        <v>Top-5 Zielländer mit der größte/geringsten relativen Änderung, avg 2018-20 vs 2021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2:19" ht="16" customHeight="1"/>
    <row r="153" spans="2:19" ht="16" customHeight="1"/>
    <row r="154" spans="2:19" ht="16" customHeight="1"/>
    <row r="155" spans="2:19" ht="16" customHeight="1" thickBot="1">
      <c r="L155" s="57"/>
    </row>
    <row r="156" spans="2:19" ht="16" customHeight="1">
      <c r="L156" s="33"/>
      <c r="M156" s="34"/>
      <c r="N156" s="34" t="str">
        <f>$C$4</f>
        <v>EU-27</v>
      </c>
      <c r="O156" s="165" t="str">
        <f>$O$9</f>
        <v xml:space="preserve">Ausfuhr von Zucker (1000 t Ww) </v>
      </c>
      <c r="P156" s="165"/>
      <c r="Q156" s="35"/>
      <c r="R156" s="35"/>
    </row>
    <row r="157" spans="2:19" ht="16" customHeight="1">
      <c r="L157" s="36" t="str">
        <f>$L$10</f>
        <v>Rang</v>
      </c>
      <c r="M157" s="37"/>
      <c r="N157" s="37" t="str">
        <f>$M$10</f>
        <v>Land</v>
      </c>
      <c r="O157" s="58">
        <f>O119</f>
        <v>2021</v>
      </c>
      <c r="P157" s="58" t="str">
        <f>O10</f>
        <v>avg 2018-20</v>
      </c>
      <c r="Q157" s="39" t="s">
        <v>580</v>
      </c>
      <c r="R157" s="39" t="s">
        <v>581</v>
      </c>
    </row>
    <row r="158" spans="2:19" ht="16" customHeight="1">
      <c r="L158" s="40">
        <v>1</v>
      </c>
      <c r="M158" s="162" t="s">
        <v>591</v>
      </c>
      <c r="N158" s="41" t="str">
        <f>INDEX(Data_for_Ranking!$AR$4:$AR$302,MATCH(LARGE(Data_for_Ranking!$AV$4:$AV$302,L158),Data_for_Ranking!$AV$4:$AV$302,0))</f>
        <v>Irak</v>
      </c>
      <c r="O158" s="59">
        <f>VLOOKUP(N158,Data_for_Ranking!$AR:$AT,2,FALSE)</f>
        <v>3.1527559999999996E-2</v>
      </c>
      <c r="P158" s="59">
        <f>VLOOKUP(N158,Data_for_Ranking!$AR:$AT,3,FALSE)</f>
        <v>0.34481915999999996</v>
      </c>
      <c r="Q158" s="59">
        <f t="shared" ref="Q158:Q168" si="11">P158-O158</f>
        <v>0.31329159999999995</v>
      </c>
      <c r="R158" s="60">
        <f t="shared" ref="R158:R168" si="12">Q158/O158</f>
        <v>9.9370709309569154</v>
      </c>
      <c r="S158" s="44">
        <f t="shared" ref="S158:S167" si="13">$Q$102</f>
        <v>0.4878749926954043</v>
      </c>
    </row>
    <row r="159" spans="2:19" ht="16" customHeight="1">
      <c r="L159" s="40">
        <v>2</v>
      </c>
      <c r="M159" s="163"/>
      <c r="N159" s="41" t="str">
        <f>INDEX(Data_for_Ranking!$AR$4:$AR$302,MATCH(LARGE(Data_for_Ranking!$AV$4:$AV$302,L159),Data_for_Ranking!$AV$4:$AV$302,0))</f>
        <v>Kasachstan</v>
      </c>
      <c r="O159" s="59">
        <f>VLOOKUP(N159,Data_for_Ranking!$AR:$AT,2,FALSE)</f>
        <v>0.63977355999999996</v>
      </c>
      <c r="P159" s="59">
        <f>VLOOKUP(N159,Data_for_Ranking!$AR:$AT,3,FALSE)</f>
        <v>6.5789385200000003</v>
      </c>
      <c r="Q159" s="59">
        <f t="shared" si="11"/>
        <v>5.9391649600000003</v>
      </c>
      <c r="R159" s="60">
        <f t="shared" si="12"/>
        <v>9.2832297727339661</v>
      </c>
      <c r="S159" s="44">
        <f t="shared" si="13"/>
        <v>0.4878749926954043</v>
      </c>
    </row>
    <row r="160" spans="2:19" ht="16" customHeight="1">
      <c r="L160" s="40">
        <v>3</v>
      </c>
      <c r="M160" s="163"/>
      <c r="N160" s="41" t="str">
        <f>INDEX(Data_for_Ranking!$AR$4:$AR$302,MATCH(LARGE(Data_for_Ranking!$AV$4:$AV$302,L160),Data_for_Ranking!$AV$4:$AV$302,0))</f>
        <v>Athiopien</v>
      </c>
      <c r="O160" s="59">
        <f>VLOOKUP(N160,Data_for_Ranking!$AR:$AT,2,FALSE)</f>
        <v>1.0163E-2</v>
      </c>
      <c r="P160" s="59">
        <f>VLOOKUP(N160,Data_for_Ranking!$AR:$AT,3,FALSE)</f>
        <v>9.6168999999999991E-2</v>
      </c>
      <c r="Q160" s="59">
        <f t="shared" si="11"/>
        <v>8.6005999999999985E-2</v>
      </c>
      <c r="R160" s="60">
        <f t="shared" si="12"/>
        <v>8.4626586637803776</v>
      </c>
      <c r="S160" s="44">
        <f t="shared" si="13"/>
        <v>0.4878749926954043</v>
      </c>
    </row>
    <row r="161" spans="12:19" ht="16" customHeight="1">
      <c r="L161" s="40">
        <v>4</v>
      </c>
      <c r="M161" s="163"/>
      <c r="N161" s="41" t="str">
        <f>INDEX(Data_for_Ranking!$AR$4:$AR$302,MATCH(LARGE(Data_for_Ranking!$AV$4:$AV$302,L161),Data_for_Ranking!$AV$4:$AV$302,0))</f>
        <v>Mongolei</v>
      </c>
      <c r="O161" s="59">
        <f>VLOOKUP(N161,Data_for_Ranking!$AR:$AT,2,FALSE)</f>
        <v>0.19329756000000001</v>
      </c>
      <c r="P161" s="59">
        <f>VLOOKUP(N161,Data_for_Ranking!$AR:$AT,3,FALSE)</f>
        <v>1.6529201199999999</v>
      </c>
      <c r="Q161" s="59">
        <f t="shared" si="11"/>
        <v>1.4596225599999999</v>
      </c>
      <c r="R161" s="60">
        <f t="shared" si="12"/>
        <v>7.5511690887355218</v>
      </c>
      <c r="S161" s="44">
        <f t="shared" si="13"/>
        <v>0.4878749926954043</v>
      </c>
    </row>
    <row r="162" spans="12:19" ht="16" customHeight="1" thickBot="1">
      <c r="L162" s="61">
        <v>5</v>
      </c>
      <c r="M162" s="166"/>
      <c r="N162" s="62" t="str">
        <f>INDEX(Data_for_Ranking!$AR$4:$AR$302,MATCH(LARGE(Data_for_Ranking!$AV$4:$AV$302,L162),Data_for_Ranking!$AV$4:$AV$302,0))</f>
        <v>Jordanien</v>
      </c>
      <c r="O162" s="63">
        <f>VLOOKUP(N162,Data_for_Ranking!$AR:$AT,2,FALSE)</f>
        <v>0.55193996000000001</v>
      </c>
      <c r="P162" s="63">
        <f>VLOOKUP(N162,Data_for_Ranking!$AR:$AT,3,FALSE)</f>
        <v>4.5908965866666662</v>
      </c>
      <c r="Q162" s="63">
        <f t="shared" si="11"/>
        <v>4.0389566266666659</v>
      </c>
      <c r="R162" s="64">
        <f t="shared" si="12"/>
        <v>7.3177463481112435</v>
      </c>
      <c r="S162" s="44">
        <f t="shared" si="13"/>
        <v>0.4878749926954043</v>
      </c>
    </row>
    <row r="163" spans="12:19" ht="16" customHeight="1">
      <c r="L163" s="40">
        <v>5</v>
      </c>
      <c r="M163" s="162" t="s">
        <v>592</v>
      </c>
      <c r="N163" s="41" t="str">
        <f>INDEX(Data_for_Ranking!$AR$4:$AR$302,MATCH(SMALL(Data_for_Ranking!$AV$4:$AV$302,L163),Data_for_Ranking!$AV$4:$AV$302,0))</f>
        <v>Britische Jungferninseln</v>
      </c>
      <c r="O163" s="59">
        <f>VLOOKUP(N163,Data_for_Ranking!$AR:$AT,2,FALSE)</f>
        <v>7.9900000000000001E-4</v>
      </c>
      <c r="P163" s="59">
        <f>VLOOKUP(N163,Data_for_Ranking!$AR:$AT,3,FALSE)</f>
        <v>2.4999999999999998E-5</v>
      </c>
      <c r="Q163" s="59">
        <f t="shared" si="11"/>
        <v>-7.7400000000000006E-4</v>
      </c>
      <c r="R163" s="60">
        <f t="shared" si="12"/>
        <v>-0.96871088861076349</v>
      </c>
      <c r="S163" s="44">
        <f t="shared" si="13"/>
        <v>0.4878749926954043</v>
      </c>
    </row>
    <row r="164" spans="12:19" ht="16" customHeight="1">
      <c r="L164" s="40">
        <v>4</v>
      </c>
      <c r="M164" s="163"/>
      <c r="N164" s="41" t="str">
        <f>INDEX(Data_for_Ranking!$AR$4:$AR$302,MATCH(SMALL(Data_for_Ranking!$AV$4:$AV$302,L164),Data_for_Ranking!$AV$4:$AV$302,0))</f>
        <v>Uganda</v>
      </c>
      <c r="O164" s="59">
        <f>VLOOKUP(N164,Data_for_Ranking!$AR:$AT,2,FALSE)</f>
        <v>2.1492899999999997</v>
      </c>
      <c r="P164" s="59">
        <f>VLOOKUP(N164,Data_for_Ranking!$AR:$AT,3,FALSE)</f>
        <v>6.5763666666666665E-2</v>
      </c>
      <c r="Q164" s="59">
        <f t="shared" si="11"/>
        <v>-2.0835263333333329</v>
      </c>
      <c r="R164" s="60">
        <f t="shared" si="12"/>
        <v>-0.96940214365364064</v>
      </c>
      <c r="S164" s="44">
        <f t="shared" si="13"/>
        <v>0.4878749926954043</v>
      </c>
    </row>
    <row r="165" spans="12:19" ht="16" customHeight="1">
      <c r="L165" s="40">
        <v>3</v>
      </c>
      <c r="M165" s="163"/>
      <c r="N165" s="41" t="str">
        <f>INDEX(Data_for_Ranking!$AR$4:$AR$302,MATCH(SMALL(Data_for_Ranking!$AV$4:$AV$302,L165),Data_for_Ranking!$AV$4:$AV$302,0))</f>
        <v>Paraguay</v>
      </c>
      <c r="O165" s="59">
        <f>VLOOKUP(N165,Data_for_Ranking!$AR:$AT,2,FALSE)</f>
        <v>4.0876999999999997E-2</v>
      </c>
      <c r="P165" s="59">
        <f>VLOOKUP(N165,Data_for_Ranking!$AR:$AT,3,FALSE)</f>
        <v>1.193E-3</v>
      </c>
      <c r="Q165" s="59">
        <f t="shared" si="11"/>
        <v>-3.9683999999999997E-2</v>
      </c>
      <c r="R165" s="60">
        <f t="shared" si="12"/>
        <v>-0.97081488367541646</v>
      </c>
      <c r="S165" s="44">
        <f t="shared" si="13"/>
        <v>0.4878749926954043</v>
      </c>
    </row>
    <row r="166" spans="12:19" ht="16" customHeight="1">
      <c r="L166" s="40">
        <v>2</v>
      </c>
      <c r="M166" s="163"/>
      <c r="N166" s="41" t="str">
        <f>INDEX(Data_for_Ranking!$AR$4:$AR$302,MATCH(SMALL(Data_for_Ranking!$AV$4:$AV$302,L166),Data_for_Ranking!$AV$4:$AV$302,0))</f>
        <v>Armenien</v>
      </c>
      <c r="O166" s="59">
        <f>VLOOKUP(N166,Data_for_Ranking!$AR:$AT,2,FALSE)</f>
        <v>0.47241295999999999</v>
      </c>
      <c r="P166" s="59">
        <f>VLOOKUP(N166,Data_for_Ranking!$AR:$AT,3,FALSE)</f>
        <v>9.8655733333333339E-3</v>
      </c>
      <c r="Q166" s="59">
        <f t="shared" si="11"/>
        <v>-0.46254738666666667</v>
      </c>
      <c r="R166" s="60">
        <f t="shared" si="12"/>
        <v>-0.97911663275848038</v>
      </c>
      <c r="S166" s="44">
        <f t="shared" si="13"/>
        <v>0.4878749926954043</v>
      </c>
    </row>
    <row r="167" spans="12:19" ht="16" customHeight="1">
      <c r="L167" s="40">
        <v>1</v>
      </c>
      <c r="M167" s="164"/>
      <c r="N167" s="41" t="str">
        <f>INDEX(Data_for_Ranking!$AR$4:$AR$302,MATCH(SMALL(Data_for_Ranking!$AV$4:$AV$302,L167),Data_for_Ranking!$AV$4:$AV$302,0))</f>
        <v>Trinidad und Tobago</v>
      </c>
      <c r="O167" s="59">
        <f>VLOOKUP(N167,Data_for_Ranking!$AR:$AT,2,FALSE)</f>
        <v>5.3000000000000001E-5</v>
      </c>
      <c r="P167" s="59">
        <f>VLOOKUP(N167,Data_for_Ranking!$AR:$AT,3,FALSE)</f>
        <v>0</v>
      </c>
      <c r="Q167" s="59">
        <f t="shared" si="11"/>
        <v>-5.3000000000000001E-5</v>
      </c>
      <c r="R167" s="60">
        <f t="shared" si="12"/>
        <v>-1</v>
      </c>
      <c r="S167" s="44">
        <f t="shared" si="13"/>
        <v>0.4878749926954043</v>
      </c>
    </row>
    <row r="168" spans="12:19" ht="16" customHeight="1" thickBot="1">
      <c r="L168" s="51"/>
      <c r="M168" s="65"/>
      <c r="N168" s="52" t="s">
        <v>246</v>
      </c>
      <c r="O168" s="65">
        <f>$N$102</f>
        <v>971.6019977599999</v>
      </c>
      <c r="P168" s="65">
        <f>$O$102</f>
        <v>1445.6223153200001</v>
      </c>
      <c r="Q168" s="65">
        <f t="shared" si="11"/>
        <v>474.02031756000019</v>
      </c>
      <c r="R168" s="54">
        <f t="shared" si="12"/>
        <v>0.4878749926954043</v>
      </c>
    </row>
    <row r="169" spans="12:19" ht="16" customHeight="1">
      <c r="L169" s="25" t="str">
        <f>L103</f>
        <v>Länder mit einer Änderung &gt;1000% sind vom Ränking ausgenommen</v>
      </c>
    </row>
    <row r="170" spans="12:19" ht="16" customHeight="1"/>
    <row r="188" spans="2:19" ht="28.5" customHeight="1">
      <c r="B188" s="66" t="str">
        <f>CONCATENATE("Top-10 der ",D6," mit dem höchsten Anteil an den Gesamt",B189," der EU im Basisjahr (",N10,"",")")</f>
        <v>Top-10 der Zielländer mit dem höchsten Anteil an den Gesamtausfuhren der EU im Basisjahr (2021)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2:19" ht="15" thickBot="1">
      <c r="B189" s="101" t="str">
        <f>IF(G4="Einfuhr","einfuhren","ausfuhren")</f>
        <v>ausfuhren</v>
      </c>
    </row>
    <row r="190" spans="2:19">
      <c r="L190" s="33"/>
      <c r="M190" s="34"/>
      <c r="N190" s="34" t="str">
        <f>$C$4</f>
        <v>EU-27</v>
      </c>
      <c r="O190" s="67" t="str">
        <f>CONCATENATE($G$4," von Zucker (1000 t Ww)")</f>
        <v>Ausfuhr von Zucker (1000 t Ww)</v>
      </c>
      <c r="P190" s="167" t="s">
        <v>593</v>
      </c>
      <c r="Q190" s="168"/>
      <c r="R190" s="169"/>
    </row>
    <row r="191" spans="2:19" ht="36" customHeight="1">
      <c r="E191" s="25" t="str">
        <f>CONCATENATE("Anteil an den EU Gesamt",B189)</f>
        <v>Anteil an den EU Gesamtausfuhren</v>
      </c>
      <c r="L191" s="36" t="s">
        <v>585</v>
      </c>
      <c r="M191" s="37" t="s">
        <v>244</v>
      </c>
      <c r="N191" s="102">
        <f>$N$10</f>
        <v>2021</v>
      </c>
      <c r="O191" s="102" t="str">
        <f>P119</f>
        <v>avg 2018-20</v>
      </c>
      <c r="P191" s="68">
        <f>N191</f>
        <v>2021</v>
      </c>
      <c r="Q191" s="39" t="str">
        <f>O191</f>
        <v>avg 2018-20</v>
      </c>
      <c r="R191" s="39" t="s">
        <v>582</v>
      </c>
    </row>
    <row r="192" spans="2:19">
      <c r="L192" s="46"/>
      <c r="M192" s="47" t="str">
        <f>IF(P192="","","Other")</f>
        <v>Other</v>
      </c>
      <c r="N192" s="69">
        <f>N213-SUM(N193:N202)</f>
        <v>187.33859883999992</v>
      </c>
      <c r="O192" s="69">
        <f>O213-SUM(O193:O202)</f>
        <v>404.18572057333358</v>
      </c>
      <c r="P192" s="70">
        <f>IFERROR(N192/$N$213,"")</f>
        <v>0.19281413507990267</v>
      </c>
      <c r="Q192" s="71">
        <f>IFERROR(O192/O213,"")</f>
        <v>0.27959288971259677</v>
      </c>
      <c r="R192" s="72">
        <f>(Q192-P192)*100</f>
        <v>8.6778754632694106</v>
      </c>
    </row>
    <row r="193" spans="12:18">
      <c r="L193" s="40">
        <f t="shared" ref="L193:L200" si="14">L194+1</f>
        <v>10</v>
      </c>
      <c r="M193" s="41" t="str">
        <f>INDEX(Data_for_Ranking!$AR$4:$AR$302,MATCH(LARGE(Data_for_Ranking!$AW$4:$AW$302,L193),Data_for_Ranking!$AW$4:$AW$302,0))</f>
        <v>Ghana</v>
      </c>
      <c r="N193" s="42">
        <f>VLOOKUP(M193,Data_for_Ranking!$AR:$AT,2,FALSE)</f>
        <v>16.379003319999999</v>
      </c>
      <c r="O193" s="42">
        <f>VLOOKUP(M193,Data_for_Ranking!$AR:$AT,3,FALSE)</f>
        <v>43.28387889333333</v>
      </c>
      <c r="P193" s="73">
        <f>N193/$N$213</f>
        <v>1.6857729150167779E-2</v>
      </c>
      <c r="Q193" s="74">
        <f>O193/$O$213</f>
        <v>2.9941346667543726E-2</v>
      </c>
      <c r="R193" s="75">
        <f t="shared" ref="R193:R213" si="15">(Q193-P193)*100</f>
        <v>1.3083617517375947</v>
      </c>
    </row>
    <row r="194" spans="12:18">
      <c r="L194" s="40">
        <f t="shared" si="14"/>
        <v>9</v>
      </c>
      <c r="M194" s="41" t="str">
        <f>INDEX(Data_for_Ranking!$AR$4:$AR$302,MATCH(LARGE(Data_for_Ranking!$AW$4:$AW$302,L194),Data_for_Ranking!$AW$4:$AW$302,0))</f>
        <v>Kuwait</v>
      </c>
      <c r="N194" s="42">
        <f>VLOOKUP(M194,Data_for_Ranking!$AR:$AT,2,FALSE)</f>
        <v>22.596730719999996</v>
      </c>
      <c r="O194" s="42">
        <f>VLOOKUP(M194,Data_for_Ranking!$AR:$AT,3,FALSE)</f>
        <v>35.090144426666669</v>
      </c>
      <c r="P194" s="73">
        <f t="shared" ref="P194:P213" si="16">N194/$N$213</f>
        <v>2.3257188408521288E-2</v>
      </c>
      <c r="Q194" s="74">
        <f t="shared" ref="Q194:Q213" si="17">O194/$O$213</f>
        <v>2.4273383203066552E-2</v>
      </c>
      <c r="R194" s="75">
        <f t="shared" si="15"/>
        <v>0.10161947945452644</v>
      </c>
    </row>
    <row r="195" spans="12:18">
      <c r="L195" s="40">
        <f t="shared" si="14"/>
        <v>8</v>
      </c>
      <c r="M195" s="41" t="str">
        <f>INDEX(Data_for_Ranking!$AR$4:$AR$302,MATCH(LARGE(Data_for_Ranking!$AW$4:$AW$302,L195),Data_for_Ranking!$AW$4:$AW$302,0))</f>
        <v>Norwegen</v>
      </c>
      <c r="N195" s="42">
        <f>VLOOKUP(M195,Data_for_Ranking!$AR:$AT,2,FALSE)</f>
        <v>23.173547879999997</v>
      </c>
      <c r="O195" s="42">
        <f>VLOOKUP(M195,Data_for_Ranking!$AR:$AT,3,FALSE)</f>
        <v>59.105166973333333</v>
      </c>
      <c r="P195" s="73">
        <f t="shared" si="16"/>
        <v>2.3850864791782989E-2</v>
      </c>
      <c r="Q195" s="74">
        <f t="shared" si="17"/>
        <v>4.0885621608746356E-2</v>
      </c>
      <c r="R195" s="75">
        <f t="shared" si="15"/>
        <v>1.7034756816963366</v>
      </c>
    </row>
    <row r="196" spans="12:18">
      <c r="L196" s="40">
        <f t="shared" si="14"/>
        <v>7</v>
      </c>
      <c r="M196" s="41" t="str">
        <f>INDEX(Data_for_Ranking!$AR$4:$AR$302,MATCH(LARGE(Data_for_Ranking!$AW$4:$AW$302,L196),Data_for_Ranking!$AW$4:$AW$302,0))</f>
        <v>Georgien</v>
      </c>
      <c r="N196" s="42">
        <f>VLOOKUP(M196,Data_for_Ranking!$AR:$AT,2,FALSE)</f>
        <v>25.668700239999996</v>
      </c>
      <c r="O196" s="42">
        <f>VLOOKUP(M196,Data_for_Ranking!$AR:$AT,3,FALSE)</f>
        <v>40.196008879999994</v>
      </c>
      <c r="P196" s="73">
        <f t="shared" si="16"/>
        <v>2.6418945513881648E-2</v>
      </c>
      <c r="Q196" s="74">
        <f t="shared" si="17"/>
        <v>2.780533231537885E-2</v>
      </c>
      <c r="R196" s="75">
        <f t="shared" si="15"/>
        <v>0.13863868014972019</v>
      </c>
    </row>
    <row r="197" spans="12:18">
      <c r="L197" s="40">
        <f t="shared" si="14"/>
        <v>6</v>
      </c>
      <c r="M197" s="41" t="str">
        <f>INDEX(Data_for_Ranking!$AR$4:$AR$302,MATCH(LARGE(Data_for_Ranking!$AW$4:$AW$302,L197),Data_for_Ranking!$AW$4:$AW$302,0))</f>
        <v>Libyen</v>
      </c>
      <c r="N197" s="42">
        <f>VLOOKUP(M197,Data_for_Ranking!$AR:$AT,2,FALSE)</f>
        <v>26.5168426</v>
      </c>
      <c r="O197" s="42">
        <f>VLOOKUP(M197,Data_for_Ranking!$AR:$AT,3,FALSE)</f>
        <v>10.559732653333333</v>
      </c>
      <c r="P197" s="73">
        <f t="shared" si="16"/>
        <v>2.7291877395408622E-2</v>
      </c>
      <c r="Q197" s="74">
        <f t="shared" si="17"/>
        <v>7.3046275928549502E-3</v>
      </c>
      <c r="R197" s="75">
        <f t="shared" si="15"/>
        <v>-1.998724980255367</v>
      </c>
    </row>
    <row r="198" spans="12:18">
      <c r="L198" s="40">
        <f t="shared" si="14"/>
        <v>5</v>
      </c>
      <c r="M198" s="41" t="str">
        <f>INDEX(Data_for_Ranking!$AR$4:$AR$302,MATCH(LARGE(Data_for_Ranking!$AW$4:$AW$302,L198),Data_for_Ranking!$AW$4:$AW$302,0))</f>
        <v>Albanien</v>
      </c>
      <c r="N198" s="42">
        <f>VLOOKUP(M198,Data_for_Ranking!$AR:$AT,2,FALSE)</f>
        <v>62.655391119999997</v>
      </c>
      <c r="O198" s="42">
        <f>VLOOKUP(M198,Data_for_Ranking!$AR:$AT,3,FALSE)</f>
        <v>51.985644986666664</v>
      </c>
      <c r="P198" s="73">
        <f t="shared" si="16"/>
        <v>6.4486684120092563E-2</v>
      </c>
      <c r="Q198" s="74">
        <f t="shared" si="17"/>
        <v>3.5960737763763163E-2</v>
      </c>
      <c r="R198" s="75">
        <f t="shared" si="15"/>
        <v>-2.8525946356329399</v>
      </c>
    </row>
    <row r="199" spans="12:18">
      <c r="L199" s="40">
        <f t="shared" si="14"/>
        <v>4</v>
      </c>
      <c r="M199" s="41" t="str">
        <f>INDEX(Data_for_Ranking!$AR$4:$AR$302,MATCH(LARGE(Data_for_Ranking!$AW$4:$AW$302,L199),Data_for_Ranking!$AW$4:$AW$302,0))</f>
        <v>Schweiz</v>
      </c>
      <c r="N199" s="42">
        <f>VLOOKUP(M199,Data_for_Ranking!$AR:$AT,2,FALSE)</f>
        <v>71.881945519999988</v>
      </c>
      <c r="O199" s="42">
        <f>VLOOKUP(M199,Data_for_Ranking!$AR:$AT,3,FALSE)</f>
        <v>68.72312462666666</v>
      </c>
      <c r="P199" s="73">
        <f t="shared" si="16"/>
        <v>7.3982912432993875E-2</v>
      </c>
      <c r="Q199" s="74">
        <f t="shared" si="17"/>
        <v>4.7538782362704639E-2</v>
      </c>
      <c r="R199" s="75">
        <f t="shared" si="15"/>
        <v>-2.6444130070289238</v>
      </c>
    </row>
    <row r="200" spans="12:18">
      <c r="L200" s="40">
        <f t="shared" si="14"/>
        <v>3</v>
      </c>
      <c r="M200" s="41" t="str">
        <f>INDEX(Data_for_Ranking!$AR$4:$AR$302,MATCH(LARGE(Data_for_Ranking!$AW$4:$AW$302,L200),Data_for_Ranking!$AW$4:$AW$302,0))</f>
        <v>Agypten</v>
      </c>
      <c r="N200" s="42">
        <f>VLOOKUP(M200,Data_for_Ranking!$AR:$AT,2,FALSE)</f>
        <v>93.23043088</v>
      </c>
      <c r="O200" s="42">
        <f>VLOOKUP(M200,Data_for_Ranking!$AR:$AT,3,FALSE)</f>
        <v>123.71144697333334</v>
      </c>
      <c r="P200" s="73">
        <f t="shared" si="16"/>
        <v>9.595537174165969E-2</v>
      </c>
      <c r="Q200" s="74">
        <f t="shared" si="17"/>
        <v>8.5576603005017127E-2</v>
      </c>
      <c r="R200" s="75">
        <f t="shared" si="15"/>
        <v>-1.0378768736642563</v>
      </c>
    </row>
    <row r="201" spans="12:18">
      <c r="L201" s="40">
        <f>L202+1</f>
        <v>2</v>
      </c>
      <c r="M201" s="41" t="str">
        <f>INDEX(Data_for_Ranking!$AR$4:$AR$302,MATCH(LARGE(Data_for_Ranking!$AW$4:$AW$302,L201),Data_for_Ranking!$AW$4:$AW$302,0))</f>
        <v>Israel</v>
      </c>
      <c r="N201" s="42">
        <f>VLOOKUP(M201,Data_for_Ranking!$AR:$AT,2,FALSE)</f>
        <v>201.21728056000001</v>
      </c>
      <c r="O201" s="42">
        <f>VLOOKUP(M201,Data_for_Ranking!$AR:$AT,3,FALSE)</f>
        <v>263.28754514666667</v>
      </c>
      <c r="P201" s="73">
        <f t="shared" si="16"/>
        <v>0.20709846318132383</v>
      </c>
      <c r="Q201" s="74">
        <f t="shared" si="17"/>
        <v>0.18212747711243366</v>
      </c>
      <c r="R201" s="75">
        <f t="shared" si="15"/>
        <v>-2.4970986068890171</v>
      </c>
    </row>
    <row r="202" spans="12:18">
      <c r="L202" s="40">
        <v>1</v>
      </c>
      <c r="M202" s="41" t="str">
        <f>INDEX(Data_for_Ranking!$AR$4:$AR$302,MATCH(LARGE(Data_for_Ranking!$AW$4:$AW$302,L202),Data_for_Ranking!$AW$4:$AW$302,0))</f>
        <v>UK</v>
      </c>
      <c r="N202" s="42">
        <f>VLOOKUP(M202,Data_for_Ranking!$AR:$AT,2,FALSE)</f>
        <v>240.94352608</v>
      </c>
      <c r="O202" s="42">
        <f>VLOOKUP(M202,Data_for_Ranking!$AR:$AT,3,FALSE)</f>
        <v>345.49390118666662</v>
      </c>
      <c r="P202" s="73">
        <f t="shared" si="16"/>
        <v>0.24798582818426504</v>
      </c>
      <c r="Q202" s="74">
        <f t="shared" si="17"/>
        <v>0.23899319865589427</v>
      </c>
      <c r="R202" s="75">
        <f t="shared" si="15"/>
        <v>-0.89926295283707658</v>
      </c>
    </row>
    <row r="203" spans="12:18">
      <c r="L203" s="76">
        <v>11</v>
      </c>
      <c r="M203" s="77" t="str">
        <f>INDEX(Data_for_Ranking!$AR$4:$AR$302,MATCH(LARGE(Data_for_Ranking!$AW$4:$AW$302,L203),Data_for_Ranking!$AW$4:$AW$302,0))</f>
        <v>Türkei</v>
      </c>
      <c r="N203" s="78">
        <f>VLOOKUP(M203,Data_for_Ranking!$AR:$AT,2,FALSE)</f>
        <v>15.7325386</v>
      </c>
      <c r="O203" s="78">
        <f>VLOOKUP(M203,Data_for_Ranking!$AR:$AT,3,FALSE)</f>
        <v>14.680895999999999</v>
      </c>
      <c r="P203" s="79">
        <f t="shared" si="16"/>
        <v>1.6192369546656871E-2</v>
      </c>
      <c r="Q203" s="80">
        <f t="shared" si="17"/>
        <v>1.0155416006254902E-2</v>
      </c>
      <c r="R203" s="81">
        <f t="shared" si="15"/>
        <v>-0.60369535404019692</v>
      </c>
    </row>
    <row r="204" spans="12:18">
      <c r="L204" s="40">
        <f>L203+1</f>
        <v>12</v>
      </c>
      <c r="M204" s="41" t="str">
        <f>INDEX(Data_for_Ranking!$AR$4:$AR$302,MATCH(LARGE(Data_for_Ranking!$AW$4:$AW$302,L204),Data_for_Ranking!$AW$4:$AW$302,0))</f>
        <v>Kosovo</v>
      </c>
      <c r="N204" s="42">
        <f>VLOOKUP(M204,Data_for_Ranking!$AR:$AT,2,FALSE)</f>
        <v>15.2047078</v>
      </c>
      <c r="O204" s="42">
        <f>VLOOKUP(M204,Data_for_Ranking!$AR:$AT,3,FALSE)</f>
        <v>20.799343306666664</v>
      </c>
      <c r="P204" s="73">
        <f t="shared" si="16"/>
        <v>1.5649111297685689E-2</v>
      </c>
      <c r="Q204" s="74">
        <f t="shared" si="17"/>
        <v>1.43878128375893E-2</v>
      </c>
      <c r="R204" s="75">
        <f t="shared" si="15"/>
        <v>-0.12612984600963889</v>
      </c>
    </row>
    <row r="205" spans="12:18">
      <c r="L205" s="40">
        <f t="shared" ref="L205:L212" si="18">L204+1</f>
        <v>13</v>
      </c>
      <c r="M205" s="41" t="str">
        <f>INDEX(Data_for_Ranking!$AR$4:$AR$302,MATCH(LARGE(Data_for_Ranking!$AW$4:$AW$302,L205),Data_for_Ranking!$AW$4:$AW$302,0))</f>
        <v>Togo</v>
      </c>
      <c r="N205" s="42">
        <f>VLOOKUP(M205,Data_for_Ranking!$AR:$AT,2,FALSE)</f>
        <v>13.732795039999999</v>
      </c>
      <c r="O205" s="42">
        <f>VLOOKUP(M205,Data_for_Ranking!$AR:$AT,3,FALSE)</f>
        <v>18.369267053333335</v>
      </c>
      <c r="P205" s="73">
        <f t="shared" si="16"/>
        <v>1.413417744267772E-2</v>
      </c>
      <c r="Q205" s="74">
        <f t="shared" si="17"/>
        <v>1.2706823116013639E-2</v>
      </c>
      <c r="R205" s="75">
        <f t="shared" si="15"/>
        <v>-0.14273543266640817</v>
      </c>
    </row>
    <row r="206" spans="12:18">
      <c r="L206" s="40">
        <f t="shared" si="18"/>
        <v>14</v>
      </c>
      <c r="M206" s="41" t="str">
        <f>INDEX(Data_for_Ranking!$AR$4:$AR$302,MATCH(LARGE(Data_for_Ranking!$AW$4:$AW$302,L206),Data_for_Ranking!$AW$4:$AW$302,0))</f>
        <v>Burkina Faso</v>
      </c>
      <c r="N206" s="42">
        <f>VLOOKUP(M206,Data_for_Ranking!$AR:$AT,2,FALSE)</f>
        <v>12.08981844</v>
      </c>
      <c r="O206" s="42">
        <f>VLOOKUP(M206,Data_for_Ranking!$AR:$AT,3,FALSE)</f>
        <v>4.8279148000000003</v>
      </c>
      <c r="P206" s="73">
        <f t="shared" si="16"/>
        <v>1.2443179890400313E-2</v>
      </c>
      <c r="Q206" s="74">
        <f t="shared" si="17"/>
        <v>3.3396792155434476E-3</v>
      </c>
      <c r="R206" s="75">
        <f t="shared" si="15"/>
        <v>-0.91035006748568659</v>
      </c>
    </row>
    <row r="207" spans="12:18">
      <c r="L207" s="40">
        <f t="shared" si="18"/>
        <v>15</v>
      </c>
      <c r="M207" s="41" t="str">
        <f>INDEX(Data_for_Ranking!$AR$4:$AR$302,MATCH(LARGE(Data_for_Ranking!$AW$4:$AW$302,L207),Data_for_Ranking!$AW$4:$AW$302,0))</f>
        <v>Kamerun</v>
      </c>
      <c r="N207" s="42">
        <f>VLOOKUP(M207,Data_for_Ranking!$AR:$AT,2,FALSE)</f>
        <v>11.4299292</v>
      </c>
      <c r="O207" s="42">
        <f>VLOOKUP(M207,Data_for_Ranking!$AR:$AT,3,FALSE)</f>
        <v>37.623443653333332</v>
      </c>
      <c r="P207" s="73">
        <f t="shared" si="16"/>
        <v>1.176400339475564E-2</v>
      </c>
      <c r="Q207" s="74">
        <f t="shared" si="17"/>
        <v>2.6025776756915295E-2</v>
      </c>
      <c r="R207" s="75">
        <f t="shared" si="15"/>
        <v>1.4261773362159655</v>
      </c>
    </row>
    <row r="208" spans="12:18">
      <c r="L208" s="40">
        <f t="shared" si="18"/>
        <v>16</v>
      </c>
      <c r="M208" s="41" t="str">
        <f>INDEX(Data_for_Ranking!$AR$4:$AR$302,MATCH(LARGE(Data_for_Ranking!$AW$4:$AW$302,L208),Data_for_Ranking!$AW$4:$AW$302,0))</f>
        <v>Senegal</v>
      </c>
      <c r="N208" s="42">
        <f>VLOOKUP(M208,Data_for_Ranking!$AR:$AT,2,FALSE)</f>
        <v>10.822814919999999</v>
      </c>
      <c r="O208" s="42">
        <f>VLOOKUP(M208,Data_for_Ranking!$AR:$AT,3,FALSE)</f>
        <v>22.077667546666664</v>
      </c>
      <c r="P208" s="73">
        <f t="shared" si="16"/>
        <v>1.1139144366676564E-2</v>
      </c>
      <c r="Q208" s="74">
        <f t="shared" si="17"/>
        <v>1.5272085462916776E-2</v>
      </c>
      <c r="R208" s="75">
        <f t="shared" si="15"/>
        <v>0.41329410962402113</v>
      </c>
    </row>
    <row r="209" spans="12:18">
      <c r="L209" s="40">
        <f t="shared" si="18"/>
        <v>17</v>
      </c>
      <c r="M209" s="41" t="str">
        <f>INDEX(Data_for_Ranking!$AR$4:$AR$302,MATCH(LARGE(Data_for_Ranking!$AW$4:$AW$302,L209),Data_for_Ranking!$AW$4:$AW$302,0))</f>
        <v>Ukraine</v>
      </c>
      <c r="N209" s="42">
        <f>VLOOKUP(M209,Data_for_Ranking!$AR:$AT,2,FALSE)</f>
        <v>8.4683182399999986</v>
      </c>
      <c r="O209" s="42">
        <f>VLOOKUP(M209,Data_for_Ranking!$AR:$AT,3,FALSE)</f>
        <v>14.607664079999999</v>
      </c>
      <c r="P209" s="73">
        <f t="shared" si="16"/>
        <v>8.7158304115506763E-3</v>
      </c>
      <c r="Q209" s="74">
        <f t="shared" si="17"/>
        <v>1.0104758293501076E-2</v>
      </c>
      <c r="R209" s="75">
        <f t="shared" si="15"/>
        <v>0.13889278819503997</v>
      </c>
    </row>
    <row r="210" spans="12:18">
      <c r="L210" s="40">
        <f t="shared" si="18"/>
        <v>18</v>
      </c>
      <c r="M210" s="41" t="str">
        <f>INDEX(Data_for_Ranking!$AR$4:$AR$302,MATCH(LARGE(Data_for_Ranking!$AW$4:$AW$302,L210),Data_for_Ranking!$AW$4:$AW$302,0))</f>
        <v>Libanon</v>
      </c>
      <c r="N210" s="42">
        <f>VLOOKUP(M210,Data_for_Ranking!$AR:$AT,2,FALSE)</f>
        <v>7.8220702399999995</v>
      </c>
      <c r="O210" s="42">
        <f>VLOOKUP(M210,Data_for_Ranking!$AR:$AT,3,FALSE)</f>
        <v>23.815397333333333</v>
      </c>
      <c r="P210" s="73">
        <f t="shared" si="16"/>
        <v>8.0506938623361776E-3</v>
      </c>
      <c r="Q210" s="74">
        <f t="shared" si="17"/>
        <v>1.6474148939836755E-2</v>
      </c>
      <c r="R210" s="75">
        <f t="shared" si="15"/>
        <v>0.84234550775005768</v>
      </c>
    </row>
    <row r="211" spans="12:18">
      <c r="L211" s="40">
        <f t="shared" si="18"/>
        <v>19</v>
      </c>
      <c r="M211" s="41" t="str">
        <f>INDEX(Data_for_Ranking!$AR$4:$AR$302,MATCH(LARGE(Data_for_Ranking!$AW$4:$AW$302,L211),Data_for_Ranking!$AW$4:$AW$302,0))</f>
        <v>Guinea</v>
      </c>
      <c r="N211" s="42">
        <f>VLOOKUP(M211,Data_for_Ranking!$AR:$AT,2,FALSE)</f>
        <v>7.3828744400000001</v>
      </c>
      <c r="O211" s="42">
        <f>VLOOKUP(M211,Data_for_Ranking!$AR:$AT,3,FALSE)</f>
        <v>10.397996040000001</v>
      </c>
      <c r="P211" s="73">
        <f t="shared" si="16"/>
        <v>7.598661238882796E-3</v>
      </c>
      <c r="Q211" s="74">
        <f t="shared" si="17"/>
        <v>7.1927473239774397E-3</v>
      </c>
      <c r="R211" s="75">
        <f t="shared" si="15"/>
        <v>-4.059139149053563E-2</v>
      </c>
    </row>
    <row r="212" spans="12:18">
      <c r="L212" s="40">
        <f t="shared" si="18"/>
        <v>20</v>
      </c>
      <c r="M212" s="41" t="str">
        <f>INDEX(Data_for_Ranking!$AR$4:$AR$302,MATCH(LARGE(Data_for_Ranking!$AW$4:$AW$302,L212),Data_for_Ranking!$AW$4:$AW$302,0))</f>
        <v>Benin</v>
      </c>
      <c r="N212" s="42">
        <f>VLOOKUP(M212,Data_for_Ranking!$AR:$AT,2,FALSE)</f>
        <v>5.5406057999999998</v>
      </c>
      <c r="O212" s="42">
        <f>VLOOKUP(M212,Data_for_Ranking!$AR:$AT,3,FALSE)</f>
        <v>10.409960293333333</v>
      </c>
      <c r="P212" s="73">
        <f t="shared" si="16"/>
        <v>5.7025467349528973E-3</v>
      </c>
      <c r="Q212" s="74">
        <f t="shared" si="17"/>
        <v>7.2010235197766748E-3</v>
      </c>
      <c r="R212" s="75">
        <f t="shared" si="15"/>
        <v>0.14984767848237773</v>
      </c>
    </row>
    <row r="213" spans="12:18" ht="15" thickBot="1">
      <c r="L213" s="51"/>
      <c r="M213" s="52" t="str">
        <f>N168</f>
        <v>Welt</v>
      </c>
      <c r="N213" s="53">
        <f>O168</f>
        <v>971.6019977599999</v>
      </c>
      <c r="O213" s="53">
        <f>P168</f>
        <v>1445.6223153200001</v>
      </c>
      <c r="P213" s="82">
        <f t="shared" si="16"/>
        <v>1</v>
      </c>
      <c r="Q213" s="82">
        <f t="shared" si="17"/>
        <v>1</v>
      </c>
      <c r="R213" s="83">
        <f t="shared" si="15"/>
        <v>0</v>
      </c>
    </row>
    <row r="221" spans="12:18">
      <c r="L221" s="55"/>
      <c r="N221" s="56"/>
      <c r="O221" s="56"/>
      <c r="P221" s="84"/>
    </row>
  </sheetData>
  <sheetProtection algorithmName="SHA-512" hashValue="YCLlQuzx2B9Euc3kTNJCp38PvsbyyeiPFrEHToIAnFIHAcLyjVZ0Sc172OGhmcdAf0opN6hb4H3UZKBogF74Zg==" saltValue="YQ5YfzVShpwGDMd+UjM5FQ==" spinCount="100000" sheet="1" formatCells="0" formatColumns="0" formatRows="0" insertHyperlinks="0" sort="0" autoFilter="0" pivotTables="0"/>
  <mergeCells count="17">
    <mergeCell ref="M120:M124"/>
    <mergeCell ref="C3:D3"/>
    <mergeCell ref="G3:H3"/>
    <mergeCell ref="K3:L3"/>
    <mergeCell ref="C4:D4"/>
    <mergeCell ref="G4:H4"/>
    <mergeCell ref="K4:L4"/>
    <mergeCell ref="O4:P4"/>
    <mergeCell ref="O9:P9"/>
    <mergeCell ref="O43:P43"/>
    <mergeCell ref="O79:P79"/>
    <mergeCell ref="O118:P118"/>
    <mergeCell ref="M125:M129"/>
    <mergeCell ref="O156:P156"/>
    <mergeCell ref="M158:M162"/>
    <mergeCell ref="M163:M167"/>
    <mergeCell ref="P190:R190"/>
  </mergeCells>
  <conditionalFormatting sqref="P45:Q65 L194:O201 L202 L193 L203:O213 L11:Q32">
    <cfRule type="containsErrors" dxfId="86" priority="105">
      <formula>ISERROR(L11)</formula>
    </cfRule>
  </conditionalFormatting>
  <conditionalFormatting sqref="P11:Q32 P45:Q65 P81:Q102">
    <cfRule type="cellIs" dxfId="85" priority="103" operator="lessThan">
      <formula>0</formula>
    </cfRule>
    <cfRule type="cellIs" dxfId="84" priority="104" operator="greaterThan">
      <formula>0</formula>
    </cfRule>
  </conditionalFormatting>
  <conditionalFormatting sqref="L55:M55 L45:L54 L66:M66 L56:L65">
    <cfRule type="containsErrors" dxfId="83" priority="102">
      <formula>ISERROR(L45)</formula>
    </cfRule>
  </conditionalFormatting>
  <conditionalFormatting sqref="L91:M91 L102:Q102 L81:L90 L92:L101 P81:Q101">
    <cfRule type="containsErrors" dxfId="82" priority="101">
      <formula>ISERROR(L81)</formula>
    </cfRule>
  </conditionalFormatting>
  <conditionalFormatting sqref="M120 O124:R124 O120:Q123">
    <cfRule type="containsErrors" dxfId="81" priority="100">
      <formula>ISERROR(M120)</formula>
    </cfRule>
  </conditionalFormatting>
  <conditionalFormatting sqref="M125 Q125:R129">
    <cfRule type="containsErrors" dxfId="80" priority="99">
      <formula>ISERROR(M125)</formula>
    </cfRule>
  </conditionalFormatting>
  <conditionalFormatting sqref="Q124:R129 Q120:Q123">
    <cfRule type="cellIs" dxfId="79" priority="97" operator="lessThan">
      <formula>0</formula>
    </cfRule>
    <cfRule type="cellIs" dxfId="78" priority="98" operator="greaterThan">
      <formula>0</formula>
    </cfRule>
  </conditionalFormatting>
  <conditionalFormatting sqref="L163:L167">
    <cfRule type="containsErrors" dxfId="77" priority="80">
      <formula>ISERROR(L163)</formula>
    </cfRule>
  </conditionalFormatting>
  <conditionalFormatting sqref="L120:L124">
    <cfRule type="containsErrors" dxfId="76" priority="95">
      <formula>ISERROR(L120)</formula>
    </cfRule>
  </conditionalFormatting>
  <conditionalFormatting sqref="L125:L129">
    <cfRule type="containsErrors" dxfId="75" priority="94">
      <formula>ISERROR(L125)</formula>
    </cfRule>
  </conditionalFormatting>
  <conditionalFormatting sqref="L130">
    <cfRule type="containsErrors" dxfId="74" priority="93">
      <formula>ISERROR(L130)</formula>
    </cfRule>
  </conditionalFormatting>
  <conditionalFormatting sqref="N126:N129">
    <cfRule type="containsErrors" dxfId="73" priority="90">
      <formula>ISERROR(N126)</formula>
    </cfRule>
  </conditionalFormatting>
  <conditionalFormatting sqref="M130">
    <cfRule type="containsErrors" dxfId="72" priority="92">
      <formula>ISERROR(M130)</formula>
    </cfRule>
  </conditionalFormatting>
  <conditionalFormatting sqref="N102:O102">
    <cfRule type="containsErrors" dxfId="71" priority="68">
      <formula>ISERROR(N102)</formula>
    </cfRule>
  </conditionalFormatting>
  <conditionalFormatting sqref="R120:R123">
    <cfRule type="containsErrors" dxfId="70" priority="89">
      <formula>ISERROR(R120)</formula>
    </cfRule>
  </conditionalFormatting>
  <conditionalFormatting sqref="R120:R123">
    <cfRule type="cellIs" dxfId="69" priority="87" operator="lessThan">
      <formula>0</formula>
    </cfRule>
    <cfRule type="cellIs" dxfId="68" priority="88" operator="greaterThan">
      <formula>0</formula>
    </cfRule>
  </conditionalFormatting>
  <conditionalFormatting sqref="O162:R162 O159:Q161 Q158">
    <cfRule type="containsErrors" dxfId="67" priority="86">
      <formula>ISERROR(O158)</formula>
    </cfRule>
  </conditionalFormatting>
  <conditionalFormatting sqref="Q163:R167">
    <cfRule type="containsErrors" dxfId="66" priority="85">
      <formula>ISERROR(Q163)</formula>
    </cfRule>
  </conditionalFormatting>
  <conditionalFormatting sqref="Q162:R167 Q158:Q161">
    <cfRule type="cellIs" dxfId="65" priority="83" operator="lessThan">
      <formula>0</formula>
    </cfRule>
    <cfRule type="cellIs" dxfId="64" priority="84" operator="greaterThan">
      <formula>0</formula>
    </cfRule>
  </conditionalFormatting>
  <conditionalFormatting sqref="L158:L162">
    <cfRule type="containsErrors" dxfId="63" priority="81">
      <formula>ISERROR(L158)</formula>
    </cfRule>
  </conditionalFormatting>
  <conditionalFormatting sqref="Q168:R168">
    <cfRule type="containsErrors" dxfId="62" priority="79">
      <formula>ISERROR(Q168)</formula>
    </cfRule>
  </conditionalFormatting>
  <conditionalFormatting sqref="Q168:R168">
    <cfRule type="cellIs" dxfId="61" priority="77" operator="lessThan">
      <formula>0</formula>
    </cfRule>
    <cfRule type="cellIs" dxfId="60" priority="78" operator="greaterThan">
      <formula>0</formula>
    </cfRule>
  </conditionalFormatting>
  <conditionalFormatting sqref="L168">
    <cfRule type="containsErrors" dxfId="59" priority="76">
      <formula>ISERROR(L168)</formula>
    </cfRule>
  </conditionalFormatting>
  <conditionalFormatting sqref="M168">
    <cfRule type="containsErrors" dxfId="58" priority="75">
      <formula>ISERROR(M168)</formula>
    </cfRule>
  </conditionalFormatting>
  <conditionalFormatting sqref="N159:N161">
    <cfRule type="containsErrors" dxfId="57" priority="74">
      <formula>ISERROR(N159)</formula>
    </cfRule>
  </conditionalFormatting>
  <conditionalFormatting sqref="R158:R161">
    <cfRule type="containsErrors" dxfId="56" priority="72">
      <formula>ISERROR(R158)</formula>
    </cfRule>
  </conditionalFormatting>
  <conditionalFormatting sqref="R158:R161">
    <cfRule type="cellIs" dxfId="55" priority="70" operator="lessThan">
      <formula>0</formula>
    </cfRule>
    <cfRule type="cellIs" dxfId="54" priority="71" operator="greaterThan">
      <formula>0</formula>
    </cfRule>
  </conditionalFormatting>
  <conditionalFormatting sqref="L192:O192">
    <cfRule type="containsErrors" dxfId="53" priority="67">
      <formula>ISERROR(L192)</formula>
    </cfRule>
  </conditionalFormatting>
  <conditionalFormatting sqref="R193:R201 R203:R213">
    <cfRule type="containsErrors" dxfId="52" priority="66">
      <formula>ISERROR(R193)</formula>
    </cfRule>
  </conditionalFormatting>
  <conditionalFormatting sqref="R193:R201 R203:R213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M212">
    <cfRule type="containsErrors" dxfId="49" priority="54">
      <formula>ISERROR(M212)</formula>
    </cfRule>
  </conditionalFormatting>
  <conditionalFormatting sqref="N91:O91">
    <cfRule type="containsErrors" dxfId="48" priority="42">
      <formula>ISERROR(N91)</formula>
    </cfRule>
  </conditionalFormatting>
  <conditionalFormatting sqref="N66:Q66">
    <cfRule type="containsErrors" dxfId="47" priority="61">
      <formula>ISERROR(N66)</formula>
    </cfRule>
  </conditionalFormatting>
  <conditionalFormatting sqref="P66:Q66">
    <cfRule type="cellIs" dxfId="46" priority="59" operator="lessThan">
      <formula>0</formula>
    </cfRule>
    <cfRule type="cellIs" dxfId="45" priority="60" operator="greaterThan">
      <formula>0</formula>
    </cfRule>
  </conditionalFormatting>
  <conditionalFormatting sqref="Q130:R130">
    <cfRule type="cellIs" dxfId="44" priority="57" operator="lessThan">
      <formula>0</formula>
    </cfRule>
    <cfRule type="cellIs" dxfId="43" priority="58" operator="greaterThan">
      <formula>0</formula>
    </cfRule>
  </conditionalFormatting>
  <conditionalFormatting sqref="N130:R130">
    <cfRule type="containsErrors" dxfId="42" priority="56">
      <formula>ISERROR(N130)</formula>
    </cfRule>
  </conditionalFormatting>
  <conditionalFormatting sqref="O130:P130">
    <cfRule type="containsErrors" dxfId="41" priority="55">
      <formula>ISERROR(O130)</formula>
    </cfRule>
  </conditionalFormatting>
  <conditionalFormatting sqref="R192">
    <cfRule type="cellIs" dxfId="40" priority="51" operator="lessThan">
      <formula>0</formula>
    </cfRule>
    <cfRule type="cellIs" dxfId="39" priority="52" operator="greaterThan">
      <formula>0</formula>
    </cfRule>
  </conditionalFormatting>
  <conditionalFormatting sqref="R192">
    <cfRule type="containsErrors" dxfId="38" priority="53">
      <formula>ISERROR(R192)</formula>
    </cfRule>
  </conditionalFormatting>
  <conditionalFormatting sqref="M202:O202">
    <cfRule type="containsErrors" dxfId="37" priority="50">
      <formula>ISERROR(M202)</formula>
    </cfRule>
  </conditionalFormatting>
  <conditionalFormatting sqref="R202">
    <cfRule type="containsErrors" dxfId="36" priority="49">
      <formula>ISERROR(R202)</formula>
    </cfRule>
  </conditionalFormatting>
  <conditionalFormatting sqref="R202"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P213:Q213">
    <cfRule type="containsErrors" dxfId="33" priority="46">
      <formula>ISERROR(P213)</formula>
    </cfRule>
  </conditionalFormatting>
  <conditionalFormatting sqref="N162">
    <cfRule type="containsErrors" dxfId="32" priority="45">
      <formula>ISERROR(N162)</formula>
    </cfRule>
  </conditionalFormatting>
  <conditionalFormatting sqref="N33:N34">
    <cfRule type="containsErrors" dxfId="31" priority="44">
      <formula>ISERROR(N33)</formula>
    </cfRule>
  </conditionalFormatting>
  <conditionalFormatting sqref="N55:O55">
    <cfRule type="containsErrors" dxfId="30" priority="43">
      <formula>ISERROR(N55)</formula>
    </cfRule>
  </conditionalFormatting>
  <conditionalFormatting sqref="N81:O90">
    <cfRule type="containsErrors" dxfId="29" priority="26">
      <formula>ISERROR(N81)</formula>
    </cfRule>
  </conditionalFormatting>
  <conditionalFormatting sqref="M45:M54">
    <cfRule type="containsErrors" dxfId="28" priority="41">
      <formula>ISERROR(M45)</formula>
    </cfRule>
  </conditionalFormatting>
  <conditionalFormatting sqref="O168:P168">
    <cfRule type="containsErrors" dxfId="27" priority="4">
      <formula>ISERROR(O168)</formula>
    </cfRule>
  </conditionalFormatting>
  <conditionalFormatting sqref="N45:O54">
    <cfRule type="containsErrors" dxfId="26" priority="39">
      <formula>ISERROR(N45)</formula>
    </cfRule>
  </conditionalFormatting>
  <conditionalFormatting sqref="N120">
    <cfRule type="containsErrors" dxfId="25" priority="21">
      <formula>ISERROR(N120)</formula>
    </cfRule>
  </conditionalFormatting>
  <conditionalFormatting sqref="N56:O65">
    <cfRule type="containsErrors" dxfId="24" priority="37">
      <formula>ISERROR(N56)</formula>
    </cfRule>
  </conditionalFormatting>
  <conditionalFormatting sqref="N125">
    <cfRule type="containsErrors" dxfId="23" priority="19">
      <formula>ISERROR(N125)</formula>
    </cfRule>
  </conditionalFormatting>
  <conditionalFormatting sqref="N168:P168">
    <cfRule type="containsErrors" dxfId="22" priority="5">
      <formula>ISERROR(N168)</formula>
    </cfRule>
  </conditionalFormatting>
  <conditionalFormatting sqref="N124">
    <cfRule type="containsErrors" dxfId="21" priority="22">
      <formula>ISERROR(N124)</formula>
    </cfRule>
  </conditionalFormatting>
  <conditionalFormatting sqref="M56:M65">
    <cfRule type="containsErrors" dxfId="20" priority="30">
      <formula>ISERROR(M56)</formula>
    </cfRule>
  </conditionalFormatting>
  <conditionalFormatting sqref="M81:M90">
    <cfRule type="containsErrors" dxfId="19" priority="29">
      <formula>ISERROR(M81)</formula>
    </cfRule>
  </conditionalFormatting>
  <conditionalFormatting sqref="M92:M101">
    <cfRule type="containsErrors" dxfId="18" priority="27">
      <formula>ISERROR(M92)</formula>
    </cfRule>
  </conditionalFormatting>
  <conditionalFormatting sqref="N92:O101">
    <cfRule type="containsErrors" dxfId="17" priority="25">
      <formula>ISERROR(N92)</formula>
    </cfRule>
  </conditionalFormatting>
  <conditionalFormatting sqref="N121:N123">
    <cfRule type="containsErrors" dxfId="16" priority="24">
      <formula>ISERROR(N121)</formula>
    </cfRule>
  </conditionalFormatting>
  <conditionalFormatting sqref="M193">
    <cfRule type="containsErrors" dxfId="15" priority="3">
      <formula>ISERROR(M193)</formula>
    </cfRule>
  </conditionalFormatting>
  <conditionalFormatting sqref="N193:O193">
    <cfRule type="containsErrors" dxfId="14" priority="1">
      <formula>ISERROR(N193)</formula>
    </cfRule>
  </conditionalFormatting>
  <conditionalFormatting sqref="N158">
    <cfRule type="containsErrors" dxfId="13" priority="16">
      <formula>ISERROR(N158)</formula>
    </cfRule>
  </conditionalFormatting>
  <conditionalFormatting sqref="M158">
    <cfRule type="containsErrors" dxfId="12" priority="15">
      <formula>ISERROR(M158)</formula>
    </cfRule>
  </conditionalFormatting>
  <conditionalFormatting sqref="M163">
    <cfRule type="containsErrors" dxfId="11" priority="14">
      <formula>ISERROR(M163)</formula>
    </cfRule>
  </conditionalFormatting>
  <conditionalFormatting sqref="O125:P129">
    <cfRule type="containsErrors" dxfId="10" priority="13">
      <formula>ISERROR(O125)</formula>
    </cfRule>
  </conditionalFormatting>
  <conditionalFormatting sqref="O158:P158">
    <cfRule type="containsErrors" dxfId="9" priority="12">
      <formula>ISERROR(O158)</formula>
    </cfRule>
  </conditionalFormatting>
  <conditionalFormatting sqref="N163:N167">
    <cfRule type="containsErrors" dxfId="8" priority="11">
      <formula>ISERROR(N163)</formula>
    </cfRule>
  </conditionalFormatting>
  <conditionalFormatting sqref="O163:P167">
    <cfRule type="containsErrors" dxfId="7" priority="10">
      <formula>ISERROR(O163)</formula>
    </cfRule>
  </conditionalFormatting>
  <dataValidations count="2">
    <dataValidation type="list" errorStyle="information" allowBlank="1" showInputMessage="1" showErrorMessage="1" sqref="G4:H4" xr:uid="{6A8CB671-0009-4FE6-A82E-5B6BBFA99288}">
      <formula1>"Einfuhr,Ausfuhr"</formula1>
    </dataValidation>
    <dataValidation type="list" allowBlank="1" showInputMessage="1" showErrorMessage="1" sqref="C4:D4" xr:uid="{69490D87-2B91-41BA-8344-67D060F18CBC}">
      <formula1>"EU-27"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B01670-CC72-4408-8881-492E197587DF}">
          <x14:formula1>
            <xm:f>Data_for_Ranking!$F$3:$AG$3</xm:f>
          </x14:formula1>
          <xm:sqref>O4:P4 K4:L4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9D4F-E4F4-43F2-B343-DC70113EA854}">
  <dimension ref="A2:Y62"/>
  <sheetViews>
    <sheetView zoomScale="60" zoomScaleNormal="60" workbookViewId="0">
      <selection activeCell="C5" sqref="C5:D5"/>
    </sheetView>
  </sheetViews>
  <sheetFormatPr baseColWidth="10" defaultColWidth="11.453125" defaultRowHeight="14.5"/>
  <cols>
    <col min="1" max="1" width="16" style="25" customWidth="1"/>
    <col min="2" max="24" width="12.81640625" style="25" customWidth="1"/>
    <col min="25" max="16384" width="11.453125" style="25"/>
  </cols>
  <sheetData>
    <row r="2" spans="2:24" ht="62.5" customHeight="1">
      <c r="B2" s="113"/>
      <c r="C2" s="113"/>
      <c r="D2" s="113"/>
      <c r="E2" s="113"/>
      <c r="F2" s="113"/>
      <c r="G2" s="113"/>
      <c r="H2" s="113"/>
      <c r="I2" s="180" t="s">
        <v>630</v>
      </c>
      <c r="J2" s="180"/>
      <c r="K2" s="180"/>
      <c r="L2" s="180"/>
      <c r="M2" s="180"/>
      <c r="N2" s="180"/>
      <c r="O2" s="180"/>
      <c r="P2" s="180"/>
      <c r="Q2" s="113"/>
      <c r="R2" s="113"/>
      <c r="S2" s="113"/>
      <c r="T2" s="113"/>
      <c r="U2" s="113"/>
      <c r="V2" s="113"/>
      <c r="W2" s="113"/>
      <c r="X2" s="113"/>
    </row>
    <row r="3" spans="2:24">
      <c r="J3" s="114"/>
      <c r="K3" s="114"/>
    </row>
    <row r="5" spans="2:24" ht="28.5" customHeight="1">
      <c r="B5" s="115" t="s">
        <v>595</v>
      </c>
      <c r="C5" s="172" t="s">
        <v>246</v>
      </c>
      <c r="D5" s="172"/>
      <c r="E5" s="115" t="s">
        <v>596</v>
      </c>
      <c r="F5" s="179" t="s">
        <v>627</v>
      </c>
      <c r="G5" s="179"/>
      <c r="H5" s="116"/>
      <c r="J5" s="115" t="s">
        <v>595</v>
      </c>
      <c r="K5" s="172" t="s">
        <v>889</v>
      </c>
      <c r="L5" s="172"/>
      <c r="M5" s="115" t="s">
        <v>596</v>
      </c>
      <c r="N5" s="179" t="s">
        <v>627</v>
      </c>
      <c r="O5" s="179"/>
      <c r="P5" s="116"/>
      <c r="R5" s="115" t="s">
        <v>595</v>
      </c>
      <c r="S5" s="172" t="s">
        <v>922</v>
      </c>
      <c r="T5" s="172"/>
      <c r="U5" s="115" t="s">
        <v>596</v>
      </c>
      <c r="V5" s="179" t="s">
        <v>627</v>
      </c>
      <c r="W5" s="179"/>
      <c r="X5" s="116"/>
    </row>
    <row r="6" spans="2:24">
      <c r="B6" s="114"/>
      <c r="C6" s="114"/>
    </row>
    <row r="24" spans="1:25" ht="28.5" customHeight="1">
      <c r="B24" s="117" t="s">
        <v>594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7" spans="1:25">
      <c r="A27" s="118"/>
      <c r="M27" s="159"/>
    </row>
    <row r="28" spans="1:25">
      <c r="A28" s="101"/>
      <c r="B28" s="173" t="s">
        <v>599</v>
      </c>
      <c r="C28" s="174"/>
      <c r="D28" s="119">
        <v>2001</v>
      </c>
      <c r="E28" s="120">
        <f>D28+1</f>
        <v>2002</v>
      </c>
      <c r="F28" s="120">
        <f t="shared" ref="F28:X28" si="0">E28+1</f>
        <v>2003</v>
      </c>
      <c r="G28" s="120">
        <f t="shared" si="0"/>
        <v>2004</v>
      </c>
      <c r="H28" s="120">
        <f t="shared" si="0"/>
        <v>2005</v>
      </c>
      <c r="I28" s="120">
        <f t="shared" si="0"/>
        <v>2006</v>
      </c>
      <c r="J28" s="120">
        <f t="shared" si="0"/>
        <v>2007</v>
      </c>
      <c r="K28" s="120">
        <f t="shared" si="0"/>
        <v>2008</v>
      </c>
      <c r="L28" s="120">
        <f t="shared" si="0"/>
        <v>2009</v>
      </c>
      <c r="M28" s="120">
        <f t="shared" si="0"/>
        <v>2010</v>
      </c>
      <c r="N28" s="120">
        <f t="shared" si="0"/>
        <v>2011</v>
      </c>
      <c r="O28" s="120">
        <f t="shared" si="0"/>
        <v>2012</v>
      </c>
      <c r="P28" s="120">
        <f t="shared" si="0"/>
        <v>2013</v>
      </c>
      <c r="Q28" s="120">
        <f t="shared" si="0"/>
        <v>2014</v>
      </c>
      <c r="R28" s="120">
        <f t="shared" si="0"/>
        <v>2015</v>
      </c>
      <c r="S28" s="120">
        <f t="shared" si="0"/>
        <v>2016</v>
      </c>
      <c r="T28" s="120">
        <f t="shared" si="0"/>
        <v>2017</v>
      </c>
      <c r="U28" s="120">
        <f t="shared" si="0"/>
        <v>2018</v>
      </c>
      <c r="V28" s="120">
        <f>U28+1</f>
        <v>2019</v>
      </c>
      <c r="W28" s="120">
        <f t="shared" si="0"/>
        <v>2020</v>
      </c>
      <c r="X28" s="120">
        <f t="shared" si="0"/>
        <v>2021</v>
      </c>
    </row>
    <row r="29" spans="1:25">
      <c r="A29" s="121" t="str">
        <f>CONCATENATE("Einfuhr_",VLOOKUP(C5,Countries!$B$3:$C$302,2,FALSE))</f>
        <v>Einfuhr_WLD_EU27_extra</v>
      </c>
      <c r="B29" s="175" t="str">
        <f>CONCATENATE(C5," → ",F5)</f>
        <v>Welt → EU27 (ohne UK)</v>
      </c>
      <c r="C29" s="176"/>
      <c r="D29" s="150">
        <f>IF(VLOOKUP($A29,EU_Extra!$A:$ZH,COLUMN(EU_Extra!E$3),FALSE)=0,#N/A,VLOOKUP($A29,EU_Extra!$A:$ZH,COLUMN(EU_Extra!E$3),FALSE))</f>
        <v>1613.8391211199998</v>
      </c>
      <c r="E29" s="151">
        <f>IF(VLOOKUP($A29,EU_Extra!$A:$ZH,COLUMN(EU_Extra!F$3),FALSE)=0,#N/A,VLOOKUP($A29,EU_Extra!$A:$ZH,COLUMN(EU_Extra!F$3),FALSE))</f>
        <v>1750.0416760400001</v>
      </c>
      <c r="F29" s="151">
        <f>IF(VLOOKUP($A29,EU_Extra!$A:$ZH,COLUMN(EU_Extra!G$3),FALSE)=0,#N/A,VLOOKUP($A29,EU_Extra!$A:$ZH,COLUMN(EU_Extra!G$3),FALSE))</f>
        <v>1787.4730220800002</v>
      </c>
      <c r="G29" s="151">
        <f>IF(VLOOKUP($A29,EU_Extra!$A:$ZH,COLUMN(EU_Extra!H$3),FALSE)=0,#N/A,VLOOKUP($A29,EU_Extra!$A:$ZH,COLUMN(EU_Extra!H$3),FALSE))</f>
        <v>1845.85696616</v>
      </c>
      <c r="H29" s="151">
        <f>IF(VLOOKUP($A29,EU_Extra!$A:$ZH,COLUMN(EU_Extra!I$3),FALSE)=0,#N/A,VLOOKUP($A29,EU_Extra!$A:$ZH,COLUMN(EU_Extra!I$3),FALSE))</f>
        <v>1732.3909457999998</v>
      </c>
      <c r="I29" s="151">
        <f>IF(VLOOKUP($A29,EU_Extra!$A:$ZH,COLUMN(EU_Extra!J$3),FALSE)=0,#N/A,VLOOKUP($A29,EU_Extra!$A:$ZH,COLUMN(EU_Extra!J$3),FALSE))</f>
        <v>2196.8952897600002</v>
      </c>
      <c r="J29" s="151">
        <f>IF(VLOOKUP($A29,EU_Extra!$A:$ZH,COLUMN(EU_Extra!K$3),FALSE)=0,#N/A,VLOOKUP($A29,EU_Extra!$A:$ZH,COLUMN(EU_Extra!K$3),FALSE))</f>
        <v>2069.1610903199999</v>
      </c>
      <c r="K29" s="151">
        <f>IF(VLOOKUP($A29,EU_Extra!$A:$ZH,COLUMN(EU_Extra!L$3),FALSE)=0,#N/A,VLOOKUP($A29,EU_Extra!$A:$ZH,COLUMN(EU_Extra!L$3),FALSE))</f>
        <v>2306.3565348799998</v>
      </c>
      <c r="L29" s="151">
        <f>IF(VLOOKUP($A29,EU_Extra!$A:$ZH,COLUMN(EU_Extra!M$3),FALSE)=0,#N/A,VLOOKUP($A29,EU_Extra!$A:$ZH,COLUMN(EU_Extra!M$3),FALSE))</f>
        <v>2126.3662090800003</v>
      </c>
      <c r="M29" s="151">
        <f>IF(VLOOKUP($A29,EU_Extra!$A:$ZH,COLUMN(EU_Extra!N$3),FALSE)=0,#N/A,VLOOKUP($A29,EU_Extra!$A:$ZH,COLUMN(EU_Extra!N$3),FALSE))</f>
        <v>3287.0292674000002</v>
      </c>
      <c r="N29" s="151">
        <f>IF(VLOOKUP($A29,EU_Extra!$A:$ZH,COLUMN(EU_Extra!O$3),FALSE)=0,#N/A,VLOOKUP($A29,EU_Extra!$A:$ZH,COLUMN(EU_Extra!O$3),FALSE))</f>
        <v>3384.3281266399999</v>
      </c>
      <c r="O29" s="151">
        <f>IF(VLOOKUP($A29,EU_Extra!$A:$ZH,COLUMN(EU_Extra!P$3),FALSE)=0,#N/A,VLOOKUP($A29,EU_Extra!$A:$ZH,COLUMN(EU_Extra!P$3),FALSE))</f>
        <v>3614.8367692800002</v>
      </c>
      <c r="P29" s="151">
        <f>IF(VLOOKUP($A29,EU_Extra!$A:$ZH,COLUMN(EU_Extra!Q$3),FALSE)=0,#N/A,VLOOKUP($A29,EU_Extra!$A:$ZH,COLUMN(EU_Extra!Q$3),FALSE))</f>
        <v>3019.1704436</v>
      </c>
      <c r="Q29" s="151">
        <f>IF(VLOOKUP($A29,EU_Extra!$A:$ZH,COLUMN(EU_Extra!R$3),FALSE)=0,#N/A,VLOOKUP($A29,EU_Extra!$A:$ZH,COLUMN(EU_Extra!R$3),FALSE))</f>
        <v>2682.3602848400001</v>
      </c>
      <c r="R29" s="151">
        <f>IF(VLOOKUP($A29,EU_Extra!$A:$ZH,COLUMN(EU_Extra!S$3),FALSE)=0,#N/A,VLOOKUP($A29,EU_Extra!$A:$ZH,COLUMN(EU_Extra!S$3),FALSE))</f>
        <v>3045.1523766</v>
      </c>
      <c r="S29" s="151">
        <f>IF(VLOOKUP($A29,EU_Extra!$A:$ZH,COLUMN(EU_Extra!T$3),FALSE)=0,#N/A,VLOOKUP($A29,EU_Extra!$A:$ZH,COLUMN(EU_Extra!T$3),FALSE))</f>
        <v>2657.9885503199998</v>
      </c>
      <c r="T29" s="151">
        <f>IF(VLOOKUP($A29,EU_Extra!$A:$ZH,COLUMN(EU_Extra!U$3),FALSE)=0,#N/A,VLOOKUP($A29,EU_Extra!$A:$ZH,COLUMN(EU_Extra!U$3),FALSE))</f>
        <v>1479.0241565199999</v>
      </c>
      <c r="U29" s="151">
        <f>IF(VLOOKUP($A29,EU_Extra!$A:$ZH,COLUMN(EU_Extra!V$3),FALSE)=0,#N/A,VLOOKUP($A29,EU_Extra!$A:$ZH,COLUMN(EU_Extra!V$3),FALSE))</f>
        <v>2173.0640238000001</v>
      </c>
      <c r="V29" s="151">
        <f>IF(VLOOKUP($A29,EU_Extra!$A:$ZH,COLUMN(EU_Extra!W$3),FALSE)=0,#N/A,VLOOKUP($A29,EU_Extra!$A:$ZH,COLUMN(EU_Extra!W$3),FALSE))</f>
        <v>2093.7148371999997</v>
      </c>
      <c r="W29" s="151">
        <f>IF(VLOOKUP($A29,EU_Extra!$A:$ZH,COLUMN(EU_Extra!X$3),FALSE)=0,#N/A,VLOOKUP($A29,EU_Extra!$A:$ZH,COLUMN(EU_Extra!X$3),FALSE))</f>
        <v>1598.6013736800001</v>
      </c>
      <c r="X29" s="152">
        <f>IF(VLOOKUP($A29,EU_Extra!$A:$ZH,COLUMN(EU_Extra!Y$3),FALSE)=0,#N/A,VLOOKUP($A29,EU_Extra!$A:$ZH,COLUMN(EU_Extra!Y$3),FALSE))</f>
        <v>1801.6378359600001</v>
      </c>
      <c r="Y29" s="159"/>
    </row>
    <row r="30" spans="1:25">
      <c r="A30" s="121" t="str">
        <f>CONCATENATE("Einfuhr_",VLOOKUP(K5,Countries!$B$3:$C$302,2,FALSE))</f>
        <v>Einfuhr_UA</v>
      </c>
      <c r="B30" s="175" t="str">
        <f>CONCATENATE(K5," → ",N5)</f>
        <v>Ukraine → EU27 (ohne UK)</v>
      </c>
      <c r="C30" s="176"/>
      <c r="D30" s="150">
        <f>IF(VLOOKUP($A30,EU_Extra!$A:$ZH,COLUMN(EU_Extra!E$3),FALSE)=0,#N/A,VLOOKUP($A30,EU_Extra!$A:$ZH,COLUMN(EU_Extra!E$3),FALSE))</f>
        <v>6.5557999999999991E-2</v>
      </c>
      <c r="E30" s="151">
        <f>IF(VLOOKUP($A30,EU_Extra!$A:$ZH,COLUMN(EU_Extra!F$3),FALSE)=0,#N/A,VLOOKUP($A30,EU_Extra!$A:$ZH,COLUMN(EU_Extra!F$3),FALSE))</f>
        <v>3.932156</v>
      </c>
      <c r="F30" s="151">
        <f>IF(VLOOKUP($A30,EU_Extra!$A:$ZH,COLUMN(EU_Extra!G$3),FALSE)=0,#N/A,VLOOKUP($A30,EU_Extra!$A:$ZH,COLUMN(EU_Extra!G$3),FALSE))</f>
        <v>0.26752100000000001</v>
      </c>
      <c r="G30" s="151">
        <f>IF(VLOOKUP($A30,EU_Extra!$A:$ZH,COLUMN(EU_Extra!H$3),FALSE)=0,#N/A,VLOOKUP($A30,EU_Extra!$A:$ZH,COLUMN(EU_Extra!H$3),FALSE))</f>
        <v>2.3800000000000002E-2</v>
      </c>
      <c r="H30" s="151">
        <f>IF(VLOOKUP($A30,EU_Extra!$A:$ZH,COLUMN(EU_Extra!I$3),FALSE)=0,#N/A,VLOOKUP($A30,EU_Extra!$A:$ZH,COLUMN(EU_Extra!I$3),FALSE))</f>
        <v>3.9999999999999996E-4</v>
      </c>
      <c r="I30" s="151">
        <f>IF(VLOOKUP($A30,EU_Extra!$A:$ZH,COLUMN(EU_Extra!J$3),FALSE)=0,#N/A,VLOOKUP($A30,EU_Extra!$A:$ZH,COLUMN(EU_Extra!J$3),FALSE))</f>
        <v>2.9999999999999997E-4</v>
      </c>
      <c r="J30" s="151" t="e">
        <f>IF(VLOOKUP($A30,EU_Extra!$A:$ZH,COLUMN(EU_Extra!K$3),FALSE)=0,#N/A,VLOOKUP($A30,EU_Extra!$A:$ZH,COLUMN(EU_Extra!K$3),FALSE))</f>
        <v>#N/A</v>
      </c>
      <c r="K30" s="151">
        <f>IF(VLOOKUP($A30,EU_Extra!$A:$ZH,COLUMN(EU_Extra!L$3),FALSE)=0,#N/A,VLOOKUP($A30,EU_Extra!$A:$ZH,COLUMN(EU_Extra!L$3),FALSE))</f>
        <v>1.164984</v>
      </c>
      <c r="L30" s="151" t="e">
        <f>IF(VLOOKUP($A30,EU_Extra!$A:$ZH,COLUMN(EU_Extra!M$3),FALSE)=0,#N/A,VLOOKUP($A30,EU_Extra!$A:$ZH,COLUMN(EU_Extra!M$3),FALSE))</f>
        <v>#N/A</v>
      </c>
      <c r="M30" s="151">
        <f>IF(VLOOKUP($A30,EU_Extra!$A:$ZH,COLUMN(EU_Extra!N$3),FALSE)=0,#N/A,VLOOKUP($A30,EU_Extra!$A:$ZH,COLUMN(EU_Extra!N$3),FALSE))</f>
        <v>3.4600000000000001E-5</v>
      </c>
      <c r="N30" s="151">
        <f>IF(VLOOKUP($A30,EU_Extra!$A:$ZH,COLUMN(EU_Extra!O$3),FALSE)=0,#N/A,VLOOKUP($A30,EU_Extra!$A:$ZH,COLUMN(EU_Extra!O$3),FALSE))</f>
        <v>0.44851200000000002</v>
      </c>
      <c r="O30" s="151">
        <f>IF(VLOOKUP($A30,EU_Extra!$A:$ZH,COLUMN(EU_Extra!P$3),FALSE)=0,#N/A,VLOOKUP($A30,EU_Extra!$A:$ZH,COLUMN(EU_Extra!P$3),FALSE))</f>
        <v>2.1919</v>
      </c>
      <c r="P30" s="151">
        <f>IF(VLOOKUP($A30,EU_Extra!$A:$ZH,COLUMN(EU_Extra!Q$3),FALSE)=0,#N/A,VLOOKUP($A30,EU_Extra!$A:$ZH,COLUMN(EU_Extra!Q$3),FALSE))</f>
        <v>0.42209999999999998</v>
      </c>
      <c r="Q30" s="151">
        <f>IF(VLOOKUP($A30,EU_Extra!$A:$ZH,COLUMN(EU_Extra!R$3),FALSE)=0,#N/A,VLOOKUP($A30,EU_Extra!$A:$ZH,COLUMN(EU_Extra!R$3),FALSE))</f>
        <v>19.089986</v>
      </c>
      <c r="R30" s="151">
        <f>IF(VLOOKUP($A30,EU_Extra!$A:$ZH,COLUMN(EU_Extra!S$3),FALSE)=0,#N/A,VLOOKUP($A30,EU_Extra!$A:$ZH,COLUMN(EU_Extra!S$3),FALSE))</f>
        <v>24.534291999999997</v>
      </c>
      <c r="S30" s="151">
        <f>IF(VLOOKUP($A30,EU_Extra!$A:$ZH,COLUMN(EU_Extra!T$3),FALSE)=0,#N/A,VLOOKUP($A30,EU_Extra!$A:$ZH,COLUMN(EU_Extra!T$3),FALSE))</f>
        <v>22.667265</v>
      </c>
      <c r="T30" s="151">
        <f>IF(VLOOKUP($A30,EU_Extra!$A:$ZH,COLUMN(EU_Extra!U$3),FALSE)=0,#N/A,VLOOKUP($A30,EU_Extra!$A:$ZH,COLUMN(EU_Extra!U$3),FALSE))</f>
        <v>2.6677740000000001</v>
      </c>
      <c r="U30" s="151">
        <f>IF(VLOOKUP($A30,EU_Extra!$A:$ZH,COLUMN(EU_Extra!V$3),FALSE)=0,#N/A,VLOOKUP($A30,EU_Extra!$A:$ZH,COLUMN(EU_Extra!V$3),FALSE))</f>
        <v>41.495643999999999</v>
      </c>
      <c r="V30" s="151">
        <f>IF(VLOOKUP($A30,EU_Extra!$A:$ZH,COLUMN(EU_Extra!W$3),FALSE)=0,#N/A,VLOOKUP($A30,EU_Extra!$A:$ZH,COLUMN(EU_Extra!W$3),FALSE))</f>
        <v>19.995578999999999</v>
      </c>
      <c r="W30" s="151">
        <f>IF(VLOOKUP($A30,EU_Extra!$A:$ZH,COLUMN(EU_Extra!X$3),FALSE)=0,#N/A,VLOOKUP($A30,EU_Extra!$A:$ZH,COLUMN(EU_Extra!X$3),FALSE))</f>
        <v>9.4036919999999995</v>
      </c>
      <c r="X30" s="152">
        <f>IF(VLOOKUP($A30,EU_Extra!$A:$ZH,COLUMN(EU_Extra!Y$3),FALSE)=0,#N/A,VLOOKUP($A30,EU_Extra!$A:$ZH,COLUMN(EU_Extra!Y$3),FALSE))</f>
        <v>40.313901999999999</v>
      </c>
    </row>
    <row r="31" spans="1:25">
      <c r="A31" s="121" t="str">
        <f>CONCATENATE("Einfuhr_",VLOOKUP(S5,Countries!$B$3:$C$302,2,FALSE))</f>
        <v>Einfuhr_ZA</v>
      </c>
      <c r="B31" s="177" t="str">
        <f>CONCATENATE(S5," → ",V5)</f>
        <v>Südafrika → EU27 (ohne UK)</v>
      </c>
      <c r="C31" s="178"/>
      <c r="D31" s="153">
        <f>IF(VLOOKUP($A31,EU_Extra!$A:$ZH,COLUMN(EU_Extra!E$3),FALSE)=0,#N/A,VLOOKUP($A31,EU_Extra!$A:$ZH,COLUMN(EU_Extra!E$3),FALSE))</f>
        <v>57.826755199999994</v>
      </c>
      <c r="E31" s="154">
        <f>IF(VLOOKUP($A31,EU_Extra!$A:$ZH,COLUMN(EU_Extra!F$3),FALSE)=0,#N/A,VLOOKUP($A31,EU_Extra!$A:$ZH,COLUMN(EU_Extra!F$3),FALSE))</f>
        <v>9.4864999999999995</v>
      </c>
      <c r="F31" s="154">
        <f>IF(VLOOKUP($A31,EU_Extra!$A:$ZH,COLUMN(EU_Extra!G$3),FALSE)=0,#N/A,VLOOKUP($A31,EU_Extra!$A:$ZH,COLUMN(EU_Extra!G$3),FALSE))</f>
        <v>12.76999</v>
      </c>
      <c r="G31" s="154">
        <f>IF(VLOOKUP($A31,EU_Extra!$A:$ZH,COLUMN(EU_Extra!H$3),FALSE)=0,#N/A,VLOOKUP($A31,EU_Extra!$A:$ZH,COLUMN(EU_Extra!H$3),FALSE))</f>
        <v>4.2528839999999999</v>
      </c>
      <c r="H31" s="154">
        <f>IF(VLOOKUP($A31,EU_Extra!$A:$ZH,COLUMN(EU_Extra!I$3),FALSE)=0,#N/A,VLOOKUP($A31,EU_Extra!$A:$ZH,COLUMN(EU_Extra!I$3),FALSE))</f>
        <v>0.253612</v>
      </c>
      <c r="I31" s="154">
        <f>IF(VLOOKUP($A31,EU_Extra!$A:$ZH,COLUMN(EU_Extra!J$3),FALSE)=0,#N/A,VLOOKUP($A31,EU_Extra!$A:$ZH,COLUMN(EU_Extra!J$3),FALSE))</f>
        <v>8.4999999999999989E-3</v>
      </c>
      <c r="J31" s="154">
        <f>IF(VLOOKUP($A31,EU_Extra!$A:$ZH,COLUMN(EU_Extra!K$3),FALSE)=0,#N/A,VLOOKUP($A31,EU_Extra!$A:$ZH,COLUMN(EU_Extra!K$3),FALSE))</f>
        <v>0.13009999999999999</v>
      </c>
      <c r="K31" s="154">
        <f>IF(VLOOKUP($A31,EU_Extra!$A:$ZH,COLUMN(EU_Extra!L$3),FALSE)=0,#N/A,VLOOKUP($A31,EU_Extra!$A:$ZH,COLUMN(EU_Extra!L$3),FALSE))</f>
        <v>3.0065999999999997</v>
      </c>
      <c r="L31" s="154">
        <f>IF(VLOOKUP($A31,EU_Extra!$A:$ZH,COLUMN(EU_Extra!M$3),FALSE)=0,#N/A,VLOOKUP($A31,EU_Extra!$A:$ZH,COLUMN(EU_Extra!M$3),FALSE))</f>
        <v>0.70878699999999994</v>
      </c>
      <c r="M31" s="154">
        <f>IF(VLOOKUP($A31,EU_Extra!$A:$ZH,COLUMN(EU_Extra!N$3),FALSE)=0,#N/A,VLOOKUP($A31,EU_Extra!$A:$ZH,COLUMN(EU_Extra!N$3),FALSE))</f>
        <v>1.557153</v>
      </c>
      <c r="N31" s="154">
        <f>IF(VLOOKUP($A31,EU_Extra!$A:$ZH,COLUMN(EU_Extra!O$3),FALSE)=0,#N/A,VLOOKUP($A31,EU_Extra!$A:$ZH,COLUMN(EU_Extra!O$3),FALSE))</f>
        <v>0.33005200000000001</v>
      </c>
      <c r="O31" s="154">
        <f>IF(VLOOKUP($A31,EU_Extra!$A:$ZH,COLUMN(EU_Extra!P$3),FALSE)=0,#N/A,VLOOKUP($A31,EU_Extra!$A:$ZH,COLUMN(EU_Extra!P$3),FALSE))</f>
        <v>2.0288819999999999</v>
      </c>
      <c r="P31" s="154">
        <f>IF(VLOOKUP($A31,EU_Extra!$A:$ZH,COLUMN(EU_Extra!Q$3),FALSE)=0,#N/A,VLOOKUP($A31,EU_Extra!$A:$ZH,COLUMN(EU_Extra!Q$3),FALSE))</f>
        <v>10.760264040000001</v>
      </c>
      <c r="Q31" s="154">
        <f>IF(VLOOKUP($A31,EU_Extra!$A:$ZH,COLUMN(EU_Extra!R$3),FALSE)=0,#N/A,VLOOKUP($A31,EU_Extra!$A:$ZH,COLUMN(EU_Extra!R$3),FALSE))</f>
        <v>6.0409451199999999</v>
      </c>
      <c r="R31" s="154">
        <f>IF(VLOOKUP($A31,EU_Extra!$A:$ZH,COLUMN(EU_Extra!S$3),FALSE)=0,#N/A,VLOOKUP($A31,EU_Extra!$A:$ZH,COLUMN(EU_Extra!S$3),FALSE))</f>
        <v>2.3327297999999996</v>
      </c>
      <c r="S31" s="154">
        <f>IF(VLOOKUP($A31,EU_Extra!$A:$ZH,COLUMN(EU_Extra!T$3),FALSE)=0,#N/A,VLOOKUP($A31,EU_Extra!$A:$ZH,COLUMN(EU_Extra!T$3),FALSE))</f>
        <v>14.448798999999999</v>
      </c>
      <c r="T31" s="154">
        <f>IF(VLOOKUP($A31,EU_Extra!$A:$ZH,COLUMN(EU_Extra!U$3),FALSE)=0,#N/A,VLOOKUP($A31,EU_Extra!$A:$ZH,COLUMN(EU_Extra!U$3),FALSE))</f>
        <v>146.88781772000002</v>
      </c>
      <c r="U31" s="154">
        <f>IF(VLOOKUP($A31,EU_Extra!$A:$ZH,COLUMN(EU_Extra!V$3),FALSE)=0,#N/A,VLOOKUP($A31,EU_Extra!$A:$ZH,COLUMN(EU_Extra!V$3),FALSE))</f>
        <v>149.34465628000001</v>
      </c>
      <c r="V31" s="154">
        <f>IF(VLOOKUP($A31,EU_Extra!$A:$ZH,COLUMN(EU_Extra!W$3),FALSE)=0,#N/A,VLOOKUP($A31,EU_Extra!$A:$ZH,COLUMN(EU_Extra!W$3),FALSE))</f>
        <v>62.954700000000003</v>
      </c>
      <c r="W31" s="154">
        <f>IF(VLOOKUP($A31,EU_Extra!$A:$ZH,COLUMN(EU_Extra!X$3),FALSE)=0,#N/A,VLOOKUP($A31,EU_Extra!$A:$ZH,COLUMN(EU_Extra!X$3),FALSE))</f>
        <v>77.363469519999995</v>
      </c>
      <c r="X31" s="155">
        <f>IF(VLOOKUP($A31,EU_Extra!$A:$ZH,COLUMN(EU_Extra!Y$3),FALSE)=0,#N/A,VLOOKUP($A31,EU_Extra!$A:$ZH,COLUMN(EU_Extra!Y$3),FALSE))</f>
        <v>207.17850147999999</v>
      </c>
    </row>
    <row r="32" spans="1:25">
      <c r="A32" s="149"/>
    </row>
    <row r="33" spans="1:24">
      <c r="A33" s="122"/>
    </row>
    <row r="34" spans="1:24" ht="28.5" customHeight="1">
      <c r="B34" s="115" t="s">
        <v>595</v>
      </c>
      <c r="C34" s="179" t="s">
        <v>627</v>
      </c>
      <c r="D34" s="179"/>
      <c r="E34" s="115" t="s">
        <v>596</v>
      </c>
      <c r="F34" s="172" t="s">
        <v>246</v>
      </c>
      <c r="G34" s="172"/>
      <c r="H34" s="116"/>
      <c r="J34" s="115" t="s">
        <v>595</v>
      </c>
      <c r="K34" s="179" t="s">
        <v>627</v>
      </c>
      <c r="L34" s="179"/>
      <c r="M34" s="115" t="s">
        <v>596</v>
      </c>
      <c r="N34" s="172" t="s">
        <v>925</v>
      </c>
      <c r="O34" s="172"/>
      <c r="P34" s="116"/>
      <c r="R34" s="115" t="s">
        <v>595</v>
      </c>
      <c r="S34" s="179" t="s">
        <v>627</v>
      </c>
      <c r="T34" s="179"/>
      <c r="U34" s="115" t="s">
        <v>596</v>
      </c>
      <c r="V34" s="172" t="s">
        <v>889</v>
      </c>
      <c r="W34" s="172"/>
      <c r="X34" s="116"/>
    </row>
    <row r="35" spans="1:24">
      <c r="B35" s="114"/>
      <c r="C35" s="114"/>
    </row>
    <row r="53" spans="1:24" ht="28.5" customHeight="1">
      <c r="B53" s="117" t="s">
        <v>594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6" spans="1:24">
      <c r="A56" s="118"/>
    </row>
    <row r="57" spans="1:24">
      <c r="A57" s="101"/>
      <c r="B57" s="173" t="s">
        <v>599</v>
      </c>
      <c r="C57" s="174"/>
      <c r="D57" s="119">
        <v>2001</v>
      </c>
      <c r="E57" s="120">
        <f>D57+1</f>
        <v>2002</v>
      </c>
      <c r="F57" s="120">
        <f t="shared" ref="F57:U57" si="1">E57+1</f>
        <v>2003</v>
      </c>
      <c r="G57" s="120">
        <f t="shared" si="1"/>
        <v>2004</v>
      </c>
      <c r="H57" s="120">
        <f t="shared" si="1"/>
        <v>2005</v>
      </c>
      <c r="I57" s="120">
        <f t="shared" si="1"/>
        <v>2006</v>
      </c>
      <c r="J57" s="120">
        <f t="shared" si="1"/>
        <v>2007</v>
      </c>
      <c r="K57" s="120">
        <f t="shared" si="1"/>
        <v>2008</v>
      </c>
      <c r="L57" s="120">
        <f t="shared" si="1"/>
        <v>2009</v>
      </c>
      <c r="M57" s="120">
        <f t="shared" si="1"/>
        <v>2010</v>
      </c>
      <c r="N57" s="120">
        <f t="shared" si="1"/>
        <v>2011</v>
      </c>
      <c r="O57" s="120">
        <f t="shared" si="1"/>
        <v>2012</v>
      </c>
      <c r="P57" s="120">
        <f t="shared" si="1"/>
        <v>2013</v>
      </c>
      <c r="Q57" s="120">
        <f t="shared" si="1"/>
        <v>2014</v>
      </c>
      <c r="R57" s="120">
        <f t="shared" si="1"/>
        <v>2015</v>
      </c>
      <c r="S57" s="120">
        <f t="shared" si="1"/>
        <v>2016</v>
      </c>
      <c r="T57" s="120">
        <f t="shared" si="1"/>
        <v>2017</v>
      </c>
      <c r="U57" s="120">
        <f t="shared" si="1"/>
        <v>2018</v>
      </c>
      <c r="V57" s="120">
        <f>U57+1</f>
        <v>2019</v>
      </c>
      <c r="W57" s="120">
        <f>V57+1</f>
        <v>2020</v>
      </c>
      <c r="X57" s="120">
        <f>W57+1</f>
        <v>2021</v>
      </c>
    </row>
    <row r="58" spans="1:24">
      <c r="A58" s="121" t="str">
        <f>CONCATENATE("Ausfuhr_",VLOOKUP(F34,Countries!$B$3:$C$302,2,FALSE))</f>
        <v>Ausfuhr_WLD_EU27_extra</v>
      </c>
      <c r="B58" s="175" t="str">
        <f>CONCATENATE(C34," → ",F34)</f>
        <v>EU27 (ohne UK) → Welt</v>
      </c>
      <c r="C58" s="176"/>
      <c r="D58" s="150">
        <f>IF(VLOOKUP($A58,EU_Extra!$A:$ZH,COLUMN(EU_Extra!E$3),FALSE)=0,#N/A,VLOOKUP($A58,EU_Extra!$A:$ZH,COLUMN(EU_Extra!E$3),FALSE))</f>
        <v>3621.41581696</v>
      </c>
      <c r="E58" s="151">
        <f>IF(VLOOKUP($A58,EU_Extra!$A:$ZH,COLUMN(EU_Extra!F$3),FALSE)=0,#N/A,VLOOKUP($A58,EU_Extra!$A:$ZH,COLUMN(EU_Extra!F$3),FALSE))</f>
        <v>4755.9107343199994</v>
      </c>
      <c r="F58" s="151">
        <f>IF(VLOOKUP($A58,EU_Extra!$A:$ZH,COLUMN(EU_Extra!G$3),FALSE)=0,#N/A,VLOOKUP($A58,EU_Extra!$A:$ZH,COLUMN(EU_Extra!G$3),FALSE))</f>
        <v>3347.6193484</v>
      </c>
      <c r="G58" s="151">
        <f>IF(VLOOKUP($A58,EU_Extra!$A:$ZH,COLUMN(EU_Extra!H$3),FALSE)=0,#N/A,VLOOKUP($A58,EU_Extra!$A:$ZH,COLUMN(EU_Extra!H$3),FALSE))</f>
        <v>4765.3455799200001</v>
      </c>
      <c r="H58" s="151">
        <f>IF(VLOOKUP($A58,EU_Extra!$A:$ZH,COLUMN(EU_Extra!I$3),FALSE)=0,#N/A,VLOOKUP($A58,EU_Extra!$A:$ZH,COLUMN(EU_Extra!I$3),FALSE))</f>
        <v>6512.2139185999995</v>
      </c>
      <c r="I58" s="151">
        <f>IF(VLOOKUP($A58,EU_Extra!$A:$ZH,COLUMN(EU_Extra!J$3),FALSE)=0,#N/A,VLOOKUP($A58,EU_Extra!$A:$ZH,COLUMN(EU_Extra!J$3),FALSE))</f>
        <v>1409.8832438399997</v>
      </c>
      <c r="J58" s="151">
        <f>IF(VLOOKUP($A58,EU_Extra!$A:$ZH,COLUMN(EU_Extra!K$3),FALSE)=0,#N/A,VLOOKUP($A58,EU_Extra!$A:$ZH,COLUMN(EU_Extra!K$3),FALSE))</f>
        <v>1569.2405237199998</v>
      </c>
      <c r="K58" s="151">
        <f>IF(VLOOKUP($A58,EU_Extra!$A:$ZH,COLUMN(EU_Extra!L$3),FALSE)=0,#N/A,VLOOKUP($A58,EU_Extra!$A:$ZH,COLUMN(EU_Extra!L$3),FALSE))</f>
        <v>1240.7828625199998</v>
      </c>
      <c r="L58" s="151">
        <f>IF(VLOOKUP($A58,EU_Extra!$A:$ZH,COLUMN(EU_Extra!M$3),FALSE)=0,#N/A,VLOOKUP($A58,EU_Extra!$A:$ZH,COLUMN(EU_Extra!M$3),FALSE))</f>
        <v>2503.7741486799996</v>
      </c>
      <c r="M58" s="151">
        <f>IF(VLOOKUP($A58,EU_Extra!$A:$ZH,COLUMN(EU_Extra!N$3),FALSE)=0,#N/A,VLOOKUP($A58,EU_Extra!$A:$ZH,COLUMN(EU_Extra!N$3),FALSE))</f>
        <v>1153.52412516</v>
      </c>
      <c r="N58" s="151">
        <f>IF(VLOOKUP($A58,EU_Extra!$A:$ZH,COLUMN(EU_Extra!O$3),FALSE)=0,#N/A,VLOOKUP($A58,EU_Extra!$A:$ZH,COLUMN(EU_Extra!O$3),FALSE))</f>
        <v>2438.2075259200001</v>
      </c>
      <c r="O58" s="151">
        <f>IF(VLOOKUP($A58,EU_Extra!$A:$ZH,COLUMN(EU_Extra!P$3),FALSE)=0,#N/A,VLOOKUP($A58,EU_Extra!$A:$ZH,COLUMN(EU_Extra!P$3),FALSE))</f>
        <v>1750.6501719600001</v>
      </c>
      <c r="P58" s="151">
        <f>IF(VLOOKUP($A58,EU_Extra!$A:$ZH,COLUMN(EU_Extra!Q$3),FALSE)=0,#N/A,VLOOKUP($A58,EU_Extra!$A:$ZH,COLUMN(EU_Extra!Q$3),FALSE))</f>
        <v>1719.0644971999998</v>
      </c>
      <c r="Q58" s="151">
        <f>IF(VLOOKUP($A58,EU_Extra!$A:$ZH,COLUMN(EU_Extra!R$3),FALSE)=0,#N/A,VLOOKUP($A58,EU_Extra!$A:$ZH,COLUMN(EU_Extra!R$3),FALSE))</f>
        <v>1882.52888884</v>
      </c>
      <c r="R58" s="151">
        <f>IF(VLOOKUP($A58,EU_Extra!$A:$ZH,COLUMN(EU_Extra!S$3),FALSE)=0,#N/A,VLOOKUP($A58,EU_Extra!$A:$ZH,COLUMN(EU_Extra!S$3),FALSE))</f>
        <v>1917.9257582799999</v>
      </c>
      <c r="S58" s="151">
        <f>IF(VLOOKUP($A58,EU_Extra!$A:$ZH,COLUMN(EU_Extra!T$3),FALSE)=0,#N/A,VLOOKUP($A58,EU_Extra!$A:$ZH,COLUMN(EU_Extra!T$3),FALSE))</f>
        <v>1833.9716550799999</v>
      </c>
      <c r="T58" s="151">
        <f>IF(VLOOKUP($A58,EU_Extra!$A:$ZH,COLUMN(EU_Extra!U$3),FALSE)=0,#N/A,VLOOKUP($A58,EU_Extra!$A:$ZH,COLUMN(EU_Extra!U$3),FALSE))</f>
        <v>3903.9999637199999</v>
      </c>
      <c r="U58" s="151">
        <f>IF(VLOOKUP($A58,EU_Extra!$A:$ZH,COLUMN(EU_Extra!V$3),FALSE)=0,#N/A,VLOOKUP($A58,EU_Extra!$A:$ZH,COLUMN(EU_Extra!V$3),FALSE))</f>
        <v>2100.7100190000001</v>
      </c>
      <c r="V58" s="151">
        <f>IF(VLOOKUP($A58,EU_Extra!$A:$ZH,COLUMN(EU_Extra!W$3),FALSE)=0,#N/A,VLOOKUP($A58,EU_Extra!$A:$ZH,COLUMN(EU_Extra!W$3),FALSE))</f>
        <v>1197.1111720399999</v>
      </c>
      <c r="W58" s="151">
        <f>IF(VLOOKUP($A58,EU_Extra!$A:$ZH,COLUMN(EU_Extra!X$3),FALSE)=0,#N/A,VLOOKUP($A58,EU_Extra!$A:$ZH,COLUMN(EU_Extra!X$3),FALSE))</f>
        <v>1039.04575492</v>
      </c>
      <c r="X58" s="152">
        <f>IF(VLOOKUP($A58,EU_Extra!$A:$ZH,COLUMN(EU_Extra!Y$3),FALSE)=0,#N/A,VLOOKUP($A58,EU_Extra!$A:$ZH,COLUMN(EU_Extra!Y$3),FALSE))</f>
        <v>971.6019977599999</v>
      </c>
    </row>
    <row r="59" spans="1:24">
      <c r="A59" s="121" t="str">
        <f>CONCATENATE("Ausfuhr_",VLOOKUP(N34,Countries!$B$3:$C$302,2,FALSE))</f>
        <v>Ausfuhr_GB</v>
      </c>
      <c r="B59" s="175" t="str">
        <f>CONCATENATE(K34," → ",N34)</f>
        <v>EU27 (ohne UK) → UK</v>
      </c>
      <c r="C59" s="176"/>
      <c r="D59" s="150">
        <f>IF(VLOOKUP($A59,EU_Extra!$A:$ZH,COLUMN(EU_Extra!E$3),FALSE)=0,#N/A,VLOOKUP($A59,EU_Extra!$A:$ZH,COLUMN(EU_Extra!E$3),FALSE))</f>
        <v>118.49115299999998</v>
      </c>
      <c r="E59" s="151">
        <f>IF(VLOOKUP($A59,EU_Extra!$A:$ZH,COLUMN(EU_Extra!F$3),FALSE)=0,#N/A,VLOOKUP($A59,EU_Extra!$A:$ZH,COLUMN(EU_Extra!F$3),FALSE))</f>
        <v>144.49134716</v>
      </c>
      <c r="F59" s="151">
        <f>IF(VLOOKUP($A59,EU_Extra!$A:$ZH,COLUMN(EU_Extra!G$3),FALSE)=0,#N/A,VLOOKUP($A59,EU_Extra!$A:$ZH,COLUMN(EU_Extra!G$3),FALSE))</f>
        <v>140.74107599999999</v>
      </c>
      <c r="G59" s="151">
        <f>IF(VLOOKUP($A59,EU_Extra!$A:$ZH,COLUMN(EU_Extra!H$3),FALSE)=0,#N/A,VLOOKUP($A59,EU_Extra!$A:$ZH,COLUMN(EU_Extra!H$3),FALSE))</f>
        <v>194.54273599999999</v>
      </c>
      <c r="H59" s="151">
        <f>IF(VLOOKUP($A59,EU_Extra!$A:$ZH,COLUMN(EU_Extra!I$3),FALSE)=0,#N/A,VLOOKUP($A59,EU_Extra!$A:$ZH,COLUMN(EU_Extra!I$3),FALSE))</f>
        <v>356.86461699999995</v>
      </c>
      <c r="I59" s="151">
        <f>IF(VLOOKUP($A59,EU_Extra!$A:$ZH,COLUMN(EU_Extra!J$3),FALSE)=0,#N/A,VLOOKUP($A59,EU_Extra!$A:$ZH,COLUMN(EU_Extra!J$3),FALSE))</f>
        <v>228.15163999999999</v>
      </c>
      <c r="J59" s="151">
        <f>IF(VLOOKUP($A59,EU_Extra!$A:$ZH,COLUMN(EU_Extra!K$3),FALSE)=0,#N/A,VLOOKUP($A59,EU_Extra!$A:$ZH,COLUMN(EU_Extra!K$3),FALSE))</f>
        <v>208.04929999999999</v>
      </c>
      <c r="K59" s="151">
        <f>IF(VLOOKUP($A59,EU_Extra!$A:$ZH,COLUMN(EU_Extra!L$3),FALSE)=0,#N/A,VLOOKUP($A59,EU_Extra!$A:$ZH,COLUMN(EU_Extra!L$3),FALSE))</f>
        <v>237.060732</v>
      </c>
      <c r="L59" s="151">
        <f>IF(VLOOKUP($A59,EU_Extra!$A:$ZH,COLUMN(EU_Extra!M$3),FALSE)=0,#N/A,VLOOKUP($A59,EU_Extra!$A:$ZH,COLUMN(EU_Extra!M$3),FALSE))</f>
        <v>384.39777887999998</v>
      </c>
      <c r="M59" s="151">
        <f>IF(VLOOKUP($A59,EU_Extra!$A:$ZH,COLUMN(EU_Extra!N$3),FALSE)=0,#N/A,VLOOKUP($A59,EU_Extra!$A:$ZH,COLUMN(EU_Extra!N$3),FALSE))</f>
        <v>409.67575139999997</v>
      </c>
      <c r="N59" s="151">
        <f>IF(VLOOKUP($A59,EU_Extra!$A:$ZH,COLUMN(EU_Extra!O$3),FALSE)=0,#N/A,VLOOKUP($A59,EU_Extra!$A:$ZH,COLUMN(EU_Extra!O$3),FALSE))</f>
        <v>397.06865504000001</v>
      </c>
      <c r="O59" s="151">
        <f>IF(VLOOKUP($A59,EU_Extra!$A:$ZH,COLUMN(EU_Extra!P$3),FALSE)=0,#N/A,VLOOKUP($A59,EU_Extra!$A:$ZH,COLUMN(EU_Extra!P$3),FALSE))</f>
        <v>379.77983720000003</v>
      </c>
      <c r="P59" s="151">
        <f>IF(VLOOKUP($A59,EU_Extra!$A:$ZH,COLUMN(EU_Extra!Q$3),FALSE)=0,#N/A,VLOOKUP($A59,EU_Extra!$A:$ZH,COLUMN(EU_Extra!Q$3),FALSE))</f>
        <v>405.42848196</v>
      </c>
      <c r="Q59" s="151">
        <f>IF(VLOOKUP($A59,EU_Extra!$A:$ZH,COLUMN(EU_Extra!R$3),FALSE)=0,#N/A,VLOOKUP($A59,EU_Extra!$A:$ZH,COLUMN(EU_Extra!R$3),FALSE))</f>
        <v>552.90560216000006</v>
      </c>
      <c r="R59" s="151">
        <f>IF(VLOOKUP($A59,EU_Extra!$A:$ZH,COLUMN(EU_Extra!S$3),FALSE)=0,#N/A,VLOOKUP($A59,EU_Extra!$A:$ZH,COLUMN(EU_Extra!S$3),FALSE))</f>
        <v>542.459833</v>
      </c>
      <c r="S59" s="151">
        <f>IF(VLOOKUP($A59,EU_Extra!$A:$ZH,COLUMN(EU_Extra!T$3),FALSE)=0,#N/A,VLOOKUP($A59,EU_Extra!$A:$ZH,COLUMN(EU_Extra!T$3),FALSE))</f>
        <v>505.83170319999999</v>
      </c>
      <c r="T59" s="151">
        <f>IF(VLOOKUP($A59,EU_Extra!$A:$ZH,COLUMN(EU_Extra!U$3),FALSE)=0,#N/A,VLOOKUP($A59,EU_Extra!$A:$ZH,COLUMN(EU_Extra!U$3),FALSE))</f>
        <v>572.54695747999995</v>
      </c>
      <c r="U59" s="151">
        <f>IF(VLOOKUP($A59,EU_Extra!$A:$ZH,COLUMN(EU_Extra!V$3),FALSE)=0,#N/A,VLOOKUP($A59,EU_Extra!$A:$ZH,COLUMN(EU_Extra!V$3),FALSE))</f>
        <v>506.38549771999999</v>
      </c>
      <c r="V59" s="151">
        <f>IF(VLOOKUP($A59,EU_Extra!$A:$ZH,COLUMN(EU_Extra!W$3),FALSE)=0,#N/A,VLOOKUP($A59,EU_Extra!$A:$ZH,COLUMN(EU_Extra!W$3),FALSE))</f>
        <v>294.71412476</v>
      </c>
      <c r="W59" s="151">
        <f>IF(VLOOKUP($A59,EU_Extra!$A:$ZH,COLUMN(EU_Extra!X$3),FALSE)=0,#N/A,VLOOKUP($A59,EU_Extra!$A:$ZH,COLUMN(EU_Extra!X$3),FALSE))</f>
        <v>235.38208107999998</v>
      </c>
      <c r="X59" s="152">
        <f>IF(VLOOKUP($A59,EU_Extra!$A:$ZH,COLUMN(EU_Extra!Y$3),FALSE)=0,#N/A,VLOOKUP($A59,EU_Extra!$A:$ZH,COLUMN(EU_Extra!Y$3),FALSE))</f>
        <v>240.94352608</v>
      </c>
    </row>
    <row r="60" spans="1:24">
      <c r="A60" s="121" t="str">
        <f>CONCATENATE("Ausfuhr_",VLOOKUP(V34,Countries!$B$3:$C$301,2,FALSE))</f>
        <v>Ausfuhr_UA</v>
      </c>
      <c r="B60" s="177" t="str">
        <f>CONCATENATE(S34," → ",V34)</f>
        <v>EU27 (ohne UK) → Ukraine</v>
      </c>
      <c r="C60" s="178"/>
      <c r="D60" s="153">
        <f>IF(VLOOKUP($A60,EU_Extra!$A:$ZH,COLUMN(EU_Extra!E$3),FALSE)=0,#N/A,VLOOKUP($A60,EU_Extra!$A:$ZH,COLUMN(EU_Extra!E$3),FALSE))</f>
        <v>37.354405320000005</v>
      </c>
      <c r="E60" s="154">
        <f>IF(VLOOKUP($A60,EU_Extra!$A:$ZH,COLUMN(EU_Extra!F$3),FALSE)=0,#N/A,VLOOKUP($A60,EU_Extra!$A:$ZH,COLUMN(EU_Extra!F$3),FALSE))</f>
        <v>135.24375451999998</v>
      </c>
      <c r="F60" s="154">
        <f>IF(VLOOKUP($A60,EU_Extra!$A:$ZH,COLUMN(EU_Extra!G$3),FALSE)=0,#N/A,VLOOKUP($A60,EU_Extra!$A:$ZH,COLUMN(EU_Extra!G$3),FALSE))</f>
        <v>103.50724319999999</v>
      </c>
      <c r="G60" s="154">
        <f>IF(VLOOKUP($A60,EU_Extra!$A:$ZH,COLUMN(EU_Extra!H$3),FALSE)=0,#N/A,VLOOKUP($A60,EU_Extra!$A:$ZH,COLUMN(EU_Extra!H$3),FALSE))</f>
        <v>26.217181</v>
      </c>
      <c r="H60" s="154">
        <f>IF(VLOOKUP($A60,EU_Extra!$A:$ZH,COLUMN(EU_Extra!I$3),FALSE)=0,#N/A,VLOOKUP($A60,EU_Extra!$A:$ZH,COLUMN(EU_Extra!I$3),FALSE))</f>
        <v>1.397559</v>
      </c>
      <c r="I60" s="154">
        <f>IF(VLOOKUP($A60,EU_Extra!$A:$ZH,COLUMN(EU_Extra!J$3),FALSE)=0,#N/A,VLOOKUP($A60,EU_Extra!$A:$ZH,COLUMN(EU_Extra!J$3),FALSE))</f>
        <v>1.0419100000000001</v>
      </c>
      <c r="J60" s="154">
        <f>IF(VLOOKUP($A60,EU_Extra!$A:$ZH,COLUMN(EU_Extra!K$3),FALSE)=0,#N/A,VLOOKUP($A60,EU_Extra!$A:$ZH,COLUMN(EU_Extra!K$3),FALSE))</f>
        <v>1.04562</v>
      </c>
      <c r="K60" s="154">
        <f>IF(VLOOKUP($A60,EU_Extra!$A:$ZH,COLUMN(EU_Extra!L$3),FALSE)=0,#N/A,VLOOKUP($A60,EU_Extra!$A:$ZH,COLUMN(EU_Extra!L$3),FALSE))</f>
        <v>0.29753600000000002</v>
      </c>
      <c r="L60" s="154">
        <f>IF(VLOOKUP($A60,EU_Extra!$A:$ZH,COLUMN(EU_Extra!M$3),FALSE)=0,#N/A,VLOOKUP($A60,EU_Extra!$A:$ZH,COLUMN(EU_Extra!M$3),FALSE))</f>
        <v>0.34319127999999999</v>
      </c>
      <c r="M60" s="154">
        <f>IF(VLOOKUP($A60,EU_Extra!$A:$ZH,COLUMN(EU_Extra!N$3),FALSE)=0,#N/A,VLOOKUP($A60,EU_Extra!$A:$ZH,COLUMN(EU_Extra!N$3),FALSE))</f>
        <v>0.30415547999999998</v>
      </c>
      <c r="N60" s="154">
        <f>IF(VLOOKUP($A60,EU_Extra!$A:$ZH,COLUMN(EU_Extra!O$3),FALSE)=0,#N/A,VLOOKUP($A60,EU_Extra!$A:$ZH,COLUMN(EU_Extra!O$3),FALSE))</f>
        <v>0.45558727999999993</v>
      </c>
      <c r="O60" s="154">
        <f>IF(VLOOKUP($A60,EU_Extra!$A:$ZH,COLUMN(EU_Extra!P$3),FALSE)=0,#N/A,VLOOKUP($A60,EU_Extra!$A:$ZH,COLUMN(EU_Extra!P$3),FALSE))</f>
        <v>0.41880203999999999</v>
      </c>
      <c r="P60" s="154">
        <f>IF(VLOOKUP($A60,EU_Extra!$A:$ZH,COLUMN(EU_Extra!Q$3),FALSE)=0,#N/A,VLOOKUP($A60,EU_Extra!$A:$ZH,COLUMN(EU_Extra!Q$3),FALSE))</f>
        <v>0.35952615999999998</v>
      </c>
      <c r="Q60" s="154">
        <f>IF(VLOOKUP($A60,EU_Extra!$A:$ZH,COLUMN(EU_Extra!R$3),FALSE)=0,#N/A,VLOOKUP($A60,EU_Extra!$A:$ZH,COLUMN(EU_Extra!R$3),FALSE))</f>
        <v>0.71304911999999998</v>
      </c>
      <c r="R60" s="154">
        <f>IF(VLOOKUP($A60,EU_Extra!$A:$ZH,COLUMN(EU_Extra!S$3),FALSE)=0,#N/A,VLOOKUP($A60,EU_Extra!$A:$ZH,COLUMN(EU_Extra!S$3),FALSE))</f>
        <v>30.776892079999996</v>
      </c>
      <c r="S60" s="154">
        <f>IF(VLOOKUP($A60,EU_Extra!$A:$ZH,COLUMN(EU_Extra!T$3),FALSE)=0,#N/A,VLOOKUP($A60,EU_Extra!$A:$ZH,COLUMN(EU_Extra!T$3),FALSE))</f>
        <v>10.67743076</v>
      </c>
      <c r="T60" s="154">
        <f>IF(VLOOKUP($A60,EU_Extra!$A:$ZH,COLUMN(EU_Extra!U$3),FALSE)=0,#N/A,VLOOKUP($A60,EU_Extra!$A:$ZH,COLUMN(EU_Extra!U$3),FALSE))</f>
        <v>0.73909459999999993</v>
      </c>
      <c r="U60" s="154">
        <f>IF(VLOOKUP($A60,EU_Extra!$A:$ZH,COLUMN(EU_Extra!V$3),FALSE)=0,#N/A,VLOOKUP($A60,EU_Extra!$A:$ZH,COLUMN(EU_Extra!V$3),FALSE))</f>
        <v>0.87801012000000001</v>
      </c>
      <c r="V60" s="154">
        <f>IF(VLOOKUP($A60,EU_Extra!$A:$ZH,COLUMN(EU_Extra!W$3),FALSE)=0,#N/A,VLOOKUP($A60,EU_Extra!$A:$ZH,COLUMN(EU_Extra!W$3),FALSE))</f>
        <v>1.2390356</v>
      </c>
      <c r="W60" s="154">
        <f>IF(VLOOKUP($A60,EU_Extra!$A:$ZH,COLUMN(EU_Extra!X$3),FALSE)=0,#N/A,VLOOKUP($A60,EU_Extra!$A:$ZH,COLUMN(EU_Extra!X$3),FALSE))</f>
        <v>41.705946519999998</v>
      </c>
      <c r="X60" s="155">
        <f>IF(VLOOKUP($A60,EU_Extra!$A:$ZH,COLUMN(EU_Extra!Y$3),FALSE)=0,#N/A,VLOOKUP($A60,EU_Extra!$A:$ZH,COLUMN(EU_Extra!Y$3),FALSE))</f>
        <v>8.4683182399999986</v>
      </c>
    </row>
    <row r="61" spans="1:24">
      <c r="A61" s="118"/>
    </row>
    <row r="62" spans="1:24">
      <c r="A62" s="122"/>
    </row>
  </sheetData>
  <sheetProtection algorithmName="SHA-512" hashValue="7H5GDB7HXzuol4tFaPASLqgydhH+Px1mlv7j7mYyNjDsLmIWxgyPwztfc+efG0pPgAkOcodbxO2zH0Wz3pKn0g==" saltValue="ljmSJVsTMrCa2dftXMYYtw==" spinCount="100000" sheet="1" formatCells="0" formatColumns="0" formatRows="0" insertColumns="0" insertRows="0" insertHyperlinks="0" sort="0" autoFilter="0" pivotTables="0"/>
  <mergeCells count="21">
    <mergeCell ref="I2:P2"/>
    <mergeCell ref="C5:D5"/>
    <mergeCell ref="F5:G5"/>
    <mergeCell ref="K5:L5"/>
    <mergeCell ref="N5:O5"/>
    <mergeCell ref="V5:W5"/>
    <mergeCell ref="B28:C28"/>
    <mergeCell ref="B29:C29"/>
    <mergeCell ref="B30:C30"/>
    <mergeCell ref="B31:C31"/>
    <mergeCell ref="S5:T5"/>
    <mergeCell ref="V34:W34"/>
    <mergeCell ref="B57:C57"/>
    <mergeCell ref="B58:C58"/>
    <mergeCell ref="B59:C59"/>
    <mergeCell ref="B60:C60"/>
    <mergeCell ref="C34:D34"/>
    <mergeCell ref="F34:G34"/>
    <mergeCell ref="K34:L34"/>
    <mergeCell ref="N34:O34"/>
    <mergeCell ref="S34:T34"/>
  </mergeCells>
  <conditionalFormatting sqref="D29:W31">
    <cfRule type="containsErrors" dxfId="6" priority="6">
      <formula>ISERROR(D29)</formula>
    </cfRule>
  </conditionalFormatting>
  <conditionalFormatting sqref="X29:X31">
    <cfRule type="containsErrors" dxfId="5" priority="3">
      <formula>ISERROR(X29)</formula>
    </cfRule>
  </conditionalFormatting>
  <conditionalFormatting sqref="D58:W60">
    <cfRule type="containsErrors" dxfId="4" priority="2">
      <formula>ISERROR(D58)</formula>
    </cfRule>
  </conditionalFormatting>
  <conditionalFormatting sqref="X58:X60">
    <cfRule type="containsErrors" dxfId="3" priority="1">
      <formula>ISERROR(X58)</formula>
    </cfRule>
  </conditionalFormatting>
  <dataValidations count="1">
    <dataValidation type="list" allowBlank="1" showInputMessage="1" showErrorMessage="1" sqref="F5:G5 N5:O5 V5:W5 C34:D34 K34:L34 S34:T34" xr:uid="{E0319639-0D72-48C9-BC91-F8FEF81D6ED6}">
      <formula1>"EU27 (ohne UK)"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4A7DF8-3866-4DF5-BC89-AAD384929FCE}">
          <x14:formula1>
            <xm:f>Countries!$E$3:$E$257</xm:f>
          </x14:formula1>
          <xm:sqref>S5:T5 V34:W34 N34:O34 F34:G34 C5:D5 K5:L5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3451-CFAB-4A5B-A688-50BAAA0245A4}">
  <sheetPr>
    <tabColor theme="4" tint="-0.249977111117893"/>
  </sheetPr>
  <dimension ref="A1"/>
  <sheetViews>
    <sheetView workbookViewId="0">
      <selection sqref="A1:XFD1048576"/>
    </sheetView>
  </sheetViews>
  <sheetFormatPr baseColWidth="10" defaultColWidth="10.81640625" defaultRowHeight="14.5"/>
  <cols>
    <col min="1" max="16384" width="10.81640625" style="1"/>
  </cols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4DE1-8D3A-493B-AD30-8FE3D192B160}">
  <sheetPr>
    <pageSetUpPr fitToPage="1"/>
  </sheetPr>
  <dimension ref="A1:BL340"/>
  <sheetViews>
    <sheetView zoomScale="90" zoomScaleNormal="90" workbookViewId="0">
      <pane xSplit="6" ySplit="7" topLeftCell="O8" activePane="bottomRight" state="frozen"/>
      <selection pane="topRight" activeCell="G1" sqref="G1"/>
      <selection pane="bottomLeft" activeCell="A8" sqref="A8"/>
      <selection pane="bottomRight" activeCell="S16" sqref="S16"/>
    </sheetView>
  </sheetViews>
  <sheetFormatPr baseColWidth="10" defaultColWidth="8.81640625" defaultRowHeight="16" customHeight="1"/>
  <cols>
    <col min="1" max="2" width="8" style="124" customWidth="1"/>
    <col min="3" max="3" width="36.54296875" style="125" customWidth="1"/>
    <col min="4" max="4" width="29" style="126" customWidth="1"/>
    <col min="5" max="6" width="15.1796875" style="125" hidden="1" customWidth="1"/>
    <col min="7" max="17" width="15.1796875" style="125" customWidth="1"/>
    <col min="18" max="20" width="15.1796875" style="127" customWidth="1"/>
    <col min="21" max="35" width="15.1796875" style="128" customWidth="1"/>
    <col min="36" max="36" width="15.1796875" style="125" customWidth="1"/>
    <col min="37" max="16384" width="8.81640625" style="125"/>
  </cols>
  <sheetData>
    <row r="1" spans="1:64" ht="18" customHeight="1"/>
    <row r="2" spans="1:64" s="129" customFormat="1" ht="22.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s="129" customFormat="1" ht="32.25" customHeight="1">
      <c r="B3" s="131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0"/>
      <c r="O3" s="186" t="s">
        <v>927</v>
      </c>
      <c r="P3" s="130"/>
      <c r="Q3" s="130"/>
      <c r="R3" s="130"/>
      <c r="S3" s="130"/>
      <c r="T3" s="130"/>
      <c r="U3" s="130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s="129" customFormat="1" ht="22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81"/>
      <c r="O4" s="181"/>
      <c r="P4" s="181"/>
      <c r="Q4" s="181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4" s="129" customFormat="1" ht="16" customHeight="1">
      <c r="A5" s="133"/>
      <c r="B5" s="133"/>
      <c r="C5" s="133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64" s="129" customFormat="1" ht="32.25" customHeight="1">
      <c r="A6" s="133"/>
      <c r="B6" s="185" t="s">
        <v>932</v>
      </c>
      <c r="C6" s="130"/>
      <c r="D6" s="130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6"/>
      <c r="V6" s="136"/>
      <c r="W6" s="136"/>
      <c r="AB6" s="136"/>
      <c r="AC6" s="136"/>
      <c r="AD6" s="136"/>
      <c r="AE6" s="136"/>
      <c r="AF6" s="136"/>
      <c r="AG6" s="136"/>
      <c r="AH6" s="136"/>
      <c r="AI6" s="136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ht="26.25" customHeight="1">
      <c r="A7" s="138"/>
      <c r="B7" s="182" t="s">
        <v>922</v>
      </c>
      <c r="C7" s="182"/>
      <c r="D7" s="139" t="s">
        <v>585</v>
      </c>
      <c r="E7" s="140">
        <v>1999</v>
      </c>
      <c r="F7" s="140">
        <f t="shared" ref="F7:AI7" si="0">E7+1</f>
        <v>2000</v>
      </c>
      <c r="G7" s="140">
        <f>F7+1</f>
        <v>2001</v>
      </c>
      <c r="H7" s="140">
        <f t="shared" si="0"/>
        <v>2002</v>
      </c>
      <c r="I7" s="140">
        <f t="shared" si="0"/>
        <v>2003</v>
      </c>
      <c r="J7" s="140">
        <f t="shared" si="0"/>
        <v>2004</v>
      </c>
      <c r="K7" s="140">
        <f t="shared" si="0"/>
        <v>2005</v>
      </c>
      <c r="L7" s="140">
        <f t="shared" si="0"/>
        <v>2006</v>
      </c>
      <c r="M7" s="140">
        <f t="shared" si="0"/>
        <v>2007</v>
      </c>
      <c r="N7" s="140">
        <f t="shared" si="0"/>
        <v>2008</v>
      </c>
      <c r="O7" s="140">
        <f t="shared" si="0"/>
        <v>2009</v>
      </c>
      <c r="P7" s="140">
        <f t="shared" si="0"/>
        <v>2010</v>
      </c>
      <c r="Q7" s="140">
        <f t="shared" si="0"/>
        <v>2011</v>
      </c>
      <c r="R7" s="140">
        <f t="shared" si="0"/>
        <v>2012</v>
      </c>
      <c r="S7" s="140">
        <f t="shared" si="0"/>
        <v>2013</v>
      </c>
      <c r="T7" s="141">
        <f t="shared" si="0"/>
        <v>2014</v>
      </c>
      <c r="U7" s="141">
        <f t="shared" si="0"/>
        <v>2015</v>
      </c>
      <c r="V7" s="141">
        <f t="shared" si="0"/>
        <v>2016</v>
      </c>
      <c r="W7" s="141">
        <f t="shared" si="0"/>
        <v>2017</v>
      </c>
      <c r="X7" s="141">
        <f t="shared" si="0"/>
        <v>2018</v>
      </c>
      <c r="Y7" s="141">
        <f t="shared" si="0"/>
        <v>2019</v>
      </c>
      <c r="Z7" s="141">
        <f t="shared" si="0"/>
        <v>2020</v>
      </c>
      <c r="AA7" s="141">
        <f t="shared" si="0"/>
        <v>2021</v>
      </c>
      <c r="AB7" s="141">
        <f t="shared" si="0"/>
        <v>2022</v>
      </c>
      <c r="AC7" s="141">
        <f t="shared" si="0"/>
        <v>2023</v>
      </c>
      <c r="AD7" s="141">
        <f t="shared" si="0"/>
        <v>2024</v>
      </c>
      <c r="AE7" s="141">
        <f t="shared" si="0"/>
        <v>2025</v>
      </c>
      <c r="AF7" s="141">
        <f t="shared" si="0"/>
        <v>2026</v>
      </c>
      <c r="AG7" s="141">
        <f t="shared" si="0"/>
        <v>2027</v>
      </c>
      <c r="AH7" s="141">
        <f t="shared" si="0"/>
        <v>2028</v>
      </c>
      <c r="AI7" s="141">
        <f t="shared" si="0"/>
        <v>2029</v>
      </c>
      <c r="AJ7" s="141">
        <f>AI7+1</f>
        <v>2030</v>
      </c>
    </row>
    <row r="8" spans="1:64" ht="16" customHeight="1">
      <c r="A8" s="142"/>
      <c r="B8" s="138"/>
      <c r="D8" s="143">
        <v>1</v>
      </c>
      <c r="E8" s="144" t="str">
        <f>IFERROR(VLOOKUP(INDEX(EU_Extra!$D$4:$D$152,MATCH(LARGE(EU_Extra!#REF!,$D8),EU_Extra!#REF!,0)),Countries!$A:$B,2,FALSE),"")</f>
        <v/>
      </c>
      <c r="F8" s="144" t="str">
        <f>IFERROR(VLOOKUP(INDEX(EU_Extra!$D$4:$D$152,MATCH(LARGE(EU_Extra!#REF!,$D8),EU_Extra!#REF!,0)),Countries!$A:$B,2,FALSE),"")</f>
        <v/>
      </c>
      <c r="G8" s="144" t="str">
        <f>IFERROR(VLOOKUP(INDEX(EU_Extra!$D$4:$D$155,MATCH(LARGE(EU_Extra!E$4:E$155,$D8),EU_Extra!E$4:E$155,0)),Countries!$A:$B,2,FALSE),"")</f>
        <v>Brasilien</v>
      </c>
      <c r="H8" s="144" t="str">
        <f>IFERROR(VLOOKUP(INDEX(EU_Extra!$D$4:$D$155,MATCH(LARGE(EU_Extra!F$4:F$155,$D8),EU_Extra!F$4:F$155,0)),Countries!$A:$B,2,FALSE),"")</f>
        <v>Brasilien</v>
      </c>
      <c r="I8" s="144" t="str">
        <f>IFERROR(VLOOKUP(INDEX(EU_Extra!$D$4:$D$155,MATCH(LARGE(EU_Extra!G$4:G$155,$D8),EU_Extra!G$4:G$155,0)),Countries!$A:$B,2,FALSE),"")</f>
        <v>Brasilien</v>
      </c>
      <c r="J8" s="144" t="str">
        <f>IFERROR(VLOOKUP(INDEX(EU_Extra!$D$4:$D$155,MATCH(LARGE(EU_Extra!H$4:H$155,$D8),EU_Extra!H$4:H$155,0)),Countries!$A:$B,2,FALSE),"")</f>
        <v>Brasilien</v>
      </c>
      <c r="K8" s="144" t="str">
        <f>IFERROR(VLOOKUP(INDEX(EU_Extra!$D$4:$D$155,MATCH(LARGE(EU_Extra!I$4:I$155,$D8),EU_Extra!I$4:I$155,0)),Countries!$A:$B,2,FALSE),"")</f>
        <v>Brasilien</v>
      </c>
      <c r="L8" s="144" t="str">
        <f>IFERROR(VLOOKUP(INDEX(EU_Extra!$D$4:$D$155,MATCH(LARGE(EU_Extra!J$4:J$155,$D8),EU_Extra!J$4:J$155,0)),Countries!$A:$B,2,FALSE),"")</f>
        <v>Brasilien</v>
      </c>
      <c r="M8" s="144" t="str">
        <f>IFERROR(VLOOKUP(INDEX(EU_Extra!$D$4:$D$155,MATCH(LARGE(EU_Extra!K$4:K$155,$D8),EU_Extra!K$4:K$155,0)),Countries!$A:$B,2,FALSE),"")</f>
        <v>Brasilien</v>
      </c>
      <c r="N8" s="144" t="str">
        <f>IFERROR(VLOOKUP(INDEX(EU_Extra!$D$4:$D$155,MATCH(LARGE(EU_Extra!L$4:L$155,$D8),EU_Extra!L$4:L$155,0)),Countries!$A:$B,2,FALSE),"")</f>
        <v>Brasilien</v>
      </c>
      <c r="O8" s="144" t="str">
        <f>IFERROR(VLOOKUP(INDEX(EU_Extra!$D$4:$D$155,MATCH(LARGE(EU_Extra!M$4:M$155,$D8),EU_Extra!M$4:M$155,0)),Countries!$A:$B,2,FALSE),"")</f>
        <v>Brasilien</v>
      </c>
      <c r="P8" s="144" t="str">
        <f>IFERROR(VLOOKUP(INDEX(EU_Extra!$D$4:$D$155,MATCH(LARGE(EU_Extra!N$4:N$155,$D8),EU_Extra!N$4:N$155,0)),Countries!$A:$B,2,FALSE),"")</f>
        <v>Brasilien</v>
      </c>
      <c r="Q8" s="144" t="str">
        <f>IFERROR(VLOOKUP(INDEX(EU_Extra!$D$4:$D$155,MATCH(LARGE(EU_Extra!O$4:O$155,$D8),EU_Extra!O$4:O$155,0)),Countries!$A:$B,2,FALSE),"")</f>
        <v>Brasilien</v>
      </c>
      <c r="R8" s="144" t="str">
        <f>IFERROR(VLOOKUP(INDEX(EU_Extra!$D$4:$D$155,MATCH(LARGE(EU_Extra!P$4:P$155,$D8),EU_Extra!P$4:P$155,0)),Countries!$A:$B,2,FALSE),"")</f>
        <v>Brasilien</v>
      </c>
      <c r="S8" s="144" t="str">
        <f>IFERROR(VLOOKUP(INDEX(EU_Extra!$D$4:$D$155,MATCH(LARGE(EU_Extra!Q$4:Q$155,$D8),EU_Extra!Q$4:Q$155,0)),Countries!$A:$B,2,FALSE),"")</f>
        <v>UK</v>
      </c>
      <c r="T8" s="144" t="str">
        <f>IFERROR(VLOOKUP(INDEX(EU_Extra!$D$4:$D$155,MATCH(LARGE(EU_Extra!R$4:R$155,$D8),EU_Extra!R$4:R$155,0)),Countries!$A:$B,2,FALSE),"")</f>
        <v>UK</v>
      </c>
      <c r="U8" s="144" t="str">
        <f>IFERROR(VLOOKUP(INDEX(EU_Extra!$D$4:$D$155,MATCH(LARGE(EU_Extra!S$4:S$155,$D8),EU_Extra!S$4:S$155,0)),Countries!$A:$B,2,FALSE),"")</f>
        <v>Brasilien</v>
      </c>
      <c r="V8" s="144" t="str">
        <f>IFERROR(VLOOKUP(INDEX(EU_Extra!$D$4:$D$155,MATCH(LARGE(EU_Extra!T$4:T$155,$D8),EU_Extra!T$4:T$155,0)),Countries!$A:$B,2,FALSE),"")</f>
        <v>Kuba</v>
      </c>
      <c r="W8" s="144" t="str">
        <f>IFERROR(VLOOKUP(INDEX(EU_Extra!$D$4:$D$155,MATCH(LARGE(EU_Extra!U$4:U$155,$D8),EU_Extra!U$4:U$155,0)),Countries!$A:$B,2,FALSE),"")</f>
        <v>UK</v>
      </c>
      <c r="X8" s="144" t="str">
        <f>IFERROR(VLOOKUP(INDEX(EU_Extra!$D$4:$D$155,MATCH(LARGE(EU_Extra!V$4:V$155,$D8),EU_Extra!V$4:V$155,0)),Countries!$A:$B,2,FALSE),"")</f>
        <v>UK</v>
      </c>
      <c r="Y8" s="144" t="str">
        <f>IFERROR(VLOOKUP(INDEX(EU_Extra!$D$4:$D$155,MATCH(LARGE(EU_Extra!W$4:W$155,$D8),EU_Extra!W$4:W$155,0)),Countries!$A:$B,2,FALSE),"")</f>
        <v>UK</v>
      </c>
      <c r="Z8" s="144" t="str">
        <f>IFERROR(VLOOKUP(INDEX(EU_Extra!$D$4:$D$155,MATCH(LARGE(EU_Extra!X$4:X$155,$D8),EU_Extra!X$4:X$155,0)),Countries!$A:$B,2,FALSE),"")</f>
        <v>Brasilien</v>
      </c>
      <c r="AA8" s="144" t="str">
        <f>IFERROR(VLOOKUP(INDEX(EU_Extra!$D$4:$D$155,MATCH(LARGE(EU_Extra!Y$4:Y$155,$D8),EU_Extra!Y$4:Y$155,0)),Countries!$A:$B,2,FALSE),"")</f>
        <v>Brasilien</v>
      </c>
      <c r="AB8" s="144" t="str">
        <f>IFERROR(VLOOKUP(INDEX(EU_Extra!$D$4:$D$155,MATCH(LARGE(EU_Extra!Z$4:Z$155,$D8),EU_Extra!Z$4:Z$155,0)),Countries!$A:$B,2,FALSE),"")</f>
        <v/>
      </c>
      <c r="AC8" s="144" t="str">
        <f>IFERROR(VLOOKUP(INDEX(EU_Extra!$D$4:$D$155,MATCH(LARGE(EU_Extra!AA$4:AA$155,$D8),EU_Extra!AA$4:AA$155,0)),Countries!$A:$B,2,FALSE),"")</f>
        <v/>
      </c>
      <c r="AD8" s="144" t="str">
        <f>IFERROR(VLOOKUP(INDEX(EU_Extra!$D$4:$D$155,MATCH(LARGE(EU_Extra!AB$4:AB$155,$D8),EU_Extra!AB$4:AB$155,0)),Countries!$A:$B,2,FALSE),"")</f>
        <v/>
      </c>
      <c r="AE8" s="144" t="str">
        <f>IFERROR(VLOOKUP(INDEX(EU_Extra!$D$4:$D$155,MATCH(LARGE(EU_Extra!AC$4:AC$155,$D8),EU_Extra!AC$4:AC$155,0)),Countries!$A:$B,2,FALSE),"")</f>
        <v/>
      </c>
      <c r="AF8" s="144" t="str">
        <f>IFERROR(VLOOKUP(INDEX(EU_Extra!$D$4:$D$155,MATCH(LARGE(EU_Extra!AD$4:AD$155,$D8),EU_Extra!AD$4:AD$155,0)),Countries!$A:$B,2,FALSE),"")</f>
        <v/>
      </c>
      <c r="AG8" s="144" t="str">
        <f>IFERROR(VLOOKUP(INDEX(EU_Extra!$D$4:$D$155,MATCH(LARGE(EU_Extra!AE$4:AE$155,$D8),EU_Extra!AE$4:AE$155,0)),Countries!$A:$B,2,FALSE),"")</f>
        <v/>
      </c>
      <c r="AH8" s="144" t="str">
        <f>IFERROR(VLOOKUP(INDEX(EU_Extra!$D$4:$D$155,MATCH(LARGE(EU_Extra!AF$4:AF$155,$D8),EU_Extra!AF$4:AF$155,0)),Countries!$A:$B,2,FALSE),"")</f>
        <v/>
      </c>
      <c r="AI8" s="144" t="str">
        <f>IFERROR(VLOOKUP(INDEX(EU_Extra!$D$4:$D$155,MATCH(LARGE(EU_Extra!AG$4:AG$155,$D8),EU_Extra!AG$4:AG$155,0)),Countries!$A:$B,2,FALSE),"")</f>
        <v/>
      </c>
      <c r="AJ8" s="144" t="str">
        <f>IFERROR(VLOOKUP(INDEX(EU_Extra!$D$4:$D$155,MATCH(LARGE(EU_Extra!AH$4:AH$155,$D8),EU_Extra!AH$4:AH$155,0)),Countries!$A:$B,2,FALSE),"")</f>
        <v/>
      </c>
    </row>
    <row r="9" spans="1:64" ht="16" customHeight="1">
      <c r="A9" s="142"/>
      <c r="B9" s="138"/>
      <c r="D9" s="145">
        <f>D8+1</f>
        <v>2</v>
      </c>
      <c r="E9" s="144" t="str">
        <f>IFERROR(VLOOKUP(INDEX(EU_Extra!$D$4:$D$152,MATCH(LARGE(EU_Extra!#REF!,$D9),EU_Extra!#REF!,0)),Countries!$A:$B,2,FALSE),"")</f>
        <v/>
      </c>
      <c r="F9" s="144" t="str">
        <f>IFERROR(VLOOKUP(INDEX(EU_Extra!$D$4:$D$152,MATCH(LARGE(EU_Extra!#REF!,$D9),EU_Extra!#REF!,0)),Countries!$A:$B,2,FALSE),"")</f>
        <v/>
      </c>
      <c r="G9" s="144" t="str">
        <f>IFERROR(VLOOKUP(INDEX(EU_Extra!$D$4:$D$155,MATCH(LARGE(EU_Extra!E$4:E$155,$D9),EU_Extra!E$4:E$155,0)),Countries!$A:$B,2,FALSE),"")</f>
        <v>Kuba</v>
      </c>
      <c r="H9" s="144" t="str">
        <f>IFERROR(VLOOKUP(INDEX(EU_Extra!$D$4:$D$155,MATCH(LARGE(EU_Extra!F$4:F$155,$D9),EU_Extra!F$4:F$155,0)),Countries!$A:$B,2,FALSE),"")</f>
        <v>Jugoslawien</v>
      </c>
      <c r="I9" s="144" t="str">
        <f>IFERROR(VLOOKUP(INDEX(EU_Extra!$D$4:$D$155,MATCH(LARGE(EU_Extra!G$4:G$155,$D9),EU_Extra!G$4:G$155,0)),Countries!$A:$B,2,FALSE),"")</f>
        <v>UK</v>
      </c>
      <c r="J9" s="144" t="str">
        <f>IFERROR(VLOOKUP(INDEX(EU_Extra!$D$4:$D$155,MATCH(LARGE(EU_Extra!H$4:H$155,$D9),EU_Extra!H$4:H$155,0)),Countries!$A:$B,2,FALSE),"")</f>
        <v>Tschechoslow</v>
      </c>
      <c r="K9" s="144" t="str">
        <f>IFERROR(VLOOKUP(INDEX(EU_Extra!$D$4:$D$155,MATCH(LARGE(EU_Extra!I$4:I$155,$D9),EU_Extra!I$4:I$155,0)),Countries!$A:$B,2,FALSE),"")</f>
        <v>Serbien</v>
      </c>
      <c r="L9" s="144" t="str">
        <f>IFERROR(VLOOKUP(INDEX(EU_Extra!$D$4:$D$155,MATCH(LARGE(EU_Extra!J$4:J$155,$D9),EU_Extra!J$4:J$155,0)),Countries!$A:$B,2,FALSE),"")</f>
        <v>UK</v>
      </c>
      <c r="M9" s="144" t="str">
        <f>IFERROR(VLOOKUP(INDEX(EU_Extra!$D$4:$D$155,MATCH(LARGE(EU_Extra!K$4:K$155,$D9),EU_Extra!K$4:K$155,0)),Countries!$A:$B,2,FALSE),"")</f>
        <v>UK</v>
      </c>
      <c r="N9" s="144" t="str">
        <f>IFERROR(VLOOKUP(INDEX(EU_Extra!$D$4:$D$155,MATCH(LARGE(EU_Extra!L$4:L$155,$D9),EU_Extra!L$4:L$155,0)),Countries!$A:$B,2,FALSE),"")</f>
        <v>UK</v>
      </c>
      <c r="O9" s="144" t="str">
        <f>IFERROR(VLOOKUP(INDEX(EU_Extra!$D$4:$D$155,MATCH(LARGE(EU_Extra!M$4:M$155,$D9),EU_Extra!M$4:M$155,0)),Countries!$A:$B,2,FALSE),"")</f>
        <v>UK</v>
      </c>
      <c r="P9" s="144" t="str">
        <f>IFERROR(VLOOKUP(INDEX(EU_Extra!$D$4:$D$155,MATCH(LARGE(EU_Extra!N$4:N$155,$D9),EU_Extra!N$4:N$155,0)),Countries!$A:$B,2,FALSE),"")</f>
        <v>UK</v>
      </c>
      <c r="Q9" s="144" t="str">
        <f>IFERROR(VLOOKUP(INDEX(EU_Extra!$D$4:$D$155,MATCH(LARGE(EU_Extra!O$4:O$155,$D9),EU_Extra!O$4:O$155,0)),Countries!$A:$B,2,FALSE),"")</f>
        <v>UK</v>
      </c>
      <c r="R9" s="144" t="str">
        <f>IFERROR(VLOOKUP(INDEX(EU_Extra!$D$4:$D$155,MATCH(LARGE(EU_Extra!P$4:P$155,$D9),EU_Extra!P$4:P$155,0)),Countries!$A:$B,2,FALSE),"")</f>
        <v>UK</v>
      </c>
      <c r="S9" s="144" t="str">
        <f>IFERROR(VLOOKUP(INDEX(EU_Extra!$D$4:$D$155,MATCH(LARGE(EU_Extra!Q$4:Q$155,$D9),EU_Extra!Q$4:Q$155,0)),Countries!$A:$B,2,FALSE),"")</f>
        <v>Mauritius</v>
      </c>
      <c r="T9" s="144" t="str">
        <f>IFERROR(VLOOKUP(INDEX(EU_Extra!$D$4:$D$155,MATCH(LARGE(EU_Extra!R$4:R$155,$D9),EU_Extra!R$4:R$155,0)),Countries!$A:$B,2,FALSE),"")</f>
        <v>Mauritius</v>
      </c>
      <c r="U9" s="144" t="str">
        <f>IFERROR(VLOOKUP(INDEX(EU_Extra!$D$4:$D$155,MATCH(LARGE(EU_Extra!S$4:S$155,$D9),EU_Extra!S$4:S$155,0)),Countries!$A:$B,2,FALSE),"")</f>
        <v>UK</v>
      </c>
      <c r="V9" s="144" t="str">
        <f>IFERROR(VLOOKUP(INDEX(EU_Extra!$D$4:$D$155,MATCH(LARGE(EU_Extra!T$4:T$155,$D9),EU_Extra!T$4:T$155,0)),Countries!$A:$B,2,FALSE),"")</f>
        <v>UK</v>
      </c>
      <c r="W9" s="144" t="str">
        <f>IFERROR(VLOOKUP(INDEX(EU_Extra!$D$4:$D$155,MATCH(LARGE(EU_Extra!U$4:U$155,$D9),EU_Extra!U$4:U$155,0)),Countries!$A:$B,2,FALSE),"")</f>
        <v>Brasilien</v>
      </c>
      <c r="X9" s="144" t="str">
        <f>IFERROR(VLOOKUP(INDEX(EU_Extra!$D$4:$D$155,MATCH(LARGE(EU_Extra!V$4:V$155,$D9),EU_Extra!V$4:V$155,0)),Countries!$A:$B,2,FALSE),"")</f>
        <v>Brasilien</v>
      </c>
      <c r="Y9" s="144" t="str">
        <f>IFERROR(VLOOKUP(INDEX(EU_Extra!$D$4:$D$155,MATCH(LARGE(EU_Extra!W$4:W$155,$D9),EU_Extra!W$4:W$155,0)),Countries!$A:$B,2,FALSE),"")</f>
        <v>Brasilien</v>
      </c>
      <c r="Z9" s="144" t="str">
        <f>IFERROR(VLOOKUP(INDEX(EU_Extra!$D$4:$D$155,MATCH(LARGE(EU_Extra!X$4:X$155,$D9),EU_Extra!X$4:X$155,0)),Countries!$A:$B,2,FALSE),"")</f>
        <v>Mauritius</v>
      </c>
      <c r="AA9" s="144" t="str">
        <f>IFERROR(VLOOKUP(INDEX(EU_Extra!$D$4:$D$155,MATCH(LARGE(EU_Extra!Y$4:Y$155,$D9),EU_Extra!Y$4:Y$155,0)),Countries!$A:$B,2,FALSE),"")</f>
        <v>Südafrika</v>
      </c>
      <c r="AB9" s="144" t="str">
        <f>IFERROR(VLOOKUP(INDEX(EU_Extra!$D$4:$D$155,MATCH(LARGE(EU_Extra!Z$4:Z$155,$D9),EU_Extra!Z$4:Z$155,0)),Countries!$A:$B,2,FALSE),"")</f>
        <v/>
      </c>
      <c r="AC9" s="144" t="str">
        <f>IFERROR(VLOOKUP(INDEX(EU_Extra!$D$4:$D$155,MATCH(LARGE(EU_Extra!AA$4:AA$155,$D9),EU_Extra!AA$4:AA$155,0)),Countries!$A:$B,2,FALSE),"")</f>
        <v/>
      </c>
      <c r="AD9" s="144" t="str">
        <f>IFERROR(VLOOKUP(INDEX(EU_Extra!$D$4:$D$155,MATCH(LARGE(EU_Extra!AB$4:AB$155,$D9),EU_Extra!AB$4:AB$155,0)),Countries!$A:$B,2,FALSE),"")</f>
        <v/>
      </c>
      <c r="AE9" s="144" t="str">
        <f>IFERROR(VLOOKUP(INDEX(EU_Extra!$D$4:$D$155,MATCH(LARGE(EU_Extra!AC$4:AC$155,$D9),EU_Extra!AC$4:AC$155,0)),Countries!$A:$B,2,FALSE),"")</f>
        <v/>
      </c>
      <c r="AF9" s="144" t="str">
        <f>IFERROR(VLOOKUP(INDEX(EU_Extra!$D$4:$D$155,MATCH(LARGE(EU_Extra!AD$4:AD$155,$D9),EU_Extra!AD$4:AD$155,0)),Countries!$A:$B,2,FALSE),"")</f>
        <v/>
      </c>
      <c r="AG9" s="144" t="str">
        <f>IFERROR(VLOOKUP(INDEX(EU_Extra!$D$4:$D$155,MATCH(LARGE(EU_Extra!AE$4:AE$155,$D9),EU_Extra!AE$4:AE$155,0)),Countries!$A:$B,2,FALSE),"")</f>
        <v/>
      </c>
      <c r="AH9" s="144" t="str">
        <f>IFERROR(VLOOKUP(INDEX(EU_Extra!$D$4:$D$155,MATCH(LARGE(EU_Extra!AF$4:AF$155,$D9),EU_Extra!AF$4:AF$155,0)),Countries!$A:$B,2,FALSE),"")</f>
        <v/>
      </c>
      <c r="AI9" s="144" t="str">
        <f>IFERROR(VLOOKUP(INDEX(EU_Extra!$D$4:$D$155,MATCH(LARGE(EU_Extra!AG$4:AG$155,$D9),EU_Extra!AG$4:AG$155,0)),Countries!$A:$B,2,FALSE),"")</f>
        <v/>
      </c>
      <c r="AJ9" s="144" t="str">
        <f>IFERROR(VLOOKUP(INDEX(EU_Extra!$D$4:$D$155,MATCH(LARGE(EU_Extra!AH$4:AH$155,$D9),EU_Extra!AH$4:AH$155,0)),Countries!$A:$B,2,FALSE),"")</f>
        <v/>
      </c>
    </row>
    <row r="10" spans="1:64" ht="16" customHeight="1">
      <c r="A10" s="142"/>
      <c r="B10" s="138"/>
      <c r="D10" s="145">
        <f t="shared" ref="D10:D73" si="1">D9+1</f>
        <v>3</v>
      </c>
      <c r="E10" s="144" t="str">
        <f>IFERROR(VLOOKUP(INDEX(EU_Extra!$D$4:$D$152,MATCH(LARGE(EU_Extra!#REF!,$D10),EU_Extra!#REF!,0)),Countries!$A:$B,2,FALSE),"")</f>
        <v/>
      </c>
      <c r="F10" s="144" t="str">
        <f>IFERROR(VLOOKUP(INDEX(EU_Extra!$D$4:$D$152,MATCH(LARGE(EU_Extra!#REF!,$D10),EU_Extra!#REF!,0)),Countries!$A:$B,2,FALSE),"")</f>
        <v/>
      </c>
      <c r="G10" s="144" t="str">
        <f>IFERROR(VLOOKUP(INDEX(EU_Extra!$D$4:$D$155,MATCH(LARGE(EU_Extra!E$4:E$155,$D10),EU_Extra!E$4:E$155,0)),Countries!$A:$B,2,FALSE),"")</f>
        <v>UK</v>
      </c>
      <c r="H10" s="144" t="str">
        <f>IFERROR(VLOOKUP(INDEX(EU_Extra!$D$4:$D$155,MATCH(LARGE(EU_Extra!F$4:F$155,$D10),EU_Extra!F$4:F$155,0)),Countries!$A:$B,2,FALSE),"")</f>
        <v>Kuba</v>
      </c>
      <c r="I10" s="144" t="str">
        <f>IFERROR(VLOOKUP(INDEX(EU_Extra!$D$4:$D$155,MATCH(LARGE(EU_Extra!G$4:G$155,$D10),EU_Extra!G$4:G$155,0)),Countries!$A:$B,2,FALSE),"")</f>
        <v>Kuba</v>
      </c>
      <c r="J10" s="144" t="str">
        <f>IFERROR(VLOOKUP(INDEX(EU_Extra!$D$4:$D$155,MATCH(LARGE(EU_Extra!H$4:H$155,$D10),EU_Extra!H$4:H$155,0)),Countries!$A:$B,2,FALSE),"")</f>
        <v>UK</v>
      </c>
      <c r="K10" s="144" t="str">
        <f>IFERROR(VLOOKUP(INDEX(EU_Extra!$D$4:$D$155,MATCH(LARGE(EU_Extra!I$4:I$155,$D10),EU_Extra!I$4:I$155,0)),Countries!$A:$B,2,FALSE),"")</f>
        <v>UK</v>
      </c>
      <c r="L10" s="144" t="str">
        <f>IFERROR(VLOOKUP(INDEX(EU_Extra!$D$4:$D$155,MATCH(LARGE(EU_Extra!J$4:J$155,$D10),EU_Extra!J$4:J$155,0)),Countries!$A:$B,2,FALSE),"")</f>
        <v>Serbien</v>
      </c>
      <c r="M10" s="144" t="str">
        <f>IFERROR(VLOOKUP(INDEX(EU_Extra!$D$4:$D$155,MATCH(LARGE(EU_Extra!K$4:K$155,$D10),EU_Extra!K$4:K$155,0)),Countries!$A:$B,2,FALSE),"")</f>
        <v>Serbien</v>
      </c>
      <c r="N10" s="144" t="str">
        <f>IFERROR(VLOOKUP(INDEX(EU_Extra!$D$4:$D$155,MATCH(LARGE(EU_Extra!L$4:L$155,$D10),EU_Extra!L$4:L$155,0)),Countries!$A:$B,2,FALSE),"")</f>
        <v>Serbien</v>
      </c>
      <c r="O10" s="144" t="str">
        <f>IFERROR(VLOOKUP(INDEX(EU_Extra!$D$4:$D$155,MATCH(LARGE(EU_Extra!M$4:M$155,$D10),EU_Extra!M$4:M$155,0)),Countries!$A:$B,2,FALSE),"")</f>
        <v>Swasiland</v>
      </c>
      <c r="P10" s="144" t="str">
        <f>IFERROR(VLOOKUP(INDEX(EU_Extra!$D$4:$D$155,MATCH(LARGE(EU_Extra!N$4:N$155,$D10),EU_Extra!N$4:N$155,0)),Countries!$A:$B,2,FALSE),"")</f>
        <v>Mauritius</v>
      </c>
      <c r="Q10" s="144" t="str">
        <f>IFERROR(VLOOKUP(INDEX(EU_Extra!$D$4:$D$155,MATCH(LARGE(EU_Extra!O$4:O$155,$D10),EU_Extra!O$4:O$155,0)),Countries!$A:$B,2,FALSE),"")</f>
        <v>Swasiland</v>
      </c>
      <c r="R10" s="144" t="str">
        <f>IFERROR(VLOOKUP(INDEX(EU_Extra!$D$4:$D$155,MATCH(LARGE(EU_Extra!P$4:P$155,$D10),EU_Extra!P$4:P$155,0)),Countries!$A:$B,2,FALSE),"")</f>
        <v>Swasiland</v>
      </c>
      <c r="S10" s="144" t="str">
        <f>IFERROR(VLOOKUP(INDEX(EU_Extra!$D$4:$D$155,MATCH(LARGE(EU_Extra!Q$4:Q$155,$D10),EU_Extra!Q$4:Q$155,0)),Countries!$A:$B,2,FALSE),"")</f>
        <v>Brasilien</v>
      </c>
      <c r="T10" s="144" t="str">
        <f>IFERROR(VLOOKUP(INDEX(EU_Extra!$D$4:$D$155,MATCH(LARGE(EU_Extra!R$4:R$155,$D10),EU_Extra!R$4:R$155,0)),Countries!$A:$B,2,FALSE),"")</f>
        <v>Swasiland</v>
      </c>
      <c r="U10" s="144" t="str">
        <f>IFERROR(VLOOKUP(INDEX(EU_Extra!$D$4:$D$155,MATCH(LARGE(EU_Extra!S$4:S$155,$D10),EU_Extra!S$4:S$155,0)),Countries!$A:$B,2,FALSE),"")</f>
        <v>Kuba</v>
      </c>
      <c r="V10" s="144" t="str">
        <f>IFERROR(VLOOKUP(INDEX(EU_Extra!$D$4:$D$155,MATCH(LARGE(EU_Extra!T$4:T$155,$D10),EU_Extra!T$4:T$155,0)),Countries!$A:$B,2,FALSE),"")</f>
        <v>Mauritius</v>
      </c>
      <c r="W10" s="144" t="str">
        <f>IFERROR(VLOOKUP(INDEX(EU_Extra!$D$4:$D$155,MATCH(LARGE(EU_Extra!U$4:U$155,$D10),EU_Extra!U$4:U$155,0)),Countries!$A:$B,2,FALSE),"")</f>
        <v>Mauritius</v>
      </c>
      <c r="X10" s="144" t="str">
        <f>IFERROR(VLOOKUP(INDEX(EU_Extra!$D$4:$D$155,MATCH(LARGE(EU_Extra!V$4:V$155,$D10),EU_Extra!V$4:V$155,0)),Countries!$A:$B,2,FALSE),"")</f>
        <v>Swasiland</v>
      </c>
      <c r="Y10" s="144" t="str">
        <f>IFERROR(VLOOKUP(INDEX(EU_Extra!$D$4:$D$155,MATCH(LARGE(EU_Extra!W$4:W$155,$D10),EU_Extra!W$4:W$155,0)),Countries!$A:$B,2,FALSE),"")</f>
        <v>Kuba</v>
      </c>
      <c r="Z10" s="144" t="str">
        <f>IFERROR(VLOOKUP(INDEX(EU_Extra!$D$4:$D$155,MATCH(LARGE(EU_Extra!X$4:X$155,$D10),EU_Extra!X$4:X$155,0)),Countries!$A:$B,2,FALSE),"")</f>
        <v>Serbien</v>
      </c>
      <c r="AA10" s="144" t="str">
        <f>IFERROR(VLOOKUP(INDEX(EU_Extra!$D$4:$D$155,MATCH(LARGE(EU_Extra!Y$4:Y$155,$D10),EU_Extra!Y$4:Y$155,0)),Countries!$A:$B,2,FALSE),"")</f>
        <v>Mauritius</v>
      </c>
      <c r="AB10" s="144" t="str">
        <f>IFERROR(VLOOKUP(INDEX(EU_Extra!$D$4:$D$155,MATCH(LARGE(EU_Extra!Z$4:Z$155,$D10),EU_Extra!Z$4:Z$155,0)),Countries!$A:$B,2,FALSE),"")</f>
        <v/>
      </c>
      <c r="AC10" s="144" t="str">
        <f>IFERROR(VLOOKUP(INDEX(EU_Extra!$D$4:$D$155,MATCH(LARGE(EU_Extra!AA$4:AA$155,$D10),EU_Extra!AA$4:AA$155,0)),Countries!$A:$B,2,FALSE),"")</f>
        <v/>
      </c>
      <c r="AD10" s="144" t="str">
        <f>IFERROR(VLOOKUP(INDEX(EU_Extra!$D$4:$D$155,MATCH(LARGE(EU_Extra!AB$4:AB$155,$D10),EU_Extra!AB$4:AB$155,0)),Countries!$A:$B,2,FALSE),"")</f>
        <v/>
      </c>
      <c r="AE10" s="144" t="str">
        <f>IFERROR(VLOOKUP(INDEX(EU_Extra!$D$4:$D$155,MATCH(LARGE(EU_Extra!AC$4:AC$155,$D10),EU_Extra!AC$4:AC$155,0)),Countries!$A:$B,2,FALSE),"")</f>
        <v/>
      </c>
      <c r="AF10" s="144" t="str">
        <f>IFERROR(VLOOKUP(INDEX(EU_Extra!$D$4:$D$155,MATCH(LARGE(EU_Extra!AD$4:AD$155,$D10),EU_Extra!AD$4:AD$155,0)),Countries!$A:$B,2,FALSE),"")</f>
        <v/>
      </c>
      <c r="AG10" s="144" t="str">
        <f>IFERROR(VLOOKUP(INDEX(EU_Extra!$D$4:$D$155,MATCH(LARGE(EU_Extra!AE$4:AE$155,$D10),EU_Extra!AE$4:AE$155,0)),Countries!$A:$B,2,FALSE),"")</f>
        <v/>
      </c>
      <c r="AH10" s="144" t="str">
        <f>IFERROR(VLOOKUP(INDEX(EU_Extra!$D$4:$D$155,MATCH(LARGE(EU_Extra!AF$4:AF$155,$D10),EU_Extra!AF$4:AF$155,0)),Countries!$A:$B,2,FALSE),"")</f>
        <v/>
      </c>
      <c r="AI10" s="144" t="str">
        <f>IFERROR(VLOOKUP(INDEX(EU_Extra!$D$4:$D$155,MATCH(LARGE(EU_Extra!AG$4:AG$155,$D10),EU_Extra!AG$4:AG$155,0)),Countries!$A:$B,2,FALSE),"")</f>
        <v/>
      </c>
      <c r="AJ10" s="144" t="str">
        <f>IFERROR(VLOOKUP(INDEX(EU_Extra!$D$4:$D$155,MATCH(LARGE(EU_Extra!AH$4:AH$155,$D10),EU_Extra!AH$4:AH$155,0)),Countries!$A:$B,2,FALSE),"")</f>
        <v/>
      </c>
    </row>
    <row r="11" spans="1:64" ht="16" customHeight="1">
      <c r="A11" s="142"/>
      <c r="B11" s="138"/>
      <c r="D11" s="145">
        <f t="shared" si="1"/>
        <v>4</v>
      </c>
      <c r="E11" s="144" t="str">
        <f>IFERROR(VLOOKUP(INDEX(EU_Extra!$D$4:$D$152,MATCH(LARGE(EU_Extra!#REF!,$D11),EU_Extra!#REF!,0)),Countries!$A:$B,2,FALSE),"")</f>
        <v/>
      </c>
      <c r="F11" s="144" t="str">
        <f>IFERROR(VLOOKUP(INDEX(EU_Extra!$D$4:$D$152,MATCH(LARGE(EU_Extra!#REF!,$D11),EU_Extra!#REF!,0)),Countries!$A:$B,2,FALSE),"")</f>
        <v/>
      </c>
      <c r="G11" s="144" t="str">
        <f>IFERROR(VLOOKUP(INDEX(EU_Extra!$D$4:$D$155,MATCH(LARGE(EU_Extra!E$4:E$155,$D11),EU_Extra!E$4:E$155,0)),Countries!$A:$B,2,FALSE),"")</f>
        <v>Jugoslawien</v>
      </c>
      <c r="H11" s="144" t="str">
        <f>IFERROR(VLOOKUP(INDEX(EU_Extra!$D$4:$D$155,MATCH(LARGE(EU_Extra!F$4:F$155,$D11),EU_Extra!F$4:F$155,0)),Countries!$A:$B,2,FALSE),"")</f>
        <v>UK</v>
      </c>
      <c r="I11" s="144" t="str">
        <f>IFERROR(VLOOKUP(INDEX(EU_Extra!$D$4:$D$155,MATCH(LARGE(EU_Extra!G$4:G$155,$D11),EU_Extra!G$4:G$155,0)),Countries!$A:$B,2,FALSE),"")</f>
        <v>Swasiland</v>
      </c>
      <c r="J11" s="144" t="str">
        <f>IFERROR(VLOOKUP(INDEX(EU_Extra!$D$4:$D$155,MATCH(LARGE(EU_Extra!H$4:H$155,$D11),EU_Extra!H$4:H$155,0)),Countries!$A:$B,2,FALSE),"")</f>
        <v>Serbien</v>
      </c>
      <c r="K11" s="144" t="str">
        <f>IFERROR(VLOOKUP(INDEX(EU_Extra!$D$4:$D$155,MATCH(LARGE(EU_Extra!I$4:I$155,$D11),EU_Extra!I$4:I$155,0)),Countries!$A:$B,2,FALSE),"")</f>
        <v>Andorra</v>
      </c>
      <c r="L11" s="144" t="str">
        <f>IFERROR(VLOOKUP(INDEX(EU_Extra!$D$4:$D$155,MATCH(LARGE(EU_Extra!J$4:J$155,$D11),EU_Extra!J$4:J$155,0)),Countries!$A:$B,2,FALSE),"")</f>
        <v>Guyana</v>
      </c>
      <c r="M11" s="144" t="str">
        <f>IFERROR(VLOOKUP(INDEX(EU_Extra!$D$4:$D$155,MATCH(LARGE(EU_Extra!K$4:K$155,$D11),EU_Extra!K$4:K$155,0)),Countries!$A:$B,2,FALSE),"")</f>
        <v>Swasiland</v>
      </c>
      <c r="N11" s="144" t="str">
        <f>IFERROR(VLOOKUP(INDEX(EU_Extra!$D$4:$D$155,MATCH(LARGE(EU_Extra!L$4:L$155,$D11),EU_Extra!L$4:L$155,0)),Countries!$A:$B,2,FALSE),"")</f>
        <v>Swasiland</v>
      </c>
      <c r="O11" s="144" t="str">
        <f>IFERROR(VLOOKUP(INDEX(EU_Extra!$D$4:$D$155,MATCH(LARGE(EU_Extra!M$4:M$155,$D11),EU_Extra!M$4:M$155,0)),Countries!$A:$B,2,FALSE),"")</f>
        <v>Mauritius</v>
      </c>
      <c r="P11" s="144" t="str">
        <f>IFERROR(VLOOKUP(INDEX(EU_Extra!$D$4:$D$155,MATCH(LARGE(EU_Extra!N$4:N$155,$D11),EU_Extra!N$4:N$155,0)),Countries!$A:$B,2,FALSE),"")</f>
        <v>Swasiland</v>
      </c>
      <c r="Q11" s="144" t="str">
        <f>IFERROR(VLOOKUP(INDEX(EU_Extra!$D$4:$D$155,MATCH(LARGE(EU_Extra!O$4:O$155,$D11),EU_Extra!O$4:O$155,0)),Countries!$A:$B,2,FALSE),"")</f>
        <v>Mauritius</v>
      </c>
      <c r="R11" s="144" t="str">
        <f>IFERROR(VLOOKUP(INDEX(EU_Extra!$D$4:$D$155,MATCH(LARGE(EU_Extra!P$4:P$155,$D11),EU_Extra!P$4:P$155,0)),Countries!$A:$B,2,FALSE),"")</f>
        <v>Mauritius</v>
      </c>
      <c r="S11" s="144" t="str">
        <f>IFERROR(VLOOKUP(INDEX(EU_Extra!$D$4:$D$155,MATCH(LARGE(EU_Extra!Q$4:Q$155,$D11),EU_Extra!Q$4:Q$155,0)),Countries!$A:$B,2,FALSE),"")</f>
        <v>Kuba</v>
      </c>
      <c r="T11" s="144" t="str">
        <f>IFERROR(VLOOKUP(INDEX(EU_Extra!$D$4:$D$155,MATCH(LARGE(EU_Extra!R$4:R$155,$D11),EU_Extra!R$4:R$155,0)),Countries!$A:$B,2,FALSE),"")</f>
        <v>Mosambik</v>
      </c>
      <c r="U11" s="144" t="str">
        <f>IFERROR(VLOOKUP(INDEX(EU_Extra!$D$4:$D$155,MATCH(LARGE(EU_Extra!S$4:S$155,$D11),EU_Extra!S$4:S$155,0)),Countries!$A:$B,2,FALSE),"")</f>
        <v>Mauritius</v>
      </c>
      <c r="V11" s="144" t="str">
        <f>IFERROR(VLOOKUP(INDEX(EU_Extra!$D$4:$D$155,MATCH(LARGE(EU_Extra!T$4:T$155,$D11),EU_Extra!T$4:T$155,0)),Countries!$A:$B,2,FALSE),"")</f>
        <v>Brasilien</v>
      </c>
      <c r="W11" s="144" t="str">
        <f>IFERROR(VLOOKUP(INDEX(EU_Extra!$D$4:$D$155,MATCH(LARGE(EU_Extra!U$4:U$155,$D11),EU_Extra!U$4:U$155,0)),Countries!$A:$B,2,FALSE),"")</f>
        <v>Südafrika</v>
      </c>
      <c r="X11" s="144" t="str">
        <f>IFERROR(VLOOKUP(INDEX(EU_Extra!$D$4:$D$155,MATCH(LARGE(EU_Extra!V$4:V$155,$D11),EU_Extra!V$4:V$155,0)),Countries!$A:$B,2,FALSE),"")</f>
        <v>Mauritius</v>
      </c>
      <c r="Y11" s="144" t="str">
        <f>IFERROR(VLOOKUP(INDEX(EU_Extra!$D$4:$D$155,MATCH(LARGE(EU_Extra!W$4:W$155,$D11),EU_Extra!W$4:W$155,0)),Countries!$A:$B,2,FALSE),"")</f>
        <v>Mauritius</v>
      </c>
      <c r="Z11" s="144" t="str">
        <f>IFERROR(VLOOKUP(INDEX(EU_Extra!$D$4:$D$155,MATCH(LARGE(EU_Extra!X$4:X$155,$D11),EU_Extra!X$4:X$155,0)),Countries!$A:$B,2,FALSE),"")</f>
        <v>Kuba</v>
      </c>
      <c r="AA11" s="144" t="str">
        <f>IFERROR(VLOOKUP(INDEX(EU_Extra!$D$4:$D$155,MATCH(LARGE(EU_Extra!Y$4:Y$155,$D11),EU_Extra!Y$4:Y$155,0)),Countries!$A:$B,2,FALSE),"")</f>
        <v>Swasiland</v>
      </c>
      <c r="AB11" s="144" t="str">
        <f>IFERROR(VLOOKUP(INDEX(EU_Extra!$D$4:$D$155,MATCH(LARGE(EU_Extra!Z$4:Z$155,$D11),EU_Extra!Z$4:Z$155,0)),Countries!$A:$B,2,FALSE),"")</f>
        <v/>
      </c>
      <c r="AC11" s="144" t="str">
        <f>IFERROR(VLOOKUP(INDEX(EU_Extra!$D$4:$D$155,MATCH(LARGE(EU_Extra!AA$4:AA$155,$D11),EU_Extra!AA$4:AA$155,0)),Countries!$A:$B,2,FALSE),"")</f>
        <v/>
      </c>
      <c r="AD11" s="144" t="str">
        <f>IFERROR(VLOOKUP(INDEX(EU_Extra!$D$4:$D$155,MATCH(LARGE(EU_Extra!AB$4:AB$155,$D11),EU_Extra!AB$4:AB$155,0)),Countries!$A:$B,2,FALSE),"")</f>
        <v/>
      </c>
      <c r="AE11" s="144" t="str">
        <f>IFERROR(VLOOKUP(INDEX(EU_Extra!$D$4:$D$155,MATCH(LARGE(EU_Extra!AC$4:AC$155,$D11),EU_Extra!AC$4:AC$155,0)),Countries!$A:$B,2,FALSE),"")</f>
        <v/>
      </c>
      <c r="AF11" s="144" t="str">
        <f>IFERROR(VLOOKUP(INDEX(EU_Extra!$D$4:$D$155,MATCH(LARGE(EU_Extra!AD$4:AD$155,$D11),EU_Extra!AD$4:AD$155,0)),Countries!$A:$B,2,FALSE),"")</f>
        <v/>
      </c>
      <c r="AG11" s="144" t="str">
        <f>IFERROR(VLOOKUP(INDEX(EU_Extra!$D$4:$D$155,MATCH(LARGE(EU_Extra!AE$4:AE$155,$D11),EU_Extra!AE$4:AE$155,0)),Countries!$A:$B,2,FALSE),"")</f>
        <v/>
      </c>
      <c r="AH11" s="144" t="str">
        <f>IFERROR(VLOOKUP(INDEX(EU_Extra!$D$4:$D$155,MATCH(LARGE(EU_Extra!AF$4:AF$155,$D11),EU_Extra!AF$4:AF$155,0)),Countries!$A:$B,2,FALSE),"")</f>
        <v/>
      </c>
      <c r="AI11" s="144" t="str">
        <f>IFERROR(VLOOKUP(INDEX(EU_Extra!$D$4:$D$155,MATCH(LARGE(EU_Extra!AG$4:AG$155,$D11),EU_Extra!AG$4:AG$155,0)),Countries!$A:$B,2,FALSE),"")</f>
        <v/>
      </c>
      <c r="AJ11" s="144" t="str">
        <f>IFERROR(VLOOKUP(INDEX(EU_Extra!$D$4:$D$155,MATCH(LARGE(EU_Extra!AH$4:AH$155,$D11),EU_Extra!AH$4:AH$155,0)),Countries!$A:$B,2,FALSE),"")</f>
        <v/>
      </c>
    </row>
    <row r="12" spans="1:64" ht="16" customHeight="1">
      <c r="A12" s="142"/>
      <c r="B12" s="138"/>
      <c r="D12" s="145">
        <f t="shared" si="1"/>
        <v>5</v>
      </c>
      <c r="E12" s="144" t="str">
        <f>IFERROR(VLOOKUP(INDEX(EU_Extra!$D$4:$D$152,MATCH(LARGE(EU_Extra!#REF!,$D12),EU_Extra!#REF!,0)),Countries!$A:$B,2,FALSE),"")</f>
        <v/>
      </c>
      <c r="F12" s="144" t="str">
        <f>IFERROR(VLOOKUP(INDEX(EU_Extra!$D$4:$D$152,MATCH(LARGE(EU_Extra!#REF!,$D12),EU_Extra!#REF!,0)),Countries!$A:$B,2,FALSE),"")</f>
        <v/>
      </c>
      <c r="G12" s="144" t="str">
        <f>IFERROR(VLOOKUP(INDEX(EU_Extra!$D$4:$D$155,MATCH(LARGE(EU_Extra!E$4:E$155,$D12),EU_Extra!E$4:E$155,0)),Countries!$A:$B,2,FALSE),"")</f>
        <v>Swasiland</v>
      </c>
      <c r="H12" s="144" t="str">
        <f>IFERROR(VLOOKUP(INDEX(EU_Extra!$D$4:$D$155,MATCH(LARGE(EU_Extra!F$4:F$155,$D12),EU_Extra!F$4:F$155,0)),Countries!$A:$B,2,FALSE),"")</f>
        <v>Swasiland</v>
      </c>
      <c r="I12" s="144" t="str">
        <f>IFERROR(VLOOKUP(INDEX(EU_Extra!$D$4:$D$155,MATCH(LARGE(EU_Extra!G$4:G$155,$D12),EU_Extra!G$4:G$155,0)),Countries!$A:$B,2,FALSE),"")</f>
        <v>Guyana</v>
      </c>
      <c r="J12" s="144" t="str">
        <f>IFERROR(VLOOKUP(INDEX(EU_Extra!$D$4:$D$155,MATCH(LARGE(EU_Extra!H$4:H$155,$D12),EU_Extra!H$4:H$155,0)),Countries!$A:$B,2,FALSE),"")</f>
        <v>Swasiland</v>
      </c>
      <c r="K12" s="144" t="str">
        <f>IFERROR(VLOOKUP(INDEX(EU_Extra!$D$4:$D$155,MATCH(LARGE(EU_Extra!I$4:I$155,$D12),EU_Extra!I$4:I$155,0)),Countries!$A:$B,2,FALSE),"")</f>
        <v>Kuba</v>
      </c>
      <c r="L12" s="144" t="str">
        <f>IFERROR(VLOOKUP(INDEX(EU_Extra!$D$4:$D$155,MATCH(LARGE(EU_Extra!J$4:J$155,$D12),EU_Extra!J$4:J$155,0)),Countries!$A:$B,2,FALSE),"")</f>
        <v>Kuba</v>
      </c>
      <c r="M12" s="144" t="str">
        <f>IFERROR(VLOOKUP(INDEX(EU_Extra!$D$4:$D$155,MATCH(LARGE(EU_Extra!K$4:K$155,$D12),EU_Extra!K$4:K$155,0)),Countries!$A:$B,2,FALSE),"")</f>
        <v>Kuba</v>
      </c>
      <c r="N12" s="144" t="str">
        <f>IFERROR(VLOOKUP(INDEX(EU_Extra!$D$4:$D$155,MATCH(LARGE(EU_Extra!L$4:L$155,$D12),EU_Extra!L$4:L$155,0)),Countries!$A:$B,2,FALSE),"")</f>
        <v>Mauritius</v>
      </c>
      <c r="O12" s="144" t="str">
        <f>IFERROR(VLOOKUP(INDEX(EU_Extra!$D$4:$D$155,MATCH(LARGE(EU_Extra!M$4:M$155,$D12),EU_Extra!M$4:M$155,0)),Countries!$A:$B,2,FALSE),"")</f>
        <v>Serbien</v>
      </c>
      <c r="P12" s="144" t="str">
        <f>IFERROR(VLOOKUP(INDEX(EU_Extra!$D$4:$D$155,MATCH(LARGE(EU_Extra!N$4:N$155,$D12),EU_Extra!N$4:N$155,0)),Countries!$A:$B,2,FALSE),"")</f>
        <v>Serbien</v>
      </c>
      <c r="Q12" s="144" t="str">
        <f>IFERROR(VLOOKUP(INDEX(EU_Extra!$D$4:$D$155,MATCH(LARGE(EU_Extra!O$4:O$155,$D12),EU_Extra!O$4:O$155,0)),Countries!$A:$B,2,FALSE),"")</f>
        <v>Mosambik</v>
      </c>
      <c r="R12" s="144" t="str">
        <f>IFERROR(VLOOKUP(INDEX(EU_Extra!$D$4:$D$155,MATCH(LARGE(EU_Extra!P$4:P$155,$D12),EU_Extra!P$4:P$155,0)),Countries!$A:$B,2,FALSE),"")</f>
        <v>Kuba</v>
      </c>
      <c r="S12" s="144" t="str">
        <f>IFERROR(VLOOKUP(INDEX(EU_Extra!$D$4:$D$155,MATCH(LARGE(EU_Extra!Q$4:Q$155,$D12),EU_Extra!Q$4:Q$155,0)),Countries!$A:$B,2,FALSE),"")</f>
        <v>Simbabwe</v>
      </c>
      <c r="T12" s="144" t="str">
        <f>IFERROR(VLOOKUP(INDEX(EU_Extra!$D$4:$D$155,MATCH(LARGE(EU_Extra!R$4:R$155,$D12),EU_Extra!R$4:R$155,0)),Countries!$A:$B,2,FALSE),"")</f>
        <v>Kuba</v>
      </c>
      <c r="U12" s="144" t="str">
        <f>IFERROR(VLOOKUP(INDEX(EU_Extra!$D$4:$D$155,MATCH(LARGE(EU_Extra!S$4:S$155,$D12),EU_Extra!S$4:S$155,0)),Countries!$A:$B,2,FALSE),"")</f>
        <v>Serbien</v>
      </c>
      <c r="V12" s="144" t="str">
        <f>IFERROR(VLOOKUP(INDEX(EU_Extra!$D$4:$D$155,MATCH(LARGE(EU_Extra!T$4:T$155,$D12),EU_Extra!T$4:T$155,0)),Countries!$A:$B,2,FALSE),"")</f>
        <v>Swasiland</v>
      </c>
      <c r="W12" s="144" t="str">
        <f>IFERROR(VLOOKUP(INDEX(EU_Extra!$D$4:$D$155,MATCH(LARGE(EU_Extra!U$4:U$155,$D12),EU_Extra!U$4:U$155,0)),Countries!$A:$B,2,FALSE),"")</f>
        <v>Kuba</v>
      </c>
      <c r="X12" s="144" t="str">
        <f>IFERROR(VLOOKUP(INDEX(EU_Extra!$D$4:$D$155,MATCH(LARGE(EU_Extra!V$4:V$155,$D12),EU_Extra!V$4:V$155,0)),Countries!$A:$B,2,FALSE),"")</f>
        <v>Südafrika</v>
      </c>
      <c r="Y12" s="144" t="str">
        <f>IFERROR(VLOOKUP(INDEX(EU_Extra!$D$4:$D$155,MATCH(LARGE(EU_Extra!W$4:W$155,$D12),EU_Extra!W$4:W$155,0)),Countries!$A:$B,2,FALSE),"")</f>
        <v>Swasiland</v>
      </c>
      <c r="Z12" s="144" t="str">
        <f>IFERROR(VLOOKUP(INDEX(EU_Extra!$D$4:$D$155,MATCH(LARGE(EU_Extra!X$4:X$155,$D12),EU_Extra!X$4:X$155,0)),Countries!$A:$B,2,FALSE),"")</f>
        <v>Belize</v>
      </c>
      <c r="AA12" s="144" t="str">
        <f>IFERROR(VLOOKUP(INDEX(EU_Extra!$D$4:$D$155,MATCH(LARGE(EU_Extra!Y$4:Y$155,$D12),EU_Extra!Y$4:Y$155,0)),Countries!$A:$B,2,FALSE),"")</f>
        <v>Serbien</v>
      </c>
      <c r="AB12" s="144" t="str">
        <f>IFERROR(VLOOKUP(INDEX(EU_Extra!$D$4:$D$155,MATCH(LARGE(EU_Extra!Z$4:Z$155,$D12),EU_Extra!Z$4:Z$155,0)),Countries!$A:$B,2,FALSE),"")</f>
        <v/>
      </c>
      <c r="AC12" s="144" t="str">
        <f>IFERROR(VLOOKUP(INDEX(EU_Extra!$D$4:$D$155,MATCH(LARGE(EU_Extra!AA$4:AA$155,$D12),EU_Extra!AA$4:AA$155,0)),Countries!$A:$B,2,FALSE),"")</f>
        <v/>
      </c>
      <c r="AD12" s="144" t="str">
        <f>IFERROR(VLOOKUP(INDEX(EU_Extra!$D$4:$D$155,MATCH(LARGE(EU_Extra!AB$4:AB$155,$D12),EU_Extra!AB$4:AB$155,0)),Countries!$A:$B,2,FALSE),"")</f>
        <v/>
      </c>
      <c r="AE12" s="144" t="str">
        <f>IFERROR(VLOOKUP(INDEX(EU_Extra!$D$4:$D$155,MATCH(LARGE(EU_Extra!AC$4:AC$155,$D12),EU_Extra!AC$4:AC$155,0)),Countries!$A:$B,2,FALSE),"")</f>
        <v/>
      </c>
      <c r="AF12" s="144" t="str">
        <f>IFERROR(VLOOKUP(INDEX(EU_Extra!$D$4:$D$155,MATCH(LARGE(EU_Extra!AD$4:AD$155,$D12),EU_Extra!AD$4:AD$155,0)),Countries!$A:$B,2,FALSE),"")</f>
        <v/>
      </c>
      <c r="AG12" s="144" t="str">
        <f>IFERROR(VLOOKUP(INDEX(EU_Extra!$D$4:$D$155,MATCH(LARGE(EU_Extra!AE$4:AE$155,$D12),EU_Extra!AE$4:AE$155,0)),Countries!$A:$B,2,FALSE),"")</f>
        <v/>
      </c>
      <c r="AH12" s="144" t="str">
        <f>IFERROR(VLOOKUP(INDEX(EU_Extra!$D$4:$D$155,MATCH(LARGE(EU_Extra!AF$4:AF$155,$D12),EU_Extra!AF$4:AF$155,0)),Countries!$A:$B,2,FALSE),"")</f>
        <v/>
      </c>
      <c r="AI12" s="144" t="str">
        <f>IFERROR(VLOOKUP(INDEX(EU_Extra!$D$4:$D$155,MATCH(LARGE(EU_Extra!AG$4:AG$155,$D12),EU_Extra!AG$4:AG$155,0)),Countries!$A:$B,2,FALSE),"")</f>
        <v/>
      </c>
      <c r="AJ12" s="144" t="str">
        <f>IFERROR(VLOOKUP(INDEX(EU_Extra!$D$4:$D$155,MATCH(LARGE(EU_Extra!AH$4:AH$155,$D12),EU_Extra!AH$4:AH$155,0)),Countries!$A:$B,2,FALSE),"")</f>
        <v/>
      </c>
    </row>
    <row r="13" spans="1:64" s="128" customFormat="1" ht="16" customHeight="1">
      <c r="A13" s="124"/>
      <c r="B13" s="146"/>
      <c r="D13" s="145">
        <f t="shared" si="1"/>
        <v>6</v>
      </c>
      <c r="E13" s="144" t="str">
        <f>IFERROR(VLOOKUP(INDEX(EU_Extra!$D$4:$D$152,MATCH(LARGE(EU_Extra!#REF!,$D13),EU_Extra!#REF!,0)),Countries!$A:$B,2,FALSE),"")</f>
        <v/>
      </c>
      <c r="F13" s="144" t="str">
        <f>IFERROR(VLOOKUP(INDEX(EU_Extra!$D$4:$D$152,MATCH(LARGE(EU_Extra!#REF!,$D13),EU_Extra!#REF!,0)),Countries!$A:$B,2,FALSE),"")</f>
        <v/>
      </c>
      <c r="G13" s="144" t="str">
        <f>IFERROR(VLOOKUP(INDEX(EU_Extra!$D$4:$D$155,MATCH(LARGE(EU_Extra!E$4:E$155,$D13),EU_Extra!E$4:E$155,0)),Countries!$A:$B,2,FALSE),"")</f>
        <v>Mauritius</v>
      </c>
      <c r="H13" s="144" t="str">
        <f>IFERROR(VLOOKUP(INDEX(EU_Extra!$D$4:$D$155,MATCH(LARGE(EU_Extra!F$4:F$155,$D13),EU_Extra!F$4:F$155,0)),Countries!$A:$B,2,FALSE),"")</f>
        <v>Guyana</v>
      </c>
      <c r="I13" s="144" t="str">
        <f>IFERROR(VLOOKUP(INDEX(EU_Extra!$D$4:$D$155,MATCH(LARGE(EU_Extra!G$4:G$155,$D13),EU_Extra!G$4:G$155,0)),Countries!$A:$B,2,FALSE),"")</f>
        <v>Tschechoslow</v>
      </c>
      <c r="J13" s="144" t="str">
        <f>IFERROR(VLOOKUP(INDEX(EU_Extra!$D$4:$D$155,MATCH(LARGE(EU_Extra!H$4:H$155,$D13),EU_Extra!H$4:H$155,0)),Countries!$A:$B,2,FALSE),"")</f>
        <v>Mauritius</v>
      </c>
      <c r="K13" s="144" t="str">
        <f>IFERROR(VLOOKUP(INDEX(EU_Extra!$D$4:$D$155,MATCH(LARGE(EU_Extra!I$4:I$155,$D13),EU_Extra!I$4:I$155,0)),Countries!$A:$B,2,FALSE),"")</f>
        <v>Guyana</v>
      </c>
      <c r="L13" s="144" t="str">
        <f>IFERROR(VLOOKUP(INDEX(EU_Extra!$D$4:$D$155,MATCH(LARGE(EU_Extra!J$4:J$155,$D13),EU_Extra!J$4:J$155,0)),Countries!$A:$B,2,FALSE),"")</f>
        <v>Swasiland</v>
      </c>
      <c r="M13" s="144" t="str">
        <f>IFERROR(VLOOKUP(INDEX(EU_Extra!$D$4:$D$155,MATCH(LARGE(EU_Extra!K$4:K$155,$D13),EU_Extra!K$4:K$155,0)),Countries!$A:$B,2,FALSE),"")</f>
        <v>Mosambik</v>
      </c>
      <c r="N13" s="144" t="str">
        <f>IFERROR(VLOOKUP(INDEX(EU_Extra!$D$4:$D$155,MATCH(LARGE(EU_Extra!L$4:L$155,$D13),EU_Extra!L$4:L$155,0)),Countries!$A:$B,2,FALSE),"")</f>
        <v>Kuba</v>
      </c>
      <c r="O13" s="144" t="str">
        <f>IFERROR(VLOOKUP(INDEX(EU_Extra!$D$4:$D$155,MATCH(LARGE(EU_Extra!M$4:M$155,$D13),EU_Extra!M$4:M$155,0)),Countries!$A:$B,2,FALSE),"")</f>
        <v>Mosambik</v>
      </c>
      <c r="P13" s="144" t="str">
        <f>IFERROR(VLOOKUP(INDEX(EU_Extra!$D$4:$D$155,MATCH(LARGE(EU_Extra!N$4:N$155,$D13),EU_Extra!N$4:N$155,0)),Countries!$A:$B,2,FALSE),"")</f>
        <v>Simbabwe</v>
      </c>
      <c r="Q13" s="144" t="str">
        <f>IFERROR(VLOOKUP(INDEX(EU_Extra!$D$4:$D$155,MATCH(LARGE(EU_Extra!O$4:O$155,$D13),EU_Extra!O$4:O$155,0)),Countries!$A:$B,2,FALSE),"")</f>
        <v>Kuba</v>
      </c>
      <c r="R13" s="144" t="str">
        <f>IFERROR(VLOOKUP(INDEX(EU_Extra!$D$4:$D$155,MATCH(LARGE(EU_Extra!P$4:P$155,$D13),EU_Extra!P$4:P$155,0)),Countries!$A:$B,2,FALSE),"")</f>
        <v>Serbien</v>
      </c>
      <c r="S13" s="144" t="str">
        <f>IFERROR(VLOOKUP(INDEX(EU_Extra!$D$4:$D$155,MATCH(LARGE(EU_Extra!Q$4:Q$155,$D13),EU_Extra!Q$4:Q$155,0)),Countries!$A:$B,2,FALSE),"")</f>
        <v>Mosambik</v>
      </c>
      <c r="T13" s="144" t="str">
        <f>IFERROR(VLOOKUP(INDEX(EU_Extra!$D$4:$D$155,MATCH(LARGE(EU_Extra!R$4:R$155,$D13),EU_Extra!R$4:R$155,0)),Countries!$A:$B,2,FALSE),"")</f>
        <v>Sudan</v>
      </c>
      <c r="U13" s="144" t="str">
        <f>IFERROR(VLOOKUP(INDEX(EU_Extra!$D$4:$D$155,MATCH(LARGE(EU_Extra!S$4:S$155,$D13),EU_Extra!S$4:S$155,0)),Countries!$A:$B,2,FALSE),"")</f>
        <v>Mosambik</v>
      </c>
      <c r="V13" s="144" t="str">
        <f>IFERROR(VLOOKUP(INDEX(EU_Extra!$D$4:$D$155,MATCH(LARGE(EU_Extra!T$4:T$155,$D13),EU_Extra!T$4:T$155,0)),Countries!$A:$B,2,FALSE),"")</f>
        <v>Serbien</v>
      </c>
      <c r="W13" s="144" t="str">
        <f>IFERROR(VLOOKUP(INDEX(EU_Extra!$D$4:$D$155,MATCH(LARGE(EU_Extra!U$4:U$155,$D13),EU_Extra!U$4:U$155,0)),Countries!$A:$B,2,FALSE),"")</f>
        <v>Guatemala</v>
      </c>
      <c r="X13" s="144" t="str">
        <f>IFERROR(VLOOKUP(INDEX(EU_Extra!$D$4:$D$155,MATCH(LARGE(EU_Extra!V$4:V$155,$D13),EU_Extra!V$4:V$155,0)),Countries!$A:$B,2,FALSE),"")</f>
        <v>Kuba</v>
      </c>
      <c r="Y13" s="144" t="str">
        <f>IFERROR(VLOOKUP(INDEX(EU_Extra!$D$4:$D$155,MATCH(LARGE(EU_Extra!W$4:W$155,$D13),EU_Extra!W$4:W$155,0)),Countries!$A:$B,2,FALSE),"")</f>
        <v>Lao, Demokratische Volksrepublik</v>
      </c>
      <c r="Z13" s="144" t="str">
        <f>IFERROR(VLOOKUP(INDEX(EU_Extra!$D$4:$D$155,MATCH(LARGE(EU_Extra!X$4:X$155,$D13),EU_Extra!X$4:X$155,0)),Countries!$A:$B,2,FALSE),"")</f>
        <v>Guatemala</v>
      </c>
      <c r="AA13" s="144" t="str">
        <f>IFERROR(VLOOKUP(INDEX(EU_Extra!$D$4:$D$155,MATCH(LARGE(EU_Extra!Y$4:Y$155,$D13),EU_Extra!Y$4:Y$155,0)),Countries!$A:$B,2,FALSE),"")</f>
        <v>Belize</v>
      </c>
      <c r="AB13" s="144" t="str">
        <f>IFERROR(VLOOKUP(INDEX(EU_Extra!$D$4:$D$155,MATCH(LARGE(EU_Extra!Z$4:Z$155,$D13),EU_Extra!Z$4:Z$155,0)),Countries!$A:$B,2,FALSE),"")</f>
        <v/>
      </c>
      <c r="AC13" s="144" t="str">
        <f>IFERROR(VLOOKUP(INDEX(EU_Extra!$D$4:$D$155,MATCH(LARGE(EU_Extra!AA$4:AA$155,$D13),EU_Extra!AA$4:AA$155,0)),Countries!$A:$B,2,FALSE),"")</f>
        <v/>
      </c>
      <c r="AD13" s="144" t="str">
        <f>IFERROR(VLOOKUP(INDEX(EU_Extra!$D$4:$D$155,MATCH(LARGE(EU_Extra!AB$4:AB$155,$D13),EU_Extra!AB$4:AB$155,0)),Countries!$A:$B,2,FALSE),"")</f>
        <v/>
      </c>
      <c r="AE13" s="144" t="str">
        <f>IFERROR(VLOOKUP(INDEX(EU_Extra!$D$4:$D$155,MATCH(LARGE(EU_Extra!AC$4:AC$155,$D13),EU_Extra!AC$4:AC$155,0)),Countries!$A:$B,2,FALSE),"")</f>
        <v/>
      </c>
      <c r="AF13" s="144" t="str">
        <f>IFERROR(VLOOKUP(INDEX(EU_Extra!$D$4:$D$155,MATCH(LARGE(EU_Extra!AD$4:AD$155,$D13),EU_Extra!AD$4:AD$155,0)),Countries!$A:$B,2,FALSE),"")</f>
        <v/>
      </c>
      <c r="AG13" s="144" t="str">
        <f>IFERROR(VLOOKUP(INDEX(EU_Extra!$D$4:$D$155,MATCH(LARGE(EU_Extra!AE$4:AE$155,$D13),EU_Extra!AE$4:AE$155,0)),Countries!$A:$B,2,FALSE),"")</f>
        <v/>
      </c>
      <c r="AH13" s="144" t="str">
        <f>IFERROR(VLOOKUP(INDEX(EU_Extra!$D$4:$D$155,MATCH(LARGE(EU_Extra!AF$4:AF$155,$D13),EU_Extra!AF$4:AF$155,0)),Countries!$A:$B,2,FALSE),"")</f>
        <v/>
      </c>
      <c r="AI13" s="144" t="str">
        <f>IFERROR(VLOOKUP(INDEX(EU_Extra!$D$4:$D$155,MATCH(LARGE(EU_Extra!AG$4:AG$155,$D13),EU_Extra!AG$4:AG$155,0)),Countries!$A:$B,2,FALSE),"")</f>
        <v/>
      </c>
      <c r="AJ13" s="144" t="str">
        <f>IFERROR(VLOOKUP(INDEX(EU_Extra!$D$4:$D$155,MATCH(LARGE(EU_Extra!AH$4:AH$155,$D13),EU_Extra!AH$4:AH$155,0)),Countries!$A:$B,2,FALSE),"")</f>
        <v/>
      </c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128" customFormat="1" ht="16" customHeight="1">
      <c r="A14" s="124"/>
      <c r="B14" s="146"/>
      <c r="D14" s="145">
        <f t="shared" si="1"/>
        <v>7</v>
      </c>
      <c r="E14" s="144" t="str">
        <f>IFERROR(VLOOKUP(INDEX(EU_Extra!$D$4:$D$152,MATCH(LARGE(EU_Extra!#REF!,$D14),EU_Extra!#REF!,0)),Countries!$A:$B,2,FALSE),"")</f>
        <v/>
      </c>
      <c r="F14" s="144" t="str">
        <f>IFERROR(VLOOKUP(INDEX(EU_Extra!$D$4:$D$152,MATCH(LARGE(EU_Extra!#REF!,$D14),EU_Extra!#REF!,0)),Countries!$A:$B,2,FALSE),"")</f>
        <v/>
      </c>
      <c r="G14" s="144" t="str">
        <f>IFERROR(VLOOKUP(INDEX(EU_Extra!$D$4:$D$155,MATCH(LARGE(EU_Extra!E$4:E$155,$D14),EU_Extra!E$4:E$155,0)),Countries!$A:$B,2,FALSE),"")</f>
        <v>Südafrika</v>
      </c>
      <c r="H14" s="144" t="str">
        <f>IFERROR(VLOOKUP(INDEX(EU_Extra!$D$4:$D$155,MATCH(LARGE(EU_Extra!F$4:F$155,$D14),EU_Extra!F$4:F$155,0)),Countries!$A:$B,2,FALSE),"")</f>
        <v>Mauritius</v>
      </c>
      <c r="I14" s="144" t="str">
        <f>IFERROR(VLOOKUP(INDEX(EU_Extra!$D$4:$D$155,MATCH(LARGE(EU_Extra!G$4:G$155,$D14),EU_Extra!G$4:G$155,0)),Countries!$A:$B,2,FALSE),"")</f>
        <v>Mauritius</v>
      </c>
      <c r="J14" s="144" t="str">
        <f>IFERROR(VLOOKUP(INDEX(EU_Extra!$D$4:$D$155,MATCH(LARGE(EU_Extra!H$4:H$155,$D14),EU_Extra!H$4:H$155,0)),Countries!$A:$B,2,FALSE),"")</f>
        <v>Kuba</v>
      </c>
      <c r="K14" s="144" t="str">
        <f>IFERROR(VLOOKUP(INDEX(EU_Extra!$D$4:$D$155,MATCH(LARGE(EU_Extra!I$4:I$155,$D14),EU_Extra!I$4:I$155,0)),Countries!$A:$B,2,FALSE),"")</f>
        <v>Simbabwe</v>
      </c>
      <c r="L14" s="144" t="str">
        <f>IFERROR(VLOOKUP(INDEX(EU_Extra!$D$4:$D$155,MATCH(LARGE(EU_Extra!J$4:J$155,$D14),EU_Extra!J$4:J$155,0)),Countries!$A:$B,2,FALSE),"")</f>
        <v>Malawi</v>
      </c>
      <c r="M14" s="144" t="str">
        <f>IFERROR(VLOOKUP(INDEX(EU_Extra!$D$4:$D$155,MATCH(LARGE(EU_Extra!K$4:K$155,$D14),EU_Extra!K$4:K$155,0)),Countries!$A:$B,2,FALSE),"")</f>
        <v>Guyana</v>
      </c>
      <c r="N14" s="144" t="str">
        <f>IFERROR(VLOOKUP(INDEX(EU_Extra!$D$4:$D$155,MATCH(LARGE(EU_Extra!L$4:L$155,$D14),EU_Extra!L$4:L$155,0)),Countries!$A:$B,2,FALSE),"")</f>
        <v>Mosambik</v>
      </c>
      <c r="O14" s="144" t="str">
        <f>IFERROR(VLOOKUP(INDEX(EU_Extra!$D$4:$D$155,MATCH(LARGE(EU_Extra!M$4:M$155,$D14),EU_Extra!M$4:M$155,0)),Countries!$A:$B,2,FALSE),"")</f>
        <v>Sambia</v>
      </c>
      <c r="P14" s="144" t="str">
        <f>IFERROR(VLOOKUP(INDEX(EU_Extra!$D$4:$D$155,MATCH(LARGE(EU_Extra!N$4:N$155,$D14),EU_Extra!N$4:N$155,0)),Countries!$A:$B,2,FALSE),"")</f>
        <v>Mosambik</v>
      </c>
      <c r="Q14" s="144" t="str">
        <f>IFERROR(VLOOKUP(INDEX(EU_Extra!$D$4:$D$155,MATCH(LARGE(EU_Extra!O$4:O$155,$D14),EU_Extra!O$4:O$155,0)),Countries!$A:$B,2,FALSE),"")</f>
        <v>Serbien</v>
      </c>
      <c r="R14" s="144" t="str">
        <f>IFERROR(VLOOKUP(INDEX(EU_Extra!$D$4:$D$155,MATCH(LARGE(EU_Extra!P$4:P$155,$D14),EU_Extra!P$4:P$155,0)),Countries!$A:$B,2,FALSE),"")</f>
        <v>Mosambik</v>
      </c>
      <c r="S14" s="144" t="str">
        <f>IFERROR(VLOOKUP(INDEX(EU_Extra!$D$4:$D$155,MATCH(LARGE(EU_Extra!Q$4:Q$155,$D14),EU_Extra!Q$4:Q$155,0)),Countries!$A:$B,2,FALSE),"")</f>
        <v>Swasiland</v>
      </c>
      <c r="T14" s="144" t="str">
        <f>IFERROR(VLOOKUP(INDEX(EU_Extra!$D$4:$D$155,MATCH(LARGE(EU_Extra!R$4:R$155,$D14),EU_Extra!R$4:R$155,0)),Countries!$A:$B,2,FALSE),"")</f>
        <v>Simbabwe</v>
      </c>
      <c r="U14" s="144" t="str">
        <f>IFERROR(VLOOKUP(INDEX(EU_Extra!$D$4:$D$155,MATCH(LARGE(EU_Extra!S$4:S$155,$D14),EU_Extra!S$4:S$155,0)),Countries!$A:$B,2,FALSE),"")</f>
        <v>Sudan</v>
      </c>
      <c r="V14" s="144" t="str">
        <f>IFERROR(VLOOKUP(INDEX(EU_Extra!$D$4:$D$155,MATCH(LARGE(EU_Extra!T$4:T$155,$D14),EU_Extra!T$4:T$155,0)),Countries!$A:$B,2,FALSE),"")</f>
        <v>Fidschi</v>
      </c>
      <c r="W14" s="144" t="str">
        <f>IFERROR(VLOOKUP(INDEX(EU_Extra!$D$4:$D$155,MATCH(LARGE(EU_Extra!U$4:U$155,$D14),EU_Extra!U$4:U$155,0)),Countries!$A:$B,2,FALSE),"")</f>
        <v>Kolumbien</v>
      </c>
      <c r="X14" s="144" t="str">
        <f>IFERROR(VLOOKUP(INDEX(EU_Extra!$D$4:$D$155,MATCH(LARGE(EU_Extra!V$4:V$155,$D14),EU_Extra!V$4:V$155,0)),Countries!$A:$B,2,FALSE),"")</f>
        <v>Mosambik</v>
      </c>
      <c r="Y14" s="144" t="str">
        <f>IFERROR(VLOOKUP(INDEX(EU_Extra!$D$4:$D$155,MATCH(LARGE(EU_Extra!W$4:W$155,$D14),EU_Extra!W$4:W$155,0)),Countries!$A:$B,2,FALSE),"")</f>
        <v>Kolumbien</v>
      </c>
      <c r="Z14" s="144" t="str">
        <f>IFERROR(VLOOKUP(INDEX(EU_Extra!$D$4:$D$155,MATCH(LARGE(EU_Extra!X$4:X$155,$D14),EU_Extra!X$4:X$155,0)),Countries!$A:$B,2,FALSE),"")</f>
        <v>Südafrika</v>
      </c>
      <c r="AA14" s="144" t="str">
        <f>IFERROR(VLOOKUP(INDEX(EU_Extra!$D$4:$D$155,MATCH(LARGE(EU_Extra!Y$4:Y$155,$D14),EU_Extra!Y$4:Y$155,0)),Countries!$A:$B,2,FALSE),"")</f>
        <v>Guatemala</v>
      </c>
      <c r="AB14" s="144" t="str">
        <f>IFERROR(VLOOKUP(INDEX(EU_Extra!$D$4:$D$155,MATCH(LARGE(EU_Extra!Z$4:Z$155,$D14),EU_Extra!Z$4:Z$155,0)),Countries!$A:$B,2,FALSE),"")</f>
        <v/>
      </c>
      <c r="AC14" s="144" t="str">
        <f>IFERROR(VLOOKUP(INDEX(EU_Extra!$D$4:$D$155,MATCH(LARGE(EU_Extra!AA$4:AA$155,$D14),EU_Extra!AA$4:AA$155,0)),Countries!$A:$B,2,FALSE),"")</f>
        <v/>
      </c>
      <c r="AD14" s="144" t="str">
        <f>IFERROR(VLOOKUP(INDEX(EU_Extra!$D$4:$D$155,MATCH(LARGE(EU_Extra!AB$4:AB$155,$D14),EU_Extra!AB$4:AB$155,0)),Countries!$A:$B,2,FALSE),"")</f>
        <v/>
      </c>
      <c r="AE14" s="144" t="str">
        <f>IFERROR(VLOOKUP(INDEX(EU_Extra!$D$4:$D$155,MATCH(LARGE(EU_Extra!AC$4:AC$155,$D14),EU_Extra!AC$4:AC$155,0)),Countries!$A:$B,2,FALSE),"")</f>
        <v/>
      </c>
      <c r="AF14" s="144" t="str">
        <f>IFERROR(VLOOKUP(INDEX(EU_Extra!$D$4:$D$155,MATCH(LARGE(EU_Extra!AD$4:AD$155,$D14),EU_Extra!AD$4:AD$155,0)),Countries!$A:$B,2,FALSE),"")</f>
        <v/>
      </c>
      <c r="AG14" s="144" t="str">
        <f>IFERROR(VLOOKUP(INDEX(EU_Extra!$D$4:$D$155,MATCH(LARGE(EU_Extra!AE$4:AE$155,$D14),EU_Extra!AE$4:AE$155,0)),Countries!$A:$B,2,FALSE),"")</f>
        <v/>
      </c>
      <c r="AH14" s="144" t="str">
        <f>IFERROR(VLOOKUP(INDEX(EU_Extra!$D$4:$D$155,MATCH(LARGE(EU_Extra!AF$4:AF$155,$D14),EU_Extra!AF$4:AF$155,0)),Countries!$A:$B,2,FALSE),"")</f>
        <v/>
      </c>
      <c r="AI14" s="144" t="str">
        <f>IFERROR(VLOOKUP(INDEX(EU_Extra!$D$4:$D$155,MATCH(LARGE(EU_Extra!AG$4:AG$155,$D14),EU_Extra!AG$4:AG$155,0)),Countries!$A:$B,2,FALSE),"")</f>
        <v/>
      </c>
      <c r="AJ14" s="144" t="str">
        <f>IFERROR(VLOOKUP(INDEX(EU_Extra!$D$4:$D$155,MATCH(LARGE(EU_Extra!AH$4:AH$155,$D14),EU_Extra!AH$4:AH$155,0)),Countries!$A:$B,2,FALSE),"")</f>
        <v/>
      </c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64" s="128" customFormat="1" ht="16" customHeight="1">
      <c r="A15" s="124"/>
      <c r="B15" s="146"/>
      <c r="D15" s="145">
        <f t="shared" si="1"/>
        <v>8</v>
      </c>
      <c r="E15" s="144" t="str">
        <f>IFERROR(VLOOKUP(INDEX(EU_Extra!$D$4:$D$152,MATCH(LARGE(EU_Extra!#REF!,$D15),EU_Extra!#REF!,0)),Countries!$A:$B,2,FALSE),"")</f>
        <v/>
      </c>
      <c r="F15" s="144" t="str">
        <f>IFERROR(VLOOKUP(INDEX(EU_Extra!$D$4:$D$152,MATCH(LARGE(EU_Extra!#REF!,$D15),EU_Extra!#REF!,0)),Countries!$A:$B,2,FALSE),"")</f>
        <v/>
      </c>
      <c r="G15" s="144" t="str">
        <f>IFERROR(VLOOKUP(INDEX(EU_Extra!$D$4:$D$155,MATCH(LARGE(EU_Extra!E$4:E$155,$D15),EU_Extra!E$4:E$155,0)),Countries!$A:$B,2,FALSE),"")</f>
        <v>Indien</v>
      </c>
      <c r="H15" s="144" t="str">
        <f>IFERROR(VLOOKUP(INDEX(EU_Extra!$D$4:$D$155,MATCH(LARGE(EU_Extra!F$4:F$155,$D15),EU_Extra!F$4:F$155,0)),Countries!$A:$B,2,FALSE),"")</f>
        <v>Thailand</v>
      </c>
      <c r="I15" s="144" t="str">
        <f>IFERROR(VLOOKUP(INDEX(EU_Extra!$D$4:$D$155,MATCH(LARGE(EU_Extra!G$4:G$155,$D15),EU_Extra!G$4:G$155,0)),Countries!$A:$B,2,FALSE),"")</f>
        <v>El Salvador</v>
      </c>
      <c r="J15" s="144" t="str">
        <f>IFERROR(VLOOKUP(INDEX(EU_Extra!$D$4:$D$155,MATCH(LARGE(EU_Extra!H$4:H$155,$D15),EU_Extra!H$4:H$155,0)),Countries!$A:$B,2,FALSE),"")</f>
        <v>Guyana</v>
      </c>
      <c r="K15" s="144" t="str">
        <f>IFERROR(VLOOKUP(INDEX(EU_Extra!$D$4:$D$155,MATCH(LARGE(EU_Extra!I$4:I$155,$D15),EU_Extra!I$4:I$155,0)),Countries!$A:$B,2,FALSE),"")</f>
        <v>Belize</v>
      </c>
      <c r="L15" s="144" t="str">
        <f>IFERROR(VLOOKUP(INDEX(EU_Extra!$D$4:$D$155,MATCH(LARGE(EU_Extra!J$4:J$155,$D15),EU_Extra!J$4:J$155,0)),Countries!$A:$B,2,FALSE),"")</f>
        <v>Indien</v>
      </c>
      <c r="M15" s="144" t="str">
        <f>IFERROR(VLOOKUP(INDEX(EU_Extra!$D$4:$D$155,MATCH(LARGE(EU_Extra!K$4:K$155,$D15),EU_Extra!K$4:K$155,0)),Countries!$A:$B,2,FALSE),"")</f>
        <v>Malawi</v>
      </c>
      <c r="N15" s="144" t="str">
        <f>IFERROR(VLOOKUP(INDEX(EU_Extra!$D$4:$D$155,MATCH(LARGE(EU_Extra!L$4:L$155,$D15),EU_Extra!L$4:L$155,0)),Countries!$A:$B,2,FALSE),"")</f>
        <v>Sambia</v>
      </c>
      <c r="O15" s="144" t="str">
        <f>IFERROR(VLOOKUP(INDEX(EU_Extra!$D$4:$D$155,MATCH(LARGE(EU_Extra!M$4:M$155,$D15),EU_Extra!M$4:M$155,0)),Countries!$A:$B,2,FALSE),"")</f>
        <v>Simbabwe</v>
      </c>
      <c r="P15" s="144" t="str">
        <f>IFERROR(VLOOKUP(INDEX(EU_Extra!$D$4:$D$155,MATCH(LARGE(EU_Extra!N$4:N$155,$D15),EU_Extra!N$4:N$155,0)),Countries!$A:$B,2,FALSE),"")</f>
        <v>Sambia</v>
      </c>
      <c r="Q15" s="144" t="str">
        <f>IFERROR(VLOOKUP(INDEX(EU_Extra!$D$4:$D$155,MATCH(LARGE(EU_Extra!O$4:O$155,$D15),EU_Extra!O$4:O$155,0)),Countries!$A:$B,2,FALSE),"")</f>
        <v>Sambia</v>
      </c>
      <c r="R15" s="144" t="str">
        <f>IFERROR(VLOOKUP(INDEX(EU_Extra!$D$4:$D$155,MATCH(LARGE(EU_Extra!P$4:P$155,$D15),EU_Extra!P$4:P$155,0)),Countries!$A:$B,2,FALSE),"")</f>
        <v>Simbabwe</v>
      </c>
      <c r="S15" s="144" t="str">
        <f>IFERROR(VLOOKUP(INDEX(EU_Extra!$D$4:$D$155,MATCH(LARGE(EU_Extra!Q$4:Q$155,$D15),EU_Extra!Q$4:Q$155,0)),Countries!$A:$B,2,FALSE),"")</f>
        <v>Serbien</v>
      </c>
      <c r="T15" s="144" t="str">
        <f>IFERROR(VLOOKUP(INDEX(EU_Extra!$D$4:$D$155,MATCH(LARGE(EU_Extra!R$4:R$155,$D15),EU_Extra!R$4:R$155,0)),Countries!$A:$B,2,FALSE),"")</f>
        <v>Serbien</v>
      </c>
      <c r="U15" s="144" t="str">
        <f>IFERROR(VLOOKUP(INDEX(EU_Extra!$D$4:$D$155,MATCH(LARGE(EU_Extra!S$4:S$155,$D15),EU_Extra!S$4:S$155,0)),Countries!$A:$B,2,FALSE),"")</f>
        <v>Simbabwe</v>
      </c>
      <c r="V15" s="144" t="str">
        <f>IFERROR(VLOOKUP(INDEX(EU_Extra!$D$4:$D$155,MATCH(LARGE(EU_Extra!T$4:T$155,$D15),EU_Extra!T$4:T$155,0)),Countries!$A:$B,2,FALSE),"")</f>
        <v>Algerien</v>
      </c>
      <c r="W15" s="144" t="str">
        <f>IFERROR(VLOOKUP(INDEX(EU_Extra!$D$4:$D$155,MATCH(LARGE(EU_Extra!U$4:U$155,$D15),EU_Extra!U$4:U$155,0)),Countries!$A:$B,2,FALSE),"")</f>
        <v>Honduras</v>
      </c>
      <c r="X15" s="144" t="str">
        <f>IFERROR(VLOOKUP(INDEX(EU_Extra!$D$4:$D$155,MATCH(LARGE(EU_Extra!V$4:V$155,$D15),EU_Extra!V$4:V$155,0)),Countries!$A:$B,2,FALSE),"")</f>
        <v>Serbien</v>
      </c>
      <c r="Y15" s="144" t="str">
        <f>IFERROR(VLOOKUP(INDEX(EU_Extra!$D$4:$D$155,MATCH(LARGE(EU_Extra!W$4:W$155,$D15),EU_Extra!W$4:W$155,0)),Countries!$A:$B,2,FALSE),"")</f>
        <v>Guatemala</v>
      </c>
      <c r="Z15" s="144" t="str">
        <f>IFERROR(VLOOKUP(INDEX(EU_Extra!$D$4:$D$155,MATCH(LARGE(EU_Extra!X$4:X$155,$D15),EU_Extra!X$4:X$155,0)),Countries!$A:$B,2,FALSE),"")</f>
        <v>Algerien</v>
      </c>
      <c r="AA15" s="144" t="str">
        <f>IFERROR(VLOOKUP(INDEX(EU_Extra!$D$4:$D$155,MATCH(LARGE(EU_Extra!Y$4:Y$155,$D15),EU_Extra!Y$4:Y$155,0)),Countries!$A:$B,2,FALSE),"")</f>
        <v>Kolumbien</v>
      </c>
      <c r="AB15" s="144" t="str">
        <f>IFERROR(VLOOKUP(INDEX(EU_Extra!$D$4:$D$155,MATCH(LARGE(EU_Extra!Z$4:Z$155,$D15),EU_Extra!Z$4:Z$155,0)),Countries!$A:$B,2,FALSE),"")</f>
        <v/>
      </c>
      <c r="AC15" s="144" t="str">
        <f>IFERROR(VLOOKUP(INDEX(EU_Extra!$D$4:$D$155,MATCH(LARGE(EU_Extra!AA$4:AA$155,$D15),EU_Extra!AA$4:AA$155,0)),Countries!$A:$B,2,FALSE),"")</f>
        <v/>
      </c>
      <c r="AD15" s="144" t="str">
        <f>IFERROR(VLOOKUP(INDEX(EU_Extra!$D$4:$D$155,MATCH(LARGE(EU_Extra!AB$4:AB$155,$D15),EU_Extra!AB$4:AB$155,0)),Countries!$A:$B,2,FALSE),"")</f>
        <v/>
      </c>
      <c r="AE15" s="144" t="str">
        <f>IFERROR(VLOOKUP(INDEX(EU_Extra!$D$4:$D$155,MATCH(LARGE(EU_Extra!AC$4:AC$155,$D15),EU_Extra!AC$4:AC$155,0)),Countries!$A:$B,2,FALSE),"")</f>
        <v/>
      </c>
      <c r="AF15" s="144" t="str">
        <f>IFERROR(VLOOKUP(INDEX(EU_Extra!$D$4:$D$155,MATCH(LARGE(EU_Extra!AD$4:AD$155,$D15),EU_Extra!AD$4:AD$155,0)),Countries!$A:$B,2,FALSE),"")</f>
        <v/>
      </c>
      <c r="AG15" s="144" t="str">
        <f>IFERROR(VLOOKUP(INDEX(EU_Extra!$D$4:$D$155,MATCH(LARGE(EU_Extra!AE$4:AE$155,$D15),EU_Extra!AE$4:AE$155,0)),Countries!$A:$B,2,FALSE),"")</f>
        <v/>
      </c>
      <c r="AH15" s="144" t="str">
        <f>IFERROR(VLOOKUP(INDEX(EU_Extra!$D$4:$D$155,MATCH(LARGE(EU_Extra!AF$4:AF$155,$D15),EU_Extra!AF$4:AF$155,0)),Countries!$A:$B,2,FALSE),"")</f>
        <v/>
      </c>
      <c r="AI15" s="144" t="str">
        <f>IFERROR(VLOOKUP(INDEX(EU_Extra!$D$4:$D$155,MATCH(LARGE(EU_Extra!AG$4:AG$155,$D15),EU_Extra!AG$4:AG$155,0)),Countries!$A:$B,2,FALSE),"")</f>
        <v/>
      </c>
      <c r="AJ15" s="144" t="str">
        <f>IFERROR(VLOOKUP(INDEX(EU_Extra!$D$4:$D$155,MATCH(LARGE(EU_Extra!AH$4:AH$155,$D15),EU_Extra!AH$4:AH$155,0)),Countries!$A:$B,2,FALSE),"")</f>
        <v/>
      </c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</row>
    <row r="16" spans="1:64" s="128" customFormat="1" ht="16" customHeight="1">
      <c r="A16" s="124"/>
      <c r="B16" s="146"/>
      <c r="D16" s="145">
        <f t="shared" si="1"/>
        <v>9</v>
      </c>
      <c r="E16" s="144" t="str">
        <f>IFERROR(VLOOKUP(INDEX(EU_Extra!$D$4:$D$152,MATCH(LARGE(EU_Extra!#REF!,$D16),EU_Extra!#REF!,0)),Countries!$A:$B,2,FALSE),"")</f>
        <v/>
      </c>
      <c r="F16" s="144" t="str">
        <f>IFERROR(VLOOKUP(INDEX(EU_Extra!$D$4:$D$152,MATCH(LARGE(EU_Extra!#REF!,$D16),EU_Extra!#REF!,0)),Countries!$A:$B,2,FALSE),"")</f>
        <v/>
      </c>
      <c r="G16" s="144" t="str">
        <f>IFERROR(VLOOKUP(INDEX(EU_Extra!$D$4:$D$155,MATCH(LARGE(EU_Extra!E$4:E$155,$D16),EU_Extra!E$4:E$155,0)),Countries!$A:$B,2,FALSE),"")</f>
        <v>Guyana</v>
      </c>
      <c r="H16" s="144" t="str">
        <f>IFERROR(VLOOKUP(INDEX(EU_Extra!$D$4:$D$155,MATCH(LARGE(EU_Extra!F$4:F$155,$D16),EU_Extra!F$4:F$155,0)),Countries!$A:$B,2,FALSE),"")</f>
        <v>Sambia</v>
      </c>
      <c r="I16" s="144" t="str">
        <f>IFERROR(VLOOKUP(INDEX(EU_Extra!$D$4:$D$155,MATCH(LARGE(EU_Extra!G$4:G$155,$D16),EU_Extra!G$4:G$155,0)),Countries!$A:$B,2,FALSE),"")</f>
        <v>Malawi</v>
      </c>
      <c r="J16" s="144" t="str">
        <f>IFERROR(VLOOKUP(INDEX(EU_Extra!$D$4:$D$155,MATCH(LARGE(EU_Extra!H$4:H$155,$D16),EU_Extra!H$4:H$155,0)),Countries!$A:$B,2,FALSE),"")</f>
        <v>Andorra</v>
      </c>
      <c r="K16" s="144" t="str">
        <f>IFERROR(VLOOKUP(INDEX(EU_Extra!$D$4:$D$155,MATCH(LARGE(EU_Extra!I$4:I$155,$D16),EU_Extra!I$4:I$155,0)),Countries!$A:$B,2,FALSE),"")</f>
        <v>Swasiland</v>
      </c>
      <c r="L16" s="144" t="str">
        <f>IFERROR(VLOOKUP(INDEX(EU_Extra!$D$4:$D$155,MATCH(LARGE(EU_Extra!J$4:J$155,$D16),EU_Extra!J$4:J$155,0)),Countries!$A:$B,2,FALSE),"")</f>
        <v>Mauritius</v>
      </c>
      <c r="M16" s="144" t="str">
        <f>IFERROR(VLOOKUP(INDEX(EU_Extra!$D$4:$D$155,MATCH(LARGE(EU_Extra!K$4:K$155,$D16),EU_Extra!K$4:K$155,0)),Countries!$A:$B,2,FALSE),"")</f>
        <v>Mauritius</v>
      </c>
      <c r="N16" s="144" t="str">
        <f>IFERROR(VLOOKUP(INDEX(EU_Extra!$D$4:$D$155,MATCH(LARGE(EU_Extra!L$4:L$155,$D16),EU_Extra!L$4:L$155,0)),Countries!$A:$B,2,FALSE),"")</f>
        <v>Malawi</v>
      </c>
      <c r="O16" s="144" t="str">
        <f>IFERROR(VLOOKUP(INDEX(EU_Extra!$D$4:$D$155,MATCH(LARGE(EU_Extra!M$4:M$155,$D16),EU_Extra!M$4:M$155,0)),Countries!$A:$B,2,FALSE),"")</f>
        <v>Guyana</v>
      </c>
      <c r="P16" s="144" t="str">
        <f>IFERROR(VLOOKUP(INDEX(EU_Extra!$D$4:$D$155,MATCH(LARGE(EU_Extra!N$4:N$155,$D16),EU_Extra!N$4:N$155,0)),Countries!$A:$B,2,FALSE),"")</f>
        <v>Algerien</v>
      </c>
      <c r="Q16" s="144" t="str">
        <f>IFERROR(VLOOKUP(INDEX(EU_Extra!$D$4:$D$155,MATCH(LARGE(EU_Extra!O$4:O$155,$D16),EU_Extra!O$4:O$155,0)),Countries!$A:$B,2,FALSE),"")</f>
        <v>Malawi</v>
      </c>
      <c r="R16" s="144" t="str">
        <f>IFERROR(VLOOKUP(INDEX(EU_Extra!$D$4:$D$155,MATCH(LARGE(EU_Extra!P$4:P$155,$D16),EU_Extra!P$4:P$155,0)),Countries!$A:$B,2,FALSE),"")</f>
        <v>Sambia</v>
      </c>
      <c r="S16" s="144" t="str">
        <f>IFERROR(VLOOKUP(INDEX(EU_Extra!$D$4:$D$155,MATCH(LARGE(EU_Extra!Q$4:Q$155,$D16),EU_Extra!Q$4:Q$155,0)),Countries!$A:$B,2,FALSE),"")</f>
        <v>Sudan</v>
      </c>
      <c r="T16" s="144" t="str">
        <f>IFERROR(VLOOKUP(INDEX(EU_Extra!$D$4:$D$155,MATCH(LARGE(EU_Extra!R$4:R$155,$D16),EU_Extra!R$4:R$155,0)),Countries!$A:$B,2,FALSE),"")</f>
        <v>Brasilien</v>
      </c>
      <c r="U16" s="144" t="str">
        <f>IFERROR(VLOOKUP(INDEX(EU_Extra!$D$4:$D$155,MATCH(LARGE(EU_Extra!S$4:S$155,$D16),EU_Extra!S$4:S$155,0)),Countries!$A:$B,2,FALSE),"")</f>
        <v>Fidschi</v>
      </c>
      <c r="V16" s="144" t="str">
        <f>IFERROR(VLOOKUP(INDEX(EU_Extra!$D$4:$D$155,MATCH(LARGE(EU_Extra!T$4:T$155,$D16),EU_Extra!T$4:T$155,0)),Countries!$A:$B,2,FALSE),"")</f>
        <v>Kolumbien</v>
      </c>
      <c r="W16" s="144" t="str">
        <f>IFERROR(VLOOKUP(INDEX(EU_Extra!$D$4:$D$155,MATCH(LARGE(EU_Extra!U$4:U$155,$D16),EU_Extra!U$4:U$155,0)),Countries!$A:$B,2,FALSE),"")</f>
        <v>Algerien</v>
      </c>
      <c r="X16" s="144" t="str">
        <f>IFERROR(VLOOKUP(INDEX(EU_Extra!$D$4:$D$155,MATCH(LARGE(EU_Extra!V$4:V$155,$D16),EU_Extra!V$4:V$155,0)),Countries!$A:$B,2,FALSE),"")</f>
        <v>Lao, Demokratische Volksrepublik</v>
      </c>
      <c r="Y16" s="144" t="str">
        <f>IFERROR(VLOOKUP(INDEX(EU_Extra!$D$4:$D$155,MATCH(LARGE(EU_Extra!W$4:W$155,$D16),EU_Extra!W$4:W$155,0)),Countries!$A:$B,2,FALSE),"")</f>
        <v>Mosambik</v>
      </c>
      <c r="Z16" s="144" t="str">
        <f>IFERROR(VLOOKUP(INDEX(EU_Extra!$D$4:$D$155,MATCH(LARGE(EU_Extra!X$4:X$155,$D16),EU_Extra!X$4:X$155,0)),Countries!$A:$B,2,FALSE),"")</f>
        <v>Swasiland</v>
      </c>
      <c r="AA16" s="144" t="str">
        <f>IFERROR(VLOOKUP(INDEX(EU_Extra!$D$4:$D$155,MATCH(LARGE(EU_Extra!Y$4:Y$155,$D16),EU_Extra!Y$4:Y$155,0)),Countries!$A:$B,2,FALSE),"")</f>
        <v>Fidschi</v>
      </c>
      <c r="AB16" s="144" t="str">
        <f>IFERROR(VLOOKUP(INDEX(EU_Extra!$D$4:$D$155,MATCH(LARGE(EU_Extra!Z$4:Z$155,$D16),EU_Extra!Z$4:Z$155,0)),Countries!$A:$B,2,FALSE),"")</f>
        <v/>
      </c>
      <c r="AC16" s="144" t="str">
        <f>IFERROR(VLOOKUP(INDEX(EU_Extra!$D$4:$D$155,MATCH(LARGE(EU_Extra!AA$4:AA$155,$D16),EU_Extra!AA$4:AA$155,0)),Countries!$A:$B,2,FALSE),"")</f>
        <v/>
      </c>
      <c r="AD16" s="144" t="str">
        <f>IFERROR(VLOOKUP(INDEX(EU_Extra!$D$4:$D$155,MATCH(LARGE(EU_Extra!AB$4:AB$155,$D16),EU_Extra!AB$4:AB$155,0)),Countries!$A:$B,2,FALSE),"")</f>
        <v/>
      </c>
      <c r="AE16" s="144" t="str">
        <f>IFERROR(VLOOKUP(INDEX(EU_Extra!$D$4:$D$155,MATCH(LARGE(EU_Extra!AC$4:AC$155,$D16),EU_Extra!AC$4:AC$155,0)),Countries!$A:$B,2,FALSE),"")</f>
        <v/>
      </c>
      <c r="AF16" s="144" t="str">
        <f>IFERROR(VLOOKUP(INDEX(EU_Extra!$D$4:$D$155,MATCH(LARGE(EU_Extra!AD$4:AD$155,$D16),EU_Extra!AD$4:AD$155,0)),Countries!$A:$B,2,FALSE),"")</f>
        <v/>
      </c>
      <c r="AG16" s="144" t="str">
        <f>IFERROR(VLOOKUP(INDEX(EU_Extra!$D$4:$D$155,MATCH(LARGE(EU_Extra!AE$4:AE$155,$D16),EU_Extra!AE$4:AE$155,0)),Countries!$A:$B,2,FALSE),"")</f>
        <v/>
      </c>
      <c r="AH16" s="144" t="str">
        <f>IFERROR(VLOOKUP(INDEX(EU_Extra!$D$4:$D$155,MATCH(LARGE(EU_Extra!AF$4:AF$155,$D16),EU_Extra!AF$4:AF$155,0)),Countries!$A:$B,2,FALSE),"")</f>
        <v/>
      </c>
      <c r="AI16" s="144" t="str">
        <f>IFERROR(VLOOKUP(INDEX(EU_Extra!$D$4:$D$155,MATCH(LARGE(EU_Extra!AG$4:AG$155,$D16),EU_Extra!AG$4:AG$155,0)),Countries!$A:$B,2,FALSE),"")</f>
        <v/>
      </c>
      <c r="AJ16" s="144" t="str">
        <f>IFERROR(VLOOKUP(INDEX(EU_Extra!$D$4:$D$155,MATCH(LARGE(EU_Extra!AH$4:AH$155,$D16),EU_Extra!AH$4:AH$155,0)),Countries!$A:$B,2,FALSE),"")</f>
        <v/>
      </c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</row>
    <row r="17" spans="4:36" ht="16" customHeight="1">
      <c r="D17" s="145">
        <f t="shared" si="1"/>
        <v>10</v>
      </c>
      <c r="E17" s="144" t="str">
        <f>IFERROR(VLOOKUP(INDEX(EU_Extra!$D$4:$D$152,MATCH(LARGE(EU_Extra!#REF!,$D17),EU_Extra!#REF!,0)),Countries!$A:$B,2,FALSE),"")</f>
        <v/>
      </c>
      <c r="F17" s="144" t="str">
        <f>IFERROR(VLOOKUP(INDEX(EU_Extra!$D$4:$D$152,MATCH(LARGE(EU_Extra!#REF!,$D17),EU_Extra!#REF!,0)),Countries!$A:$B,2,FALSE),"")</f>
        <v/>
      </c>
      <c r="G17" s="144" t="str">
        <f>IFERROR(VLOOKUP(INDEX(EU_Extra!$D$4:$D$155,MATCH(LARGE(EU_Extra!E$4:E$155,$D17),EU_Extra!E$4:E$155,0)),Countries!$A:$B,2,FALSE),"")</f>
        <v>Guatemala</v>
      </c>
      <c r="H17" s="144" t="str">
        <f>IFERROR(VLOOKUP(INDEX(EU_Extra!$D$4:$D$155,MATCH(LARGE(EU_Extra!F$4:F$155,$D17),EU_Extra!F$4:F$155,0)),Countries!$A:$B,2,FALSE),"")</f>
        <v>Malawi</v>
      </c>
      <c r="I17" s="144" t="str">
        <f>IFERROR(VLOOKUP(INDEX(EU_Extra!$D$4:$D$155,MATCH(LARGE(EU_Extra!G$4:G$155,$D17),EU_Extra!G$4:G$155,0)),Countries!$A:$B,2,FALSE),"")</f>
        <v>Mosambik</v>
      </c>
      <c r="J17" s="144" t="str">
        <f>IFERROR(VLOOKUP(INDEX(EU_Extra!$D$4:$D$155,MATCH(LARGE(EU_Extra!H$4:H$155,$D17),EU_Extra!H$4:H$155,0)),Countries!$A:$B,2,FALSE),"")</f>
        <v>Sambia</v>
      </c>
      <c r="K17" s="144" t="str">
        <f>IFERROR(VLOOKUP(INDEX(EU_Extra!$D$4:$D$155,MATCH(LARGE(EU_Extra!I$4:I$155,$D17),EU_Extra!I$4:I$155,0)),Countries!$A:$B,2,FALSE),"")</f>
        <v>Guatemala</v>
      </c>
      <c r="L17" s="144" t="str">
        <f>IFERROR(VLOOKUP(INDEX(EU_Extra!$D$4:$D$155,MATCH(LARGE(EU_Extra!J$4:J$155,$D17),EU_Extra!J$4:J$155,0)),Countries!$A:$B,2,FALSE),"")</f>
        <v>Belize</v>
      </c>
      <c r="M17" s="144" t="str">
        <f>IFERROR(VLOOKUP(INDEX(EU_Extra!$D$4:$D$155,MATCH(LARGE(EU_Extra!K$4:K$155,$D17),EU_Extra!K$4:K$155,0)),Countries!$A:$B,2,FALSE),"")</f>
        <v>Simbabwe</v>
      </c>
      <c r="N17" s="144" t="str">
        <f>IFERROR(VLOOKUP(INDEX(EU_Extra!$D$4:$D$155,MATCH(LARGE(EU_Extra!L$4:L$155,$D17),EU_Extra!L$4:L$155,0)),Countries!$A:$B,2,FALSE),"")</f>
        <v>Argentinien</v>
      </c>
      <c r="O17" s="144" t="str">
        <f>IFERROR(VLOOKUP(INDEX(EU_Extra!$D$4:$D$155,MATCH(LARGE(EU_Extra!M$4:M$155,$D17),EU_Extra!M$4:M$155,0)),Countries!$A:$B,2,FALSE),"")</f>
        <v>Kuba</v>
      </c>
      <c r="P17" s="144" t="str">
        <f>IFERROR(VLOOKUP(INDEX(EU_Extra!$D$4:$D$155,MATCH(LARGE(EU_Extra!N$4:N$155,$D17),EU_Extra!N$4:N$155,0)),Countries!$A:$B,2,FALSE),"")</f>
        <v>Kuba</v>
      </c>
      <c r="Q17" s="144" t="str">
        <f>IFERROR(VLOOKUP(INDEX(EU_Extra!$D$4:$D$155,MATCH(LARGE(EU_Extra!O$4:O$155,$D17),EU_Extra!O$4:O$155,0)),Countries!$A:$B,2,FALSE),"")</f>
        <v>Simbabwe</v>
      </c>
      <c r="R17" s="144" t="str">
        <f>IFERROR(VLOOKUP(INDEX(EU_Extra!$D$4:$D$155,MATCH(LARGE(EU_Extra!P$4:P$155,$D17),EU_Extra!P$4:P$155,0)),Countries!$A:$B,2,FALSE),"")</f>
        <v>Sudan</v>
      </c>
      <c r="S17" s="144" t="str">
        <f>IFERROR(VLOOKUP(INDEX(EU_Extra!$D$4:$D$155,MATCH(LARGE(EU_Extra!Q$4:Q$155,$D17),EU_Extra!Q$4:Q$155,0)),Countries!$A:$B,2,FALSE),"")</f>
        <v>Malawi</v>
      </c>
      <c r="T17" s="144" t="str">
        <f>IFERROR(VLOOKUP(INDEX(EU_Extra!$D$4:$D$155,MATCH(LARGE(EU_Extra!R$4:R$155,$D17),EU_Extra!R$4:R$155,0)),Countries!$A:$B,2,FALSE),"")</f>
        <v>Sambia</v>
      </c>
      <c r="U17" s="144" t="str">
        <f>IFERROR(VLOOKUP(INDEX(EU_Extra!$D$4:$D$155,MATCH(LARGE(EU_Extra!S$4:S$155,$D17),EU_Extra!S$4:S$155,0)),Countries!$A:$B,2,FALSE),"")</f>
        <v>Swasiland</v>
      </c>
      <c r="V17" s="144" t="str">
        <f>IFERROR(VLOOKUP(INDEX(EU_Extra!$D$4:$D$155,MATCH(LARGE(EU_Extra!T$4:T$155,$D17),EU_Extra!T$4:T$155,0)),Countries!$A:$B,2,FALSE),"")</f>
        <v>Belize</v>
      </c>
      <c r="W17" s="144" t="str">
        <f>IFERROR(VLOOKUP(INDEX(EU_Extra!$D$4:$D$155,MATCH(LARGE(EU_Extra!U$4:U$155,$D17),EU_Extra!U$4:U$155,0)),Countries!$A:$B,2,FALSE),"")</f>
        <v>Belize</v>
      </c>
      <c r="X17" s="144" t="str">
        <f>IFERROR(VLOOKUP(INDEX(EU_Extra!$D$4:$D$155,MATCH(LARGE(EU_Extra!V$4:V$155,$D17),EU_Extra!V$4:V$155,0)),Countries!$A:$B,2,FALSE),"")</f>
        <v>Guatemala</v>
      </c>
      <c r="Y17" s="144" t="str">
        <f>IFERROR(VLOOKUP(INDEX(EU_Extra!$D$4:$D$155,MATCH(LARGE(EU_Extra!W$4:W$155,$D17),EU_Extra!W$4:W$155,0)),Countries!$A:$B,2,FALSE),"")</f>
        <v>Südafrika</v>
      </c>
      <c r="Z17" s="144" t="str">
        <f>IFERROR(VLOOKUP(INDEX(EU_Extra!$D$4:$D$155,MATCH(LARGE(EU_Extra!X$4:X$155,$D17),EU_Extra!X$4:X$155,0)),Countries!$A:$B,2,FALSE),"")</f>
        <v>Kolumbien</v>
      </c>
      <c r="AA17" s="144" t="str">
        <f>IFERROR(VLOOKUP(INDEX(EU_Extra!$D$4:$D$155,MATCH(LARGE(EU_Extra!Y$4:Y$155,$D17),EU_Extra!Y$4:Y$155,0)),Countries!$A:$B,2,FALSE),"")</f>
        <v>Kuba</v>
      </c>
      <c r="AB17" s="144" t="str">
        <f>IFERROR(VLOOKUP(INDEX(EU_Extra!$D$4:$D$155,MATCH(LARGE(EU_Extra!Z$4:Z$155,$D17),EU_Extra!Z$4:Z$155,0)),Countries!$A:$B,2,FALSE),"")</f>
        <v/>
      </c>
      <c r="AC17" s="144" t="str">
        <f>IFERROR(VLOOKUP(INDEX(EU_Extra!$D$4:$D$155,MATCH(LARGE(EU_Extra!AA$4:AA$155,$D17),EU_Extra!AA$4:AA$155,0)),Countries!$A:$B,2,FALSE),"")</f>
        <v/>
      </c>
      <c r="AD17" s="144" t="str">
        <f>IFERROR(VLOOKUP(INDEX(EU_Extra!$D$4:$D$155,MATCH(LARGE(EU_Extra!AB$4:AB$155,$D17),EU_Extra!AB$4:AB$155,0)),Countries!$A:$B,2,FALSE),"")</f>
        <v/>
      </c>
      <c r="AE17" s="144" t="str">
        <f>IFERROR(VLOOKUP(INDEX(EU_Extra!$D$4:$D$155,MATCH(LARGE(EU_Extra!AC$4:AC$155,$D17),EU_Extra!AC$4:AC$155,0)),Countries!$A:$B,2,FALSE),"")</f>
        <v/>
      </c>
      <c r="AF17" s="144" t="str">
        <f>IFERROR(VLOOKUP(INDEX(EU_Extra!$D$4:$D$155,MATCH(LARGE(EU_Extra!AD$4:AD$155,$D17),EU_Extra!AD$4:AD$155,0)),Countries!$A:$B,2,FALSE),"")</f>
        <v/>
      </c>
      <c r="AG17" s="144" t="str">
        <f>IFERROR(VLOOKUP(INDEX(EU_Extra!$D$4:$D$155,MATCH(LARGE(EU_Extra!AE$4:AE$155,$D17),EU_Extra!AE$4:AE$155,0)),Countries!$A:$B,2,FALSE),"")</f>
        <v/>
      </c>
      <c r="AH17" s="144" t="str">
        <f>IFERROR(VLOOKUP(INDEX(EU_Extra!$D$4:$D$155,MATCH(LARGE(EU_Extra!AF$4:AF$155,$D17),EU_Extra!AF$4:AF$155,0)),Countries!$A:$B,2,FALSE),"")</f>
        <v/>
      </c>
      <c r="AI17" s="144" t="str">
        <f>IFERROR(VLOOKUP(INDEX(EU_Extra!$D$4:$D$155,MATCH(LARGE(EU_Extra!AG$4:AG$155,$D17),EU_Extra!AG$4:AG$155,0)),Countries!$A:$B,2,FALSE),"")</f>
        <v/>
      </c>
      <c r="AJ17" s="144" t="str">
        <f>IFERROR(VLOOKUP(INDEX(EU_Extra!$D$4:$D$155,MATCH(LARGE(EU_Extra!AH$4:AH$155,$D17),EU_Extra!AH$4:AH$155,0)),Countries!$A:$B,2,FALSE),"")</f>
        <v/>
      </c>
    </row>
    <row r="18" spans="4:36" ht="16" customHeight="1">
      <c r="D18" s="145">
        <f t="shared" si="1"/>
        <v>11</v>
      </c>
      <c r="E18" s="144" t="str">
        <f>IFERROR(VLOOKUP(INDEX(EU_Extra!$D$4:$D$152,MATCH(LARGE(EU_Extra!#REF!,$D18),EU_Extra!#REF!,0)),Countries!$A:$B,2,FALSE),"")</f>
        <v/>
      </c>
      <c r="F18" s="144" t="str">
        <f>IFERROR(VLOOKUP(INDEX(EU_Extra!$D$4:$D$152,MATCH(LARGE(EU_Extra!#REF!,$D18),EU_Extra!#REF!,0)),Countries!$A:$B,2,FALSE),"")</f>
        <v/>
      </c>
      <c r="G18" s="144" t="str">
        <f>IFERROR(VLOOKUP(INDEX(EU_Extra!$D$4:$D$155,MATCH(LARGE(EU_Extra!E$4:E$155,$D18),EU_Extra!E$4:E$155,0)),Countries!$A:$B,2,FALSE),"")</f>
        <v>Malawi</v>
      </c>
      <c r="H18" s="144" t="str">
        <f>IFERROR(VLOOKUP(INDEX(EU_Extra!$D$4:$D$155,MATCH(LARGE(EU_Extra!F$4:F$155,$D18),EU_Extra!F$4:F$155,0)),Countries!$A:$B,2,FALSE),"")</f>
        <v>Moldau</v>
      </c>
      <c r="I18" s="144" t="str">
        <f>IFERROR(VLOOKUP(INDEX(EU_Extra!$D$4:$D$155,MATCH(LARGE(EU_Extra!G$4:G$155,$D18),EU_Extra!G$4:G$155,0)),Countries!$A:$B,2,FALSE),"")</f>
        <v>Sambia</v>
      </c>
      <c r="J18" s="144" t="str">
        <f>IFERROR(VLOOKUP(INDEX(EU_Extra!$D$4:$D$155,MATCH(LARGE(EU_Extra!H$4:H$155,$D18),EU_Extra!H$4:H$155,0)),Countries!$A:$B,2,FALSE),"")</f>
        <v>Malawi</v>
      </c>
      <c r="K18" s="144" t="str">
        <f>IFERROR(VLOOKUP(INDEX(EU_Extra!$D$4:$D$155,MATCH(LARGE(EU_Extra!I$4:I$155,$D18),EU_Extra!I$4:I$155,0)),Countries!$A:$B,2,FALSE),"")</f>
        <v>Malawi</v>
      </c>
      <c r="L18" s="144" t="str">
        <f>IFERROR(VLOOKUP(INDEX(EU_Extra!$D$4:$D$155,MATCH(LARGE(EU_Extra!J$4:J$155,$D18),EU_Extra!J$4:J$155,0)),Countries!$A:$B,2,FALSE),"")</f>
        <v>Sambia</v>
      </c>
      <c r="M18" s="144" t="str">
        <f>IFERROR(VLOOKUP(INDEX(EU_Extra!$D$4:$D$155,MATCH(LARGE(EU_Extra!K$4:K$155,$D18),EU_Extra!K$4:K$155,0)),Countries!$A:$B,2,FALSE),"")</f>
        <v>Tansania</v>
      </c>
      <c r="N18" s="144" t="str">
        <f>IFERROR(VLOOKUP(INDEX(EU_Extra!$D$4:$D$155,MATCH(LARGE(EU_Extra!L$4:L$155,$D18),EU_Extra!L$4:L$155,0)),Countries!$A:$B,2,FALSE),"")</f>
        <v>Dominikanische Republik</v>
      </c>
      <c r="O18" s="144" t="str">
        <f>IFERROR(VLOOKUP(INDEX(EU_Extra!$D$4:$D$155,MATCH(LARGE(EU_Extra!M$4:M$155,$D18),EU_Extra!M$4:M$155,0)),Countries!$A:$B,2,FALSE),"")</f>
        <v>Malawi</v>
      </c>
      <c r="P18" s="144" t="str">
        <f>IFERROR(VLOOKUP(INDEX(EU_Extra!$D$4:$D$155,MATCH(LARGE(EU_Extra!N$4:N$155,$D18),EU_Extra!N$4:N$155,0)),Countries!$A:$B,2,FALSE),"")</f>
        <v>Guyana</v>
      </c>
      <c r="Q18" s="144" t="str">
        <f>IFERROR(VLOOKUP(INDEX(EU_Extra!$D$4:$D$155,MATCH(LARGE(EU_Extra!O$4:O$155,$D18),EU_Extra!O$4:O$155,0)),Countries!$A:$B,2,FALSE),"")</f>
        <v>Jamaika</v>
      </c>
      <c r="R18" s="144" t="str">
        <f>IFERROR(VLOOKUP(INDEX(EU_Extra!$D$4:$D$155,MATCH(LARGE(EU_Extra!P$4:P$155,$D18),EU_Extra!P$4:P$155,0)),Countries!$A:$B,2,FALSE),"")</f>
        <v>Algerien</v>
      </c>
      <c r="S18" s="144" t="str">
        <f>IFERROR(VLOOKUP(INDEX(EU_Extra!$D$4:$D$155,MATCH(LARGE(EU_Extra!Q$4:Q$155,$D18),EU_Extra!Q$4:Q$155,0)),Countries!$A:$B,2,FALSE),"")</f>
        <v>Sambia</v>
      </c>
      <c r="T18" s="144" t="str">
        <f>IFERROR(VLOOKUP(INDEX(EU_Extra!$D$4:$D$155,MATCH(LARGE(EU_Extra!R$4:R$155,$D18),EU_Extra!R$4:R$155,0)),Countries!$A:$B,2,FALSE),"")</f>
        <v>Malawi</v>
      </c>
      <c r="U18" s="144" t="str">
        <f>IFERROR(VLOOKUP(INDEX(EU_Extra!$D$4:$D$155,MATCH(LARGE(EU_Extra!S$4:S$155,$D18),EU_Extra!S$4:S$155,0)),Countries!$A:$B,2,FALSE),"")</f>
        <v>Kolumbien</v>
      </c>
      <c r="V18" s="144" t="str">
        <f>IFERROR(VLOOKUP(INDEX(EU_Extra!$D$4:$D$155,MATCH(LARGE(EU_Extra!T$4:T$155,$D18),EU_Extra!T$4:T$155,0)),Countries!$A:$B,2,FALSE),"")</f>
        <v>Mosambik</v>
      </c>
      <c r="W18" s="144" t="str">
        <f>IFERROR(VLOOKUP(INDEX(EU_Extra!$D$4:$D$155,MATCH(LARGE(EU_Extra!U$4:U$155,$D18),EU_Extra!U$4:U$155,0)),Countries!$A:$B,2,FALSE),"")</f>
        <v>Fidschi</v>
      </c>
      <c r="X18" s="144" t="str">
        <f>IFERROR(VLOOKUP(INDEX(EU_Extra!$D$4:$D$155,MATCH(LARGE(EU_Extra!V$4:V$155,$D18),EU_Extra!V$4:V$155,0)),Countries!$A:$B,2,FALSE),"")</f>
        <v>Kolumbien</v>
      </c>
      <c r="Y18" s="144" t="str">
        <f>IFERROR(VLOOKUP(INDEX(EU_Extra!$D$4:$D$155,MATCH(LARGE(EU_Extra!W$4:W$155,$D18),EU_Extra!W$4:W$155,0)),Countries!$A:$B,2,FALSE),"")</f>
        <v>Serbien</v>
      </c>
      <c r="Z18" s="144" t="str">
        <f>IFERROR(VLOOKUP(INDEX(EU_Extra!$D$4:$D$155,MATCH(LARGE(EU_Extra!X$4:X$155,$D18),EU_Extra!X$4:X$155,0)),Countries!$A:$B,2,FALSE),"")</f>
        <v>UK</v>
      </c>
      <c r="AA18" s="144" t="str">
        <f>IFERROR(VLOOKUP(INDEX(EU_Extra!$D$4:$D$155,MATCH(LARGE(EU_Extra!Y$4:Y$155,$D18),EU_Extra!Y$4:Y$155,0)),Countries!$A:$B,2,FALSE),"")</f>
        <v>Algerien</v>
      </c>
      <c r="AB18" s="144" t="str">
        <f>IFERROR(VLOOKUP(INDEX(EU_Extra!$D$4:$D$155,MATCH(LARGE(EU_Extra!Z$4:Z$155,$D18),EU_Extra!Z$4:Z$155,0)),Countries!$A:$B,2,FALSE),"")</f>
        <v/>
      </c>
      <c r="AC18" s="144" t="str">
        <f>IFERROR(VLOOKUP(INDEX(EU_Extra!$D$4:$D$155,MATCH(LARGE(EU_Extra!AA$4:AA$155,$D18),EU_Extra!AA$4:AA$155,0)),Countries!$A:$B,2,FALSE),"")</f>
        <v/>
      </c>
      <c r="AD18" s="144" t="str">
        <f>IFERROR(VLOOKUP(INDEX(EU_Extra!$D$4:$D$155,MATCH(LARGE(EU_Extra!AB$4:AB$155,$D18),EU_Extra!AB$4:AB$155,0)),Countries!$A:$B,2,FALSE),"")</f>
        <v/>
      </c>
      <c r="AE18" s="144" t="str">
        <f>IFERROR(VLOOKUP(INDEX(EU_Extra!$D$4:$D$155,MATCH(LARGE(EU_Extra!AC$4:AC$155,$D18),EU_Extra!AC$4:AC$155,0)),Countries!$A:$B,2,FALSE),"")</f>
        <v/>
      </c>
      <c r="AF18" s="144" t="str">
        <f>IFERROR(VLOOKUP(INDEX(EU_Extra!$D$4:$D$155,MATCH(LARGE(EU_Extra!AD$4:AD$155,$D18),EU_Extra!AD$4:AD$155,0)),Countries!$A:$B,2,FALSE),"")</f>
        <v/>
      </c>
      <c r="AG18" s="144" t="str">
        <f>IFERROR(VLOOKUP(INDEX(EU_Extra!$D$4:$D$155,MATCH(LARGE(EU_Extra!AE$4:AE$155,$D18),EU_Extra!AE$4:AE$155,0)),Countries!$A:$B,2,FALSE),"")</f>
        <v/>
      </c>
      <c r="AH18" s="144" t="str">
        <f>IFERROR(VLOOKUP(INDEX(EU_Extra!$D$4:$D$155,MATCH(LARGE(EU_Extra!AF$4:AF$155,$D18),EU_Extra!AF$4:AF$155,0)),Countries!$A:$B,2,FALSE),"")</f>
        <v/>
      </c>
      <c r="AI18" s="144" t="str">
        <f>IFERROR(VLOOKUP(INDEX(EU_Extra!$D$4:$D$155,MATCH(LARGE(EU_Extra!AG$4:AG$155,$D18),EU_Extra!AG$4:AG$155,0)),Countries!$A:$B,2,FALSE),"")</f>
        <v/>
      </c>
      <c r="AJ18" s="144" t="str">
        <f>IFERROR(VLOOKUP(INDEX(EU_Extra!$D$4:$D$155,MATCH(LARGE(EU_Extra!AH$4:AH$155,$D18),EU_Extra!AH$4:AH$155,0)),Countries!$A:$B,2,FALSE),"")</f>
        <v/>
      </c>
    </row>
    <row r="19" spans="4:36" ht="16" customHeight="1">
      <c r="D19" s="145">
        <f t="shared" si="1"/>
        <v>12</v>
      </c>
      <c r="E19" s="144" t="str">
        <f>IFERROR(VLOOKUP(INDEX(EU_Extra!$D$4:$D$152,MATCH(LARGE(EU_Extra!#REF!,$D19),EU_Extra!#REF!,0)),Countries!$A:$B,2,FALSE),"")</f>
        <v/>
      </c>
      <c r="F19" s="144" t="str">
        <f>IFERROR(VLOOKUP(INDEX(EU_Extra!$D$4:$D$152,MATCH(LARGE(EU_Extra!#REF!,$D19),EU_Extra!#REF!,0)),Countries!$A:$B,2,FALSE),"")</f>
        <v/>
      </c>
      <c r="G19" s="144" t="str">
        <f>IFERROR(VLOOKUP(INDEX(EU_Extra!$D$4:$D$155,MATCH(LARGE(EU_Extra!E$4:E$155,$D19),EU_Extra!E$4:E$155,0)),Countries!$A:$B,2,FALSE),"")</f>
        <v>Cote d'Ivoire</v>
      </c>
      <c r="H19" s="144" t="str">
        <f>IFERROR(VLOOKUP(INDEX(EU_Extra!$D$4:$D$155,MATCH(LARGE(EU_Extra!F$4:F$155,$D19),EU_Extra!F$4:F$155,0)),Countries!$A:$B,2,FALSE),"")</f>
        <v>Simbabwe</v>
      </c>
      <c r="I19" s="144" t="str">
        <f>IFERROR(VLOOKUP(INDEX(EU_Extra!$D$4:$D$155,MATCH(LARGE(EU_Extra!G$4:G$155,$D19),EU_Extra!G$4:G$155,0)),Countries!$A:$B,2,FALSE),"")</f>
        <v>Cote d'Ivoire</v>
      </c>
      <c r="J19" s="144" t="str">
        <f>IFERROR(VLOOKUP(INDEX(EU_Extra!$D$4:$D$155,MATCH(LARGE(EU_Extra!H$4:H$155,$D19),EU_Extra!H$4:H$155,0)),Countries!$A:$B,2,FALSE),"")</f>
        <v>Kenia</v>
      </c>
      <c r="K19" s="144" t="str">
        <f>IFERROR(VLOOKUP(INDEX(EU_Extra!$D$4:$D$155,MATCH(LARGE(EU_Extra!I$4:I$155,$D19),EU_Extra!I$4:I$155,0)),Countries!$A:$B,2,FALSE),"")</f>
        <v>Indien</v>
      </c>
      <c r="L19" s="144" t="str">
        <f>IFERROR(VLOOKUP(INDEX(EU_Extra!$D$4:$D$155,MATCH(LARGE(EU_Extra!J$4:J$155,$D19),EU_Extra!J$4:J$155,0)),Countries!$A:$B,2,FALSE),"")</f>
        <v>Mosambik</v>
      </c>
      <c r="M19" s="144" t="str">
        <f>IFERROR(VLOOKUP(INDEX(EU_Extra!$D$4:$D$155,MATCH(LARGE(EU_Extra!K$4:K$155,$D19),EU_Extra!K$4:K$155,0)),Countries!$A:$B,2,FALSE),"")</f>
        <v>Sambia</v>
      </c>
      <c r="N19" s="144" t="str">
        <f>IFERROR(VLOOKUP(INDEX(EU_Extra!$D$4:$D$155,MATCH(LARGE(EU_Extra!L$4:L$155,$D19),EU_Extra!L$4:L$155,0)),Countries!$A:$B,2,FALSE),"")</f>
        <v>Guyana</v>
      </c>
      <c r="O19" s="144" t="str">
        <f>IFERROR(VLOOKUP(INDEX(EU_Extra!$D$4:$D$155,MATCH(LARGE(EU_Extra!M$4:M$155,$D19),EU_Extra!M$4:M$155,0)),Countries!$A:$B,2,FALSE),"")</f>
        <v>Madagaskar</v>
      </c>
      <c r="P19" s="144" t="str">
        <f>IFERROR(VLOOKUP(INDEX(EU_Extra!$D$4:$D$155,MATCH(LARGE(EU_Extra!N$4:N$155,$D19),EU_Extra!N$4:N$155,0)),Countries!$A:$B,2,FALSE),"")</f>
        <v>Vereinigte Arabische Emirate</v>
      </c>
      <c r="Q19" s="144" t="str">
        <f>IFERROR(VLOOKUP(INDEX(EU_Extra!$D$4:$D$155,MATCH(LARGE(EU_Extra!O$4:O$155,$D19),EU_Extra!O$4:O$155,0)),Countries!$A:$B,2,FALSE),"")</f>
        <v>Guatemala</v>
      </c>
      <c r="R19" s="144" t="str">
        <f>IFERROR(VLOOKUP(INDEX(EU_Extra!$D$4:$D$155,MATCH(LARGE(EU_Extra!P$4:P$155,$D19),EU_Extra!P$4:P$155,0)),Countries!$A:$B,2,FALSE),"")</f>
        <v>Kambodscha</v>
      </c>
      <c r="S19" s="144" t="str">
        <f>IFERROR(VLOOKUP(INDEX(EU_Extra!$D$4:$D$155,MATCH(LARGE(EU_Extra!Q$4:Q$155,$D19),EU_Extra!Q$4:Q$155,0)),Countries!$A:$B,2,FALSE),"")</f>
        <v>Kolumbien</v>
      </c>
      <c r="T19" s="144" t="str">
        <f>IFERROR(VLOOKUP(INDEX(EU_Extra!$D$4:$D$155,MATCH(LARGE(EU_Extra!R$4:R$155,$D19),EU_Extra!R$4:R$155,0)),Countries!$A:$B,2,FALSE),"")</f>
        <v>Lao, Demokratische Volksrepublik</v>
      </c>
      <c r="U19" s="144" t="str">
        <f>IFERROR(VLOOKUP(INDEX(EU_Extra!$D$4:$D$155,MATCH(LARGE(EU_Extra!S$4:S$155,$D19),EU_Extra!S$4:S$155,0)),Countries!$A:$B,2,FALSE),"")</f>
        <v>Guatemala</v>
      </c>
      <c r="V19" s="144" t="str">
        <f>IFERROR(VLOOKUP(INDEX(EU_Extra!$D$4:$D$155,MATCH(LARGE(EU_Extra!T$4:T$155,$D19),EU_Extra!T$4:T$155,0)),Countries!$A:$B,2,FALSE),"")</f>
        <v>Moldau</v>
      </c>
      <c r="W19" s="144" t="str">
        <f>IFERROR(VLOOKUP(INDEX(EU_Extra!$D$4:$D$155,MATCH(LARGE(EU_Extra!U$4:U$155,$D19),EU_Extra!U$4:U$155,0)),Countries!$A:$B,2,FALSE),"")</f>
        <v>Serbien</v>
      </c>
      <c r="X19" s="144" t="str">
        <f>IFERROR(VLOOKUP(INDEX(EU_Extra!$D$4:$D$155,MATCH(LARGE(EU_Extra!V$4:V$155,$D19),EU_Extra!V$4:V$155,0)),Countries!$A:$B,2,FALSE),"")</f>
        <v>Ukraine</v>
      </c>
      <c r="Y19" s="144" t="str">
        <f>IFERROR(VLOOKUP(INDEX(EU_Extra!$D$4:$D$155,MATCH(LARGE(EU_Extra!W$4:W$155,$D19),EU_Extra!W$4:W$155,0)),Countries!$A:$B,2,FALSE),"")</f>
        <v>Fidschi</v>
      </c>
      <c r="Z19" s="144" t="str">
        <f>IFERROR(VLOOKUP(INDEX(EU_Extra!$D$4:$D$155,MATCH(LARGE(EU_Extra!X$4:X$155,$D19),EU_Extra!X$4:X$155,0)),Countries!$A:$B,2,FALSE),"")</f>
        <v>Mosambik</v>
      </c>
      <c r="AA19" s="144" t="str">
        <f>IFERROR(VLOOKUP(INDEX(EU_Extra!$D$4:$D$155,MATCH(LARGE(EU_Extra!Y$4:Y$155,$D19),EU_Extra!Y$4:Y$155,0)),Countries!$A:$B,2,FALSE),"")</f>
        <v>Ukraine</v>
      </c>
      <c r="AB19" s="144" t="str">
        <f>IFERROR(VLOOKUP(INDEX(EU_Extra!$D$4:$D$155,MATCH(LARGE(EU_Extra!Z$4:Z$155,$D19),EU_Extra!Z$4:Z$155,0)),Countries!$A:$B,2,FALSE),"")</f>
        <v/>
      </c>
      <c r="AC19" s="144" t="str">
        <f>IFERROR(VLOOKUP(INDEX(EU_Extra!$D$4:$D$155,MATCH(LARGE(EU_Extra!AA$4:AA$155,$D19),EU_Extra!AA$4:AA$155,0)),Countries!$A:$B,2,FALSE),"")</f>
        <v/>
      </c>
      <c r="AD19" s="144" t="str">
        <f>IFERROR(VLOOKUP(INDEX(EU_Extra!$D$4:$D$155,MATCH(LARGE(EU_Extra!AB$4:AB$155,$D19),EU_Extra!AB$4:AB$155,0)),Countries!$A:$B,2,FALSE),"")</f>
        <v/>
      </c>
      <c r="AE19" s="144" t="str">
        <f>IFERROR(VLOOKUP(INDEX(EU_Extra!$D$4:$D$155,MATCH(LARGE(EU_Extra!AC$4:AC$155,$D19),EU_Extra!AC$4:AC$155,0)),Countries!$A:$B,2,FALSE),"")</f>
        <v/>
      </c>
      <c r="AF19" s="144" t="str">
        <f>IFERROR(VLOOKUP(INDEX(EU_Extra!$D$4:$D$155,MATCH(LARGE(EU_Extra!AD$4:AD$155,$D19),EU_Extra!AD$4:AD$155,0)),Countries!$A:$B,2,FALSE),"")</f>
        <v/>
      </c>
      <c r="AG19" s="144" t="str">
        <f>IFERROR(VLOOKUP(INDEX(EU_Extra!$D$4:$D$155,MATCH(LARGE(EU_Extra!AE$4:AE$155,$D19),EU_Extra!AE$4:AE$155,0)),Countries!$A:$B,2,FALSE),"")</f>
        <v/>
      </c>
      <c r="AH19" s="144" t="str">
        <f>IFERROR(VLOOKUP(INDEX(EU_Extra!$D$4:$D$155,MATCH(LARGE(EU_Extra!AF$4:AF$155,$D19),EU_Extra!AF$4:AF$155,0)),Countries!$A:$B,2,FALSE),"")</f>
        <v/>
      </c>
      <c r="AI19" s="144" t="str">
        <f>IFERROR(VLOOKUP(INDEX(EU_Extra!$D$4:$D$155,MATCH(LARGE(EU_Extra!AG$4:AG$155,$D19),EU_Extra!AG$4:AG$155,0)),Countries!$A:$B,2,FALSE),"")</f>
        <v/>
      </c>
      <c r="AJ19" s="144" t="str">
        <f>IFERROR(VLOOKUP(INDEX(EU_Extra!$D$4:$D$155,MATCH(LARGE(EU_Extra!AH$4:AH$155,$D19),EU_Extra!AH$4:AH$155,0)),Countries!$A:$B,2,FALSE),"")</f>
        <v/>
      </c>
    </row>
    <row r="20" spans="4:36" ht="16" customHeight="1">
      <c r="D20" s="145">
        <f t="shared" si="1"/>
        <v>13</v>
      </c>
      <c r="E20" s="144" t="str">
        <f>IFERROR(VLOOKUP(INDEX(EU_Extra!$D$4:$D$152,MATCH(LARGE(EU_Extra!#REF!,$D20),EU_Extra!#REF!,0)),Countries!$A:$B,2,FALSE),"")</f>
        <v/>
      </c>
      <c r="F20" s="144" t="str">
        <f>IFERROR(VLOOKUP(INDEX(EU_Extra!$D$4:$D$152,MATCH(LARGE(EU_Extra!#REF!,$D20),EU_Extra!#REF!,0)),Countries!$A:$B,2,FALSE),"")</f>
        <v/>
      </c>
      <c r="G20" s="144" t="str">
        <f>IFERROR(VLOOKUP(INDEX(EU_Extra!$D$4:$D$155,MATCH(LARGE(EU_Extra!E$4:E$155,$D20),EU_Extra!E$4:E$155,0)),Countries!$A:$B,2,FALSE),"")</f>
        <v>Sambia</v>
      </c>
      <c r="H20" s="144" t="str">
        <f>IFERROR(VLOOKUP(INDEX(EU_Extra!$D$4:$D$155,MATCH(LARGE(EU_Extra!F$4:F$155,$D20),EU_Extra!F$4:F$155,0)),Countries!$A:$B,2,FALSE),"")</f>
        <v>Guatemala</v>
      </c>
      <c r="I20" s="144" t="str">
        <f>IFERROR(VLOOKUP(INDEX(EU_Extra!$D$4:$D$155,MATCH(LARGE(EU_Extra!G$4:G$155,$D20),EU_Extra!G$4:G$155,0)),Countries!$A:$B,2,FALSE),"")</f>
        <v>Indien</v>
      </c>
      <c r="J20" s="144" t="str">
        <f>IFERROR(VLOOKUP(INDEX(EU_Extra!$D$4:$D$155,MATCH(LARGE(EU_Extra!H$4:H$155,$D20),EU_Extra!H$4:H$155,0)),Countries!$A:$B,2,FALSE),"")</f>
        <v>Indien</v>
      </c>
      <c r="K20" s="144" t="str">
        <f>IFERROR(VLOOKUP(INDEX(EU_Extra!$D$4:$D$155,MATCH(LARGE(EU_Extra!I$4:I$155,$D20),EU_Extra!I$4:I$155,0)),Countries!$A:$B,2,FALSE),"")</f>
        <v>Mosambik</v>
      </c>
      <c r="L20" s="144" t="str">
        <f>IFERROR(VLOOKUP(INDEX(EU_Extra!$D$4:$D$155,MATCH(LARGE(EU_Extra!J$4:J$155,$D20),EU_Extra!J$4:J$155,0)),Countries!$A:$B,2,FALSE),"")</f>
        <v>Argentinien</v>
      </c>
      <c r="M20" s="144" t="str">
        <f>IFERROR(VLOOKUP(INDEX(EU_Extra!$D$4:$D$155,MATCH(LARGE(EU_Extra!K$4:K$155,$D20),EU_Extra!K$4:K$155,0)),Countries!$A:$B,2,FALSE),"")</f>
        <v>Sudan</v>
      </c>
      <c r="N20" s="144" t="str">
        <f>IFERROR(VLOOKUP(INDEX(EU_Extra!$D$4:$D$155,MATCH(LARGE(EU_Extra!L$4:L$155,$D20),EU_Extra!L$4:L$155,0)),Countries!$A:$B,2,FALSE),"")</f>
        <v>Athiopien</v>
      </c>
      <c r="O20" s="144" t="str">
        <f>IFERROR(VLOOKUP(INDEX(EU_Extra!$D$4:$D$155,MATCH(LARGE(EU_Extra!M$4:M$155,$D20),EU_Extra!M$4:M$155,0)),Countries!$A:$B,2,FALSE),"")</f>
        <v>Jamaika</v>
      </c>
      <c r="P20" s="144" t="str">
        <f>IFERROR(VLOOKUP(INDEX(EU_Extra!$D$4:$D$155,MATCH(LARGE(EU_Extra!N$4:N$155,$D20),EU_Extra!N$4:N$155,0)),Countries!$A:$B,2,FALSE),"")</f>
        <v>Guatemala</v>
      </c>
      <c r="Q20" s="144" t="str">
        <f>IFERROR(VLOOKUP(INDEX(EU_Extra!$D$4:$D$155,MATCH(LARGE(EU_Extra!O$4:O$155,$D20),EU_Extra!O$4:O$155,0)),Countries!$A:$B,2,FALSE),"")</f>
        <v>Sudan</v>
      </c>
      <c r="R20" s="144" t="str">
        <f>IFERROR(VLOOKUP(INDEX(EU_Extra!$D$4:$D$155,MATCH(LARGE(EU_Extra!P$4:P$155,$D20),EU_Extra!P$4:P$155,0)),Countries!$A:$B,2,FALSE),"")</f>
        <v>Costa Rica</v>
      </c>
      <c r="S20" s="144" t="str">
        <f>IFERROR(VLOOKUP(INDEX(EU_Extra!$D$4:$D$155,MATCH(LARGE(EU_Extra!Q$4:Q$155,$D20),EU_Extra!Q$4:Q$155,0)),Countries!$A:$B,2,FALSE),"")</f>
        <v>Algerien</v>
      </c>
      <c r="T20" s="144" t="str">
        <f>IFERROR(VLOOKUP(INDEX(EU_Extra!$D$4:$D$155,MATCH(LARGE(EU_Extra!R$4:R$155,$D20),EU_Extra!R$4:R$155,0)),Countries!$A:$B,2,FALSE),"")</f>
        <v>Nicaragua</v>
      </c>
      <c r="U20" s="144" t="str">
        <f>IFERROR(VLOOKUP(INDEX(EU_Extra!$D$4:$D$155,MATCH(LARGE(EU_Extra!S$4:S$155,$D20),EU_Extra!S$4:S$155,0)),Countries!$A:$B,2,FALSE),"")</f>
        <v>Algerien</v>
      </c>
      <c r="V20" s="144" t="str">
        <f>IFERROR(VLOOKUP(INDEX(EU_Extra!$D$4:$D$155,MATCH(LARGE(EU_Extra!T$4:T$155,$D20),EU_Extra!T$4:T$155,0)),Countries!$A:$B,2,FALSE),"")</f>
        <v>Guatemala</v>
      </c>
      <c r="W20" s="144" t="str">
        <f>IFERROR(VLOOKUP(INDEX(EU_Extra!$D$4:$D$155,MATCH(LARGE(EU_Extra!U$4:U$155,$D20),EU_Extra!U$4:U$155,0)),Countries!$A:$B,2,FALSE),"")</f>
        <v>Moldau</v>
      </c>
      <c r="X20" s="144" t="str">
        <f>IFERROR(VLOOKUP(INDEX(EU_Extra!$D$4:$D$155,MATCH(LARGE(EU_Extra!V$4:V$155,$D20),EU_Extra!V$4:V$155,0)),Countries!$A:$B,2,FALSE),"")</f>
        <v>Indien</v>
      </c>
      <c r="Y20" s="144" t="str">
        <f>IFERROR(VLOOKUP(INDEX(EU_Extra!$D$4:$D$155,MATCH(LARGE(EU_Extra!W$4:W$155,$D20),EU_Extra!W$4:W$155,0)),Countries!$A:$B,2,FALSE),"")</f>
        <v>Algerien</v>
      </c>
      <c r="Z20" s="144" t="str">
        <f>IFERROR(VLOOKUP(INDEX(EU_Extra!$D$4:$D$155,MATCH(LARGE(EU_Extra!X$4:X$155,$D20),EU_Extra!X$4:X$155,0)),Countries!$A:$B,2,FALSE),"")</f>
        <v>Fidschi</v>
      </c>
      <c r="AA20" s="144" t="str">
        <f>IFERROR(VLOOKUP(INDEX(EU_Extra!$D$4:$D$155,MATCH(LARGE(EU_Extra!Y$4:Y$155,$D20),EU_Extra!Y$4:Y$155,0)),Countries!$A:$B,2,FALSE),"")</f>
        <v>El Salvador</v>
      </c>
      <c r="AB20" s="144" t="str">
        <f>IFERROR(VLOOKUP(INDEX(EU_Extra!$D$4:$D$155,MATCH(LARGE(EU_Extra!Z$4:Z$155,$D20),EU_Extra!Z$4:Z$155,0)),Countries!$A:$B,2,FALSE),"")</f>
        <v/>
      </c>
      <c r="AC20" s="144" t="str">
        <f>IFERROR(VLOOKUP(INDEX(EU_Extra!$D$4:$D$155,MATCH(LARGE(EU_Extra!AA$4:AA$155,$D20),EU_Extra!AA$4:AA$155,0)),Countries!$A:$B,2,FALSE),"")</f>
        <v/>
      </c>
      <c r="AD20" s="144" t="str">
        <f>IFERROR(VLOOKUP(INDEX(EU_Extra!$D$4:$D$155,MATCH(LARGE(EU_Extra!AB$4:AB$155,$D20),EU_Extra!AB$4:AB$155,0)),Countries!$A:$B,2,FALSE),"")</f>
        <v/>
      </c>
      <c r="AE20" s="144" t="str">
        <f>IFERROR(VLOOKUP(INDEX(EU_Extra!$D$4:$D$155,MATCH(LARGE(EU_Extra!AC$4:AC$155,$D20),EU_Extra!AC$4:AC$155,0)),Countries!$A:$B,2,FALSE),"")</f>
        <v/>
      </c>
      <c r="AF20" s="144" t="str">
        <f>IFERROR(VLOOKUP(INDEX(EU_Extra!$D$4:$D$155,MATCH(LARGE(EU_Extra!AD$4:AD$155,$D20),EU_Extra!AD$4:AD$155,0)),Countries!$A:$B,2,FALSE),"")</f>
        <v/>
      </c>
      <c r="AG20" s="144" t="str">
        <f>IFERROR(VLOOKUP(INDEX(EU_Extra!$D$4:$D$155,MATCH(LARGE(EU_Extra!AE$4:AE$155,$D20),EU_Extra!AE$4:AE$155,0)),Countries!$A:$B,2,FALSE),"")</f>
        <v/>
      </c>
      <c r="AH20" s="144" t="str">
        <f>IFERROR(VLOOKUP(INDEX(EU_Extra!$D$4:$D$155,MATCH(LARGE(EU_Extra!AF$4:AF$155,$D20),EU_Extra!AF$4:AF$155,0)),Countries!$A:$B,2,FALSE),"")</f>
        <v/>
      </c>
      <c r="AI20" s="144" t="str">
        <f>IFERROR(VLOOKUP(INDEX(EU_Extra!$D$4:$D$155,MATCH(LARGE(EU_Extra!AG$4:AG$155,$D20),EU_Extra!AG$4:AG$155,0)),Countries!$A:$B,2,FALSE),"")</f>
        <v/>
      </c>
      <c r="AJ20" s="144" t="str">
        <f>IFERROR(VLOOKUP(INDEX(EU_Extra!$D$4:$D$155,MATCH(LARGE(EU_Extra!AH$4:AH$155,$D20),EU_Extra!AH$4:AH$155,0)),Countries!$A:$B,2,FALSE),"")</f>
        <v/>
      </c>
    </row>
    <row r="21" spans="4:36" ht="16" customHeight="1">
      <c r="D21" s="145">
        <f t="shared" si="1"/>
        <v>14</v>
      </c>
      <c r="E21" s="144" t="str">
        <f>IFERROR(VLOOKUP(INDEX(EU_Extra!$D$4:$D$152,MATCH(LARGE(EU_Extra!#REF!,$D21),EU_Extra!#REF!,0)),Countries!$A:$B,2,FALSE),"")</f>
        <v/>
      </c>
      <c r="F21" s="144" t="str">
        <f>IFERROR(VLOOKUP(INDEX(EU_Extra!$D$4:$D$152,MATCH(LARGE(EU_Extra!#REF!,$D21),EU_Extra!#REF!,0)),Countries!$A:$B,2,FALSE),"")</f>
        <v/>
      </c>
      <c r="G21" s="144" t="str">
        <f>IFERROR(VLOOKUP(INDEX(EU_Extra!$D$4:$D$155,MATCH(LARGE(EU_Extra!E$4:E$155,$D21),EU_Extra!E$4:E$155,0)),Countries!$A:$B,2,FALSE),"")</f>
        <v>Sudan</v>
      </c>
      <c r="H21" s="144" t="str">
        <f>IFERROR(VLOOKUP(INDEX(EU_Extra!$D$4:$D$155,MATCH(LARGE(EU_Extra!F$4:F$155,$D21),EU_Extra!F$4:F$155,0)),Countries!$A:$B,2,FALSE),"")</f>
        <v>NL Antillen</v>
      </c>
      <c r="I21" s="144" t="str">
        <f>IFERROR(VLOOKUP(INDEX(EU_Extra!$D$4:$D$155,MATCH(LARGE(EU_Extra!G$4:G$155,$D21),EU_Extra!G$4:G$155,0)),Countries!$A:$B,2,FALSE),"")</f>
        <v>Fidschi</v>
      </c>
      <c r="J21" s="144" t="str">
        <f>IFERROR(VLOOKUP(INDEX(EU_Extra!$D$4:$D$155,MATCH(LARGE(EU_Extra!H$4:H$155,$D21),EU_Extra!H$4:H$155,0)),Countries!$A:$B,2,FALSE),"")</f>
        <v>Sudan</v>
      </c>
      <c r="K21" s="144" t="str">
        <f>IFERROR(VLOOKUP(INDEX(EU_Extra!$D$4:$D$155,MATCH(LARGE(EU_Extra!I$4:I$155,$D21),EU_Extra!I$4:I$155,0)),Countries!$A:$B,2,FALSE),"")</f>
        <v>Sambia</v>
      </c>
      <c r="L21" s="144" t="str">
        <f>IFERROR(VLOOKUP(INDEX(EU_Extra!$D$4:$D$155,MATCH(LARGE(EU_Extra!J$4:J$155,$D21),EU_Extra!J$4:J$155,0)),Countries!$A:$B,2,FALSE),"")</f>
        <v>Athiopien</v>
      </c>
      <c r="M21" s="144" t="str">
        <f>IFERROR(VLOOKUP(INDEX(EU_Extra!$D$4:$D$155,MATCH(LARGE(EU_Extra!K$4:K$155,$D21),EU_Extra!K$4:K$155,0)),Countries!$A:$B,2,FALSE),"")</f>
        <v>Nicht spezifizierte Länder und Gebiete im Rahmen des Warenverkehrs mit Drittländern</v>
      </c>
      <c r="N21" s="144" t="str">
        <f>IFERROR(VLOOKUP(INDEX(EU_Extra!$D$4:$D$155,MATCH(LARGE(EU_Extra!L$4:L$155,$D21),EU_Extra!L$4:L$155,0)),Countries!$A:$B,2,FALSE),"")</f>
        <v>Paraguay</v>
      </c>
      <c r="O21" s="144" t="str">
        <f>IFERROR(VLOOKUP(INDEX(EU_Extra!$D$4:$D$155,MATCH(LARGE(EU_Extra!M$4:M$155,$D21),EU_Extra!M$4:M$155,0)),Countries!$A:$B,2,FALSE),"")</f>
        <v>Paraguay</v>
      </c>
      <c r="P21" s="144" t="str">
        <f>IFERROR(VLOOKUP(INDEX(EU_Extra!$D$4:$D$155,MATCH(LARGE(EU_Extra!N$4:N$155,$D21),EU_Extra!N$4:N$155,0)),Countries!$A:$B,2,FALSE),"")</f>
        <v>Malawi</v>
      </c>
      <c r="Q21" s="144" t="str">
        <f>IFERROR(VLOOKUP(INDEX(EU_Extra!$D$4:$D$155,MATCH(LARGE(EU_Extra!O$4:O$155,$D21),EU_Extra!O$4:O$155,0)),Countries!$A:$B,2,FALSE),"")</f>
        <v>Vereinigte Arabische Emirate</v>
      </c>
      <c r="R21" s="144" t="str">
        <f>IFERROR(VLOOKUP(INDEX(EU_Extra!$D$4:$D$155,MATCH(LARGE(EU_Extra!P$4:P$155,$D21),EU_Extra!P$4:P$155,0)),Countries!$A:$B,2,FALSE),"")</f>
        <v>Vereinigte Arabische Emirate</v>
      </c>
      <c r="S21" s="144" t="str">
        <f>IFERROR(VLOOKUP(INDEX(EU_Extra!$D$4:$D$155,MATCH(LARGE(EU_Extra!Q$4:Q$155,$D21),EU_Extra!Q$4:Q$155,0)),Countries!$A:$B,2,FALSE),"")</f>
        <v>Guatemala</v>
      </c>
      <c r="T21" s="144" t="str">
        <f>IFERROR(VLOOKUP(INDEX(EU_Extra!$D$4:$D$155,MATCH(LARGE(EU_Extra!R$4:R$155,$D21),EU_Extra!R$4:R$155,0)),Countries!$A:$B,2,FALSE),"")</f>
        <v>Kolumbien</v>
      </c>
      <c r="U21" s="144" t="str">
        <f>IFERROR(VLOOKUP(INDEX(EU_Extra!$D$4:$D$155,MATCH(LARGE(EU_Extra!S$4:S$155,$D21),EU_Extra!S$4:S$155,0)),Countries!$A:$B,2,FALSE),"")</f>
        <v>Guyana</v>
      </c>
      <c r="V21" s="144" t="str">
        <f>IFERROR(VLOOKUP(INDEX(EU_Extra!$D$4:$D$155,MATCH(LARGE(EU_Extra!T$4:T$155,$D21),EU_Extra!T$4:T$155,0)),Countries!$A:$B,2,FALSE),"")</f>
        <v>Lao, Demokratische Volksrepublik</v>
      </c>
      <c r="W21" s="144" t="str">
        <f>IFERROR(VLOOKUP(INDEX(EU_Extra!$D$4:$D$155,MATCH(LARGE(EU_Extra!U$4:U$155,$D21),EU_Extra!U$4:U$155,0)),Countries!$A:$B,2,FALSE),"")</f>
        <v>Nicaragua</v>
      </c>
      <c r="X21" s="144" t="str">
        <f>IFERROR(VLOOKUP(INDEX(EU_Extra!$D$4:$D$155,MATCH(LARGE(EU_Extra!V$4:V$155,$D21),EU_Extra!V$4:V$155,0)),Countries!$A:$B,2,FALSE),"")</f>
        <v>Fidschi</v>
      </c>
      <c r="Y21" s="144" t="str">
        <f>IFERROR(VLOOKUP(INDEX(EU_Extra!$D$4:$D$155,MATCH(LARGE(EU_Extra!W$4:W$155,$D21),EU_Extra!W$4:W$155,0)),Countries!$A:$B,2,FALSE),"")</f>
        <v>Malawi</v>
      </c>
      <c r="Z21" s="144" t="str">
        <f>IFERROR(VLOOKUP(INDEX(EU_Extra!$D$4:$D$155,MATCH(LARGE(EU_Extra!X$4:X$155,$D21),EU_Extra!X$4:X$155,0)),Countries!$A:$B,2,FALSE),"")</f>
        <v>Malawi</v>
      </c>
      <c r="AA21" s="144" t="str">
        <f>IFERROR(VLOOKUP(INDEX(EU_Extra!$D$4:$D$155,MATCH(LARGE(EU_Extra!Y$4:Y$155,$D21),EU_Extra!Y$4:Y$155,0)),Countries!$A:$B,2,FALSE),"")</f>
        <v>Marokko</v>
      </c>
      <c r="AB21" s="144" t="str">
        <f>IFERROR(VLOOKUP(INDEX(EU_Extra!$D$4:$D$155,MATCH(LARGE(EU_Extra!Z$4:Z$155,$D21),EU_Extra!Z$4:Z$155,0)),Countries!$A:$B,2,FALSE),"")</f>
        <v/>
      </c>
      <c r="AC21" s="144" t="str">
        <f>IFERROR(VLOOKUP(INDEX(EU_Extra!$D$4:$D$155,MATCH(LARGE(EU_Extra!AA$4:AA$155,$D21),EU_Extra!AA$4:AA$155,0)),Countries!$A:$B,2,FALSE),"")</f>
        <v/>
      </c>
      <c r="AD21" s="144" t="str">
        <f>IFERROR(VLOOKUP(INDEX(EU_Extra!$D$4:$D$155,MATCH(LARGE(EU_Extra!AB$4:AB$155,$D21),EU_Extra!AB$4:AB$155,0)),Countries!$A:$B,2,FALSE),"")</f>
        <v/>
      </c>
      <c r="AE21" s="144" t="str">
        <f>IFERROR(VLOOKUP(INDEX(EU_Extra!$D$4:$D$155,MATCH(LARGE(EU_Extra!AC$4:AC$155,$D21),EU_Extra!AC$4:AC$155,0)),Countries!$A:$B,2,FALSE),"")</f>
        <v/>
      </c>
      <c r="AF21" s="144" t="str">
        <f>IFERROR(VLOOKUP(INDEX(EU_Extra!$D$4:$D$155,MATCH(LARGE(EU_Extra!AD$4:AD$155,$D21),EU_Extra!AD$4:AD$155,0)),Countries!$A:$B,2,FALSE),"")</f>
        <v/>
      </c>
      <c r="AG21" s="144" t="str">
        <f>IFERROR(VLOOKUP(INDEX(EU_Extra!$D$4:$D$155,MATCH(LARGE(EU_Extra!AE$4:AE$155,$D21),EU_Extra!AE$4:AE$155,0)),Countries!$A:$B,2,FALSE),"")</f>
        <v/>
      </c>
      <c r="AH21" s="144" t="str">
        <f>IFERROR(VLOOKUP(INDEX(EU_Extra!$D$4:$D$155,MATCH(LARGE(EU_Extra!AF$4:AF$155,$D21),EU_Extra!AF$4:AF$155,0)),Countries!$A:$B,2,FALSE),"")</f>
        <v/>
      </c>
      <c r="AI21" s="144" t="str">
        <f>IFERROR(VLOOKUP(INDEX(EU_Extra!$D$4:$D$155,MATCH(LARGE(EU_Extra!AG$4:AG$155,$D21),EU_Extra!AG$4:AG$155,0)),Countries!$A:$B,2,FALSE),"")</f>
        <v/>
      </c>
      <c r="AJ21" s="144" t="str">
        <f>IFERROR(VLOOKUP(INDEX(EU_Extra!$D$4:$D$155,MATCH(LARGE(EU_Extra!AH$4:AH$155,$D21),EU_Extra!AH$4:AH$155,0)),Countries!$A:$B,2,FALSE),"")</f>
        <v/>
      </c>
    </row>
    <row r="22" spans="4:36" ht="16" customHeight="1">
      <c r="D22" s="145">
        <f t="shared" si="1"/>
        <v>15</v>
      </c>
      <c r="E22" s="144" t="str">
        <f>IFERROR(VLOOKUP(INDEX(EU_Extra!$D$4:$D$152,MATCH(LARGE(EU_Extra!#REF!,$D22),EU_Extra!#REF!,0)),Countries!$A:$B,2,FALSE),"")</f>
        <v/>
      </c>
      <c r="F22" s="144" t="str">
        <f>IFERROR(VLOOKUP(INDEX(EU_Extra!$D$4:$D$152,MATCH(LARGE(EU_Extra!#REF!,$D22),EU_Extra!#REF!,0)),Countries!$A:$B,2,FALSE),"")</f>
        <v/>
      </c>
      <c r="G22" s="144" t="str">
        <f>IFERROR(VLOOKUP(INDEX(EU_Extra!$D$4:$D$155,MATCH(LARGE(EU_Extra!E$4:E$155,$D22),EU_Extra!E$4:E$155,0)),Countries!$A:$B,2,FALSE),"")</f>
        <v>Athiopien</v>
      </c>
      <c r="H22" s="144" t="str">
        <f>IFERROR(VLOOKUP(INDEX(EU_Extra!$D$4:$D$155,MATCH(LARGE(EU_Extra!F$4:F$155,$D22),EU_Extra!F$4:F$155,0)),Countries!$A:$B,2,FALSE),"")</f>
        <v>Cote d'Ivoire</v>
      </c>
      <c r="I22" s="144" t="str">
        <f>IFERROR(VLOOKUP(INDEX(EU_Extra!$D$4:$D$155,MATCH(LARGE(EU_Extra!G$4:G$155,$D22),EU_Extra!G$4:G$155,0)),Countries!$A:$B,2,FALSE),"")</f>
        <v>Athiopien</v>
      </c>
      <c r="J22" s="144" t="str">
        <f>IFERROR(VLOOKUP(INDEX(EU_Extra!$D$4:$D$155,MATCH(LARGE(EU_Extra!H$4:H$155,$D22),EU_Extra!H$4:H$155,0)),Countries!$A:$B,2,FALSE),"")</f>
        <v>Cote d'Ivoire</v>
      </c>
      <c r="K22" s="144" t="str">
        <f>IFERROR(VLOOKUP(INDEX(EU_Extra!$D$4:$D$155,MATCH(LARGE(EU_Extra!I$4:I$155,$D22),EU_Extra!I$4:I$155,0)),Countries!$A:$B,2,FALSE),"")</f>
        <v>Mauritius</v>
      </c>
      <c r="L22" s="144" t="str">
        <f>IFERROR(VLOOKUP(INDEX(EU_Extra!$D$4:$D$155,MATCH(LARGE(EU_Extra!J$4:J$155,$D22),EU_Extra!J$4:J$155,0)),Countries!$A:$B,2,FALSE),"")</f>
        <v>Jamaika</v>
      </c>
      <c r="M22" s="144" t="str">
        <f>IFERROR(VLOOKUP(INDEX(EU_Extra!$D$4:$D$155,MATCH(LARGE(EU_Extra!K$4:K$155,$D22),EU_Extra!K$4:K$155,0)),Countries!$A:$B,2,FALSE),"")</f>
        <v>Indien</v>
      </c>
      <c r="N22" s="144" t="str">
        <f>IFERROR(VLOOKUP(INDEX(EU_Extra!$D$4:$D$155,MATCH(LARGE(EU_Extra!L$4:L$155,$D22),EU_Extra!L$4:L$155,0)),Countries!$A:$B,2,FALSE),"")</f>
        <v>Jamaika</v>
      </c>
      <c r="O22" s="144" t="str">
        <f>IFERROR(VLOOKUP(INDEX(EU_Extra!$D$4:$D$155,MATCH(LARGE(EU_Extra!M$4:M$155,$D22),EU_Extra!M$4:M$155,0)),Countries!$A:$B,2,FALSE),"")</f>
        <v>El Salvador</v>
      </c>
      <c r="P22" s="144" t="str">
        <f>IFERROR(VLOOKUP(INDEX(EU_Extra!$D$4:$D$155,MATCH(LARGE(EU_Extra!N$4:N$155,$D22),EU_Extra!N$4:N$155,0)),Countries!$A:$B,2,FALSE),"")</f>
        <v>El Salvador</v>
      </c>
      <c r="Q22" s="144" t="str">
        <f>IFERROR(VLOOKUP(INDEX(EU_Extra!$D$4:$D$155,MATCH(LARGE(EU_Extra!O$4:O$155,$D22),EU_Extra!O$4:O$155,0)),Countries!$A:$B,2,FALSE),"")</f>
        <v>Algerien</v>
      </c>
      <c r="R22" s="144" t="str">
        <f>IFERROR(VLOOKUP(INDEX(EU_Extra!$D$4:$D$155,MATCH(LARGE(EU_Extra!P$4:P$155,$D22),EU_Extra!P$4:P$155,0)),Countries!$A:$B,2,FALSE),"")</f>
        <v>Malawi</v>
      </c>
      <c r="S22" s="144" t="str">
        <f>IFERROR(VLOOKUP(INDEX(EU_Extra!$D$4:$D$155,MATCH(LARGE(EU_Extra!Q$4:Q$155,$D22),EU_Extra!Q$4:Q$155,0)),Countries!$A:$B,2,FALSE),"")</f>
        <v>Dominikanische Republik</v>
      </c>
      <c r="T22" s="144" t="str">
        <f>IFERROR(VLOOKUP(INDEX(EU_Extra!$D$4:$D$155,MATCH(LARGE(EU_Extra!R$4:R$155,$D22),EU_Extra!R$4:R$155,0)),Countries!$A:$B,2,FALSE),"")</f>
        <v>Algerien</v>
      </c>
      <c r="U22" s="144" t="str">
        <f>IFERROR(VLOOKUP(INDEX(EU_Extra!$D$4:$D$155,MATCH(LARGE(EU_Extra!S$4:S$155,$D22),EU_Extra!S$4:S$155,0)),Countries!$A:$B,2,FALSE),"")</f>
        <v>Moldau</v>
      </c>
      <c r="V22" s="144" t="str">
        <f>IFERROR(VLOOKUP(INDEX(EU_Extra!$D$4:$D$155,MATCH(LARGE(EU_Extra!T$4:T$155,$D22),EU_Extra!T$4:T$155,0)),Countries!$A:$B,2,FALSE),"")</f>
        <v>Simbabwe</v>
      </c>
      <c r="W22" s="144" t="str">
        <f>IFERROR(VLOOKUP(INDEX(EU_Extra!$D$4:$D$155,MATCH(LARGE(EU_Extra!U$4:U$155,$D22),EU_Extra!U$4:U$155,0)),Countries!$A:$B,2,FALSE),"")</f>
        <v>Indien</v>
      </c>
      <c r="X22" s="144" t="str">
        <f>IFERROR(VLOOKUP(INDEX(EU_Extra!$D$4:$D$155,MATCH(LARGE(EU_Extra!V$4:V$155,$D22),EU_Extra!V$4:V$155,0)),Countries!$A:$B,2,FALSE),"")</f>
        <v>Paraguay</v>
      </c>
      <c r="Y22" s="144" t="str">
        <f>IFERROR(VLOOKUP(INDEX(EU_Extra!$D$4:$D$155,MATCH(LARGE(EU_Extra!W$4:W$155,$D22),EU_Extra!W$4:W$155,0)),Countries!$A:$B,2,FALSE),"")</f>
        <v>Belize</v>
      </c>
      <c r="Z22" s="144" t="str">
        <f>IFERROR(VLOOKUP(INDEX(EU_Extra!$D$4:$D$155,MATCH(LARGE(EU_Extra!X$4:X$155,$D22),EU_Extra!X$4:X$155,0)),Countries!$A:$B,2,FALSE),"")</f>
        <v>Marokko</v>
      </c>
      <c r="AA22" s="144" t="str">
        <f>IFERROR(VLOOKUP(INDEX(EU_Extra!$D$4:$D$155,MATCH(LARGE(EU_Extra!Y$4:Y$155,$D22),EU_Extra!Y$4:Y$155,0)),Countries!$A:$B,2,FALSE),"")</f>
        <v>Mosambik</v>
      </c>
      <c r="AB22" s="144" t="str">
        <f>IFERROR(VLOOKUP(INDEX(EU_Extra!$D$4:$D$155,MATCH(LARGE(EU_Extra!Z$4:Z$155,$D22),EU_Extra!Z$4:Z$155,0)),Countries!$A:$B,2,FALSE),"")</f>
        <v/>
      </c>
      <c r="AC22" s="144" t="str">
        <f>IFERROR(VLOOKUP(INDEX(EU_Extra!$D$4:$D$155,MATCH(LARGE(EU_Extra!AA$4:AA$155,$D22),EU_Extra!AA$4:AA$155,0)),Countries!$A:$B,2,FALSE),"")</f>
        <v/>
      </c>
      <c r="AD22" s="144" t="str">
        <f>IFERROR(VLOOKUP(INDEX(EU_Extra!$D$4:$D$155,MATCH(LARGE(EU_Extra!AB$4:AB$155,$D22),EU_Extra!AB$4:AB$155,0)),Countries!$A:$B,2,FALSE),"")</f>
        <v/>
      </c>
      <c r="AE22" s="144" t="str">
        <f>IFERROR(VLOOKUP(INDEX(EU_Extra!$D$4:$D$155,MATCH(LARGE(EU_Extra!AC$4:AC$155,$D22),EU_Extra!AC$4:AC$155,0)),Countries!$A:$B,2,FALSE),"")</f>
        <v/>
      </c>
      <c r="AF22" s="144" t="str">
        <f>IFERROR(VLOOKUP(INDEX(EU_Extra!$D$4:$D$155,MATCH(LARGE(EU_Extra!AD$4:AD$155,$D22),EU_Extra!AD$4:AD$155,0)),Countries!$A:$B,2,FALSE),"")</f>
        <v/>
      </c>
      <c r="AG22" s="144" t="str">
        <f>IFERROR(VLOOKUP(INDEX(EU_Extra!$D$4:$D$155,MATCH(LARGE(EU_Extra!AE$4:AE$155,$D22),EU_Extra!AE$4:AE$155,0)),Countries!$A:$B,2,FALSE),"")</f>
        <v/>
      </c>
      <c r="AH22" s="144" t="str">
        <f>IFERROR(VLOOKUP(INDEX(EU_Extra!$D$4:$D$155,MATCH(LARGE(EU_Extra!AF$4:AF$155,$D22),EU_Extra!AF$4:AF$155,0)),Countries!$A:$B,2,FALSE),"")</f>
        <v/>
      </c>
      <c r="AI22" s="144" t="str">
        <f>IFERROR(VLOOKUP(INDEX(EU_Extra!$D$4:$D$155,MATCH(LARGE(EU_Extra!AG$4:AG$155,$D22),EU_Extra!AG$4:AG$155,0)),Countries!$A:$B,2,FALSE),"")</f>
        <v/>
      </c>
      <c r="AJ22" s="144" t="str">
        <f>IFERROR(VLOOKUP(INDEX(EU_Extra!$D$4:$D$155,MATCH(LARGE(EU_Extra!AH$4:AH$155,$D22),EU_Extra!AH$4:AH$155,0)),Countries!$A:$B,2,FALSE),"")</f>
        <v/>
      </c>
    </row>
    <row r="23" spans="4:36" ht="16" customHeight="1">
      <c r="D23" s="145">
        <f t="shared" si="1"/>
        <v>16</v>
      </c>
      <c r="E23" s="144" t="str">
        <f>IFERROR(VLOOKUP(INDEX(EU_Extra!$D$4:$D$152,MATCH(LARGE(EU_Extra!#REF!,$D23),EU_Extra!#REF!,0)),Countries!$A:$B,2,FALSE),"")</f>
        <v/>
      </c>
      <c r="F23" s="144" t="str">
        <f>IFERROR(VLOOKUP(INDEX(EU_Extra!$D$4:$D$152,MATCH(LARGE(EU_Extra!#REF!,$D23),EU_Extra!#REF!,0)),Countries!$A:$B,2,FALSE),"")</f>
        <v/>
      </c>
      <c r="G23" s="144" t="str">
        <f>IFERROR(VLOOKUP(INDEX(EU_Extra!$D$4:$D$155,MATCH(LARGE(EU_Extra!E$4:E$155,$D23),EU_Extra!E$4:E$155,0)),Countries!$A:$B,2,FALSE),"")</f>
        <v>Kongo</v>
      </c>
      <c r="H23" s="144" t="str">
        <f>IFERROR(VLOOKUP(INDEX(EU_Extra!$D$4:$D$155,MATCH(LARGE(EU_Extra!F$4:F$155,$D23),EU_Extra!F$4:F$155,0)),Countries!$A:$B,2,FALSE),"")</f>
        <v>Fidschi</v>
      </c>
      <c r="I23" s="144" t="str">
        <f>IFERROR(VLOOKUP(INDEX(EU_Extra!$D$4:$D$155,MATCH(LARGE(EU_Extra!G$4:G$155,$D23),EU_Extra!G$4:G$155,0)),Countries!$A:$B,2,FALSE),"")</f>
        <v>Kongo</v>
      </c>
      <c r="J23" s="144" t="str">
        <f>IFERROR(VLOOKUP(INDEX(EU_Extra!$D$4:$D$155,MATCH(LARGE(EU_Extra!H$4:H$155,$D23),EU_Extra!H$4:H$155,0)),Countries!$A:$B,2,FALSE),"")</f>
        <v>Kongo, Demokratische Republik</v>
      </c>
      <c r="K23" s="144" t="str">
        <f>IFERROR(VLOOKUP(INDEX(EU_Extra!$D$4:$D$155,MATCH(LARGE(EU_Extra!I$4:I$155,$D23),EU_Extra!I$4:I$155,0)),Countries!$A:$B,2,FALSE),"")</f>
        <v>Moldau</v>
      </c>
      <c r="L23" s="144" t="str">
        <f>IFERROR(VLOOKUP(INDEX(EU_Extra!$D$4:$D$155,MATCH(LARGE(EU_Extra!J$4:J$155,$D23),EU_Extra!J$4:J$155,0)),Countries!$A:$B,2,FALSE),"")</f>
        <v>Australien</v>
      </c>
      <c r="M23" s="144" t="str">
        <f>IFERROR(VLOOKUP(INDEX(EU_Extra!$D$4:$D$155,MATCH(LARGE(EU_Extra!K$4:K$155,$D23),EU_Extra!K$4:K$155,0)),Countries!$A:$B,2,FALSE),"")</f>
        <v>Athiopien</v>
      </c>
      <c r="N23" s="144" t="str">
        <f>IFERROR(VLOOKUP(INDEX(EU_Extra!$D$4:$D$155,MATCH(LARGE(EU_Extra!L$4:L$155,$D23),EU_Extra!L$4:L$155,0)),Countries!$A:$B,2,FALSE),"")</f>
        <v>Simbabwe</v>
      </c>
      <c r="O23" s="144" t="str">
        <f>IFERROR(VLOOKUP(INDEX(EU_Extra!$D$4:$D$155,MATCH(LARGE(EU_Extra!M$4:M$155,$D23),EU_Extra!M$4:M$155,0)),Countries!$A:$B,2,FALSE),"")</f>
        <v>Argentinien</v>
      </c>
      <c r="P23" s="144" t="str">
        <f>IFERROR(VLOOKUP(INDEX(EU_Extra!$D$4:$D$155,MATCH(LARGE(EU_Extra!N$4:N$155,$D23),EU_Extra!N$4:N$155,0)),Countries!$A:$B,2,FALSE),"")</f>
        <v>Indien</v>
      </c>
      <c r="Q23" s="144" t="str">
        <f>IFERROR(VLOOKUP(INDEX(EU_Extra!$D$4:$D$155,MATCH(LARGE(EU_Extra!O$4:O$155,$D23),EU_Extra!O$4:O$155,0)),Countries!$A:$B,2,FALSE),"")</f>
        <v>Madagaskar</v>
      </c>
      <c r="R23" s="144" t="str">
        <f>IFERROR(VLOOKUP(INDEX(EU_Extra!$D$4:$D$155,MATCH(LARGE(EU_Extra!P$4:P$155,$D23),EU_Extra!P$4:P$155,0)),Countries!$A:$B,2,FALSE),"")</f>
        <v>Madagaskar</v>
      </c>
      <c r="S23" s="144" t="str">
        <f>IFERROR(VLOOKUP(INDEX(EU_Extra!$D$4:$D$155,MATCH(LARGE(EU_Extra!Q$4:Q$155,$D23),EU_Extra!Q$4:Q$155,0)),Countries!$A:$B,2,FALSE),"")</f>
        <v>Kambodscha</v>
      </c>
      <c r="T23" s="144" t="str">
        <f>IFERROR(VLOOKUP(INDEX(EU_Extra!$D$4:$D$155,MATCH(LARGE(EU_Extra!R$4:R$155,$D23),EU_Extra!R$4:R$155,0)),Countries!$A:$B,2,FALSE),"")</f>
        <v>Fidschi</v>
      </c>
      <c r="U23" s="144" t="str">
        <f>IFERROR(VLOOKUP(INDEX(EU_Extra!$D$4:$D$155,MATCH(LARGE(EU_Extra!S$4:S$155,$D23),EU_Extra!S$4:S$155,0)),Countries!$A:$B,2,FALSE),"")</f>
        <v>Malawi</v>
      </c>
      <c r="V23" s="144" t="str">
        <f>IFERROR(VLOOKUP(INDEX(EU_Extra!$D$4:$D$155,MATCH(LARGE(EU_Extra!T$4:T$155,$D23),EU_Extra!T$4:T$155,0)),Countries!$A:$B,2,FALSE),"")</f>
        <v>Peru</v>
      </c>
      <c r="W23" s="144" t="str">
        <f>IFERROR(VLOOKUP(INDEX(EU_Extra!$D$4:$D$155,MATCH(LARGE(EU_Extra!U$4:U$155,$D23),EU_Extra!U$4:U$155,0)),Countries!$A:$B,2,FALSE),"")</f>
        <v>Argentinien</v>
      </c>
      <c r="X23" s="144" t="str">
        <f>IFERROR(VLOOKUP(INDEX(EU_Extra!$D$4:$D$155,MATCH(LARGE(EU_Extra!V$4:V$155,$D23),EU_Extra!V$4:V$155,0)),Countries!$A:$B,2,FALSE),"")</f>
        <v>Algerien</v>
      </c>
      <c r="Y23" s="144" t="str">
        <f>IFERROR(VLOOKUP(INDEX(EU_Extra!$D$4:$D$155,MATCH(LARGE(EU_Extra!W$4:W$155,$D23),EU_Extra!W$4:W$155,0)),Countries!$A:$B,2,FALSE),"")</f>
        <v>Paraguay</v>
      </c>
      <c r="Z23" s="144" t="str">
        <f>IFERROR(VLOOKUP(INDEX(EU_Extra!$D$4:$D$155,MATCH(LARGE(EU_Extra!X$4:X$155,$D23),EU_Extra!X$4:X$155,0)),Countries!$A:$B,2,FALSE),"")</f>
        <v>Nicaragua</v>
      </c>
      <c r="AA23" s="144" t="str">
        <f>IFERROR(VLOOKUP(INDEX(EU_Extra!$D$4:$D$155,MATCH(LARGE(EU_Extra!Y$4:Y$155,$D23),EU_Extra!Y$4:Y$155,0)),Countries!$A:$B,2,FALSE),"")</f>
        <v>UK</v>
      </c>
      <c r="AB23" s="144" t="str">
        <f>IFERROR(VLOOKUP(INDEX(EU_Extra!$D$4:$D$155,MATCH(LARGE(EU_Extra!Z$4:Z$155,$D23),EU_Extra!Z$4:Z$155,0)),Countries!$A:$B,2,FALSE),"")</f>
        <v/>
      </c>
      <c r="AC23" s="144" t="str">
        <f>IFERROR(VLOOKUP(INDEX(EU_Extra!$D$4:$D$155,MATCH(LARGE(EU_Extra!AA$4:AA$155,$D23),EU_Extra!AA$4:AA$155,0)),Countries!$A:$B,2,FALSE),"")</f>
        <v/>
      </c>
      <c r="AD23" s="144" t="str">
        <f>IFERROR(VLOOKUP(INDEX(EU_Extra!$D$4:$D$155,MATCH(LARGE(EU_Extra!AB$4:AB$155,$D23),EU_Extra!AB$4:AB$155,0)),Countries!$A:$B,2,FALSE),"")</f>
        <v/>
      </c>
      <c r="AE23" s="144" t="str">
        <f>IFERROR(VLOOKUP(INDEX(EU_Extra!$D$4:$D$155,MATCH(LARGE(EU_Extra!AC$4:AC$155,$D23),EU_Extra!AC$4:AC$155,0)),Countries!$A:$B,2,FALSE),"")</f>
        <v/>
      </c>
      <c r="AF23" s="144" t="str">
        <f>IFERROR(VLOOKUP(INDEX(EU_Extra!$D$4:$D$155,MATCH(LARGE(EU_Extra!AD$4:AD$155,$D23),EU_Extra!AD$4:AD$155,0)),Countries!$A:$B,2,FALSE),"")</f>
        <v/>
      </c>
      <c r="AG23" s="144" t="str">
        <f>IFERROR(VLOOKUP(INDEX(EU_Extra!$D$4:$D$155,MATCH(LARGE(EU_Extra!AE$4:AE$155,$D23),EU_Extra!AE$4:AE$155,0)),Countries!$A:$B,2,FALSE),"")</f>
        <v/>
      </c>
      <c r="AH23" s="144" t="str">
        <f>IFERROR(VLOOKUP(INDEX(EU_Extra!$D$4:$D$155,MATCH(LARGE(EU_Extra!AF$4:AF$155,$D23),EU_Extra!AF$4:AF$155,0)),Countries!$A:$B,2,FALSE),"")</f>
        <v/>
      </c>
      <c r="AI23" s="144" t="str">
        <f>IFERROR(VLOOKUP(INDEX(EU_Extra!$D$4:$D$155,MATCH(LARGE(EU_Extra!AG$4:AG$155,$D23),EU_Extra!AG$4:AG$155,0)),Countries!$A:$B,2,FALSE),"")</f>
        <v/>
      </c>
      <c r="AJ23" s="144" t="str">
        <f>IFERROR(VLOOKUP(INDEX(EU_Extra!$D$4:$D$155,MATCH(LARGE(EU_Extra!AH$4:AH$155,$D23),EU_Extra!AH$4:AH$155,0)),Countries!$A:$B,2,FALSE),"")</f>
        <v/>
      </c>
    </row>
    <row r="24" spans="4:36" ht="16" customHeight="1">
      <c r="D24" s="145">
        <f t="shared" si="1"/>
        <v>17</v>
      </c>
      <c r="E24" s="144" t="str">
        <f>IFERROR(VLOOKUP(INDEX(EU_Extra!$D$4:$D$152,MATCH(LARGE(EU_Extra!#REF!,$D24),EU_Extra!#REF!,0)),Countries!$A:$B,2,FALSE),"")</f>
        <v/>
      </c>
      <c r="F24" s="144" t="str">
        <f>IFERROR(VLOOKUP(INDEX(EU_Extra!$D$4:$D$152,MATCH(LARGE(EU_Extra!#REF!,$D24),EU_Extra!#REF!,0)),Countries!$A:$B,2,FALSE),"")</f>
        <v/>
      </c>
      <c r="G24" s="144" t="str">
        <f>IFERROR(VLOOKUP(INDEX(EU_Extra!$D$4:$D$155,MATCH(LARGE(EU_Extra!E$4:E$155,$D24),EU_Extra!E$4:E$155,0)),Countries!$A:$B,2,FALSE),"")</f>
        <v>Kenia</v>
      </c>
      <c r="H24" s="144" t="str">
        <f>IFERROR(VLOOKUP(INDEX(EU_Extra!$D$4:$D$155,MATCH(LARGE(EU_Extra!F$4:F$155,$D24),EU_Extra!F$4:F$155,0)),Countries!$A:$B,2,FALSE),"")</f>
        <v>Sudan</v>
      </c>
      <c r="I24" s="144" t="str">
        <f>IFERROR(VLOOKUP(INDEX(EU_Extra!$D$4:$D$155,MATCH(LARGE(EU_Extra!G$4:G$155,$D24),EU_Extra!G$4:G$155,0)),Countries!$A:$B,2,FALSE),"")</f>
        <v>Madagaskar</v>
      </c>
      <c r="J24" s="144" t="str">
        <f>IFERROR(VLOOKUP(INDEX(EU_Extra!$D$4:$D$155,MATCH(LARGE(EU_Extra!H$4:H$155,$D24),EU_Extra!H$4:H$155,0)),Countries!$A:$B,2,FALSE),"")</f>
        <v>Athiopien</v>
      </c>
      <c r="K24" s="144" t="str">
        <f>IFERROR(VLOOKUP(INDEX(EU_Extra!$D$4:$D$155,MATCH(LARGE(EU_Extra!I$4:I$155,$D24),EU_Extra!I$4:I$155,0)),Countries!$A:$B,2,FALSE),"")</f>
        <v>Athiopien</v>
      </c>
      <c r="L24" s="144" t="str">
        <f>IFERROR(VLOOKUP(INDEX(EU_Extra!$D$4:$D$155,MATCH(LARGE(EU_Extra!J$4:J$155,$D24),EU_Extra!J$4:J$155,0)),Countries!$A:$B,2,FALSE),"")</f>
        <v>Honduras</v>
      </c>
      <c r="M24" s="144" t="str">
        <f>IFERROR(VLOOKUP(INDEX(EU_Extra!$D$4:$D$155,MATCH(LARGE(EU_Extra!K$4:K$155,$D24),EU_Extra!K$4:K$155,0)),Countries!$A:$B,2,FALSE),"")</f>
        <v>Benin</v>
      </c>
      <c r="N24" s="144" t="str">
        <f>IFERROR(VLOOKUP(INDEX(EU_Extra!$D$4:$D$155,MATCH(LARGE(EU_Extra!L$4:L$155,$D24),EU_Extra!L$4:L$155,0)),Countries!$A:$B,2,FALSE),"")</f>
        <v>Moldau</v>
      </c>
      <c r="O24" s="144" t="str">
        <f>IFERROR(VLOOKUP(INDEX(EU_Extra!$D$4:$D$155,MATCH(LARGE(EU_Extra!M$4:M$155,$D24),EU_Extra!M$4:M$155,0)),Countries!$A:$B,2,FALSE),"")</f>
        <v>Benin</v>
      </c>
      <c r="P24" s="144" t="str">
        <f>IFERROR(VLOOKUP(INDEX(EU_Extra!$D$4:$D$155,MATCH(LARGE(EU_Extra!N$4:N$155,$D24),EU_Extra!N$4:N$155,0)),Countries!$A:$B,2,FALSE),"")</f>
        <v>Jamaika</v>
      </c>
      <c r="Q24" s="144" t="str">
        <f>IFERROR(VLOOKUP(INDEX(EU_Extra!$D$4:$D$155,MATCH(LARGE(EU_Extra!O$4:O$155,$D24),EU_Extra!O$4:O$155,0)),Countries!$A:$B,2,FALSE),"")</f>
        <v>Aruba</v>
      </c>
      <c r="R24" s="144" t="str">
        <f>IFERROR(VLOOKUP(INDEX(EU_Extra!$D$4:$D$155,MATCH(LARGE(EU_Extra!P$4:P$155,$D24),EU_Extra!P$4:P$155,0)),Countries!$A:$B,2,FALSE),"")</f>
        <v>Moldau</v>
      </c>
      <c r="S24" s="144" t="str">
        <f>IFERROR(VLOOKUP(INDEX(EU_Extra!$D$4:$D$155,MATCH(LARGE(EU_Extra!Q$4:Q$155,$D24),EU_Extra!Q$4:Q$155,0)),Countries!$A:$B,2,FALSE),"")</f>
        <v>Nicaragua</v>
      </c>
      <c r="T24" s="144" t="str">
        <f>IFERROR(VLOOKUP(INDEX(EU_Extra!$D$4:$D$155,MATCH(LARGE(EU_Extra!R$4:R$155,$D24),EU_Extra!R$4:R$155,0)),Countries!$A:$B,2,FALSE),"")</f>
        <v>El Salvador</v>
      </c>
      <c r="U24" s="144" t="str">
        <f>IFERROR(VLOOKUP(INDEX(EU_Extra!$D$4:$D$155,MATCH(LARGE(EU_Extra!S$4:S$155,$D24),EU_Extra!S$4:S$155,0)),Countries!$A:$B,2,FALSE),"")</f>
        <v>Sambia</v>
      </c>
      <c r="V24" s="144" t="str">
        <f>IFERROR(VLOOKUP(INDEX(EU_Extra!$D$4:$D$155,MATCH(LARGE(EU_Extra!T$4:T$155,$D24),EU_Extra!T$4:T$155,0)),Countries!$A:$B,2,FALSE),"")</f>
        <v>Thailand</v>
      </c>
      <c r="W24" s="144" t="str">
        <f>IFERROR(VLOOKUP(INDEX(EU_Extra!$D$4:$D$155,MATCH(LARGE(EU_Extra!U$4:U$155,$D24),EU_Extra!U$4:U$155,0)),Countries!$A:$B,2,FALSE),"")</f>
        <v>Malawi</v>
      </c>
      <c r="X24" s="144" t="str">
        <f>IFERROR(VLOOKUP(INDEX(EU_Extra!$D$4:$D$155,MATCH(LARGE(EU_Extra!V$4:V$155,$D24),EU_Extra!V$4:V$155,0)),Countries!$A:$B,2,FALSE),"")</f>
        <v>El Salvador</v>
      </c>
      <c r="Y24" s="144" t="str">
        <f>IFERROR(VLOOKUP(INDEX(EU_Extra!$D$4:$D$155,MATCH(LARGE(EU_Extra!W$4:W$155,$D24),EU_Extra!W$4:W$155,0)),Countries!$A:$B,2,FALSE),"")</f>
        <v>Indien</v>
      </c>
      <c r="Z24" s="144" t="str">
        <f>IFERROR(VLOOKUP(INDEX(EU_Extra!$D$4:$D$155,MATCH(LARGE(EU_Extra!X$4:X$155,$D24),EU_Extra!X$4:X$155,0)),Countries!$A:$B,2,FALSE),"")</f>
        <v>Indien</v>
      </c>
      <c r="AA24" s="144" t="str">
        <f>IFERROR(VLOOKUP(INDEX(EU_Extra!$D$4:$D$155,MATCH(LARGE(EU_Extra!Y$4:Y$155,$D24),EU_Extra!Y$4:Y$155,0)),Countries!$A:$B,2,FALSE),"")</f>
        <v>Nicaragua</v>
      </c>
      <c r="AB24" s="144" t="str">
        <f>IFERROR(VLOOKUP(INDEX(EU_Extra!$D$4:$D$155,MATCH(LARGE(EU_Extra!Z$4:Z$155,$D24),EU_Extra!Z$4:Z$155,0)),Countries!$A:$B,2,FALSE),"")</f>
        <v/>
      </c>
      <c r="AC24" s="144" t="str">
        <f>IFERROR(VLOOKUP(INDEX(EU_Extra!$D$4:$D$155,MATCH(LARGE(EU_Extra!AA$4:AA$155,$D24),EU_Extra!AA$4:AA$155,0)),Countries!$A:$B,2,FALSE),"")</f>
        <v/>
      </c>
      <c r="AD24" s="144" t="str">
        <f>IFERROR(VLOOKUP(INDEX(EU_Extra!$D$4:$D$155,MATCH(LARGE(EU_Extra!AB$4:AB$155,$D24),EU_Extra!AB$4:AB$155,0)),Countries!$A:$B,2,FALSE),"")</f>
        <v/>
      </c>
      <c r="AE24" s="144" t="str">
        <f>IFERROR(VLOOKUP(INDEX(EU_Extra!$D$4:$D$155,MATCH(LARGE(EU_Extra!AC$4:AC$155,$D24),EU_Extra!AC$4:AC$155,0)),Countries!$A:$B,2,FALSE),"")</f>
        <v/>
      </c>
      <c r="AF24" s="144" t="str">
        <f>IFERROR(VLOOKUP(INDEX(EU_Extra!$D$4:$D$155,MATCH(LARGE(EU_Extra!AD$4:AD$155,$D24),EU_Extra!AD$4:AD$155,0)),Countries!$A:$B,2,FALSE),"")</f>
        <v/>
      </c>
      <c r="AG24" s="144" t="str">
        <f>IFERROR(VLOOKUP(INDEX(EU_Extra!$D$4:$D$155,MATCH(LARGE(EU_Extra!AE$4:AE$155,$D24),EU_Extra!AE$4:AE$155,0)),Countries!$A:$B,2,FALSE),"")</f>
        <v/>
      </c>
      <c r="AH24" s="144" t="str">
        <f>IFERROR(VLOOKUP(INDEX(EU_Extra!$D$4:$D$155,MATCH(LARGE(EU_Extra!AF$4:AF$155,$D24),EU_Extra!AF$4:AF$155,0)),Countries!$A:$B,2,FALSE),"")</f>
        <v/>
      </c>
      <c r="AI24" s="144" t="str">
        <f>IFERROR(VLOOKUP(INDEX(EU_Extra!$D$4:$D$155,MATCH(LARGE(EU_Extra!AG$4:AG$155,$D24),EU_Extra!AG$4:AG$155,0)),Countries!$A:$B,2,FALSE),"")</f>
        <v/>
      </c>
      <c r="AJ24" s="144" t="str">
        <f>IFERROR(VLOOKUP(INDEX(EU_Extra!$D$4:$D$155,MATCH(LARGE(EU_Extra!AH$4:AH$155,$D24),EU_Extra!AH$4:AH$155,0)),Countries!$A:$B,2,FALSE),"")</f>
        <v/>
      </c>
    </row>
    <row r="25" spans="4:36" ht="16" customHeight="1">
      <c r="D25" s="145">
        <f t="shared" si="1"/>
        <v>18</v>
      </c>
      <c r="E25" s="144" t="str">
        <f>IFERROR(VLOOKUP(INDEX(EU_Extra!$D$4:$D$152,MATCH(LARGE(EU_Extra!#REF!,$D25),EU_Extra!#REF!,0)),Countries!$A:$B,2,FALSE),"")</f>
        <v/>
      </c>
      <c r="F25" s="144" t="str">
        <f>IFERROR(VLOOKUP(INDEX(EU_Extra!$D$4:$D$152,MATCH(LARGE(EU_Extra!#REF!,$D25),EU_Extra!#REF!,0)),Countries!$A:$B,2,FALSE),"")</f>
        <v/>
      </c>
      <c r="G25" s="144" t="str">
        <f>IFERROR(VLOOKUP(INDEX(EU_Extra!$D$4:$D$155,MATCH(LARGE(EU_Extra!E$4:E$155,$D25),EU_Extra!E$4:E$155,0)),Countries!$A:$B,2,FALSE),"")</f>
        <v>Simbabwe</v>
      </c>
      <c r="H25" s="144" t="str">
        <f>IFERROR(VLOOKUP(INDEX(EU_Extra!$D$4:$D$155,MATCH(LARGE(EU_Extra!F$4:F$155,$D25),EU_Extra!F$4:F$155,0)),Countries!$A:$B,2,FALSE),"")</f>
        <v>Indien</v>
      </c>
      <c r="I25" s="144" t="str">
        <f>IFERROR(VLOOKUP(INDEX(EU_Extra!$D$4:$D$155,MATCH(LARGE(EU_Extra!G$4:G$155,$D25),EU_Extra!G$4:G$155,0)),Countries!$A:$B,2,FALSE),"")</f>
        <v>Andorra</v>
      </c>
      <c r="J25" s="144" t="str">
        <f>IFERROR(VLOOKUP(INDEX(EU_Extra!$D$4:$D$155,MATCH(LARGE(EU_Extra!H$4:H$155,$D25),EU_Extra!H$4:H$155,0)),Countries!$A:$B,2,FALSE),"")</f>
        <v>El Salvador</v>
      </c>
      <c r="K25" s="144" t="str">
        <f>IFERROR(VLOOKUP(INDEX(EU_Extra!$D$4:$D$155,MATCH(LARGE(EU_Extra!I$4:I$155,$D25),EU_Extra!I$4:I$155,0)),Countries!$A:$B,2,FALSE),"")</f>
        <v>Argentinien</v>
      </c>
      <c r="L25" s="144" t="str">
        <f>IFERROR(VLOOKUP(INDEX(EU_Extra!$D$4:$D$155,MATCH(LARGE(EU_Extra!J$4:J$155,$D25),EU_Extra!J$4:J$155,0)),Countries!$A:$B,2,FALSE),"")</f>
        <v>Benin</v>
      </c>
      <c r="M25" s="144" t="str">
        <f>IFERROR(VLOOKUP(INDEX(EU_Extra!$D$4:$D$155,MATCH(LARGE(EU_Extra!K$4:K$155,$D25),EU_Extra!K$4:K$155,0)),Countries!$A:$B,2,FALSE),"")</f>
        <v>Paraguay</v>
      </c>
      <c r="N25" s="144" t="str">
        <f>IFERROR(VLOOKUP(INDEX(EU_Extra!$D$4:$D$155,MATCH(LARGE(EU_Extra!L$4:L$155,$D25),EU_Extra!L$4:L$155,0)),Countries!$A:$B,2,FALSE),"")</f>
        <v>Benin</v>
      </c>
      <c r="O25" s="144" t="str">
        <f>IFERROR(VLOOKUP(INDEX(EU_Extra!$D$4:$D$155,MATCH(LARGE(EU_Extra!M$4:M$155,$D25),EU_Extra!M$4:M$155,0)),Countries!$A:$B,2,FALSE),"")</f>
        <v>Vereinigte Arabische Emirate</v>
      </c>
      <c r="P25" s="144" t="str">
        <f>IFERROR(VLOOKUP(INDEX(EU_Extra!$D$4:$D$155,MATCH(LARGE(EU_Extra!N$4:N$155,$D25),EU_Extra!N$4:N$155,0)),Countries!$A:$B,2,FALSE),"")</f>
        <v>Sudan</v>
      </c>
      <c r="Q25" s="144" t="str">
        <f>IFERROR(VLOOKUP(INDEX(EU_Extra!$D$4:$D$155,MATCH(LARGE(EU_Extra!O$4:O$155,$D25),EU_Extra!O$4:O$155,0)),Countries!$A:$B,2,FALSE),"")</f>
        <v>Moldau</v>
      </c>
      <c r="R25" s="144" t="str">
        <f>IFERROR(VLOOKUP(INDEX(EU_Extra!$D$4:$D$155,MATCH(LARGE(EU_Extra!P$4:P$155,$D25),EU_Extra!P$4:P$155,0)),Countries!$A:$B,2,FALSE),"")</f>
        <v>Dominikanische Republik</v>
      </c>
      <c r="S25" s="144" t="str">
        <f>IFERROR(VLOOKUP(INDEX(EU_Extra!$D$4:$D$155,MATCH(LARGE(EU_Extra!Q$4:Q$155,$D25),EU_Extra!Q$4:Q$155,0)),Countries!$A:$B,2,FALSE),"")</f>
        <v>Guyana</v>
      </c>
      <c r="T25" s="144" t="str">
        <f>IFERROR(VLOOKUP(INDEX(EU_Extra!$D$4:$D$155,MATCH(LARGE(EU_Extra!R$4:R$155,$D25),EU_Extra!R$4:R$155,0)),Countries!$A:$B,2,FALSE),"")</f>
        <v>Guatemala</v>
      </c>
      <c r="U25" s="144" t="str">
        <f>IFERROR(VLOOKUP(INDEX(EU_Extra!$D$4:$D$155,MATCH(LARGE(EU_Extra!S$4:S$155,$D25),EU_Extra!S$4:S$155,0)),Countries!$A:$B,2,FALSE),"")</f>
        <v>Belize</v>
      </c>
      <c r="V25" s="144" t="str">
        <f>IFERROR(VLOOKUP(INDEX(EU_Extra!$D$4:$D$155,MATCH(LARGE(EU_Extra!T$4:T$155,$D25),EU_Extra!T$4:T$155,0)),Countries!$A:$B,2,FALSE),"")</f>
        <v>Paraguay</v>
      </c>
      <c r="W25" s="144" t="str">
        <f>IFERROR(VLOOKUP(INDEX(EU_Extra!$D$4:$D$155,MATCH(LARGE(EU_Extra!U$4:U$155,$D25),EU_Extra!U$4:U$155,0)),Countries!$A:$B,2,FALSE),"")</f>
        <v>Paraguay</v>
      </c>
      <c r="X25" s="144" t="str">
        <f>IFERROR(VLOOKUP(INDEX(EU_Extra!$D$4:$D$155,MATCH(LARGE(EU_Extra!V$4:V$155,$D25),EU_Extra!V$4:V$155,0)),Countries!$A:$B,2,FALSE),"")</f>
        <v>Simbabwe</v>
      </c>
      <c r="Y25" s="144" t="str">
        <f>IFERROR(VLOOKUP(INDEX(EU_Extra!$D$4:$D$155,MATCH(LARGE(EU_Extra!W$4:W$155,$D25),EU_Extra!W$4:W$155,0)),Countries!$A:$B,2,FALSE),"")</f>
        <v>Nicaragua</v>
      </c>
      <c r="Z25" s="144" t="str">
        <f>IFERROR(VLOOKUP(INDEX(EU_Extra!$D$4:$D$155,MATCH(LARGE(EU_Extra!X$4:X$155,$D25),EU_Extra!X$4:X$155,0)),Countries!$A:$B,2,FALSE),"")</f>
        <v>El Salvador</v>
      </c>
      <c r="AA25" s="144" t="str">
        <f>IFERROR(VLOOKUP(INDEX(EU_Extra!$D$4:$D$155,MATCH(LARGE(EU_Extra!Y$4:Y$155,$D25),EU_Extra!Y$4:Y$155,0)),Countries!$A:$B,2,FALSE),"")</f>
        <v>Costa Rica</v>
      </c>
      <c r="AB25" s="144" t="str">
        <f>IFERROR(VLOOKUP(INDEX(EU_Extra!$D$4:$D$155,MATCH(LARGE(EU_Extra!Z$4:Z$155,$D25),EU_Extra!Z$4:Z$155,0)),Countries!$A:$B,2,FALSE),"")</f>
        <v/>
      </c>
      <c r="AC25" s="144" t="str">
        <f>IFERROR(VLOOKUP(INDEX(EU_Extra!$D$4:$D$155,MATCH(LARGE(EU_Extra!AA$4:AA$155,$D25),EU_Extra!AA$4:AA$155,0)),Countries!$A:$B,2,FALSE),"")</f>
        <v/>
      </c>
      <c r="AD25" s="144" t="str">
        <f>IFERROR(VLOOKUP(INDEX(EU_Extra!$D$4:$D$155,MATCH(LARGE(EU_Extra!AB$4:AB$155,$D25),EU_Extra!AB$4:AB$155,0)),Countries!$A:$B,2,FALSE),"")</f>
        <v/>
      </c>
      <c r="AE25" s="144" t="str">
        <f>IFERROR(VLOOKUP(INDEX(EU_Extra!$D$4:$D$155,MATCH(LARGE(EU_Extra!AC$4:AC$155,$D25),EU_Extra!AC$4:AC$155,0)),Countries!$A:$B,2,FALSE),"")</f>
        <v/>
      </c>
      <c r="AF25" s="144" t="str">
        <f>IFERROR(VLOOKUP(INDEX(EU_Extra!$D$4:$D$155,MATCH(LARGE(EU_Extra!AD$4:AD$155,$D25),EU_Extra!AD$4:AD$155,0)),Countries!$A:$B,2,FALSE),"")</f>
        <v/>
      </c>
      <c r="AG25" s="144" t="str">
        <f>IFERROR(VLOOKUP(INDEX(EU_Extra!$D$4:$D$155,MATCH(LARGE(EU_Extra!AE$4:AE$155,$D25),EU_Extra!AE$4:AE$155,0)),Countries!$A:$B,2,FALSE),"")</f>
        <v/>
      </c>
      <c r="AH25" s="144" t="str">
        <f>IFERROR(VLOOKUP(INDEX(EU_Extra!$D$4:$D$155,MATCH(LARGE(EU_Extra!AF$4:AF$155,$D25),EU_Extra!AF$4:AF$155,0)),Countries!$A:$B,2,FALSE),"")</f>
        <v/>
      </c>
      <c r="AI25" s="144" t="str">
        <f>IFERROR(VLOOKUP(INDEX(EU_Extra!$D$4:$D$155,MATCH(LARGE(EU_Extra!AG$4:AG$155,$D25),EU_Extra!AG$4:AG$155,0)),Countries!$A:$B,2,FALSE),"")</f>
        <v/>
      </c>
      <c r="AJ25" s="144" t="str">
        <f>IFERROR(VLOOKUP(INDEX(EU_Extra!$D$4:$D$155,MATCH(LARGE(EU_Extra!AH$4:AH$155,$D25),EU_Extra!AH$4:AH$155,0)),Countries!$A:$B,2,FALSE),"")</f>
        <v/>
      </c>
    </row>
    <row r="26" spans="4:36" ht="16" customHeight="1">
      <c r="D26" s="145">
        <f t="shared" si="1"/>
        <v>19</v>
      </c>
      <c r="E26" s="144" t="str">
        <f>IFERROR(VLOOKUP(INDEX(EU_Extra!$D$4:$D$152,MATCH(LARGE(EU_Extra!#REF!,$D26),EU_Extra!#REF!,0)),Countries!$A:$B,2,FALSE),"")</f>
        <v/>
      </c>
      <c r="F26" s="144" t="str">
        <f>IFERROR(VLOOKUP(INDEX(EU_Extra!$D$4:$D$152,MATCH(LARGE(EU_Extra!#REF!,$D26),EU_Extra!#REF!,0)),Countries!$A:$B,2,FALSE),"")</f>
        <v/>
      </c>
      <c r="G26" s="144" t="str">
        <f>IFERROR(VLOOKUP(INDEX(EU_Extra!$D$4:$D$155,MATCH(LARGE(EU_Extra!E$4:E$155,$D26),EU_Extra!E$4:E$155,0)),Countries!$A:$B,2,FALSE),"")</f>
        <v>Aruba</v>
      </c>
      <c r="H26" s="144" t="str">
        <f>IFERROR(VLOOKUP(INDEX(EU_Extra!$D$4:$D$155,MATCH(LARGE(EU_Extra!F$4:F$155,$D26),EU_Extra!F$4:F$155,0)),Countries!$A:$B,2,FALSE),"")</f>
        <v>Athiopien</v>
      </c>
      <c r="I26" s="144" t="str">
        <f>IFERROR(VLOOKUP(INDEX(EU_Extra!$D$4:$D$155,MATCH(LARGE(EU_Extra!G$4:G$155,$D26),EU_Extra!G$4:G$155,0)),Countries!$A:$B,2,FALSE),"")</f>
        <v>Südafrika</v>
      </c>
      <c r="J26" s="144" t="str">
        <f>IFERROR(VLOOKUP(INDEX(EU_Extra!$D$4:$D$155,MATCH(LARGE(EU_Extra!H$4:H$155,$D26),EU_Extra!H$4:H$155,0)),Countries!$A:$B,2,FALSE),"")</f>
        <v>Madagaskar</v>
      </c>
      <c r="K26" s="144" t="str">
        <f>IFERROR(VLOOKUP(INDEX(EU_Extra!$D$4:$D$155,MATCH(LARGE(EU_Extra!I$4:I$155,$D26),EU_Extra!I$4:I$155,0)),Countries!$A:$B,2,FALSE),"")</f>
        <v>Madagaskar</v>
      </c>
      <c r="L26" s="144" t="str">
        <f>IFERROR(VLOOKUP(INDEX(EU_Extra!$D$4:$D$155,MATCH(LARGE(EU_Extra!J$4:J$155,$D26),EU_Extra!J$4:J$155,0)),Countries!$A:$B,2,FALSE),"")</f>
        <v>Vereinigte Arabische Emirate</v>
      </c>
      <c r="M26" s="144" t="str">
        <f>IFERROR(VLOOKUP(INDEX(EU_Extra!$D$4:$D$155,MATCH(LARGE(EU_Extra!K$4:K$155,$D26),EU_Extra!K$4:K$155,0)),Countries!$A:$B,2,FALSE),"")</f>
        <v>Moldau</v>
      </c>
      <c r="N26" s="144" t="str">
        <f>IFERROR(VLOOKUP(INDEX(EU_Extra!$D$4:$D$155,MATCH(LARGE(EU_Extra!L$4:L$155,$D26),EU_Extra!L$4:L$155,0)),Countries!$A:$B,2,FALSE),"")</f>
        <v>Barbados</v>
      </c>
      <c r="O26" s="144" t="str">
        <f>IFERROR(VLOOKUP(INDEX(EU_Extra!$D$4:$D$155,MATCH(LARGE(EU_Extra!M$4:M$155,$D26),EU_Extra!M$4:M$155,0)),Countries!$A:$B,2,FALSE),"")</f>
        <v>Thailand</v>
      </c>
      <c r="P26" s="144" t="str">
        <f>IFERROR(VLOOKUP(INDEX(EU_Extra!$D$4:$D$155,MATCH(LARGE(EU_Extra!N$4:N$155,$D26),EU_Extra!N$4:N$155,0)),Countries!$A:$B,2,FALSE),"")</f>
        <v>Agypten</v>
      </c>
      <c r="Q26" s="144" t="str">
        <f>IFERROR(VLOOKUP(INDEX(EU_Extra!$D$4:$D$155,MATCH(LARGE(EU_Extra!O$4:O$155,$D26),EU_Extra!O$4:O$155,0)),Countries!$A:$B,2,FALSE),"")</f>
        <v>Thailand</v>
      </c>
      <c r="R26" s="144" t="str">
        <f>IFERROR(VLOOKUP(INDEX(EU_Extra!$D$4:$D$155,MATCH(LARGE(EU_Extra!P$4:P$155,$D26),EU_Extra!P$4:P$155,0)),Countries!$A:$B,2,FALSE),"")</f>
        <v>Jamaika</v>
      </c>
      <c r="S26" s="144" t="str">
        <f>IFERROR(VLOOKUP(INDEX(EU_Extra!$D$4:$D$155,MATCH(LARGE(EU_Extra!Q$4:Q$155,$D26),EU_Extra!Q$4:Q$155,0)),Countries!$A:$B,2,FALSE),"")</f>
        <v>Belize</v>
      </c>
      <c r="T26" s="144" t="str">
        <f>IFERROR(VLOOKUP(INDEX(EU_Extra!$D$4:$D$155,MATCH(LARGE(EU_Extra!R$4:R$155,$D26),EU_Extra!R$4:R$155,0)),Countries!$A:$B,2,FALSE),"")</f>
        <v>Honduras</v>
      </c>
      <c r="U26" s="144" t="str">
        <f>IFERROR(VLOOKUP(INDEX(EU_Extra!$D$4:$D$155,MATCH(LARGE(EU_Extra!S$4:S$155,$D26),EU_Extra!S$4:S$155,0)),Countries!$A:$B,2,FALSE),"")</f>
        <v>Lao, Demokratische Volksrepublik</v>
      </c>
      <c r="V26" s="144" t="str">
        <f>IFERROR(VLOOKUP(INDEX(EU_Extra!$D$4:$D$155,MATCH(LARGE(EU_Extra!T$4:T$155,$D26),EU_Extra!T$4:T$155,0)),Countries!$A:$B,2,FALSE),"")</f>
        <v>Malawi</v>
      </c>
      <c r="W26" s="144" t="str">
        <f>IFERROR(VLOOKUP(INDEX(EU_Extra!$D$4:$D$155,MATCH(LARGE(EU_Extra!U$4:U$155,$D26),EU_Extra!U$4:U$155,0)),Countries!$A:$B,2,FALSE),"")</f>
        <v>Costa Rica</v>
      </c>
      <c r="X26" s="144" t="str">
        <f>IFERROR(VLOOKUP(INDEX(EU_Extra!$D$4:$D$155,MATCH(LARGE(EU_Extra!V$4:V$155,$D26),EU_Extra!V$4:V$155,0)),Countries!$A:$B,2,FALSE),"")</f>
        <v>Nicaragua</v>
      </c>
      <c r="Y26" s="144" t="str">
        <f>IFERROR(VLOOKUP(INDEX(EU_Extra!$D$4:$D$155,MATCH(LARGE(EU_Extra!W$4:W$155,$D26),EU_Extra!W$4:W$155,0)),Countries!$A:$B,2,FALSE),"")</f>
        <v>El Salvador</v>
      </c>
      <c r="Z26" s="144" t="str">
        <f>IFERROR(VLOOKUP(INDEX(EU_Extra!$D$4:$D$155,MATCH(LARGE(EU_Extra!X$4:X$155,$D26),EU_Extra!X$4:X$155,0)),Countries!$A:$B,2,FALSE),"")</f>
        <v>Costa Rica</v>
      </c>
      <c r="AA26" s="144" t="str">
        <f>IFERROR(VLOOKUP(INDEX(EU_Extra!$D$4:$D$155,MATCH(LARGE(EU_Extra!Y$4:Y$155,$D26),EU_Extra!Y$4:Y$155,0)),Countries!$A:$B,2,FALSE),"")</f>
        <v>Honduras</v>
      </c>
      <c r="AB26" s="144" t="str">
        <f>IFERROR(VLOOKUP(INDEX(EU_Extra!$D$4:$D$155,MATCH(LARGE(EU_Extra!Z$4:Z$155,$D26),EU_Extra!Z$4:Z$155,0)),Countries!$A:$B,2,FALSE),"")</f>
        <v/>
      </c>
      <c r="AC26" s="144" t="str">
        <f>IFERROR(VLOOKUP(INDEX(EU_Extra!$D$4:$D$155,MATCH(LARGE(EU_Extra!AA$4:AA$155,$D26),EU_Extra!AA$4:AA$155,0)),Countries!$A:$B,2,FALSE),"")</f>
        <v/>
      </c>
      <c r="AD26" s="144" t="str">
        <f>IFERROR(VLOOKUP(INDEX(EU_Extra!$D$4:$D$155,MATCH(LARGE(EU_Extra!AB$4:AB$155,$D26),EU_Extra!AB$4:AB$155,0)),Countries!$A:$B,2,FALSE),"")</f>
        <v/>
      </c>
      <c r="AE26" s="144" t="str">
        <f>IFERROR(VLOOKUP(INDEX(EU_Extra!$D$4:$D$155,MATCH(LARGE(EU_Extra!AC$4:AC$155,$D26),EU_Extra!AC$4:AC$155,0)),Countries!$A:$B,2,FALSE),"")</f>
        <v/>
      </c>
      <c r="AF26" s="144" t="str">
        <f>IFERROR(VLOOKUP(INDEX(EU_Extra!$D$4:$D$155,MATCH(LARGE(EU_Extra!AD$4:AD$155,$D26),EU_Extra!AD$4:AD$155,0)),Countries!$A:$B,2,FALSE),"")</f>
        <v/>
      </c>
      <c r="AG26" s="144" t="str">
        <f>IFERROR(VLOOKUP(INDEX(EU_Extra!$D$4:$D$155,MATCH(LARGE(EU_Extra!AE$4:AE$155,$D26),EU_Extra!AE$4:AE$155,0)),Countries!$A:$B,2,FALSE),"")</f>
        <v/>
      </c>
      <c r="AH26" s="144" t="str">
        <f>IFERROR(VLOOKUP(INDEX(EU_Extra!$D$4:$D$155,MATCH(LARGE(EU_Extra!AF$4:AF$155,$D26),EU_Extra!AF$4:AF$155,0)),Countries!$A:$B,2,FALSE),"")</f>
        <v/>
      </c>
      <c r="AI26" s="144" t="str">
        <f>IFERROR(VLOOKUP(INDEX(EU_Extra!$D$4:$D$155,MATCH(LARGE(EU_Extra!AG$4:AG$155,$D26),EU_Extra!AG$4:AG$155,0)),Countries!$A:$B,2,FALSE),"")</f>
        <v/>
      </c>
      <c r="AJ26" s="144" t="str">
        <f>IFERROR(VLOOKUP(INDEX(EU_Extra!$D$4:$D$155,MATCH(LARGE(EU_Extra!AH$4:AH$155,$D26),EU_Extra!AH$4:AH$155,0)),Countries!$A:$B,2,FALSE),"")</f>
        <v/>
      </c>
    </row>
    <row r="27" spans="4:36" ht="16" customHeight="1">
      <c r="D27" s="145">
        <f t="shared" si="1"/>
        <v>20</v>
      </c>
      <c r="E27" s="144" t="str">
        <f>IFERROR(VLOOKUP(INDEX(EU_Extra!$D$4:$D$152,MATCH(LARGE(EU_Extra!#REF!,$D27),EU_Extra!#REF!,0)),Countries!$A:$B,2,FALSE),"")</f>
        <v/>
      </c>
      <c r="F27" s="144" t="str">
        <f>IFERROR(VLOOKUP(INDEX(EU_Extra!$D$4:$D$152,MATCH(LARGE(EU_Extra!#REF!,$D27),EU_Extra!#REF!,0)),Countries!$A:$B,2,FALSE),"")</f>
        <v/>
      </c>
      <c r="G27" s="144" t="str">
        <f>IFERROR(VLOOKUP(INDEX(EU_Extra!$D$4:$D$155,MATCH(LARGE(EU_Extra!E$4:E$155,$D27),EU_Extra!E$4:E$155,0)),Countries!$A:$B,2,FALSE),"")</f>
        <v>St Kitts und Nevis</v>
      </c>
      <c r="H27" s="144" t="str">
        <f>IFERROR(VLOOKUP(INDEX(EU_Extra!$D$4:$D$155,MATCH(LARGE(EU_Extra!F$4:F$155,$D27),EU_Extra!F$4:F$155,0)),Countries!$A:$B,2,FALSE),"")</f>
        <v>Kongo</v>
      </c>
      <c r="I27" s="144" t="str">
        <f>IFERROR(VLOOKUP(INDEX(EU_Extra!$D$4:$D$155,MATCH(LARGE(EU_Extra!G$4:G$155,$D27),EU_Extra!G$4:G$155,0)),Countries!$A:$B,2,FALSE),"")</f>
        <v>Simbabwe</v>
      </c>
      <c r="J27" s="144" t="str">
        <f>IFERROR(VLOOKUP(INDEX(EU_Extra!$D$4:$D$155,MATCH(LARGE(EU_Extra!H$4:H$155,$D27),EU_Extra!H$4:H$155,0)),Countries!$A:$B,2,FALSE),"")</f>
        <v>Mosambik</v>
      </c>
      <c r="K27" s="144" t="str">
        <f>IFERROR(VLOOKUP(INDEX(EU_Extra!$D$4:$D$155,MATCH(LARGE(EU_Extra!I$4:I$155,$D27),EU_Extra!I$4:I$155,0)),Countries!$A:$B,2,FALSE),"")</f>
        <v>Anguilla</v>
      </c>
      <c r="L27" s="144" t="str">
        <f>IFERROR(VLOOKUP(INDEX(EU_Extra!$D$4:$D$155,MATCH(LARGE(EU_Extra!J$4:J$155,$D27),EU_Extra!J$4:J$155,0)),Countries!$A:$B,2,FALSE),"")</f>
        <v>Simbabwe</v>
      </c>
      <c r="M27" s="144" t="str">
        <f>IFERROR(VLOOKUP(INDEX(EU_Extra!$D$4:$D$155,MATCH(LARGE(EU_Extra!K$4:K$155,$D27),EU_Extra!K$4:K$155,0)),Countries!$A:$B,2,FALSE),"")</f>
        <v>Thailand</v>
      </c>
      <c r="N27" s="144" t="str">
        <f>IFERROR(VLOOKUP(INDEX(EU_Extra!$D$4:$D$155,MATCH(LARGE(EU_Extra!L$4:L$155,$D27),EU_Extra!L$4:L$155,0)),Countries!$A:$B,2,FALSE),"")</f>
        <v>Indien</v>
      </c>
      <c r="O27" s="144" t="str">
        <f>IFERROR(VLOOKUP(INDEX(EU_Extra!$D$4:$D$155,MATCH(LARGE(EU_Extra!M$4:M$155,$D27),EU_Extra!M$4:M$155,0)),Countries!$A:$B,2,FALSE),"")</f>
        <v>Barbados</v>
      </c>
      <c r="P27" s="144" t="str">
        <f>IFERROR(VLOOKUP(INDEX(EU_Extra!$D$4:$D$155,MATCH(LARGE(EU_Extra!N$4:N$155,$D27),EU_Extra!N$4:N$155,0)),Countries!$A:$B,2,FALSE),"")</f>
        <v>Thailand</v>
      </c>
      <c r="Q27" s="144" t="str">
        <f>IFERROR(VLOOKUP(INDEX(EU_Extra!$D$4:$D$155,MATCH(LARGE(EU_Extra!O$4:O$155,$D27),EU_Extra!O$4:O$155,0)),Countries!$A:$B,2,FALSE),"")</f>
        <v>Indien</v>
      </c>
      <c r="R27" s="144" t="str">
        <f>IFERROR(VLOOKUP(INDEX(EU_Extra!$D$4:$D$155,MATCH(LARGE(EU_Extra!P$4:P$155,$D27),EU_Extra!P$4:P$155,0)),Countries!$A:$B,2,FALSE),"")</f>
        <v>Fidschi</v>
      </c>
      <c r="S27" s="144" t="str">
        <f>IFERROR(VLOOKUP(INDEX(EU_Extra!$D$4:$D$155,MATCH(LARGE(EU_Extra!Q$4:Q$155,$D27),EU_Extra!Q$4:Q$155,0)),Countries!$A:$B,2,FALSE),"")</f>
        <v>Fidschi</v>
      </c>
      <c r="T27" s="144" t="str">
        <f>IFERROR(VLOOKUP(INDEX(EU_Extra!$D$4:$D$155,MATCH(LARGE(EU_Extra!R$4:R$155,$D27),EU_Extra!R$4:R$155,0)),Countries!$A:$B,2,FALSE),"")</f>
        <v>Ukraine</v>
      </c>
      <c r="U27" s="144" t="str">
        <f>IFERROR(VLOOKUP(INDEX(EU_Extra!$D$4:$D$155,MATCH(LARGE(EU_Extra!S$4:S$155,$D27),EU_Extra!S$4:S$155,0)),Countries!$A:$B,2,FALSE),"")</f>
        <v>Thailand</v>
      </c>
      <c r="V27" s="144" t="str">
        <f>IFERROR(VLOOKUP(INDEX(EU_Extra!$D$4:$D$155,MATCH(LARGE(EU_Extra!T$4:T$155,$D27),EU_Extra!T$4:T$155,0)),Countries!$A:$B,2,FALSE),"")</f>
        <v>Sudan</v>
      </c>
      <c r="W27" s="144" t="str">
        <f>IFERROR(VLOOKUP(INDEX(EU_Extra!$D$4:$D$155,MATCH(LARGE(EU_Extra!U$4:U$155,$D27),EU_Extra!U$4:U$155,0)),Countries!$A:$B,2,FALSE),"")</f>
        <v>Thailand</v>
      </c>
      <c r="X27" s="144" t="str">
        <f>IFERROR(VLOOKUP(INDEX(EU_Extra!$D$4:$D$155,MATCH(LARGE(EU_Extra!V$4:V$155,$D27),EU_Extra!V$4:V$155,0)),Countries!$A:$B,2,FALSE),"")</f>
        <v>Honduras</v>
      </c>
      <c r="Y27" s="144" t="str">
        <f>IFERROR(VLOOKUP(INDEX(EU_Extra!$D$4:$D$155,MATCH(LARGE(EU_Extra!W$4:W$155,$D27),EU_Extra!W$4:W$155,0)),Countries!$A:$B,2,FALSE),"")</f>
        <v>Kambodscha</v>
      </c>
      <c r="Z27" s="144" t="str">
        <f>IFERROR(VLOOKUP(INDEX(EU_Extra!$D$4:$D$155,MATCH(LARGE(EU_Extra!X$4:X$155,$D27),EU_Extra!X$4:X$155,0)),Countries!$A:$B,2,FALSE),"")</f>
        <v>Honduras</v>
      </c>
      <c r="AA27" s="144" t="str">
        <f>IFERROR(VLOOKUP(INDEX(EU_Extra!$D$4:$D$155,MATCH(LARGE(EU_Extra!Y$4:Y$155,$D27),EU_Extra!Y$4:Y$155,0)),Countries!$A:$B,2,FALSE),"")</f>
        <v>Moldau</v>
      </c>
      <c r="AB27" s="144" t="str">
        <f>IFERROR(VLOOKUP(INDEX(EU_Extra!$D$4:$D$155,MATCH(LARGE(EU_Extra!Z$4:Z$155,$D27),EU_Extra!Z$4:Z$155,0)),Countries!$A:$B,2,FALSE),"")</f>
        <v/>
      </c>
      <c r="AC27" s="144" t="str">
        <f>IFERROR(VLOOKUP(INDEX(EU_Extra!$D$4:$D$155,MATCH(LARGE(EU_Extra!AA$4:AA$155,$D27),EU_Extra!AA$4:AA$155,0)),Countries!$A:$B,2,FALSE),"")</f>
        <v/>
      </c>
      <c r="AD27" s="144" t="str">
        <f>IFERROR(VLOOKUP(INDEX(EU_Extra!$D$4:$D$155,MATCH(LARGE(EU_Extra!AB$4:AB$155,$D27),EU_Extra!AB$4:AB$155,0)),Countries!$A:$B,2,FALSE),"")</f>
        <v/>
      </c>
      <c r="AE27" s="144" t="str">
        <f>IFERROR(VLOOKUP(INDEX(EU_Extra!$D$4:$D$155,MATCH(LARGE(EU_Extra!AC$4:AC$155,$D27),EU_Extra!AC$4:AC$155,0)),Countries!$A:$B,2,FALSE),"")</f>
        <v/>
      </c>
      <c r="AF27" s="144" t="str">
        <f>IFERROR(VLOOKUP(INDEX(EU_Extra!$D$4:$D$155,MATCH(LARGE(EU_Extra!AD$4:AD$155,$D27),EU_Extra!AD$4:AD$155,0)),Countries!$A:$B,2,FALSE),"")</f>
        <v/>
      </c>
      <c r="AG27" s="144" t="str">
        <f>IFERROR(VLOOKUP(INDEX(EU_Extra!$D$4:$D$155,MATCH(LARGE(EU_Extra!AE$4:AE$155,$D27),EU_Extra!AE$4:AE$155,0)),Countries!$A:$B,2,FALSE),"")</f>
        <v/>
      </c>
      <c r="AH27" s="144" t="str">
        <f>IFERROR(VLOOKUP(INDEX(EU_Extra!$D$4:$D$155,MATCH(LARGE(EU_Extra!AF$4:AF$155,$D27),EU_Extra!AF$4:AF$155,0)),Countries!$A:$B,2,FALSE),"")</f>
        <v/>
      </c>
      <c r="AI27" s="144" t="str">
        <f>IFERROR(VLOOKUP(INDEX(EU_Extra!$D$4:$D$155,MATCH(LARGE(EU_Extra!AG$4:AG$155,$D27),EU_Extra!AG$4:AG$155,0)),Countries!$A:$B,2,FALSE),"")</f>
        <v/>
      </c>
      <c r="AJ27" s="144" t="str">
        <f>IFERROR(VLOOKUP(INDEX(EU_Extra!$D$4:$D$155,MATCH(LARGE(EU_Extra!AH$4:AH$155,$D27),EU_Extra!AH$4:AH$155,0)),Countries!$A:$B,2,FALSE),"")</f>
        <v/>
      </c>
    </row>
    <row r="28" spans="4:36" ht="16" customHeight="1">
      <c r="D28" s="145">
        <f t="shared" si="1"/>
        <v>21</v>
      </c>
      <c r="E28" s="144" t="str">
        <f>IFERROR(VLOOKUP(INDEX(EU_Extra!$D$4:$D$152,MATCH(LARGE(EU_Extra!#REF!,$D28),EU_Extra!#REF!,0)),Countries!$A:$B,2,FALSE),"")</f>
        <v/>
      </c>
      <c r="F28" s="144" t="str">
        <f>IFERROR(VLOOKUP(INDEX(EU_Extra!$D$4:$D$152,MATCH(LARGE(EU_Extra!#REF!,$D28),EU_Extra!#REF!,0)),Countries!$A:$B,2,FALSE),"")</f>
        <v/>
      </c>
      <c r="G28" s="144" t="str">
        <f>IFERROR(VLOOKUP(INDEX(EU_Extra!$D$4:$D$155,MATCH(LARGE(EU_Extra!E$4:E$155,$D28),EU_Extra!E$4:E$155,0)),Countries!$A:$B,2,FALSE),"")</f>
        <v>Madagaskar</v>
      </c>
      <c r="H28" s="144" t="str">
        <f>IFERROR(VLOOKUP(INDEX(EU_Extra!$D$4:$D$155,MATCH(LARGE(EU_Extra!F$4:F$155,$D28),EU_Extra!F$4:F$155,0)),Countries!$A:$B,2,FALSE),"")</f>
        <v>Jamaika</v>
      </c>
      <c r="I28" s="144" t="str">
        <f>IFERROR(VLOOKUP(INDEX(EU_Extra!$D$4:$D$155,MATCH(LARGE(EU_Extra!G$4:G$155,$D28),EU_Extra!G$4:G$155,0)),Countries!$A:$B,2,FALSE),"")</f>
        <v>NL Antillen</v>
      </c>
      <c r="J28" s="144" t="str">
        <f>IFERROR(VLOOKUP(INDEX(EU_Extra!$D$4:$D$155,MATCH(LARGE(EU_Extra!H$4:H$155,$D28),EU_Extra!H$4:H$155,0)),Countries!$A:$B,2,FALSE),"")</f>
        <v>Kongo</v>
      </c>
      <c r="K28" s="144" t="str">
        <f>IFERROR(VLOOKUP(INDEX(EU_Extra!$D$4:$D$155,MATCH(LARGE(EU_Extra!I$4:I$155,$D28),EU_Extra!I$4:I$155,0)),Countries!$A:$B,2,FALSE),"")</f>
        <v>Benin</v>
      </c>
      <c r="L28" s="144" t="str">
        <f>IFERROR(VLOOKUP(INDEX(EU_Extra!$D$4:$D$155,MATCH(LARGE(EU_Extra!J$4:J$155,$D28),EU_Extra!J$4:J$155,0)),Countries!$A:$B,2,FALSE),"")</f>
        <v>Nepal</v>
      </c>
      <c r="M28" s="144" t="str">
        <f>IFERROR(VLOOKUP(INDEX(EU_Extra!$D$4:$D$155,MATCH(LARGE(EU_Extra!K$4:K$155,$D28),EU_Extra!K$4:K$155,0)),Countries!$A:$B,2,FALSE),"")</f>
        <v>Argentinien</v>
      </c>
      <c r="N28" s="144" t="str">
        <f>IFERROR(VLOOKUP(INDEX(EU_Extra!$D$4:$D$155,MATCH(LARGE(EU_Extra!L$4:L$155,$D28),EU_Extra!L$4:L$155,0)),Countries!$A:$B,2,FALSE),"")</f>
        <v>Thailand</v>
      </c>
      <c r="O28" s="144" t="str">
        <f>IFERROR(VLOOKUP(INDEX(EU_Extra!$D$4:$D$155,MATCH(LARGE(EU_Extra!M$4:M$155,$D28),EU_Extra!M$4:M$155,0)),Countries!$A:$B,2,FALSE),"")</f>
        <v>Kolumbien</v>
      </c>
      <c r="P28" s="144" t="str">
        <f>IFERROR(VLOOKUP(INDEX(EU_Extra!$D$4:$D$155,MATCH(LARGE(EU_Extra!N$4:N$155,$D28),EU_Extra!N$4:N$155,0)),Countries!$A:$B,2,FALSE),"")</f>
        <v>Kolumbien</v>
      </c>
      <c r="Q28" s="144" t="str">
        <f>IFERROR(VLOOKUP(INDEX(EU_Extra!$D$4:$D$155,MATCH(LARGE(EU_Extra!O$4:O$155,$D28),EU_Extra!O$4:O$155,0)),Countries!$A:$B,2,FALSE),"")</f>
        <v>Guyana</v>
      </c>
      <c r="R28" s="144" t="str">
        <f>IFERROR(VLOOKUP(INDEX(EU_Extra!$D$4:$D$155,MATCH(LARGE(EU_Extra!P$4:P$155,$D28),EU_Extra!P$4:P$155,0)),Countries!$A:$B,2,FALSE),"")</f>
        <v>Guatemala</v>
      </c>
      <c r="S28" s="144" t="str">
        <f>IFERROR(VLOOKUP(INDEX(EU_Extra!$D$4:$D$155,MATCH(LARGE(EU_Extra!Q$4:Q$155,$D28),EU_Extra!Q$4:Q$155,0)),Countries!$A:$B,2,FALSE),"")</f>
        <v>Madagaskar</v>
      </c>
      <c r="T28" s="144" t="str">
        <f>IFERROR(VLOOKUP(INDEX(EU_Extra!$D$4:$D$155,MATCH(LARGE(EU_Extra!R$4:R$155,$D28),EU_Extra!R$4:R$155,0)),Countries!$A:$B,2,FALSE),"")</f>
        <v>Jamaika</v>
      </c>
      <c r="U28" s="144" t="str">
        <f>IFERROR(VLOOKUP(INDEX(EU_Extra!$D$4:$D$155,MATCH(LARGE(EU_Extra!S$4:S$155,$D28),EU_Extra!S$4:S$155,0)),Countries!$A:$B,2,FALSE),"")</f>
        <v>Ukraine</v>
      </c>
      <c r="V28" s="144" t="str">
        <f>IFERROR(VLOOKUP(INDEX(EU_Extra!$D$4:$D$155,MATCH(LARGE(EU_Extra!T$4:T$155,$D28),EU_Extra!T$4:T$155,0)),Countries!$A:$B,2,FALSE),"")</f>
        <v>El Salvador</v>
      </c>
      <c r="W28" s="144" t="str">
        <f>IFERROR(VLOOKUP(INDEX(EU_Extra!$D$4:$D$155,MATCH(LARGE(EU_Extra!U$4:U$155,$D28),EU_Extra!U$4:U$155,0)),Countries!$A:$B,2,FALSE),"")</f>
        <v>Swasiland</v>
      </c>
      <c r="X28" s="144" t="str">
        <f>IFERROR(VLOOKUP(INDEX(EU_Extra!$D$4:$D$155,MATCH(LARGE(EU_Extra!V$4:V$155,$D28),EU_Extra!V$4:V$155,0)),Countries!$A:$B,2,FALSE),"")</f>
        <v>Argentinien</v>
      </c>
      <c r="Y28" s="144" t="str">
        <f>IFERROR(VLOOKUP(INDEX(EU_Extra!$D$4:$D$155,MATCH(LARGE(EU_Extra!W$4:W$155,$D28),EU_Extra!W$4:W$155,0)),Countries!$A:$B,2,FALSE),"")</f>
        <v>Ukraine</v>
      </c>
      <c r="Z28" s="144" t="str">
        <f>IFERROR(VLOOKUP(INDEX(EU_Extra!$D$4:$D$155,MATCH(LARGE(EU_Extra!X$4:X$155,$D28),EU_Extra!X$4:X$155,0)),Countries!$A:$B,2,FALSE),"")</f>
        <v>Lao, Demokratische Volksrepublik</v>
      </c>
      <c r="AA28" s="144" t="str">
        <f>IFERROR(VLOOKUP(INDEX(EU_Extra!$D$4:$D$155,MATCH(LARGE(EU_Extra!Y$4:Y$155,$D28),EU_Extra!Y$4:Y$155,0)),Countries!$A:$B,2,FALSE),"")</f>
        <v>Argentinien</v>
      </c>
      <c r="AB28" s="144" t="str">
        <f>IFERROR(VLOOKUP(INDEX(EU_Extra!$D$4:$D$155,MATCH(LARGE(EU_Extra!Z$4:Z$155,$D28),EU_Extra!Z$4:Z$155,0)),Countries!$A:$B,2,FALSE),"")</f>
        <v/>
      </c>
      <c r="AC28" s="144" t="str">
        <f>IFERROR(VLOOKUP(INDEX(EU_Extra!$D$4:$D$155,MATCH(LARGE(EU_Extra!AA$4:AA$155,$D28),EU_Extra!AA$4:AA$155,0)),Countries!$A:$B,2,FALSE),"")</f>
        <v/>
      </c>
      <c r="AD28" s="144" t="str">
        <f>IFERROR(VLOOKUP(INDEX(EU_Extra!$D$4:$D$155,MATCH(LARGE(EU_Extra!AB$4:AB$155,$D28),EU_Extra!AB$4:AB$155,0)),Countries!$A:$B,2,FALSE),"")</f>
        <v/>
      </c>
      <c r="AE28" s="144" t="str">
        <f>IFERROR(VLOOKUP(INDEX(EU_Extra!$D$4:$D$155,MATCH(LARGE(EU_Extra!AC$4:AC$155,$D28),EU_Extra!AC$4:AC$155,0)),Countries!$A:$B,2,FALSE),"")</f>
        <v/>
      </c>
      <c r="AF28" s="144" t="str">
        <f>IFERROR(VLOOKUP(INDEX(EU_Extra!$D$4:$D$155,MATCH(LARGE(EU_Extra!AD$4:AD$155,$D28),EU_Extra!AD$4:AD$155,0)),Countries!$A:$B,2,FALSE),"")</f>
        <v/>
      </c>
      <c r="AG28" s="144" t="str">
        <f>IFERROR(VLOOKUP(INDEX(EU_Extra!$D$4:$D$155,MATCH(LARGE(EU_Extra!AE$4:AE$155,$D28),EU_Extra!AE$4:AE$155,0)),Countries!$A:$B,2,FALSE),"")</f>
        <v/>
      </c>
      <c r="AH28" s="144" t="str">
        <f>IFERROR(VLOOKUP(INDEX(EU_Extra!$D$4:$D$155,MATCH(LARGE(EU_Extra!AF$4:AF$155,$D28),EU_Extra!AF$4:AF$155,0)),Countries!$A:$B,2,FALSE),"")</f>
        <v/>
      </c>
      <c r="AI28" s="144" t="str">
        <f>IFERROR(VLOOKUP(INDEX(EU_Extra!$D$4:$D$155,MATCH(LARGE(EU_Extra!AG$4:AG$155,$D28),EU_Extra!AG$4:AG$155,0)),Countries!$A:$B,2,FALSE),"")</f>
        <v/>
      </c>
      <c r="AJ28" s="144" t="str">
        <f>IFERROR(VLOOKUP(INDEX(EU_Extra!$D$4:$D$155,MATCH(LARGE(EU_Extra!AH$4:AH$155,$D28),EU_Extra!AH$4:AH$155,0)),Countries!$A:$B,2,FALSE),"")</f>
        <v/>
      </c>
    </row>
    <row r="29" spans="4:36" ht="16" customHeight="1">
      <c r="D29" s="145">
        <f t="shared" si="1"/>
        <v>22</v>
      </c>
      <c r="E29" s="144" t="str">
        <f>IFERROR(VLOOKUP(INDEX(EU_Extra!$D$4:$D$152,MATCH(LARGE(EU_Extra!#REF!,$D29),EU_Extra!#REF!,0)),Countries!$A:$B,2,FALSE),"")</f>
        <v/>
      </c>
      <c r="F29" s="144" t="str">
        <f>IFERROR(VLOOKUP(INDEX(EU_Extra!$D$4:$D$152,MATCH(LARGE(EU_Extra!#REF!,$D29),EU_Extra!#REF!,0)),Countries!$A:$B,2,FALSE),"")</f>
        <v/>
      </c>
      <c r="G29" s="144" t="str">
        <f>IFERROR(VLOOKUP(INDEX(EU_Extra!$D$4:$D$155,MATCH(LARGE(EU_Extra!E$4:E$155,$D29),EU_Extra!E$4:E$155,0)),Countries!$A:$B,2,FALSE),"")</f>
        <v>Mosambik</v>
      </c>
      <c r="H29" s="144" t="str">
        <f>IFERROR(VLOOKUP(INDEX(EU_Extra!$D$4:$D$155,MATCH(LARGE(EU_Extra!F$4:F$155,$D29),EU_Extra!F$4:F$155,0)),Countries!$A:$B,2,FALSE),"")</f>
        <v>Südafrika</v>
      </c>
      <c r="I29" s="144" t="str">
        <f>IFERROR(VLOOKUP(INDEX(EU_Extra!$D$4:$D$155,MATCH(LARGE(EU_Extra!G$4:G$155,$D29),EU_Extra!G$4:G$155,0)),Countries!$A:$B,2,FALSE),"")</f>
        <v>Kenia</v>
      </c>
      <c r="J29" s="144" t="str">
        <f>IFERROR(VLOOKUP(INDEX(EU_Extra!$D$4:$D$155,MATCH(LARGE(EU_Extra!H$4:H$155,$D29),EU_Extra!H$4:H$155,0)),Countries!$A:$B,2,FALSE),"")</f>
        <v>Jamaika</v>
      </c>
      <c r="K29" s="144" t="str">
        <f>IFERROR(VLOOKUP(INDEX(EU_Extra!$D$4:$D$155,MATCH(LARGE(EU_Extra!I$4:I$155,$D29),EU_Extra!I$4:I$155,0)),Countries!$A:$B,2,FALSE),"")</f>
        <v>Kongo</v>
      </c>
      <c r="L29" s="144" t="str">
        <f>IFERROR(VLOOKUP(INDEX(EU_Extra!$D$4:$D$155,MATCH(LARGE(EU_Extra!J$4:J$155,$D29),EU_Extra!J$4:J$155,0)),Countries!$A:$B,2,FALSE),"")</f>
        <v>Paraguay</v>
      </c>
      <c r="M29" s="144" t="str">
        <f>IFERROR(VLOOKUP(INDEX(EU_Extra!$D$4:$D$155,MATCH(LARGE(EU_Extra!K$4:K$155,$D29),EU_Extra!K$4:K$155,0)),Countries!$A:$B,2,FALSE),"")</f>
        <v>Bangladesh</v>
      </c>
      <c r="N29" s="144" t="str">
        <f>IFERROR(VLOOKUP(INDEX(EU_Extra!$D$4:$D$155,MATCH(LARGE(EU_Extra!L$4:L$155,$D29),EU_Extra!L$4:L$155,0)),Countries!$A:$B,2,FALSE),"")</f>
        <v>Vereinigte Arabische Emirate</v>
      </c>
      <c r="O29" s="144" t="str">
        <f>IFERROR(VLOOKUP(INDEX(EU_Extra!$D$4:$D$155,MATCH(LARGE(EU_Extra!M$4:M$155,$D29),EU_Extra!M$4:M$155,0)),Countries!$A:$B,2,FALSE),"")</f>
        <v>Indien</v>
      </c>
      <c r="P29" s="144" t="str">
        <f>IFERROR(VLOOKUP(INDEX(EU_Extra!$D$4:$D$155,MATCH(LARGE(EU_Extra!N$4:N$155,$D29),EU_Extra!N$4:N$155,0)),Countries!$A:$B,2,FALSE),"")</f>
        <v>Kenia</v>
      </c>
      <c r="Q29" s="144" t="str">
        <f>IFERROR(VLOOKUP(INDEX(EU_Extra!$D$4:$D$155,MATCH(LARGE(EU_Extra!O$4:O$155,$D29),EU_Extra!O$4:O$155,0)),Countries!$A:$B,2,FALSE),"")</f>
        <v>Belize</v>
      </c>
      <c r="R29" s="144" t="str">
        <f>IFERROR(VLOOKUP(INDEX(EU_Extra!$D$4:$D$155,MATCH(LARGE(EU_Extra!P$4:P$155,$D29),EU_Extra!P$4:P$155,0)),Countries!$A:$B,2,FALSE),"")</f>
        <v>Tansania</v>
      </c>
      <c r="S29" s="144" t="str">
        <f>IFERROR(VLOOKUP(INDEX(EU_Extra!$D$4:$D$155,MATCH(LARGE(EU_Extra!Q$4:Q$155,$D29),EU_Extra!Q$4:Q$155,0)),Countries!$A:$B,2,FALSE),"")</f>
        <v>El Salvador</v>
      </c>
      <c r="T29" s="144" t="str">
        <f>IFERROR(VLOOKUP(INDEX(EU_Extra!$D$4:$D$155,MATCH(LARGE(EU_Extra!R$4:R$155,$D29),EU_Extra!R$4:R$155,0)),Countries!$A:$B,2,FALSE),"")</f>
        <v>Moldau</v>
      </c>
      <c r="U29" s="144" t="str">
        <f>IFERROR(VLOOKUP(INDEX(EU_Extra!$D$4:$D$155,MATCH(LARGE(EU_Extra!S$4:S$155,$D29),EU_Extra!S$4:S$155,0)),Countries!$A:$B,2,FALSE),"")</f>
        <v>El Salvador</v>
      </c>
      <c r="V29" s="144" t="str">
        <f>IFERROR(VLOOKUP(INDEX(EU_Extra!$D$4:$D$155,MATCH(LARGE(EU_Extra!T$4:T$155,$D29),EU_Extra!T$4:T$155,0)),Countries!$A:$B,2,FALSE),"")</f>
        <v>Kambodscha</v>
      </c>
      <c r="W29" s="144" t="str">
        <f>IFERROR(VLOOKUP(INDEX(EU_Extra!$D$4:$D$155,MATCH(LARGE(EU_Extra!U$4:U$155,$D29),EU_Extra!U$4:U$155,0)),Countries!$A:$B,2,FALSE),"")</f>
        <v>Mosambik</v>
      </c>
      <c r="X29" s="144" t="str">
        <f>IFERROR(VLOOKUP(INDEX(EU_Extra!$D$4:$D$155,MATCH(LARGE(EU_Extra!V$4:V$155,$D29),EU_Extra!V$4:V$155,0)),Countries!$A:$B,2,FALSE),"")</f>
        <v>Belize</v>
      </c>
      <c r="Y29" s="144" t="str">
        <f>IFERROR(VLOOKUP(INDEX(EU_Extra!$D$4:$D$155,MATCH(LARGE(EU_Extra!W$4:W$155,$D29),EU_Extra!W$4:W$155,0)),Countries!$A:$B,2,FALSE),"")</f>
        <v>Costa Rica</v>
      </c>
      <c r="Z29" s="144" t="str">
        <f>IFERROR(VLOOKUP(INDEX(EU_Extra!$D$4:$D$155,MATCH(LARGE(EU_Extra!X$4:X$155,$D29),EU_Extra!X$4:X$155,0)),Countries!$A:$B,2,FALSE),"")</f>
        <v>Argentinien</v>
      </c>
      <c r="AA29" s="144" t="str">
        <f>IFERROR(VLOOKUP(INDEX(EU_Extra!$D$4:$D$155,MATCH(LARGE(EU_Extra!Y$4:Y$155,$D29),EU_Extra!Y$4:Y$155,0)),Countries!$A:$B,2,FALSE),"")</f>
        <v>Paraguay</v>
      </c>
      <c r="AB29" s="144" t="str">
        <f>IFERROR(VLOOKUP(INDEX(EU_Extra!$D$4:$D$155,MATCH(LARGE(EU_Extra!Z$4:Z$155,$D29),EU_Extra!Z$4:Z$155,0)),Countries!$A:$B,2,FALSE),"")</f>
        <v/>
      </c>
      <c r="AC29" s="144" t="str">
        <f>IFERROR(VLOOKUP(INDEX(EU_Extra!$D$4:$D$155,MATCH(LARGE(EU_Extra!AA$4:AA$155,$D29),EU_Extra!AA$4:AA$155,0)),Countries!$A:$B,2,FALSE),"")</f>
        <v/>
      </c>
      <c r="AD29" s="144" t="str">
        <f>IFERROR(VLOOKUP(INDEX(EU_Extra!$D$4:$D$155,MATCH(LARGE(EU_Extra!AB$4:AB$155,$D29),EU_Extra!AB$4:AB$155,0)),Countries!$A:$B,2,FALSE),"")</f>
        <v/>
      </c>
      <c r="AE29" s="144" t="str">
        <f>IFERROR(VLOOKUP(INDEX(EU_Extra!$D$4:$D$155,MATCH(LARGE(EU_Extra!AC$4:AC$155,$D29),EU_Extra!AC$4:AC$155,0)),Countries!$A:$B,2,FALSE),"")</f>
        <v/>
      </c>
      <c r="AF29" s="144" t="str">
        <f>IFERROR(VLOOKUP(INDEX(EU_Extra!$D$4:$D$155,MATCH(LARGE(EU_Extra!AD$4:AD$155,$D29),EU_Extra!AD$4:AD$155,0)),Countries!$A:$B,2,FALSE),"")</f>
        <v/>
      </c>
      <c r="AG29" s="144" t="str">
        <f>IFERROR(VLOOKUP(INDEX(EU_Extra!$D$4:$D$155,MATCH(LARGE(EU_Extra!AE$4:AE$155,$D29),EU_Extra!AE$4:AE$155,0)),Countries!$A:$B,2,FALSE),"")</f>
        <v/>
      </c>
      <c r="AH29" s="144" t="str">
        <f>IFERROR(VLOOKUP(INDEX(EU_Extra!$D$4:$D$155,MATCH(LARGE(EU_Extra!AF$4:AF$155,$D29),EU_Extra!AF$4:AF$155,0)),Countries!$A:$B,2,FALSE),"")</f>
        <v/>
      </c>
      <c r="AI29" s="144" t="str">
        <f>IFERROR(VLOOKUP(INDEX(EU_Extra!$D$4:$D$155,MATCH(LARGE(EU_Extra!AG$4:AG$155,$D29),EU_Extra!AG$4:AG$155,0)),Countries!$A:$B,2,FALSE),"")</f>
        <v/>
      </c>
      <c r="AJ29" s="144" t="str">
        <f>IFERROR(VLOOKUP(INDEX(EU_Extra!$D$4:$D$155,MATCH(LARGE(EU_Extra!AH$4:AH$155,$D29),EU_Extra!AH$4:AH$155,0)),Countries!$A:$B,2,FALSE),"")</f>
        <v/>
      </c>
    </row>
    <row r="30" spans="4:36" ht="16" customHeight="1">
      <c r="D30" s="145">
        <f t="shared" si="1"/>
        <v>23</v>
      </c>
      <c r="E30" s="144" t="str">
        <f>IFERROR(VLOOKUP(INDEX(EU_Extra!$D$4:$D$152,MATCH(LARGE(EU_Extra!#REF!,$D30),EU_Extra!#REF!,0)),Countries!$A:$B,2,FALSE),"")</f>
        <v/>
      </c>
      <c r="F30" s="144" t="str">
        <f>IFERROR(VLOOKUP(INDEX(EU_Extra!$D$4:$D$152,MATCH(LARGE(EU_Extra!#REF!,$D30),EU_Extra!#REF!,0)),Countries!$A:$B,2,FALSE),"")</f>
        <v/>
      </c>
      <c r="G30" s="144" t="str">
        <f>IFERROR(VLOOKUP(INDEX(EU_Extra!$D$4:$D$155,MATCH(LARGE(EU_Extra!E$4:E$155,$D30),EU_Extra!E$4:E$155,0)),Countries!$A:$B,2,FALSE),"")</f>
        <v>Burkina Faso</v>
      </c>
      <c r="H30" s="144" t="str">
        <f>IFERROR(VLOOKUP(INDEX(EU_Extra!$D$4:$D$155,MATCH(LARGE(EU_Extra!F$4:F$155,$D30),EU_Extra!F$4:F$155,0)),Countries!$A:$B,2,FALSE),"")</f>
        <v>Mosambik</v>
      </c>
      <c r="I30" s="144" t="str">
        <f>IFERROR(VLOOKUP(INDEX(EU_Extra!$D$4:$D$155,MATCH(LARGE(EU_Extra!G$4:G$155,$D30),EU_Extra!G$4:G$155,0)),Countries!$A:$B,2,FALSE),"")</f>
        <v>Weissrussland</v>
      </c>
      <c r="J30" s="144" t="str">
        <f>IFERROR(VLOOKUP(INDEX(EU_Extra!$D$4:$D$155,MATCH(LARGE(EU_Extra!H$4:H$155,$D30),EU_Extra!H$4:H$155,0)),Countries!$A:$B,2,FALSE),"")</f>
        <v>Turks und Caicosinseln</v>
      </c>
      <c r="K30" s="144" t="str">
        <f>IFERROR(VLOOKUP(INDEX(EU_Extra!$D$4:$D$155,MATCH(LARGE(EU_Extra!I$4:I$155,$D30),EU_Extra!I$4:I$155,0)),Countries!$A:$B,2,FALSE),"")</f>
        <v>Paraguay</v>
      </c>
      <c r="L30" s="144" t="str">
        <f>IFERROR(VLOOKUP(INDEX(EU_Extra!$D$4:$D$155,MATCH(LARGE(EU_Extra!J$4:J$155,$D30),EU_Extra!J$4:J$155,0)),Countries!$A:$B,2,FALSE),"")</f>
        <v>Tansania</v>
      </c>
      <c r="M30" s="144" t="str">
        <f>IFERROR(VLOOKUP(INDEX(EU_Extra!$D$4:$D$155,MATCH(LARGE(EU_Extra!K$4:K$155,$D30),EU_Extra!K$4:K$155,0)),Countries!$A:$B,2,FALSE),"")</f>
        <v>Australien</v>
      </c>
      <c r="N30" s="144" t="str">
        <f>IFERROR(VLOOKUP(INDEX(EU_Extra!$D$4:$D$155,MATCH(LARGE(EU_Extra!L$4:L$155,$D30),EU_Extra!L$4:L$155,0)),Countries!$A:$B,2,FALSE),"")</f>
        <v>Aruba</v>
      </c>
      <c r="O30" s="144" t="str">
        <f>IFERROR(VLOOKUP(INDEX(EU_Extra!$D$4:$D$155,MATCH(LARGE(EU_Extra!M$4:M$155,$D30),EU_Extra!M$4:M$155,0)),Countries!$A:$B,2,FALSE),"")</f>
        <v>NL Antillen</v>
      </c>
      <c r="P30" s="144" t="str">
        <f>IFERROR(VLOOKUP(INDEX(EU_Extra!$D$4:$D$155,MATCH(LARGE(EU_Extra!N$4:N$155,$D30),EU_Extra!N$4:N$155,0)),Countries!$A:$B,2,FALSE),"")</f>
        <v>Paraguay</v>
      </c>
      <c r="Q30" s="144" t="str">
        <f>IFERROR(VLOOKUP(INDEX(EU_Extra!$D$4:$D$155,MATCH(LARGE(EU_Extra!O$4:O$155,$D30),EU_Extra!O$4:O$155,0)),Countries!$A:$B,2,FALSE),"")</f>
        <v>Paraguay</v>
      </c>
      <c r="R30" s="144" t="str">
        <f>IFERROR(VLOOKUP(INDEX(EU_Extra!$D$4:$D$155,MATCH(LARGE(EU_Extra!P$4:P$155,$D30),EU_Extra!P$4:P$155,0)),Countries!$A:$B,2,FALSE),"")</f>
        <v>Thailand</v>
      </c>
      <c r="S30" s="144" t="str">
        <f>IFERROR(VLOOKUP(INDEX(EU_Extra!$D$4:$D$155,MATCH(LARGE(EU_Extra!Q$4:Q$155,$D30),EU_Extra!Q$4:Q$155,0)),Countries!$A:$B,2,FALSE),"")</f>
        <v>Peru</v>
      </c>
      <c r="T30" s="144" t="str">
        <f>IFERROR(VLOOKUP(INDEX(EU_Extra!$D$4:$D$155,MATCH(LARGE(EU_Extra!R$4:R$155,$D30),EU_Extra!R$4:R$155,0)),Countries!$A:$B,2,FALSE),"")</f>
        <v>Paraguay</v>
      </c>
      <c r="U30" s="144" t="str">
        <f>IFERROR(VLOOKUP(INDEX(EU_Extra!$D$4:$D$155,MATCH(LARGE(EU_Extra!S$4:S$155,$D30),EU_Extra!S$4:S$155,0)),Countries!$A:$B,2,FALSE),"")</f>
        <v>Indien</v>
      </c>
      <c r="V30" s="144" t="str">
        <f>IFERROR(VLOOKUP(INDEX(EU_Extra!$D$4:$D$155,MATCH(LARGE(EU_Extra!T$4:T$155,$D30),EU_Extra!T$4:T$155,0)),Countries!$A:$B,2,FALSE),"")</f>
        <v>Ukraine</v>
      </c>
      <c r="W30" s="144" t="str">
        <f>IFERROR(VLOOKUP(INDEX(EU_Extra!$D$4:$D$155,MATCH(LARGE(EU_Extra!U$4:U$155,$D30),EU_Extra!U$4:U$155,0)),Countries!$A:$B,2,FALSE),"")</f>
        <v>Vereinigte Staaten</v>
      </c>
      <c r="X30" s="144" t="str">
        <f>IFERROR(VLOOKUP(INDEX(EU_Extra!$D$4:$D$155,MATCH(LARGE(EU_Extra!V$4:V$155,$D30),EU_Extra!V$4:V$155,0)),Countries!$A:$B,2,FALSE),"")</f>
        <v>Malawi</v>
      </c>
      <c r="Y30" s="144" t="str">
        <f>IFERROR(VLOOKUP(INDEX(EU_Extra!$D$4:$D$155,MATCH(LARGE(EU_Extra!W$4:W$155,$D30),EU_Extra!W$4:W$155,0)),Countries!$A:$B,2,FALSE),"")</f>
        <v>Honduras</v>
      </c>
      <c r="Z30" s="144" t="str">
        <f>IFERROR(VLOOKUP(INDEX(EU_Extra!$D$4:$D$155,MATCH(LARGE(EU_Extra!X$4:X$155,$D30),EU_Extra!X$4:X$155,0)),Countries!$A:$B,2,FALSE),"")</f>
        <v>Paraguay</v>
      </c>
      <c r="AA30" s="144" t="str">
        <f>IFERROR(VLOOKUP(INDEX(EU_Extra!$D$4:$D$155,MATCH(LARGE(EU_Extra!Y$4:Y$155,$D30),EU_Extra!Y$4:Y$155,0)),Countries!$A:$B,2,FALSE),"")</f>
        <v>Indien</v>
      </c>
      <c r="AB30" s="144" t="str">
        <f>IFERROR(VLOOKUP(INDEX(EU_Extra!$D$4:$D$155,MATCH(LARGE(EU_Extra!Z$4:Z$155,$D30),EU_Extra!Z$4:Z$155,0)),Countries!$A:$B,2,FALSE),"")</f>
        <v/>
      </c>
      <c r="AC30" s="144" t="str">
        <f>IFERROR(VLOOKUP(INDEX(EU_Extra!$D$4:$D$155,MATCH(LARGE(EU_Extra!AA$4:AA$155,$D30),EU_Extra!AA$4:AA$155,0)),Countries!$A:$B,2,FALSE),"")</f>
        <v/>
      </c>
      <c r="AD30" s="144" t="str">
        <f>IFERROR(VLOOKUP(INDEX(EU_Extra!$D$4:$D$155,MATCH(LARGE(EU_Extra!AB$4:AB$155,$D30),EU_Extra!AB$4:AB$155,0)),Countries!$A:$B,2,FALSE),"")</f>
        <v/>
      </c>
      <c r="AE30" s="144" t="str">
        <f>IFERROR(VLOOKUP(INDEX(EU_Extra!$D$4:$D$155,MATCH(LARGE(EU_Extra!AC$4:AC$155,$D30),EU_Extra!AC$4:AC$155,0)),Countries!$A:$B,2,FALSE),"")</f>
        <v/>
      </c>
      <c r="AF30" s="144" t="str">
        <f>IFERROR(VLOOKUP(INDEX(EU_Extra!$D$4:$D$155,MATCH(LARGE(EU_Extra!AD$4:AD$155,$D30),EU_Extra!AD$4:AD$155,0)),Countries!$A:$B,2,FALSE),"")</f>
        <v/>
      </c>
      <c r="AG30" s="144" t="str">
        <f>IFERROR(VLOOKUP(INDEX(EU_Extra!$D$4:$D$155,MATCH(LARGE(EU_Extra!AE$4:AE$155,$D30),EU_Extra!AE$4:AE$155,0)),Countries!$A:$B,2,FALSE),"")</f>
        <v/>
      </c>
      <c r="AH30" s="144" t="str">
        <f>IFERROR(VLOOKUP(INDEX(EU_Extra!$D$4:$D$155,MATCH(LARGE(EU_Extra!AF$4:AF$155,$D30),EU_Extra!AF$4:AF$155,0)),Countries!$A:$B,2,FALSE),"")</f>
        <v/>
      </c>
      <c r="AI30" s="144" t="str">
        <f>IFERROR(VLOOKUP(INDEX(EU_Extra!$D$4:$D$155,MATCH(LARGE(EU_Extra!AG$4:AG$155,$D30),EU_Extra!AG$4:AG$155,0)),Countries!$A:$B,2,FALSE),"")</f>
        <v/>
      </c>
      <c r="AJ30" s="144" t="str">
        <f>IFERROR(VLOOKUP(INDEX(EU_Extra!$D$4:$D$155,MATCH(LARGE(EU_Extra!AH$4:AH$155,$D30),EU_Extra!AH$4:AH$155,0)),Countries!$A:$B,2,FALSE),"")</f>
        <v/>
      </c>
    </row>
    <row r="31" spans="4:36" ht="16" customHeight="1">
      <c r="D31" s="145">
        <f t="shared" si="1"/>
        <v>24</v>
      </c>
      <c r="E31" s="144" t="str">
        <f>IFERROR(VLOOKUP(INDEX(EU_Extra!$D$4:$D$152,MATCH(LARGE(EU_Extra!#REF!,$D31),EU_Extra!#REF!,0)),Countries!$A:$B,2,FALSE),"")</f>
        <v/>
      </c>
      <c r="F31" s="144" t="str">
        <f>IFERROR(VLOOKUP(INDEX(EU_Extra!$D$4:$D$152,MATCH(LARGE(EU_Extra!#REF!,$D31),EU_Extra!#REF!,0)),Countries!$A:$B,2,FALSE),"")</f>
        <v/>
      </c>
      <c r="G31" s="144" t="str">
        <f>IFERROR(VLOOKUP(INDEX(EU_Extra!$D$4:$D$155,MATCH(LARGE(EU_Extra!E$4:E$155,$D31),EU_Extra!E$4:E$155,0)),Countries!$A:$B,2,FALSE),"")</f>
        <v>Trinidad und Tobago</v>
      </c>
      <c r="H31" s="144" t="str">
        <f>IFERROR(VLOOKUP(INDEX(EU_Extra!$D$4:$D$155,MATCH(LARGE(EU_Extra!F$4:F$155,$D31),EU_Extra!F$4:F$155,0)),Countries!$A:$B,2,FALSE),"")</f>
        <v>Aruba</v>
      </c>
      <c r="I31" s="144" t="str">
        <f>IFERROR(VLOOKUP(INDEX(EU_Extra!$D$4:$D$155,MATCH(LARGE(EU_Extra!G$4:G$155,$D31),EU_Extra!G$4:G$155,0)),Countries!$A:$B,2,FALSE),"")</f>
        <v>St Kitts und Nevis</v>
      </c>
      <c r="J31" s="144" t="str">
        <f>IFERROR(VLOOKUP(INDEX(EU_Extra!$D$4:$D$155,MATCH(LARGE(EU_Extra!H$4:H$155,$D31),EU_Extra!H$4:H$155,0)),Countries!$A:$B,2,FALSE),"")</f>
        <v>Moldau</v>
      </c>
      <c r="K31" s="144" t="str">
        <f>IFERROR(VLOOKUP(INDEX(EU_Extra!$D$4:$D$155,MATCH(LARGE(EU_Extra!I$4:I$155,$D31),EU_Extra!I$4:I$155,0)),Countries!$A:$B,2,FALSE),"")</f>
        <v>NL Antillen</v>
      </c>
      <c r="L31" s="144" t="str">
        <f>IFERROR(VLOOKUP(INDEX(EU_Extra!$D$4:$D$155,MATCH(LARGE(EU_Extra!J$4:J$155,$D31),EU_Extra!J$4:J$155,0)),Countries!$A:$B,2,FALSE),"")</f>
        <v>Sierra Leone</v>
      </c>
      <c r="M31" s="144" t="str">
        <f>IFERROR(VLOOKUP(INDEX(EU_Extra!$D$4:$D$155,MATCH(LARGE(EU_Extra!K$4:K$155,$D31),EU_Extra!K$4:K$155,0)),Countries!$A:$B,2,FALSE),"")</f>
        <v>Vereinigte Arabische Emirate</v>
      </c>
      <c r="N31" s="144" t="str">
        <f>IFERROR(VLOOKUP(INDEX(EU_Extra!$D$4:$D$155,MATCH(LARGE(EU_Extra!L$4:L$155,$D31),EU_Extra!L$4:L$155,0)),Countries!$A:$B,2,FALSE),"")</f>
        <v>Madagaskar</v>
      </c>
      <c r="O31" s="144" t="str">
        <f>IFERROR(VLOOKUP(INDEX(EU_Extra!$D$4:$D$155,MATCH(LARGE(EU_Extra!M$4:M$155,$D31),EU_Extra!M$4:M$155,0)),Countries!$A:$B,2,FALSE),"")</f>
        <v>Sierra Leone</v>
      </c>
      <c r="P31" s="144" t="str">
        <f>IFERROR(VLOOKUP(INDEX(EU_Extra!$D$4:$D$155,MATCH(LARGE(EU_Extra!N$4:N$155,$D31),EU_Extra!N$4:N$155,0)),Countries!$A:$B,2,FALSE),"")</f>
        <v>Argentinien</v>
      </c>
      <c r="Q31" s="144" t="str">
        <f>IFERROR(VLOOKUP(INDEX(EU_Extra!$D$4:$D$155,MATCH(LARGE(EU_Extra!O$4:O$155,$D31),EU_Extra!O$4:O$155,0)),Countries!$A:$B,2,FALSE),"")</f>
        <v>Benin</v>
      </c>
      <c r="R31" s="144" t="str">
        <f>IFERROR(VLOOKUP(INDEX(EU_Extra!$D$4:$D$155,MATCH(LARGE(EU_Extra!P$4:P$155,$D31),EU_Extra!P$4:P$155,0)),Countries!$A:$B,2,FALSE),"")</f>
        <v>Indien</v>
      </c>
      <c r="S31" s="144" t="str">
        <f>IFERROR(VLOOKUP(INDEX(EU_Extra!$D$4:$D$155,MATCH(LARGE(EU_Extra!Q$4:Q$155,$D31),EU_Extra!Q$4:Q$155,0)),Countries!$A:$B,2,FALSE),"")</f>
        <v>Jamaika</v>
      </c>
      <c r="T31" s="144" t="str">
        <f>IFERROR(VLOOKUP(INDEX(EU_Extra!$D$4:$D$155,MATCH(LARGE(EU_Extra!R$4:R$155,$D31),EU_Extra!R$4:R$155,0)),Countries!$A:$B,2,FALSE),"")</f>
        <v>Indien</v>
      </c>
      <c r="U31" s="144" t="str">
        <f>IFERROR(VLOOKUP(INDEX(EU_Extra!$D$4:$D$155,MATCH(LARGE(EU_Extra!S$4:S$155,$D31),EU_Extra!S$4:S$155,0)),Countries!$A:$B,2,FALSE),"")</f>
        <v>Paraguay</v>
      </c>
      <c r="V31" s="144" t="str">
        <f>IFERROR(VLOOKUP(INDEX(EU_Extra!$D$4:$D$155,MATCH(LARGE(EU_Extra!T$4:T$155,$D31),EU_Extra!T$4:T$155,0)),Countries!$A:$B,2,FALSE),"")</f>
        <v>Indien</v>
      </c>
      <c r="W31" s="144" t="str">
        <f>IFERROR(VLOOKUP(INDEX(EU_Extra!$D$4:$D$155,MATCH(LARGE(EU_Extra!U$4:U$155,$D31),EU_Extra!U$4:U$155,0)),Countries!$A:$B,2,FALSE),"")</f>
        <v>Ukraine</v>
      </c>
      <c r="X31" s="144" t="str">
        <f>IFERROR(VLOOKUP(INDEX(EU_Extra!$D$4:$D$155,MATCH(LARGE(EU_Extra!V$4:V$155,$D31),EU_Extra!V$4:V$155,0)),Countries!$A:$B,2,FALSE),"")</f>
        <v>Thailand</v>
      </c>
      <c r="Y31" s="144" t="str">
        <f>IFERROR(VLOOKUP(INDEX(EU_Extra!$D$4:$D$155,MATCH(LARGE(EU_Extra!W$4:W$155,$D31),EU_Extra!W$4:W$155,0)),Countries!$A:$B,2,FALSE),"")</f>
        <v>Argentinien</v>
      </c>
      <c r="Z31" s="144" t="str">
        <f>IFERROR(VLOOKUP(INDEX(EU_Extra!$D$4:$D$155,MATCH(LARGE(EU_Extra!X$4:X$155,$D31),EU_Extra!X$4:X$155,0)),Countries!$A:$B,2,FALSE),"")</f>
        <v>Ukraine</v>
      </c>
      <c r="AA31" s="144" t="str">
        <f>IFERROR(VLOOKUP(INDEX(EU_Extra!$D$4:$D$155,MATCH(LARGE(EU_Extra!Y$4:Y$155,$D31),EU_Extra!Y$4:Y$155,0)),Countries!$A:$B,2,FALSE),"")</f>
        <v>Malawi</v>
      </c>
      <c r="AB31" s="144" t="str">
        <f>IFERROR(VLOOKUP(INDEX(EU_Extra!$D$4:$D$155,MATCH(LARGE(EU_Extra!Z$4:Z$155,$D31),EU_Extra!Z$4:Z$155,0)),Countries!$A:$B,2,FALSE),"")</f>
        <v/>
      </c>
      <c r="AC31" s="144" t="str">
        <f>IFERROR(VLOOKUP(INDEX(EU_Extra!$D$4:$D$155,MATCH(LARGE(EU_Extra!AA$4:AA$155,$D31),EU_Extra!AA$4:AA$155,0)),Countries!$A:$B,2,FALSE),"")</f>
        <v/>
      </c>
      <c r="AD31" s="144" t="str">
        <f>IFERROR(VLOOKUP(INDEX(EU_Extra!$D$4:$D$155,MATCH(LARGE(EU_Extra!AB$4:AB$155,$D31),EU_Extra!AB$4:AB$155,0)),Countries!$A:$B,2,FALSE),"")</f>
        <v/>
      </c>
      <c r="AE31" s="144" t="str">
        <f>IFERROR(VLOOKUP(INDEX(EU_Extra!$D$4:$D$155,MATCH(LARGE(EU_Extra!AC$4:AC$155,$D31),EU_Extra!AC$4:AC$155,0)),Countries!$A:$B,2,FALSE),"")</f>
        <v/>
      </c>
      <c r="AF31" s="144" t="str">
        <f>IFERROR(VLOOKUP(INDEX(EU_Extra!$D$4:$D$155,MATCH(LARGE(EU_Extra!AD$4:AD$155,$D31),EU_Extra!AD$4:AD$155,0)),Countries!$A:$B,2,FALSE),"")</f>
        <v/>
      </c>
      <c r="AG31" s="144" t="str">
        <f>IFERROR(VLOOKUP(INDEX(EU_Extra!$D$4:$D$155,MATCH(LARGE(EU_Extra!AE$4:AE$155,$D31),EU_Extra!AE$4:AE$155,0)),Countries!$A:$B,2,FALSE),"")</f>
        <v/>
      </c>
      <c r="AH31" s="144" t="str">
        <f>IFERROR(VLOOKUP(INDEX(EU_Extra!$D$4:$D$155,MATCH(LARGE(EU_Extra!AF$4:AF$155,$D31),EU_Extra!AF$4:AF$155,0)),Countries!$A:$B,2,FALSE),"")</f>
        <v/>
      </c>
      <c r="AI31" s="144" t="str">
        <f>IFERROR(VLOOKUP(INDEX(EU_Extra!$D$4:$D$155,MATCH(LARGE(EU_Extra!AG$4:AG$155,$D31),EU_Extra!AG$4:AG$155,0)),Countries!$A:$B,2,FALSE),"")</f>
        <v/>
      </c>
      <c r="AJ31" s="144" t="str">
        <f>IFERROR(VLOOKUP(INDEX(EU_Extra!$D$4:$D$155,MATCH(LARGE(EU_Extra!AH$4:AH$155,$D31),EU_Extra!AH$4:AH$155,0)),Countries!$A:$B,2,FALSE),"")</f>
        <v/>
      </c>
    </row>
    <row r="32" spans="4:36" ht="16" customHeight="1">
      <c r="D32" s="145">
        <f t="shared" si="1"/>
        <v>25</v>
      </c>
      <c r="E32" s="144" t="str">
        <f>IFERROR(VLOOKUP(INDEX(EU_Extra!$D$4:$D$152,MATCH(LARGE(EU_Extra!#REF!,$D32),EU_Extra!#REF!,0)),Countries!$A:$B,2,FALSE),"")</f>
        <v/>
      </c>
      <c r="F32" s="144" t="str">
        <f>IFERROR(VLOOKUP(INDEX(EU_Extra!$D$4:$D$152,MATCH(LARGE(EU_Extra!#REF!,$D32),EU_Extra!#REF!,0)),Countries!$A:$B,2,FALSE),"")</f>
        <v/>
      </c>
      <c r="G32" s="144" t="str">
        <f>IFERROR(VLOOKUP(INDEX(EU_Extra!$D$4:$D$155,MATCH(LARGE(EU_Extra!E$4:E$155,$D32),EU_Extra!E$4:E$155,0)),Countries!$A:$B,2,FALSE),"")</f>
        <v>Paraguay</v>
      </c>
      <c r="H32" s="144" t="str">
        <f>IFERROR(VLOOKUP(INDEX(EU_Extra!$D$4:$D$155,MATCH(LARGE(EU_Extra!F$4:F$155,$D32),EU_Extra!F$4:F$155,0)),Countries!$A:$B,2,FALSE),"")</f>
        <v>Nepal</v>
      </c>
      <c r="I32" s="144" t="str">
        <f>IFERROR(VLOOKUP(INDEX(EU_Extra!$D$4:$D$155,MATCH(LARGE(EU_Extra!G$4:G$155,$D32),EU_Extra!G$4:G$155,0)),Countries!$A:$B,2,FALSE),"")</f>
        <v>Bangladesh</v>
      </c>
      <c r="J32" s="144" t="str">
        <f>IFERROR(VLOOKUP(INDEX(EU_Extra!$D$4:$D$155,MATCH(LARGE(EU_Extra!H$4:H$155,$D32),EU_Extra!H$4:H$155,0)),Countries!$A:$B,2,FALSE),"")</f>
        <v>Nepal</v>
      </c>
      <c r="K32" s="144" t="str">
        <f>IFERROR(VLOOKUP(INDEX(EU_Extra!$D$4:$D$155,MATCH(LARGE(EU_Extra!I$4:I$155,$D32),EU_Extra!I$4:I$155,0)),Countries!$A:$B,2,FALSE),"")</f>
        <v>Vereinigte Arabische Emirate</v>
      </c>
      <c r="L32" s="144" t="str">
        <f>IFERROR(VLOOKUP(INDEX(EU_Extra!$D$4:$D$155,MATCH(LARGE(EU_Extra!J$4:J$155,$D32),EU_Extra!J$4:J$155,0)),Countries!$A:$B,2,FALSE),"")</f>
        <v>Madagaskar</v>
      </c>
      <c r="M32" s="144" t="str">
        <f>IFERROR(VLOOKUP(INDEX(EU_Extra!$D$4:$D$155,MATCH(LARGE(EU_Extra!K$4:K$155,$D32),EU_Extra!K$4:K$155,0)),Countries!$A:$B,2,FALSE),"")</f>
        <v>Nepal</v>
      </c>
      <c r="N32" s="144" t="str">
        <f>IFERROR(VLOOKUP(INDEX(EU_Extra!$D$4:$D$155,MATCH(LARGE(EU_Extra!L$4:L$155,$D32),EU_Extra!L$4:L$155,0)),Countries!$A:$B,2,FALSE),"")</f>
        <v>Bangladesh</v>
      </c>
      <c r="O32" s="144" t="str">
        <f>IFERROR(VLOOKUP(INDEX(EU_Extra!$D$4:$D$155,MATCH(LARGE(EU_Extra!M$4:M$155,$D32),EU_Extra!M$4:M$155,0)),Countries!$A:$B,2,FALSE),"")</f>
        <v>Bangladesh</v>
      </c>
      <c r="P32" s="144" t="str">
        <f>IFERROR(VLOOKUP(INDEX(EU_Extra!$D$4:$D$155,MATCH(LARGE(EU_Extra!N$4:N$155,$D32),EU_Extra!N$4:N$155,0)),Countries!$A:$B,2,FALSE),"")</f>
        <v>Australien</v>
      </c>
      <c r="Q32" s="144" t="str">
        <f>IFERROR(VLOOKUP(INDEX(EU_Extra!$D$4:$D$155,MATCH(LARGE(EU_Extra!O$4:O$155,$D32),EU_Extra!O$4:O$155,0)),Countries!$A:$B,2,FALSE),"")</f>
        <v>Kolumbien</v>
      </c>
      <c r="R32" s="144" t="str">
        <f>IFERROR(VLOOKUP(INDEX(EU_Extra!$D$4:$D$155,MATCH(LARGE(EU_Extra!P$4:P$155,$D32),EU_Extra!P$4:P$155,0)),Countries!$A:$B,2,FALSE),"")</f>
        <v>Guyana</v>
      </c>
      <c r="S32" s="144" t="str">
        <f>IFERROR(VLOOKUP(INDEX(EU_Extra!$D$4:$D$155,MATCH(LARGE(EU_Extra!Q$4:Q$155,$D32),EU_Extra!Q$4:Q$155,0)),Countries!$A:$B,2,FALSE),"")</f>
        <v>Honduras</v>
      </c>
      <c r="T32" s="144" t="str">
        <f>IFERROR(VLOOKUP(INDEX(EU_Extra!$D$4:$D$155,MATCH(LARGE(EU_Extra!R$4:R$155,$D32),EU_Extra!R$4:R$155,0)),Countries!$A:$B,2,FALSE),"")</f>
        <v>Thailand</v>
      </c>
      <c r="U32" s="144" t="str">
        <f>IFERROR(VLOOKUP(INDEX(EU_Extra!$D$4:$D$155,MATCH(LARGE(EU_Extra!S$4:S$155,$D32),EU_Extra!S$4:S$155,0)),Countries!$A:$B,2,FALSE),"")</f>
        <v>Costa Rica</v>
      </c>
      <c r="V32" s="144" t="str">
        <f>IFERROR(VLOOKUP(INDEX(EU_Extra!$D$4:$D$155,MATCH(LARGE(EU_Extra!T$4:T$155,$D32),EU_Extra!T$4:T$155,0)),Countries!$A:$B,2,FALSE),"")</f>
        <v>Guyana</v>
      </c>
      <c r="W32" s="144" t="str">
        <f>IFERROR(VLOOKUP(INDEX(EU_Extra!$D$4:$D$155,MATCH(LARGE(EU_Extra!U$4:U$155,$D32),EU_Extra!U$4:U$155,0)),Countries!$A:$B,2,FALSE),"")</f>
        <v>Marokko</v>
      </c>
      <c r="X32" s="144" t="str">
        <f>IFERROR(VLOOKUP(INDEX(EU_Extra!$D$4:$D$155,MATCH(LARGE(EU_Extra!V$4:V$155,$D32),EU_Extra!V$4:V$155,0)),Countries!$A:$B,2,FALSE),"")</f>
        <v>Marokko</v>
      </c>
      <c r="Y32" s="144" t="str">
        <f>IFERROR(VLOOKUP(INDEX(EU_Extra!$D$4:$D$155,MATCH(LARGE(EU_Extra!W$4:W$155,$D32),EU_Extra!W$4:W$155,0)),Countries!$A:$B,2,FALSE),"")</f>
        <v>Marokko</v>
      </c>
      <c r="Z32" s="144" t="str">
        <f>IFERROR(VLOOKUP(INDEX(EU_Extra!$D$4:$D$155,MATCH(LARGE(EU_Extra!X$4:X$155,$D32),EU_Extra!X$4:X$155,0)),Countries!$A:$B,2,FALSE),"")</f>
        <v>Moldau</v>
      </c>
      <c r="AA32" s="144" t="str">
        <f>IFERROR(VLOOKUP(INDEX(EU_Extra!$D$4:$D$155,MATCH(LARGE(EU_Extra!Y$4:Y$155,$D32),EU_Extra!Y$4:Y$155,0)),Countries!$A:$B,2,FALSE),"")</f>
        <v>Vereinigte Arabische Emirate</v>
      </c>
      <c r="AB32" s="144" t="str">
        <f>IFERROR(VLOOKUP(INDEX(EU_Extra!$D$4:$D$155,MATCH(LARGE(EU_Extra!Z$4:Z$155,$D32),EU_Extra!Z$4:Z$155,0)),Countries!$A:$B,2,FALSE),"")</f>
        <v/>
      </c>
      <c r="AC32" s="144" t="str">
        <f>IFERROR(VLOOKUP(INDEX(EU_Extra!$D$4:$D$155,MATCH(LARGE(EU_Extra!AA$4:AA$155,$D32),EU_Extra!AA$4:AA$155,0)),Countries!$A:$B,2,FALSE),"")</f>
        <v/>
      </c>
      <c r="AD32" s="144" t="str">
        <f>IFERROR(VLOOKUP(INDEX(EU_Extra!$D$4:$D$155,MATCH(LARGE(EU_Extra!AB$4:AB$155,$D32),EU_Extra!AB$4:AB$155,0)),Countries!$A:$B,2,FALSE),"")</f>
        <v/>
      </c>
      <c r="AE32" s="144" t="str">
        <f>IFERROR(VLOOKUP(INDEX(EU_Extra!$D$4:$D$155,MATCH(LARGE(EU_Extra!AC$4:AC$155,$D32),EU_Extra!AC$4:AC$155,0)),Countries!$A:$B,2,FALSE),"")</f>
        <v/>
      </c>
      <c r="AF32" s="144" t="str">
        <f>IFERROR(VLOOKUP(INDEX(EU_Extra!$D$4:$D$155,MATCH(LARGE(EU_Extra!AD$4:AD$155,$D32),EU_Extra!AD$4:AD$155,0)),Countries!$A:$B,2,FALSE),"")</f>
        <v/>
      </c>
      <c r="AG32" s="144" t="str">
        <f>IFERROR(VLOOKUP(INDEX(EU_Extra!$D$4:$D$155,MATCH(LARGE(EU_Extra!AE$4:AE$155,$D32),EU_Extra!AE$4:AE$155,0)),Countries!$A:$B,2,FALSE),"")</f>
        <v/>
      </c>
      <c r="AH32" s="144" t="str">
        <f>IFERROR(VLOOKUP(INDEX(EU_Extra!$D$4:$D$155,MATCH(LARGE(EU_Extra!AF$4:AF$155,$D32),EU_Extra!AF$4:AF$155,0)),Countries!$A:$B,2,FALSE),"")</f>
        <v/>
      </c>
      <c r="AI32" s="144" t="str">
        <f>IFERROR(VLOOKUP(INDEX(EU_Extra!$D$4:$D$155,MATCH(LARGE(EU_Extra!AG$4:AG$155,$D32),EU_Extra!AG$4:AG$155,0)),Countries!$A:$B,2,FALSE),"")</f>
        <v/>
      </c>
      <c r="AJ32" s="144" t="str">
        <f>IFERROR(VLOOKUP(INDEX(EU_Extra!$D$4:$D$155,MATCH(LARGE(EU_Extra!AH$4:AH$155,$D32),EU_Extra!AH$4:AH$155,0)),Countries!$A:$B,2,FALSE),"")</f>
        <v/>
      </c>
    </row>
    <row r="33" spans="4:36" ht="16" customHeight="1">
      <c r="D33" s="145">
        <f t="shared" si="1"/>
        <v>26</v>
      </c>
      <c r="E33" s="144" t="str">
        <f>IFERROR(VLOOKUP(INDEX(EU_Extra!$D$4:$D$152,MATCH(LARGE(EU_Extra!#REF!,$D33),EU_Extra!#REF!,0)),Countries!$A:$B,2,FALSE),"")</f>
        <v/>
      </c>
      <c r="F33" s="144" t="str">
        <f>IFERROR(VLOOKUP(INDEX(EU_Extra!$D$4:$D$152,MATCH(LARGE(EU_Extra!#REF!,$D33),EU_Extra!#REF!,0)),Countries!$A:$B,2,FALSE),"")</f>
        <v/>
      </c>
      <c r="G33" s="144" t="str">
        <f>IFERROR(VLOOKUP(INDEX(EU_Extra!$D$4:$D$155,MATCH(LARGE(EU_Extra!E$4:E$155,$D33),EU_Extra!E$4:E$155,0)),Countries!$A:$B,2,FALSE),"")</f>
        <v>Schweiz</v>
      </c>
      <c r="H33" s="144" t="str">
        <f>IFERROR(VLOOKUP(INDEX(EU_Extra!$D$4:$D$155,MATCH(LARGE(EU_Extra!F$4:F$155,$D33),EU_Extra!F$4:F$155,0)),Countries!$A:$B,2,FALSE),"")</f>
        <v>Burkina Faso</v>
      </c>
      <c r="I33" s="144" t="str">
        <f>IFERROR(VLOOKUP(INDEX(EU_Extra!$D$4:$D$155,MATCH(LARGE(EU_Extra!G$4:G$155,$D33),EU_Extra!G$4:G$155,0)),Countries!$A:$B,2,FALSE),"")</f>
        <v>Aruba</v>
      </c>
      <c r="J33" s="144" t="str">
        <f>IFERROR(VLOOKUP(INDEX(EU_Extra!$D$4:$D$155,MATCH(LARGE(EU_Extra!H$4:H$155,$D33),EU_Extra!H$4:H$155,0)),Countries!$A:$B,2,FALSE),"")</f>
        <v>Aruba</v>
      </c>
      <c r="K33" s="144" t="str">
        <f>IFERROR(VLOOKUP(INDEX(EU_Extra!$D$4:$D$155,MATCH(LARGE(EU_Extra!I$4:I$155,$D33),EU_Extra!I$4:I$155,0)),Countries!$A:$B,2,FALSE),"")</f>
        <v>Aruba</v>
      </c>
      <c r="L33" s="144" t="str">
        <f>IFERROR(VLOOKUP(INDEX(EU_Extra!$D$4:$D$155,MATCH(LARGE(EU_Extra!J$4:J$155,$D33),EU_Extra!J$4:J$155,0)),Countries!$A:$B,2,FALSE),"")</f>
        <v>Nicaragua</v>
      </c>
      <c r="M33" s="144" t="str">
        <f>IFERROR(VLOOKUP(INDEX(EU_Extra!$D$4:$D$155,MATCH(LARGE(EU_Extra!K$4:K$155,$D33),EU_Extra!K$4:K$155,0)),Countries!$A:$B,2,FALSE),"")</f>
        <v>Madagaskar</v>
      </c>
      <c r="N33" s="144" t="str">
        <f>IFERROR(VLOOKUP(INDEX(EU_Extra!$D$4:$D$155,MATCH(LARGE(EU_Extra!L$4:L$155,$D33),EU_Extra!L$4:L$155,0)),Countries!$A:$B,2,FALSE),"")</f>
        <v>Kolumbien</v>
      </c>
      <c r="O33" s="144" t="str">
        <f>IFERROR(VLOOKUP(INDEX(EU_Extra!$D$4:$D$155,MATCH(LARGE(EU_Extra!M$4:M$155,$D33),EU_Extra!M$4:M$155,0)),Countries!$A:$B,2,FALSE),"")</f>
        <v>Vereinigte Staaten</v>
      </c>
      <c r="P33" s="144" t="str">
        <f>IFERROR(VLOOKUP(INDEX(EU_Extra!$D$4:$D$155,MATCH(LARGE(EU_Extra!N$4:N$155,$D33),EU_Extra!N$4:N$155,0)),Countries!$A:$B,2,FALSE),"")</f>
        <v>Barbados</v>
      </c>
      <c r="Q33" s="144" t="str">
        <f>IFERROR(VLOOKUP(INDEX(EU_Extra!$D$4:$D$155,MATCH(LARGE(EU_Extra!O$4:O$155,$D33),EU_Extra!O$4:O$155,0)),Countries!$A:$B,2,FALSE),"")</f>
        <v>Argentinien</v>
      </c>
      <c r="R33" s="144" t="str">
        <f>IFERROR(VLOOKUP(INDEX(EU_Extra!$D$4:$D$155,MATCH(LARGE(EU_Extra!P$4:P$155,$D33),EU_Extra!P$4:P$155,0)),Countries!$A:$B,2,FALSE),"")</f>
        <v>Bangladesh</v>
      </c>
      <c r="S33" s="144" t="str">
        <f>IFERROR(VLOOKUP(INDEX(EU_Extra!$D$4:$D$155,MATCH(LARGE(EU_Extra!Q$4:Q$155,$D33),EU_Extra!Q$4:Q$155,0)),Countries!$A:$B,2,FALSE),"")</f>
        <v>Costa Rica</v>
      </c>
      <c r="T33" s="144" t="str">
        <f>IFERROR(VLOOKUP(INDEX(EU_Extra!$D$4:$D$155,MATCH(LARGE(EU_Extra!R$4:R$155,$D33),EU_Extra!R$4:R$155,0)),Countries!$A:$B,2,FALSE),"")</f>
        <v>Costa Rica</v>
      </c>
      <c r="U33" s="144" t="str">
        <f>IFERROR(VLOOKUP(INDEX(EU_Extra!$D$4:$D$155,MATCH(LARGE(EU_Extra!S$4:S$155,$D33),EU_Extra!S$4:S$155,0)),Countries!$A:$B,2,FALSE),"")</f>
        <v>Honduras</v>
      </c>
      <c r="V33" s="144" t="str">
        <f>IFERROR(VLOOKUP(INDEX(EU_Extra!$D$4:$D$155,MATCH(LARGE(EU_Extra!T$4:T$155,$D33),EU_Extra!T$4:T$155,0)),Countries!$A:$B,2,FALSE),"")</f>
        <v>Südafrika</v>
      </c>
      <c r="W33" s="144" t="str">
        <f>IFERROR(VLOOKUP(INDEX(EU_Extra!$D$4:$D$155,MATCH(LARGE(EU_Extra!U$4:U$155,$D33),EU_Extra!U$4:U$155,0)),Countries!$A:$B,2,FALSE),"")</f>
        <v>Peru</v>
      </c>
      <c r="X33" s="144" t="str">
        <f>IFERROR(VLOOKUP(INDEX(EU_Extra!$D$4:$D$155,MATCH(LARGE(EU_Extra!V$4:V$155,$D33),EU_Extra!V$4:V$155,0)),Countries!$A:$B,2,FALSE),"")</f>
        <v>Mexico</v>
      </c>
      <c r="Y33" s="144" t="str">
        <f>IFERROR(VLOOKUP(INDEX(EU_Extra!$D$4:$D$155,MATCH(LARGE(EU_Extra!W$4:W$155,$D33),EU_Extra!W$4:W$155,0)),Countries!$A:$B,2,FALSE),"")</f>
        <v>Guyana</v>
      </c>
      <c r="Z33" s="144" t="str">
        <f>IFERROR(VLOOKUP(INDEX(EU_Extra!$D$4:$D$155,MATCH(LARGE(EU_Extra!X$4:X$155,$D33),EU_Extra!X$4:X$155,0)),Countries!$A:$B,2,FALSE),"")</f>
        <v>Peru</v>
      </c>
      <c r="AA33" s="144" t="str">
        <f>IFERROR(VLOOKUP(INDEX(EU_Extra!$D$4:$D$155,MATCH(LARGE(EU_Extra!Y$4:Y$155,$D33),EU_Extra!Y$4:Y$155,0)),Countries!$A:$B,2,FALSE),"")</f>
        <v>Lao, Demokratische Volksrepublik</v>
      </c>
      <c r="AB33" s="144" t="str">
        <f>IFERROR(VLOOKUP(INDEX(EU_Extra!$D$4:$D$155,MATCH(LARGE(EU_Extra!Z$4:Z$155,$D33),EU_Extra!Z$4:Z$155,0)),Countries!$A:$B,2,FALSE),"")</f>
        <v/>
      </c>
      <c r="AC33" s="144" t="str">
        <f>IFERROR(VLOOKUP(INDEX(EU_Extra!$D$4:$D$155,MATCH(LARGE(EU_Extra!AA$4:AA$155,$D33),EU_Extra!AA$4:AA$155,0)),Countries!$A:$B,2,FALSE),"")</f>
        <v/>
      </c>
      <c r="AD33" s="144" t="str">
        <f>IFERROR(VLOOKUP(INDEX(EU_Extra!$D$4:$D$155,MATCH(LARGE(EU_Extra!AB$4:AB$155,$D33),EU_Extra!AB$4:AB$155,0)),Countries!$A:$B,2,FALSE),"")</f>
        <v/>
      </c>
      <c r="AE33" s="144" t="str">
        <f>IFERROR(VLOOKUP(INDEX(EU_Extra!$D$4:$D$155,MATCH(LARGE(EU_Extra!AC$4:AC$155,$D33),EU_Extra!AC$4:AC$155,0)),Countries!$A:$B,2,FALSE),"")</f>
        <v/>
      </c>
      <c r="AF33" s="144" t="str">
        <f>IFERROR(VLOOKUP(INDEX(EU_Extra!$D$4:$D$155,MATCH(LARGE(EU_Extra!AD$4:AD$155,$D33),EU_Extra!AD$4:AD$155,0)),Countries!$A:$B,2,FALSE),"")</f>
        <v/>
      </c>
      <c r="AG33" s="144" t="str">
        <f>IFERROR(VLOOKUP(INDEX(EU_Extra!$D$4:$D$155,MATCH(LARGE(EU_Extra!AE$4:AE$155,$D33),EU_Extra!AE$4:AE$155,0)),Countries!$A:$B,2,FALSE),"")</f>
        <v/>
      </c>
      <c r="AH33" s="144" t="str">
        <f>IFERROR(VLOOKUP(INDEX(EU_Extra!$D$4:$D$155,MATCH(LARGE(EU_Extra!AF$4:AF$155,$D33),EU_Extra!AF$4:AF$155,0)),Countries!$A:$B,2,FALSE),"")</f>
        <v/>
      </c>
      <c r="AI33" s="144" t="str">
        <f>IFERROR(VLOOKUP(INDEX(EU_Extra!$D$4:$D$155,MATCH(LARGE(EU_Extra!AG$4:AG$155,$D33),EU_Extra!AG$4:AG$155,0)),Countries!$A:$B,2,FALSE),"")</f>
        <v/>
      </c>
      <c r="AJ33" s="144" t="str">
        <f>IFERROR(VLOOKUP(INDEX(EU_Extra!$D$4:$D$155,MATCH(LARGE(EU_Extra!AH$4:AH$155,$D33),EU_Extra!AH$4:AH$155,0)),Countries!$A:$B,2,FALSE),"")</f>
        <v/>
      </c>
    </row>
    <row r="34" spans="4:36" ht="16" customHeight="1">
      <c r="D34" s="145">
        <f t="shared" si="1"/>
        <v>27</v>
      </c>
      <c r="E34" s="144" t="str">
        <f>IFERROR(VLOOKUP(INDEX(EU_Extra!$D$4:$D$152,MATCH(LARGE(EU_Extra!#REF!,$D34),EU_Extra!#REF!,0)),Countries!$A:$B,2,FALSE),"")</f>
        <v/>
      </c>
      <c r="F34" s="144" t="str">
        <f>IFERROR(VLOOKUP(INDEX(EU_Extra!$D$4:$D$152,MATCH(LARGE(EU_Extra!#REF!,$D34),EU_Extra!#REF!,0)),Countries!$A:$B,2,FALSE),"")</f>
        <v/>
      </c>
      <c r="G34" s="144" t="str">
        <f>IFERROR(VLOOKUP(INDEX(EU_Extra!$D$4:$D$155,MATCH(LARGE(EU_Extra!E$4:E$155,$D34),EU_Extra!E$4:E$155,0)),Countries!$A:$B,2,FALSE),"")</f>
        <v>NordMazedonien</v>
      </c>
      <c r="H34" s="144" t="str">
        <f>IFERROR(VLOOKUP(INDEX(EU_Extra!$D$4:$D$155,MATCH(LARGE(EU_Extra!F$4:F$155,$D34),EU_Extra!F$4:F$155,0)),Countries!$A:$B,2,FALSE),"")</f>
        <v>Paraguay</v>
      </c>
      <c r="I34" s="144" t="str">
        <f>IFERROR(VLOOKUP(INDEX(EU_Extra!$D$4:$D$155,MATCH(LARGE(EU_Extra!G$4:G$155,$D34),EU_Extra!G$4:G$155,0)),Countries!$A:$B,2,FALSE),"")</f>
        <v>Nepal</v>
      </c>
      <c r="J34" s="144" t="str">
        <f>IFERROR(VLOOKUP(INDEX(EU_Extra!$D$4:$D$155,MATCH(LARGE(EU_Extra!H$4:H$155,$D34),EU_Extra!H$4:H$155,0)),Countries!$A:$B,2,FALSE),"")</f>
        <v>Burkina Faso</v>
      </c>
      <c r="K34" s="144" t="str">
        <f>IFERROR(VLOOKUP(INDEX(EU_Extra!$D$4:$D$155,MATCH(LARGE(EU_Extra!I$4:I$155,$D34),EU_Extra!I$4:I$155,0)),Countries!$A:$B,2,FALSE),"")</f>
        <v>Cote d'Ivoire</v>
      </c>
      <c r="L34" s="144" t="str">
        <f>IFERROR(VLOOKUP(INDEX(EU_Extra!$D$4:$D$155,MATCH(LARGE(EU_Extra!J$4:J$155,$D34),EU_Extra!J$4:J$155,0)),Countries!$A:$B,2,FALSE),"")</f>
        <v>El Salvador</v>
      </c>
      <c r="M34" s="144" t="str">
        <f>IFERROR(VLOOKUP(INDEX(EU_Extra!$D$4:$D$155,MATCH(LARGE(EU_Extra!K$4:K$155,$D34),EU_Extra!K$4:K$155,0)),Countries!$A:$B,2,FALSE),"")</f>
        <v>NL Antillen</v>
      </c>
      <c r="N34" s="144" t="str">
        <f>IFERROR(VLOOKUP(INDEX(EU_Extra!$D$4:$D$155,MATCH(LARGE(EU_Extra!L$4:L$155,$D34),EU_Extra!L$4:L$155,0)),Countries!$A:$B,2,FALSE),"")</f>
        <v>NL Antillen</v>
      </c>
      <c r="O34" s="144" t="str">
        <f>IFERROR(VLOOKUP(INDEX(EU_Extra!$D$4:$D$155,MATCH(LARGE(EU_Extra!M$4:M$155,$D34),EU_Extra!M$4:M$155,0)),Countries!$A:$B,2,FALSE),"")</f>
        <v>Costa Rica</v>
      </c>
      <c r="P34" s="144" t="str">
        <f>IFERROR(VLOOKUP(INDEX(EU_Extra!$D$4:$D$155,MATCH(LARGE(EU_Extra!N$4:N$155,$D34),EU_Extra!N$4:N$155,0)),Countries!$A:$B,2,FALSE),"")</f>
        <v>Uganda</v>
      </c>
      <c r="Q34" s="144" t="str">
        <f>IFERROR(VLOOKUP(INDEX(EU_Extra!$D$4:$D$155,MATCH(LARGE(EU_Extra!O$4:O$155,$D34),EU_Extra!O$4:O$155,0)),Countries!$A:$B,2,FALSE),"")</f>
        <v>Sierra Leone</v>
      </c>
      <c r="R34" s="144" t="str">
        <f>IFERROR(VLOOKUP(INDEX(EU_Extra!$D$4:$D$155,MATCH(LARGE(EU_Extra!P$4:P$155,$D34),EU_Extra!P$4:P$155,0)),Countries!$A:$B,2,FALSE),"")</f>
        <v>Kolumbien</v>
      </c>
      <c r="S34" s="144" t="str">
        <f>IFERROR(VLOOKUP(INDEX(EU_Extra!$D$4:$D$155,MATCH(LARGE(EU_Extra!Q$4:Q$155,$D34),EU_Extra!Q$4:Q$155,0)),Countries!$A:$B,2,FALSE),"")</f>
        <v>Vereinigte Arabische Emirate</v>
      </c>
      <c r="T34" s="144" t="str">
        <f>IFERROR(VLOOKUP(INDEX(EU_Extra!$D$4:$D$155,MATCH(LARGE(EU_Extra!R$4:R$155,$D34),EU_Extra!R$4:R$155,0)),Countries!$A:$B,2,FALSE),"")</f>
        <v>Guyana</v>
      </c>
      <c r="U34" s="144" t="str">
        <f>IFERROR(VLOOKUP(INDEX(EU_Extra!$D$4:$D$155,MATCH(LARGE(EU_Extra!S$4:S$155,$D34),EU_Extra!S$4:S$155,0)),Countries!$A:$B,2,FALSE),"")</f>
        <v>Nicaragua</v>
      </c>
      <c r="V34" s="144" t="str">
        <f>IFERROR(VLOOKUP(INDEX(EU_Extra!$D$4:$D$155,MATCH(LARGE(EU_Extra!T$4:T$155,$D34),EU_Extra!T$4:T$155,0)),Countries!$A:$B,2,FALSE),"")</f>
        <v>Sambia</v>
      </c>
      <c r="W34" s="144" t="str">
        <f>IFERROR(VLOOKUP(INDEX(EU_Extra!$D$4:$D$155,MATCH(LARGE(EU_Extra!U$4:U$155,$D34),EU_Extra!U$4:U$155,0)),Countries!$A:$B,2,FALSE),"")</f>
        <v>Ecuador</v>
      </c>
      <c r="X34" s="144" t="str">
        <f>IFERROR(VLOOKUP(INDEX(EU_Extra!$D$4:$D$155,MATCH(LARGE(EU_Extra!V$4:V$155,$D34),EU_Extra!V$4:V$155,0)),Countries!$A:$B,2,FALSE),"")</f>
        <v>Costa Rica</v>
      </c>
      <c r="Y34" s="144" t="str">
        <f>IFERROR(VLOOKUP(INDEX(EU_Extra!$D$4:$D$155,MATCH(LARGE(EU_Extra!W$4:W$155,$D34),EU_Extra!W$4:W$155,0)),Countries!$A:$B,2,FALSE),"")</f>
        <v>Moldau</v>
      </c>
      <c r="Z34" s="144" t="str">
        <f>IFERROR(VLOOKUP(INDEX(EU_Extra!$D$4:$D$155,MATCH(LARGE(EU_Extra!X$4:X$155,$D34),EU_Extra!X$4:X$155,0)),Countries!$A:$B,2,FALSE),"")</f>
        <v>Thailand</v>
      </c>
      <c r="AA34" s="144" t="str">
        <f>IFERROR(VLOOKUP(INDEX(EU_Extra!$D$4:$D$155,MATCH(LARGE(EU_Extra!Y$4:Y$155,$D34),EU_Extra!Y$4:Y$155,0)),Countries!$A:$B,2,FALSE),"")</f>
        <v>Thailand</v>
      </c>
      <c r="AB34" s="144" t="str">
        <f>IFERROR(VLOOKUP(INDEX(EU_Extra!$D$4:$D$155,MATCH(LARGE(EU_Extra!Z$4:Z$155,$D34),EU_Extra!Z$4:Z$155,0)),Countries!$A:$B,2,FALSE),"")</f>
        <v/>
      </c>
      <c r="AC34" s="144" t="str">
        <f>IFERROR(VLOOKUP(INDEX(EU_Extra!$D$4:$D$155,MATCH(LARGE(EU_Extra!AA$4:AA$155,$D34),EU_Extra!AA$4:AA$155,0)),Countries!$A:$B,2,FALSE),"")</f>
        <v/>
      </c>
      <c r="AD34" s="144" t="str">
        <f>IFERROR(VLOOKUP(INDEX(EU_Extra!$D$4:$D$155,MATCH(LARGE(EU_Extra!AB$4:AB$155,$D34),EU_Extra!AB$4:AB$155,0)),Countries!$A:$B,2,FALSE),"")</f>
        <v/>
      </c>
      <c r="AE34" s="144" t="str">
        <f>IFERROR(VLOOKUP(INDEX(EU_Extra!$D$4:$D$155,MATCH(LARGE(EU_Extra!AC$4:AC$155,$D34),EU_Extra!AC$4:AC$155,0)),Countries!$A:$B,2,FALSE),"")</f>
        <v/>
      </c>
      <c r="AF34" s="144" t="str">
        <f>IFERROR(VLOOKUP(INDEX(EU_Extra!$D$4:$D$155,MATCH(LARGE(EU_Extra!AD$4:AD$155,$D34),EU_Extra!AD$4:AD$155,0)),Countries!$A:$B,2,FALSE),"")</f>
        <v/>
      </c>
      <c r="AG34" s="144" t="str">
        <f>IFERROR(VLOOKUP(INDEX(EU_Extra!$D$4:$D$155,MATCH(LARGE(EU_Extra!AE$4:AE$155,$D34),EU_Extra!AE$4:AE$155,0)),Countries!$A:$B,2,FALSE),"")</f>
        <v/>
      </c>
      <c r="AH34" s="144" t="str">
        <f>IFERROR(VLOOKUP(INDEX(EU_Extra!$D$4:$D$155,MATCH(LARGE(EU_Extra!AF$4:AF$155,$D34),EU_Extra!AF$4:AF$155,0)),Countries!$A:$B,2,FALSE),"")</f>
        <v/>
      </c>
      <c r="AI34" s="144" t="str">
        <f>IFERROR(VLOOKUP(INDEX(EU_Extra!$D$4:$D$155,MATCH(LARGE(EU_Extra!AG$4:AG$155,$D34),EU_Extra!AG$4:AG$155,0)),Countries!$A:$B,2,FALSE),"")</f>
        <v/>
      </c>
      <c r="AJ34" s="144" t="str">
        <f>IFERROR(VLOOKUP(INDEX(EU_Extra!$D$4:$D$155,MATCH(LARGE(EU_Extra!AH$4:AH$155,$D34),EU_Extra!AH$4:AH$155,0)),Countries!$A:$B,2,FALSE),"")</f>
        <v/>
      </c>
    </row>
    <row r="35" spans="4:36" ht="16" customHeight="1">
      <c r="D35" s="145">
        <f t="shared" si="1"/>
        <v>28</v>
      </c>
      <c r="E35" s="144" t="str">
        <f>IFERROR(VLOOKUP(INDEX(EU_Extra!$D$4:$D$152,MATCH(LARGE(EU_Extra!#REF!,$D35),EU_Extra!#REF!,0)),Countries!$A:$B,2,FALSE),"")</f>
        <v/>
      </c>
      <c r="F35" s="144" t="str">
        <f>IFERROR(VLOOKUP(INDEX(EU_Extra!$D$4:$D$152,MATCH(LARGE(EU_Extra!#REF!,$D35),EU_Extra!#REF!,0)),Countries!$A:$B,2,FALSE),"")</f>
        <v/>
      </c>
      <c r="G35" s="144" t="str">
        <f>IFERROR(VLOOKUP(INDEX(EU_Extra!$D$4:$D$155,MATCH(LARGE(EU_Extra!E$4:E$155,$D35),EU_Extra!E$4:E$155,0)),Countries!$A:$B,2,FALSE),"")</f>
        <v>Jamaika</v>
      </c>
      <c r="H35" s="144" t="str">
        <f>IFERROR(VLOOKUP(INDEX(EU_Extra!$D$4:$D$155,MATCH(LARGE(EU_Extra!F$4:F$155,$D35),EU_Extra!F$4:F$155,0)),Countries!$A:$B,2,FALSE),"")</f>
        <v>Madagaskar</v>
      </c>
      <c r="I35" s="144" t="str">
        <f>IFERROR(VLOOKUP(INDEX(EU_Extra!$D$4:$D$155,MATCH(LARGE(EU_Extra!G$4:G$155,$D35),EU_Extra!G$4:G$155,0)),Countries!$A:$B,2,FALSE),"")</f>
        <v>Paraguay</v>
      </c>
      <c r="J35" s="144" t="str">
        <f>IFERROR(VLOOKUP(INDEX(EU_Extra!$D$4:$D$155,MATCH(LARGE(EU_Extra!H$4:H$155,$D35),EU_Extra!H$4:H$155,0)),Countries!$A:$B,2,FALSE),"")</f>
        <v>Belize</v>
      </c>
      <c r="K35" s="144" t="str">
        <f>IFERROR(VLOOKUP(INDEX(EU_Extra!$D$4:$D$155,MATCH(LARGE(EU_Extra!I$4:I$155,$D35),EU_Extra!I$4:I$155,0)),Countries!$A:$B,2,FALSE),"")</f>
        <v>Kongo, Demokratische Republik</v>
      </c>
      <c r="L35" s="144" t="str">
        <f>IFERROR(VLOOKUP(INDEX(EU_Extra!$D$4:$D$155,MATCH(LARGE(EU_Extra!J$4:J$155,$D35),EU_Extra!J$4:J$155,0)),Countries!$A:$B,2,FALSE),"")</f>
        <v>NL Antillen</v>
      </c>
      <c r="M35" s="144" t="str">
        <f>IFERROR(VLOOKUP(INDEX(EU_Extra!$D$4:$D$155,MATCH(LARGE(EU_Extra!K$4:K$155,$D35),EU_Extra!K$4:K$155,0)),Countries!$A:$B,2,FALSE),"")</f>
        <v>Sierra Leone</v>
      </c>
      <c r="N35" s="144" t="str">
        <f>IFERROR(VLOOKUP(INDEX(EU_Extra!$D$4:$D$155,MATCH(LARGE(EU_Extra!L$4:L$155,$D35),EU_Extra!L$4:L$155,0)),Countries!$A:$B,2,FALSE),"")</f>
        <v>Sierra Leone</v>
      </c>
      <c r="O35" s="144" t="str">
        <f>IFERROR(VLOOKUP(INDEX(EU_Extra!$D$4:$D$155,MATCH(LARGE(EU_Extra!M$4:M$155,$D35),EU_Extra!M$4:M$155,0)),Countries!$A:$B,2,FALSE),"")</f>
        <v>Korea, Republik</v>
      </c>
      <c r="P35" s="144" t="str">
        <f>IFERROR(VLOOKUP(INDEX(EU_Extra!$D$4:$D$155,MATCH(LARGE(EU_Extra!N$4:N$155,$D35),EU_Extra!N$4:N$155,0)),Countries!$A:$B,2,FALSE),"")</f>
        <v>Benin</v>
      </c>
      <c r="Q35" s="144" t="str">
        <f>IFERROR(VLOOKUP(INDEX(EU_Extra!$D$4:$D$155,MATCH(LARGE(EU_Extra!O$4:O$155,$D35),EU_Extra!O$4:O$155,0)),Countries!$A:$B,2,FALSE),"")</f>
        <v>Saudi Arabien</v>
      </c>
      <c r="R35" s="144" t="str">
        <f>IFERROR(VLOOKUP(INDEX(EU_Extra!$D$4:$D$155,MATCH(LARGE(EU_Extra!P$4:P$155,$D35),EU_Extra!P$4:P$155,0)),Countries!$A:$B,2,FALSE),"")</f>
        <v>Paraguay</v>
      </c>
      <c r="S35" s="144" t="str">
        <f>IFERROR(VLOOKUP(INDEX(EU_Extra!$D$4:$D$155,MATCH(LARGE(EU_Extra!Q$4:Q$155,$D35),EU_Extra!Q$4:Q$155,0)),Countries!$A:$B,2,FALSE),"")</f>
        <v>Indien</v>
      </c>
      <c r="T35" s="144" t="str">
        <f>IFERROR(VLOOKUP(INDEX(EU_Extra!$D$4:$D$155,MATCH(LARGE(EU_Extra!R$4:R$155,$D35),EU_Extra!R$4:R$155,0)),Countries!$A:$B,2,FALSE),"")</f>
        <v>Panama</v>
      </c>
      <c r="U35" s="144" t="str">
        <f>IFERROR(VLOOKUP(INDEX(EU_Extra!$D$4:$D$155,MATCH(LARGE(EU_Extra!S$4:S$155,$D35),EU_Extra!S$4:S$155,0)),Countries!$A:$B,2,FALSE),"")</f>
        <v>Vereinigte Arabische Emirate</v>
      </c>
      <c r="V35" s="144" t="str">
        <f>IFERROR(VLOOKUP(INDEX(EU_Extra!$D$4:$D$155,MATCH(LARGE(EU_Extra!T$4:T$155,$D35),EU_Extra!T$4:T$155,0)),Countries!$A:$B,2,FALSE),"")</f>
        <v>Argentinien</v>
      </c>
      <c r="W35" s="144" t="str">
        <f>IFERROR(VLOOKUP(INDEX(EU_Extra!$D$4:$D$155,MATCH(LARGE(EU_Extra!U$4:U$155,$D35),EU_Extra!U$4:U$155,0)),Countries!$A:$B,2,FALSE),"")</f>
        <v>Philippinen</v>
      </c>
      <c r="X35" s="144" t="str">
        <f>IFERROR(VLOOKUP(INDEX(EU_Extra!$D$4:$D$155,MATCH(LARGE(EU_Extra!V$4:V$155,$D35),EU_Extra!V$4:V$155,0)),Countries!$A:$B,2,FALSE),"")</f>
        <v>Vereinigte Staaten</v>
      </c>
      <c r="Y35" s="144" t="str">
        <f>IFERROR(VLOOKUP(INDEX(EU_Extra!$D$4:$D$155,MATCH(LARGE(EU_Extra!W$4:W$155,$D35),EU_Extra!W$4:W$155,0)),Countries!$A:$B,2,FALSE),"")</f>
        <v>Thailand</v>
      </c>
      <c r="Z35" s="144" t="str">
        <f>IFERROR(VLOOKUP(INDEX(EU_Extra!$D$4:$D$155,MATCH(LARGE(EU_Extra!X$4:X$155,$D35),EU_Extra!X$4:X$155,0)),Countries!$A:$B,2,FALSE),"")</f>
        <v>Nicht spezifizierte Länder und Gebiete im Rahmen des Warenverkehrs mit Drittländern</v>
      </c>
      <c r="AA35" s="144" t="str">
        <f>IFERROR(VLOOKUP(INDEX(EU_Extra!$D$4:$D$155,MATCH(LARGE(EU_Extra!Y$4:Y$155,$D35),EU_Extra!Y$4:Y$155,0)),Countries!$A:$B,2,FALSE),"")</f>
        <v>Agypten</v>
      </c>
      <c r="AB35" s="144" t="str">
        <f>IFERROR(VLOOKUP(INDEX(EU_Extra!$D$4:$D$155,MATCH(LARGE(EU_Extra!Z$4:Z$155,$D35),EU_Extra!Z$4:Z$155,0)),Countries!$A:$B,2,FALSE),"")</f>
        <v/>
      </c>
      <c r="AC35" s="144" t="str">
        <f>IFERROR(VLOOKUP(INDEX(EU_Extra!$D$4:$D$155,MATCH(LARGE(EU_Extra!AA$4:AA$155,$D35),EU_Extra!AA$4:AA$155,0)),Countries!$A:$B,2,FALSE),"")</f>
        <v/>
      </c>
      <c r="AD35" s="144" t="str">
        <f>IFERROR(VLOOKUP(INDEX(EU_Extra!$D$4:$D$155,MATCH(LARGE(EU_Extra!AB$4:AB$155,$D35),EU_Extra!AB$4:AB$155,0)),Countries!$A:$B,2,FALSE),"")</f>
        <v/>
      </c>
      <c r="AE35" s="144" t="str">
        <f>IFERROR(VLOOKUP(INDEX(EU_Extra!$D$4:$D$155,MATCH(LARGE(EU_Extra!AC$4:AC$155,$D35),EU_Extra!AC$4:AC$155,0)),Countries!$A:$B,2,FALSE),"")</f>
        <v/>
      </c>
      <c r="AF35" s="144" t="str">
        <f>IFERROR(VLOOKUP(INDEX(EU_Extra!$D$4:$D$155,MATCH(LARGE(EU_Extra!AD$4:AD$155,$D35),EU_Extra!AD$4:AD$155,0)),Countries!$A:$B,2,FALSE),"")</f>
        <v/>
      </c>
      <c r="AG35" s="144" t="str">
        <f>IFERROR(VLOOKUP(INDEX(EU_Extra!$D$4:$D$155,MATCH(LARGE(EU_Extra!AE$4:AE$155,$D35),EU_Extra!AE$4:AE$155,0)),Countries!$A:$B,2,FALSE),"")</f>
        <v/>
      </c>
      <c r="AH35" s="144" t="str">
        <f>IFERROR(VLOOKUP(INDEX(EU_Extra!$D$4:$D$155,MATCH(LARGE(EU_Extra!AF$4:AF$155,$D35),EU_Extra!AF$4:AF$155,0)),Countries!$A:$B,2,FALSE),"")</f>
        <v/>
      </c>
      <c r="AI35" s="144" t="str">
        <f>IFERROR(VLOOKUP(INDEX(EU_Extra!$D$4:$D$155,MATCH(LARGE(EU_Extra!AG$4:AG$155,$D35),EU_Extra!AG$4:AG$155,0)),Countries!$A:$B,2,FALSE),"")</f>
        <v/>
      </c>
      <c r="AJ35" s="144" t="str">
        <f>IFERROR(VLOOKUP(INDEX(EU_Extra!$D$4:$D$155,MATCH(LARGE(EU_Extra!AH$4:AH$155,$D35),EU_Extra!AH$4:AH$155,0)),Countries!$A:$B,2,FALSE),"")</f>
        <v/>
      </c>
    </row>
    <row r="36" spans="4:36" ht="16" customHeight="1">
      <c r="D36" s="145">
        <f t="shared" si="1"/>
        <v>29</v>
      </c>
      <c r="E36" s="144" t="str">
        <f>IFERROR(VLOOKUP(INDEX(EU_Extra!$D$4:$D$152,MATCH(LARGE(EU_Extra!#REF!,$D36),EU_Extra!#REF!,0)),Countries!$A:$B,2,FALSE),"")</f>
        <v/>
      </c>
      <c r="F36" s="144" t="str">
        <f>IFERROR(VLOOKUP(INDEX(EU_Extra!$D$4:$D$152,MATCH(LARGE(EU_Extra!#REF!,$D36),EU_Extra!#REF!,0)),Countries!$A:$B,2,FALSE),"")</f>
        <v/>
      </c>
      <c r="G36" s="144" t="str">
        <f>IFERROR(VLOOKUP(INDEX(EU_Extra!$D$4:$D$155,MATCH(LARGE(EU_Extra!E$4:E$155,$D36),EU_Extra!E$4:E$155,0)),Countries!$A:$B,2,FALSE),"")</f>
        <v>Belize</v>
      </c>
      <c r="H36" s="144" t="str">
        <f>IFERROR(VLOOKUP(INDEX(EU_Extra!$D$4:$D$155,MATCH(LARGE(EU_Extra!F$4:F$155,$D36),EU_Extra!F$4:F$155,0)),Countries!$A:$B,2,FALSE),"")</f>
        <v>Ukraine</v>
      </c>
      <c r="I36" s="144" t="str">
        <f>IFERROR(VLOOKUP(INDEX(EU_Extra!$D$4:$D$155,MATCH(LARGE(EU_Extra!G$4:G$155,$D36),EU_Extra!G$4:G$155,0)),Countries!$A:$B,2,FALSE),"")</f>
        <v>Burkina Faso</v>
      </c>
      <c r="J36" s="144" t="str">
        <f>IFERROR(VLOOKUP(INDEX(EU_Extra!$D$4:$D$155,MATCH(LARGE(EU_Extra!H$4:H$155,$D36),EU_Extra!H$4:H$155,0)),Countries!$A:$B,2,FALSE),"")</f>
        <v>Türkei</v>
      </c>
      <c r="K36" s="144" t="str">
        <f>IFERROR(VLOOKUP(INDEX(EU_Extra!$D$4:$D$155,MATCH(LARGE(EU_Extra!I$4:I$155,$D36),EU_Extra!I$4:I$155,0)),Countries!$A:$B,2,FALSE),"")</f>
        <v>Sierra Leone</v>
      </c>
      <c r="L36" s="144" t="str">
        <f>IFERROR(VLOOKUP(INDEX(EU_Extra!$D$4:$D$155,MATCH(LARGE(EU_Extra!J$4:J$155,$D36),EU_Extra!J$4:J$155,0)),Countries!$A:$B,2,FALSE),"")</f>
        <v>Thailand</v>
      </c>
      <c r="M36" s="144" t="str">
        <f>IFERROR(VLOOKUP(INDEX(EU_Extra!$D$4:$D$155,MATCH(LARGE(EU_Extra!K$4:K$155,$D36),EU_Extra!K$4:K$155,0)),Countries!$A:$B,2,FALSE),"")</f>
        <v>Kongo, Demokratische Republik</v>
      </c>
      <c r="N36" s="144" t="str">
        <f>IFERROR(VLOOKUP(INDEX(EU_Extra!$D$4:$D$155,MATCH(LARGE(EU_Extra!L$4:L$155,$D36),EU_Extra!L$4:L$155,0)),Countries!$A:$B,2,FALSE),"")</f>
        <v>El Salvador</v>
      </c>
      <c r="O36" s="144" t="str">
        <f>IFERROR(VLOOKUP(INDEX(EU_Extra!$D$4:$D$155,MATCH(LARGE(EU_Extra!M$4:M$155,$D36),EU_Extra!M$4:M$155,0)),Countries!$A:$B,2,FALSE),"")</f>
        <v>Saudi Arabien</v>
      </c>
      <c r="P36" s="144" t="str">
        <f>IFERROR(VLOOKUP(INDEX(EU_Extra!$D$4:$D$155,MATCH(LARGE(EU_Extra!N$4:N$155,$D36),EU_Extra!N$4:N$155,0)),Countries!$A:$B,2,FALSE),"")</f>
        <v>Israel</v>
      </c>
      <c r="Q36" s="144" t="str">
        <f>IFERROR(VLOOKUP(INDEX(EU_Extra!$D$4:$D$155,MATCH(LARGE(EU_Extra!O$4:O$155,$D36),EU_Extra!O$4:O$155,0)),Countries!$A:$B,2,FALSE),"")</f>
        <v>Vereinigte Staaten</v>
      </c>
      <c r="R36" s="144" t="str">
        <f>IFERROR(VLOOKUP(INDEX(EU_Extra!$D$4:$D$155,MATCH(LARGE(EU_Extra!P$4:P$155,$D36),EU_Extra!P$4:P$155,0)),Countries!$A:$B,2,FALSE),"")</f>
        <v>Argentinien</v>
      </c>
      <c r="S36" s="144" t="str">
        <f>IFERROR(VLOOKUP(INDEX(EU_Extra!$D$4:$D$155,MATCH(LARGE(EU_Extra!Q$4:Q$155,$D36),EU_Extra!Q$4:Q$155,0)),Countries!$A:$B,2,FALSE),"")</f>
        <v>Benin</v>
      </c>
      <c r="T36" s="144" t="str">
        <f>IFERROR(VLOOKUP(INDEX(EU_Extra!$D$4:$D$155,MATCH(LARGE(EU_Extra!R$4:R$155,$D36),EU_Extra!R$4:R$155,0)),Countries!$A:$B,2,FALSE),"")</f>
        <v>Argentinien</v>
      </c>
      <c r="U36" s="144" t="str">
        <f>IFERROR(VLOOKUP(INDEX(EU_Extra!$D$4:$D$155,MATCH(LARGE(EU_Extra!S$4:S$155,$D36),EU_Extra!S$4:S$155,0)),Countries!$A:$B,2,FALSE),"")</f>
        <v>Bosnien-Herzegowina</v>
      </c>
      <c r="V36" s="144" t="str">
        <f>IFERROR(VLOOKUP(INDEX(EU_Extra!$D$4:$D$155,MATCH(LARGE(EU_Extra!T$4:T$155,$D36),EU_Extra!T$4:T$155,0)),Countries!$A:$B,2,FALSE),"")</f>
        <v>Nicaragua</v>
      </c>
      <c r="W36" s="144" t="str">
        <f>IFERROR(VLOOKUP(INDEX(EU_Extra!$D$4:$D$155,MATCH(LARGE(EU_Extra!U$4:U$155,$D36),EU_Extra!U$4:U$155,0)),Countries!$A:$B,2,FALSE),"")</f>
        <v>Nicht spezifizierte Länder und Gebiete im Rahmen des Warenverkehrs mit Drittländern</v>
      </c>
      <c r="X36" s="144" t="str">
        <f>IFERROR(VLOOKUP(INDEX(EU_Extra!$D$4:$D$155,MATCH(LARGE(EU_Extra!V$4:V$155,$D36),EU_Extra!V$4:V$155,0)),Countries!$A:$B,2,FALSE),"")</f>
        <v>Peru</v>
      </c>
      <c r="Y36" s="144" t="str">
        <f>IFERROR(VLOOKUP(INDEX(EU_Extra!$D$4:$D$155,MATCH(LARGE(EU_Extra!W$4:W$155,$D36),EU_Extra!W$4:W$155,0)),Countries!$A:$B,2,FALSE),"")</f>
        <v>Nicht spezifizierte Länder und Gebiete im Rahmen des Warenverkehrs mit Drittländern</v>
      </c>
      <c r="Z36" s="144" t="str">
        <f>IFERROR(VLOOKUP(INDEX(EU_Extra!$D$4:$D$155,MATCH(LARGE(EU_Extra!X$4:X$155,$D36),EU_Extra!X$4:X$155,0)),Countries!$A:$B,2,FALSE),"")</f>
        <v>Vereinigte Staaten</v>
      </c>
      <c r="AA36" s="144" t="str">
        <f>IFERROR(VLOOKUP(INDEX(EU_Extra!$D$4:$D$155,MATCH(LARGE(EU_Extra!Y$4:Y$155,$D36),EU_Extra!Y$4:Y$155,0)),Countries!$A:$B,2,FALSE),"")</f>
        <v>Vereinigte Staaten</v>
      </c>
      <c r="AB36" s="144" t="str">
        <f>IFERROR(VLOOKUP(INDEX(EU_Extra!$D$4:$D$155,MATCH(LARGE(EU_Extra!Z$4:Z$155,$D36),EU_Extra!Z$4:Z$155,0)),Countries!$A:$B,2,FALSE),"")</f>
        <v/>
      </c>
      <c r="AC36" s="144" t="str">
        <f>IFERROR(VLOOKUP(INDEX(EU_Extra!$D$4:$D$155,MATCH(LARGE(EU_Extra!AA$4:AA$155,$D36),EU_Extra!AA$4:AA$155,0)),Countries!$A:$B,2,FALSE),"")</f>
        <v/>
      </c>
      <c r="AD36" s="144" t="str">
        <f>IFERROR(VLOOKUP(INDEX(EU_Extra!$D$4:$D$155,MATCH(LARGE(EU_Extra!AB$4:AB$155,$D36),EU_Extra!AB$4:AB$155,0)),Countries!$A:$B,2,FALSE),"")</f>
        <v/>
      </c>
      <c r="AE36" s="144" t="str">
        <f>IFERROR(VLOOKUP(INDEX(EU_Extra!$D$4:$D$155,MATCH(LARGE(EU_Extra!AC$4:AC$155,$D36),EU_Extra!AC$4:AC$155,0)),Countries!$A:$B,2,FALSE),"")</f>
        <v/>
      </c>
      <c r="AF36" s="144" t="str">
        <f>IFERROR(VLOOKUP(INDEX(EU_Extra!$D$4:$D$155,MATCH(LARGE(EU_Extra!AD$4:AD$155,$D36),EU_Extra!AD$4:AD$155,0)),Countries!$A:$B,2,FALSE),"")</f>
        <v/>
      </c>
      <c r="AG36" s="144" t="str">
        <f>IFERROR(VLOOKUP(INDEX(EU_Extra!$D$4:$D$155,MATCH(LARGE(EU_Extra!AE$4:AE$155,$D36),EU_Extra!AE$4:AE$155,0)),Countries!$A:$B,2,FALSE),"")</f>
        <v/>
      </c>
      <c r="AH36" s="144" t="str">
        <f>IFERROR(VLOOKUP(INDEX(EU_Extra!$D$4:$D$155,MATCH(LARGE(EU_Extra!AF$4:AF$155,$D36),EU_Extra!AF$4:AF$155,0)),Countries!$A:$B,2,FALSE),"")</f>
        <v/>
      </c>
      <c r="AI36" s="144" t="str">
        <f>IFERROR(VLOOKUP(INDEX(EU_Extra!$D$4:$D$155,MATCH(LARGE(EU_Extra!AG$4:AG$155,$D36),EU_Extra!AG$4:AG$155,0)),Countries!$A:$B,2,FALSE),"")</f>
        <v/>
      </c>
      <c r="AJ36" s="144" t="str">
        <f>IFERROR(VLOOKUP(INDEX(EU_Extra!$D$4:$D$155,MATCH(LARGE(EU_Extra!AH$4:AH$155,$D36),EU_Extra!AH$4:AH$155,0)),Countries!$A:$B,2,FALSE),"")</f>
        <v/>
      </c>
    </row>
    <row r="37" spans="4:36" ht="16" customHeight="1">
      <c r="D37" s="145">
        <f t="shared" si="1"/>
        <v>30</v>
      </c>
      <c r="E37" s="144" t="str">
        <f>IFERROR(VLOOKUP(INDEX(EU_Extra!$D$4:$D$152,MATCH(LARGE(EU_Extra!#REF!,$D37),EU_Extra!#REF!,0)),Countries!$A:$B,2,FALSE),"")</f>
        <v/>
      </c>
      <c r="F37" s="144" t="str">
        <f>IFERROR(VLOOKUP(INDEX(EU_Extra!$D$4:$D$152,MATCH(LARGE(EU_Extra!#REF!,$D37),EU_Extra!#REF!,0)),Countries!$A:$B,2,FALSE),"")</f>
        <v/>
      </c>
      <c r="G37" s="144" t="str">
        <f>IFERROR(VLOOKUP(INDEX(EU_Extra!$D$4:$D$155,MATCH(LARGE(EU_Extra!E$4:E$155,$D37),EU_Extra!E$4:E$155,0)),Countries!$A:$B,2,FALSE),"")</f>
        <v>Argentinien</v>
      </c>
      <c r="H37" s="144" t="str">
        <f>IFERROR(VLOOKUP(INDEX(EU_Extra!$D$4:$D$155,MATCH(LARGE(EU_Extra!F$4:F$155,$D37),EU_Extra!F$4:F$155,0)),Countries!$A:$B,2,FALSE),"")</f>
        <v>Nicht spezifizierte Länder und Gebiete im Rahmen des Warenverkehrs mit Drittländern</v>
      </c>
      <c r="I37" s="144" t="str">
        <f>IFERROR(VLOOKUP(INDEX(EU_Extra!$D$4:$D$155,MATCH(LARGE(EU_Extra!G$4:G$155,$D37),EU_Extra!G$4:G$155,0)),Countries!$A:$B,2,FALSE),"")</f>
        <v>Kolumbien</v>
      </c>
      <c r="J37" s="144" t="str">
        <f>IFERROR(VLOOKUP(INDEX(EU_Extra!$D$4:$D$155,MATCH(LARGE(EU_Extra!H$4:H$155,$D37),EU_Extra!H$4:H$155,0)),Countries!$A:$B,2,FALSE),"")</f>
        <v>Paraguay</v>
      </c>
      <c r="K37" s="144" t="str">
        <f>IFERROR(VLOOKUP(INDEX(EU_Extra!$D$4:$D$155,MATCH(LARGE(EU_Extra!I$4:I$155,$D37),EU_Extra!I$4:I$155,0)),Countries!$A:$B,2,FALSE),"")</f>
        <v>NordMazedonien</v>
      </c>
      <c r="L37" s="144" t="str">
        <f>IFERROR(VLOOKUP(INDEX(EU_Extra!$D$4:$D$155,MATCH(LARGE(EU_Extra!J$4:J$155,$D37),EU_Extra!J$4:J$155,0)),Countries!$A:$B,2,FALSE),"")</f>
        <v>Kolumbien</v>
      </c>
      <c r="M37" s="144" t="str">
        <f>IFERROR(VLOOKUP(INDEX(EU_Extra!$D$4:$D$155,MATCH(LARGE(EU_Extra!K$4:K$155,$D37),EU_Extra!K$4:K$155,0)),Countries!$A:$B,2,FALSE),"")</f>
        <v>Saudi Arabien</v>
      </c>
      <c r="N37" s="144" t="str">
        <f>IFERROR(VLOOKUP(INDEX(EU_Extra!$D$4:$D$155,MATCH(LARGE(EU_Extra!L$4:L$155,$D37),EU_Extra!L$4:L$155,0)),Countries!$A:$B,2,FALSE),"")</f>
        <v>Saudi Arabien</v>
      </c>
      <c r="O37" s="144" t="str">
        <f>IFERROR(VLOOKUP(INDEX(EU_Extra!$D$4:$D$155,MATCH(LARGE(EU_Extra!M$4:M$155,$D37),EU_Extra!M$4:M$155,0)),Countries!$A:$B,2,FALSE),"")</f>
        <v>Ecuador</v>
      </c>
      <c r="P37" s="144" t="str">
        <f>IFERROR(VLOOKUP(INDEX(EU_Extra!$D$4:$D$155,MATCH(LARGE(EU_Extra!N$4:N$155,$D37),EU_Extra!N$4:N$155,0)),Countries!$A:$B,2,FALSE),"")</f>
        <v>Malaysia</v>
      </c>
      <c r="Q37" s="144" t="str">
        <f>IFERROR(VLOOKUP(INDEX(EU_Extra!$D$4:$D$155,MATCH(LARGE(EU_Extra!O$4:O$155,$D37),EU_Extra!O$4:O$155,0)),Countries!$A:$B,2,FALSE),"")</f>
        <v>Schweiz</v>
      </c>
      <c r="R37" s="144" t="str">
        <f>IFERROR(VLOOKUP(INDEX(EU_Extra!$D$4:$D$155,MATCH(LARGE(EU_Extra!P$4:P$155,$D37),EU_Extra!P$4:P$155,0)),Countries!$A:$B,2,FALSE),"")</f>
        <v>Belize</v>
      </c>
      <c r="S37" s="144" t="str">
        <f>IFERROR(VLOOKUP(INDEX(EU_Extra!$D$4:$D$155,MATCH(LARGE(EU_Extra!Q$4:Q$155,$D37),EU_Extra!Q$4:Q$155,0)),Countries!$A:$B,2,FALSE),"")</f>
        <v>Südafrika</v>
      </c>
      <c r="T37" s="144" t="str">
        <f>IFERROR(VLOOKUP(INDEX(EU_Extra!$D$4:$D$155,MATCH(LARGE(EU_Extra!R$4:R$155,$D37),EU_Extra!R$4:R$155,0)),Countries!$A:$B,2,FALSE),"")</f>
        <v>Südafrika</v>
      </c>
      <c r="U37" s="144" t="str">
        <f>IFERROR(VLOOKUP(INDEX(EU_Extra!$D$4:$D$155,MATCH(LARGE(EU_Extra!S$4:S$155,$D37),EU_Extra!S$4:S$155,0)),Countries!$A:$B,2,FALSE),"")</f>
        <v>Argentinien</v>
      </c>
      <c r="V37" s="144" t="str">
        <f>IFERROR(VLOOKUP(INDEX(EU_Extra!$D$4:$D$155,MATCH(LARGE(EU_Extra!T$4:T$155,$D37),EU_Extra!T$4:T$155,0)),Countries!$A:$B,2,FALSE),"")</f>
        <v>Costa Rica</v>
      </c>
      <c r="W37" s="144" t="str">
        <f>IFERROR(VLOOKUP(INDEX(EU_Extra!$D$4:$D$155,MATCH(LARGE(EU_Extra!U$4:U$155,$D37),EU_Extra!U$4:U$155,0)),Countries!$A:$B,2,FALSE),"")</f>
        <v>Fransösisch Polynesien</v>
      </c>
      <c r="X37" s="144" t="str">
        <f>IFERROR(VLOOKUP(INDEX(EU_Extra!$D$4:$D$155,MATCH(LARGE(EU_Extra!V$4:V$155,$D37),EU_Extra!V$4:V$155,0)),Countries!$A:$B,2,FALSE),"")</f>
        <v>Nicht spezifizierte Länder und Gebiete im Rahmen des Warenverkehrs mit Drittländern</v>
      </c>
      <c r="Y37" s="144" t="str">
        <f>IFERROR(VLOOKUP(INDEX(EU_Extra!$D$4:$D$155,MATCH(LARGE(EU_Extra!W$4:W$155,$D37),EU_Extra!W$4:W$155,0)),Countries!$A:$B,2,FALSE),"")</f>
        <v>Weissrussland</v>
      </c>
      <c r="Z37" s="144" t="str">
        <f>IFERROR(VLOOKUP(INDEX(EU_Extra!$D$4:$D$155,MATCH(LARGE(EU_Extra!X$4:X$155,$D37),EU_Extra!X$4:X$155,0)),Countries!$A:$B,2,FALSE),"")</f>
        <v>Ecuador</v>
      </c>
      <c r="AA37" s="144" t="str">
        <f>IFERROR(VLOOKUP(INDEX(EU_Extra!$D$4:$D$155,MATCH(LARGE(EU_Extra!Y$4:Y$155,$D37),EU_Extra!Y$4:Y$155,0)),Countries!$A:$B,2,FALSE),"")</f>
        <v>Mexico</v>
      </c>
      <c r="AB37" s="144" t="str">
        <f>IFERROR(VLOOKUP(INDEX(EU_Extra!$D$4:$D$155,MATCH(LARGE(EU_Extra!Z$4:Z$155,$D37),EU_Extra!Z$4:Z$155,0)),Countries!$A:$B,2,FALSE),"")</f>
        <v/>
      </c>
      <c r="AC37" s="144" t="str">
        <f>IFERROR(VLOOKUP(INDEX(EU_Extra!$D$4:$D$155,MATCH(LARGE(EU_Extra!AA$4:AA$155,$D37),EU_Extra!AA$4:AA$155,0)),Countries!$A:$B,2,FALSE),"")</f>
        <v/>
      </c>
      <c r="AD37" s="144" t="str">
        <f>IFERROR(VLOOKUP(INDEX(EU_Extra!$D$4:$D$155,MATCH(LARGE(EU_Extra!AB$4:AB$155,$D37),EU_Extra!AB$4:AB$155,0)),Countries!$A:$B,2,FALSE),"")</f>
        <v/>
      </c>
      <c r="AE37" s="144" t="str">
        <f>IFERROR(VLOOKUP(INDEX(EU_Extra!$D$4:$D$155,MATCH(LARGE(EU_Extra!AC$4:AC$155,$D37),EU_Extra!AC$4:AC$155,0)),Countries!$A:$B,2,FALSE),"")</f>
        <v/>
      </c>
      <c r="AF37" s="144" t="str">
        <f>IFERROR(VLOOKUP(INDEX(EU_Extra!$D$4:$D$155,MATCH(LARGE(EU_Extra!AD$4:AD$155,$D37),EU_Extra!AD$4:AD$155,0)),Countries!$A:$B,2,FALSE),"")</f>
        <v/>
      </c>
      <c r="AG37" s="144" t="str">
        <f>IFERROR(VLOOKUP(INDEX(EU_Extra!$D$4:$D$155,MATCH(LARGE(EU_Extra!AE$4:AE$155,$D37),EU_Extra!AE$4:AE$155,0)),Countries!$A:$B,2,FALSE),"")</f>
        <v/>
      </c>
      <c r="AH37" s="144" t="str">
        <f>IFERROR(VLOOKUP(INDEX(EU_Extra!$D$4:$D$155,MATCH(LARGE(EU_Extra!AF$4:AF$155,$D37),EU_Extra!AF$4:AF$155,0)),Countries!$A:$B,2,FALSE),"")</f>
        <v/>
      </c>
      <c r="AI37" s="144" t="str">
        <f>IFERROR(VLOOKUP(INDEX(EU_Extra!$D$4:$D$155,MATCH(LARGE(EU_Extra!AG$4:AG$155,$D37),EU_Extra!AG$4:AG$155,0)),Countries!$A:$B,2,FALSE),"")</f>
        <v/>
      </c>
      <c r="AJ37" s="144" t="str">
        <f>IFERROR(VLOOKUP(INDEX(EU_Extra!$D$4:$D$155,MATCH(LARGE(EU_Extra!AH$4:AH$155,$D37),EU_Extra!AH$4:AH$155,0)),Countries!$A:$B,2,FALSE),"")</f>
        <v/>
      </c>
    </row>
    <row r="38" spans="4:36" ht="16" customHeight="1">
      <c r="D38" s="145">
        <f t="shared" si="1"/>
        <v>31</v>
      </c>
      <c r="E38" s="144" t="str">
        <f>IFERROR(VLOOKUP(INDEX(EU_Extra!$D$4:$D$152,MATCH(LARGE(EU_Extra!#REF!,$D38),EU_Extra!#REF!,0)),Countries!$A:$B,2,FALSE),"")</f>
        <v/>
      </c>
      <c r="F38" s="144" t="str">
        <f>IFERROR(VLOOKUP(INDEX(EU_Extra!$D$4:$D$152,MATCH(LARGE(EU_Extra!#REF!,$D38),EU_Extra!#REF!,0)),Countries!$A:$B,2,FALSE),"")</f>
        <v/>
      </c>
      <c r="G38" s="144" t="str">
        <f>IFERROR(VLOOKUP(INDEX(EU_Extra!$D$4:$D$155,MATCH(LARGE(EU_Extra!E$4:E$155,$D38),EU_Extra!E$4:E$155,0)),Countries!$A:$B,2,FALSE),"")</f>
        <v>Myanmar</v>
      </c>
      <c r="H38" s="144" t="str">
        <f>IFERROR(VLOOKUP(INDEX(EU_Extra!$D$4:$D$155,MATCH(LARGE(EU_Extra!F$4:F$155,$D38),EU_Extra!F$4:F$155,0)),Countries!$A:$B,2,FALSE),"")</f>
        <v>Schweiz</v>
      </c>
      <c r="I38" s="144" t="str">
        <f>IFERROR(VLOOKUP(INDEX(EU_Extra!$D$4:$D$155,MATCH(LARGE(EU_Extra!G$4:G$155,$D38),EU_Extra!G$4:G$155,0)),Countries!$A:$B,2,FALSE),"")</f>
        <v>Moldau</v>
      </c>
      <c r="J38" s="144" t="str">
        <f>IFERROR(VLOOKUP(INDEX(EU_Extra!$D$4:$D$155,MATCH(LARGE(EU_Extra!H$4:H$155,$D38),EU_Extra!H$4:H$155,0)),Countries!$A:$B,2,FALSE),"")</f>
        <v>Kolumbien</v>
      </c>
      <c r="K38" s="144" t="str">
        <f>IFERROR(VLOOKUP(INDEX(EU_Extra!$D$4:$D$155,MATCH(LARGE(EU_Extra!I$4:I$155,$D38),EU_Extra!I$4:I$155,0)),Countries!$A:$B,2,FALSE),"")</f>
        <v>Kenia</v>
      </c>
      <c r="L38" s="144" t="str">
        <f>IFERROR(VLOOKUP(INDEX(EU_Extra!$D$4:$D$155,MATCH(LARGE(EU_Extra!J$4:J$155,$D38),EU_Extra!J$4:J$155,0)),Countries!$A:$B,2,FALSE),"")</f>
        <v>Togo</v>
      </c>
      <c r="M38" s="144" t="str">
        <f>IFERROR(VLOOKUP(INDEX(EU_Extra!$D$4:$D$155,MATCH(LARGE(EU_Extra!K$4:K$155,$D38),EU_Extra!K$4:K$155,0)),Countries!$A:$B,2,FALSE),"")</f>
        <v>Cote d'Ivoire</v>
      </c>
      <c r="N38" s="144" t="str">
        <f>IFERROR(VLOOKUP(INDEX(EU_Extra!$D$4:$D$155,MATCH(LARGE(EU_Extra!L$4:L$155,$D38),EU_Extra!L$4:L$155,0)),Countries!$A:$B,2,FALSE),"")</f>
        <v>Südafrika</v>
      </c>
      <c r="O38" s="144" t="str">
        <f>IFERROR(VLOOKUP(INDEX(EU_Extra!$D$4:$D$155,MATCH(LARGE(EU_Extra!M$4:M$155,$D38),EU_Extra!M$4:M$155,0)),Countries!$A:$B,2,FALSE),"")</f>
        <v>Südafrika</v>
      </c>
      <c r="P38" s="144" t="str">
        <f>IFERROR(VLOOKUP(INDEX(EU_Extra!$D$4:$D$155,MATCH(LARGE(EU_Extra!N$4:N$155,$D38),EU_Extra!N$4:N$155,0)),Countries!$A:$B,2,FALSE),"")</f>
        <v>NL Antillen</v>
      </c>
      <c r="Q38" s="144" t="str">
        <f>IFERROR(VLOOKUP(INDEX(EU_Extra!$D$4:$D$155,MATCH(LARGE(EU_Extra!O$4:O$155,$D38),EU_Extra!O$4:O$155,0)),Countries!$A:$B,2,FALSE),"")</f>
        <v>Weissrussland</v>
      </c>
      <c r="R38" s="144" t="str">
        <f>IFERROR(VLOOKUP(INDEX(EU_Extra!$D$4:$D$155,MATCH(LARGE(EU_Extra!P$4:P$155,$D38),EU_Extra!P$4:P$155,0)),Countries!$A:$B,2,FALSE),"")</f>
        <v>Cote d'Ivoire</v>
      </c>
      <c r="S38" s="144" t="str">
        <f>IFERROR(VLOOKUP(INDEX(EU_Extra!$D$4:$D$155,MATCH(LARGE(EU_Extra!Q$4:Q$155,$D38),EU_Extra!Q$4:Q$155,0)),Countries!$A:$B,2,FALSE),"")</f>
        <v>Moldau</v>
      </c>
      <c r="T38" s="144" t="str">
        <f>IFERROR(VLOOKUP(INDEX(EU_Extra!$D$4:$D$155,MATCH(LARGE(EU_Extra!R$4:R$155,$D38),EU_Extra!R$4:R$155,0)),Countries!$A:$B,2,FALSE),"")</f>
        <v>Barbados</v>
      </c>
      <c r="U38" s="144" t="str">
        <f>IFERROR(VLOOKUP(INDEX(EU_Extra!$D$4:$D$155,MATCH(LARGE(EU_Extra!S$4:S$155,$D38),EU_Extra!S$4:S$155,0)),Countries!$A:$B,2,FALSE),"")</f>
        <v>Agypten</v>
      </c>
      <c r="V38" s="144" t="str">
        <f>IFERROR(VLOOKUP(INDEX(EU_Extra!$D$4:$D$155,MATCH(LARGE(EU_Extra!T$4:T$155,$D38),EU_Extra!T$4:T$155,0)),Countries!$A:$B,2,FALSE),"")</f>
        <v>Vereinigte Staaten</v>
      </c>
      <c r="W38" s="144" t="str">
        <f>IFERROR(VLOOKUP(INDEX(EU_Extra!$D$4:$D$155,MATCH(LARGE(EU_Extra!U$4:U$155,$D38),EU_Extra!U$4:U$155,0)),Countries!$A:$B,2,FALSE),"")</f>
        <v>China</v>
      </c>
      <c r="X38" s="144" t="str">
        <f>IFERROR(VLOOKUP(INDEX(EU_Extra!$D$4:$D$155,MATCH(LARGE(EU_Extra!V$4:V$155,$D38),EU_Extra!V$4:V$155,0)),Countries!$A:$B,2,FALSE),"")</f>
        <v>Bosnien-Herzegowina</v>
      </c>
      <c r="Y38" s="144" t="str">
        <f>IFERROR(VLOOKUP(INDEX(EU_Extra!$D$4:$D$155,MATCH(LARGE(EU_Extra!W$4:W$155,$D38),EU_Extra!W$4:W$155,0)),Countries!$A:$B,2,FALSE),"")</f>
        <v>Peru</v>
      </c>
      <c r="Z38" s="144" t="str">
        <f>IFERROR(VLOOKUP(INDEX(EU_Extra!$D$4:$D$155,MATCH(LARGE(EU_Extra!X$4:X$155,$D38),EU_Extra!X$4:X$155,0)),Countries!$A:$B,2,FALSE),"")</f>
        <v>Philippinen</v>
      </c>
      <c r="AA38" s="144" t="str">
        <f>IFERROR(VLOOKUP(INDEX(EU_Extra!$D$4:$D$155,MATCH(LARGE(EU_Extra!Y$4:Y$155,$D38),EU_Extra!Y$4:Y$155,0)),Countries!$A:$B,2,FALSE),"")</f>
        <v>Nicht spezifizierte Länder und Gebiete im Rahmen des Warenverkehrs mit Drittländern</v>
      </c>
      <c r="AB38" s="144" t="str">
        <f>IFERROR(VLOOKUP(INDEX(EU_Extra!$D$4:$D$155,MATCH(LARGE(EU_Extra!Z$4:Z$155,$D38),EU_Extra!Z$4:Z$155,0)),Countries!$A:$B,2,FALSE),"")</f>
        <v/>
      </c>
      <c r="AC38" s="144" t="str">
        <f>IFERROR(VLOOKUP(INDEX(EU_Extra!$D$4:$D$155,MATCH(LARGE(EU_Extra!AA$4:AA$155,$D38),EU_Extra!AA$4:AA$155,0)),Countries!$A:$B,2,FALSE),"")</f>
        <v/>
      </c>
      <c r="AD38" s="144" t="str">
        <f>IFERROR(VLOOKUP(INDEX(EU_Extra!$D$4:$D$155,MATCH(LARGE(EU_Extra!AB$4:AB$155,$D38),EU_Extra!AB$4:AB$155,0)),Countries!$A:$B,2,FALSE),"")</f>
        <v/>
      </c>
      <c r="AE38" s="144" t="str">
        <f>IFERROR(VLOOKUP(INDEX(EU_Extra!$D$4:$D$155,MATCH(LARGE(EU_Extra!AC$4:AC$155,$D38),EU_Extra!AC$4:AC$155,0)),Countries!$A:$B,2,FALSE),"")</f>
        <v/>
      </c>
      <c r="AF38" s="144" t="str">
        <f>IFERROR(VLOOKUP(INDEX(EU_Extra!$D$4:$D$155,MATCH(LARGE(EU_Extra!AD$4:AD$155,$D38),EU_Extra!AD$4:AD$155,0)),Countries!$A:$B,2,FALSE),"")</f>
        <v/>
      </c>
      <c r="AG38" s="144" t="str">
        <f>IFERROR(VLOOKUP(INDEX(EU_Extra!$D$4:$D$155,MATCH(LARGE(EU_Extra!AE$4:AE$155,$D38),EU_Extra!AE$4:AE$155,0)),Countries!$A:$B,2,FALSE),"")</f>
        <v/>
      </c>
      <c r="AH38" s="144" t="str">
        <f>IFERROR(VLOOKUP(INDEX(EU_Extra!$D$4:$D$155,MATCH(LARGE(EU_Extra!AF$4:AF$155,$D38),EU_Extra!AF$4:AF$155,0)),Countries!$A:$B,2,FALSE),"")</f>
        <v/>
      </c>
      <c r="AI38" s="144" t="str">
        <f>IFERROR(VLOOKUP(INDEX(EU_Extra!$D$4:$D$155,MATCH(LARGE(EU_Extra!AG$4:AG$155,$D38),EU_Extra!AG$4:AG$155,0)),Countries!$A:$B,2,FALSE),"")</f>
        <v/>
      </c>
      <c r="AJ38" s="144" t="str">
        <f>IFERROR(VLOOKUP(INDEX(EU_Extra!$D$4:$D$155,MATCH(LARGE(EU_Extra!AH$4:AH$155,$D38),EU_Extra!AH$4:AH$155,0)),Countries!$A:$B,2,FALSE),"")</f>
        <v/>
      </c>
    </row>
    <row r="39" spans="4:36" ht="16" customHeight="1">
      <c r="D39" s="145">
        <f t="shared" si="1"/>
        <v>32</v>
      </c>
      <c r="E39" s="144" t="str">
        <f>IFERROR(VLOOKUP(INDEX(EU_Extra!$D$4:$D$152,MATCH(LARGE(EU_Extra!#REF!,$D39),EU_Extra!#REF!,0)),Countries!$A:$B,2,FALSE),"")</f>
        <v/>
      </c>
      <c r="F39" s="144" t="str">
        <f>IFERROR(VLOOKUP(INDEX(EU_Extra!$D$4:$D$152,MATCH(LARGE(EU_Extra!#REF!,$D39),EU_Extra!#REF!,0)),Countries!$A:$B,2,FALSE),"")</f>
        <v/>
      </c>
      <c r="G39" s="144" t="str">
        <f>IFERROR(VLOOKUP(INDEX(EU_Extra!$D$4:$D$155,MATCH(LARGE(EU_Extra!E$4:E$155,$D39),EU_Extra!E$4:E$155,0)),Countries!$A:$B,2,FALSE),"")</f>
        <v>Vereinigte Staaten</v>
      </c>
      <c r="H39" s="144" t="str">
        <f>IFERROR(VLOOKUP(INDEX(EU_Extra!$D$4:$D$155,MATCH(LARGE(EU_Extra!F$4:F$155,$D39),EU_Extra!F$4:F$155,0)),Countries!$A:$B,2,FALSE),"")</f>
        <v>El Salvador</v>
      </c>
      <c r="I39" s="144" t="str">
        <f>IFERROR(VLOOKUP(INDEX(EU_Extra!$D$4:$D$155,MATCH(LARGE(EU_Extra!G$4:G$155,$D39),EU_Extra!G$4:G$155,0)),Countries!$A:$B,2,FALSE),"")</f>
        <v>Türkei</v>
      </c>
      <c r="J39" s="144" t="str">
        <f>IFERROR(VLOOKUP(INDEX(EU_Extra!$D$4:$D$155,MATCH(LARGE(EU_Extra!H$4:H$155,$D39),EU_Extra!H$4:H$155,0)),Countries!$A:$B,2,FALSE),"")</f>
        <v>Togo</v>
      </c>
      <c r="K39" s="144" t="str">
        <f>IFERROR(VLOOKUP(INDEX(EU_Extra!$D$4:$D$155,MATCH(LARGE(EU_Extra!I$4:I$155,$D39),EU_Extra!I$4:I$155,0)),Countries!$A:$B,2,FALSE),"")</f>
        <v>Burkina Faso</v>
      </c>
      <c r="L39" s="144" t="str">
        <f>IFERROR(VLOOKUP(INDEX(EU_Extra!$D$4:$D$155,MATCH(LARGE(EU_Extra!J$4:J$155,$D39),EU_Extra!J$4:J$155,0)),Countries!$A:$B,2,FALSE),"")</f>
        <v>Saudi Arabien</v>
      </c>
      <c r="M39" s="144" t="str">
        <f>IFERROR(VLOOKUP(INDEX(EU_Extra!$D$4:$D$155,MATCH(LARGE(EU_Extra!K$4:K$155,$D39),EU_Extra!K$4:K$155,0)),Countries!$A:$B,2,FALSE),"")</f>
        <v>Togo</v>
      </c>
      <c r="N39" s="144" t="str">
        <f>IFERROR(VLOOKUP(INDEX(EU_Extra!$D$4:$D$155,MATCH(LARGE(EU_Extra!L$4:L$155,$D39),EU_Extra!L$4:L$155,0)),Countries!$A:$B,2,FALSE),"")</f>
        <v>Algerien</v>
      </c>
      <c r="O39" s="144" t="str">
        <f>IFERROR(VLOOKUP(INDEX(EU_Extra!$D$4:$D$155,MATCH(LARGE(EU_Extra!M$4:M$155,$D39),EU_Extra!M$4:M$155,0)),Countries!$A:$B,2,FALSE),"")</f>
        <v>Weissrussland</v>
      </c>
      <c r="P39" s="144" t="str">
        <f>IFERROR(VLOOKUP(INDEX(EU_Extra!$D$4:$D$155,MATCH(LARGE(EU_Extra!N$4:N$155,$D39),EU_Extra!N$4:N$155,0)),Countries!$A:$B,2,FALSE),"")</f>
        <v>Aruba</v>
      </c>
      <c r="Q39" s="144" t="str">
        <f>IFERROR(VLOOKUP(INDEX(EU_Extra!$D$4:$D$155,MATCH(LARGE(EU_Extra!O$4:O$155,$D39),EU_Extra!O$4:O$155,0)),Countries!$A:$B,2,FALSE),"")</f>
        <v>NL Antillen</v>
      </c>
      <c r="R39" s="144" t="str">
        <f>IFERROR(VLOOKUP(INDEX(EU_Extra!$D$4:$D$155,MATCH(LARGE(EU_Extra!P$4:P$155,$D39),EU_Extra!P$4:P$155,0)),Countries!$A:$B,2,FALSE),"")</f>
        <v>Lao, Demokratische Volksrepublik</v>
      </c>
      <c r="S39" s="144" t="str">
        <f>IFERROR(VLOOKUP(INDEX(EU_Extra!$D$4:$D$155,MATCH(LARGE(EU_Extra!Q$4:Q$155,$D39),EU_Extra!Q$4:Q$155,0)),Countries!$A:$B,2,FALSE),"")</f>
        <v>Australien</v>
      </c>
      <c r="T39" s="144" t="str">
        <f>IFERROR(VLOOKUP(INDEX(EU_Extra!$D$4:$D$155,MATCH(LARGE(EU_Extra!R$4:R$155,$D39),EU_Extra!R$4:R$155,0)),Countries!$A:$B,2,FALSE),"")</f>
        <v>Kambodscha</v>
      </c>
      <c r="U39" s="144" t="str">
        <f>IFERROR(VLOOKUP(INDEX(EU_Extra!$D$4:$D$155,MATCH(LARGE(EU_Extra!S$4:S$155,$D39),EU_Extra!S$4:S$155,0)),Countries!$A:$B,2,FALSE),"")</f>
        <v>Vereinigte Staaten</v>
      </c>
      <c r="V39" s="144" t="str">
        <f>IFERROR(VLOOKUP(INDEX(EU_Extra!$D$4:$D$155,MATCH(LARGE(EU_Extra!T$4:T$155,$D39),EU_Extra!T$4:T$155,0)),Countries!$A:$B,2,FALSE),"")</f>
        <v>Vereinigte Arabische Emirate</v>
      </c>
      <c r="W39" s="144" t="str">
        <f>IFERROR(VLOOKUP(INDEX(EU_Extra!$D$4:$D$155,MATCH(LARGE(EU_Extra!U$4:U$155,$D39),EU_Extra!U$4:U$155,0)),Countries!$A:$B,2,FALSE),"")</f>
        <v>Lao, Demokratische Volksrepublik</v>
      </c>
      <c r="X39" s="144" t="str">
        <f>IFERROR(VLOOKUP(INDEX(EU_Extra!$D$4:$D$155,MATCH(LARGE(EU_Extra!V$4:V$155,$D39),EU_Extra!V$4:V$155,0)),Countries!$A:$B,2,FALSE),"")</f>
        <v>Moldau</v>
      </c>
      <c r="Y39" s="144" t="str">
        <f>IFERROR(VLOOKUP(INDEX(EU_Extra!$D$4:$D$155,MATCH(LARGE(EU_Extra!W$4:W$155,$D39),EU_Extra!W$4:W$155,0)),Countries!$A:$B,2,FALSE),"")</f>
        <v>Mexico</v>
      </c>
      <c r="Z39" s="144" t="str">
        <f>IFERROR(VLOOKUP(INDEX(EU_Extra!$D$4:$D$155,MATCH(LARGE(EU_Extra!X$4:X$155,$D39),EU_Extra!X$4:X$155,0)),Countries!$A:$B,2,FALSE),"")</f>
        <v>Fransösisch Polynesien</v>
      </c>
      <c r="AA39" s="144" t="str">
        <f>IFERROR(VLOOKUP(INDEX(EU_Extra!$D$4:$D$155,MATCH(LARGE(EU_Extra!Y$4:Y$155,$D39),EU_Extra!Y$4:Y$155,0)),Countries!$A:$B,2,FALSE),"")</f>
        <v>Peru</v>
      </c>
      <c r="AB39" s="144" t="str">
        <f>IFERROR(VLOOKUP(INDEX(EU_Extra!$D$4:$D$155,MATCH(LARGE(EU_Extra!Z$4:Z$155,$D39),EU_Extra!Z$4:Z$155,0)),Countries!$A:$B,2,FALSE),"")</f>
        <v/>
      </c>
      <c r="AC39" s="144" t="str">
        <f>IFERROR(VLOOKUP(INDEX(EU_Extra!$D$4:$D$155,MATCH(LARGE(EU_Extra!AA$4:AA$155,$D39),EU_Extra!AA$4:AA$155,0)),Countries!$A:$B,2,FALSE),"")</f>
        <v/>
      </c>
      <c r="AD39" s="144" t="str">
        <f>IFERROR(VLOOKUP(INDEX(EU_Extra!$D$4:$D$155,MATCH(LARGE(EU_Extra!AB$4:AB$155,$D39),EU_Extra!AB$4:AB$155,0)),Countries!$A:$B,2,FALSE),"")</f>
        <v/>
      </c>
      <c r="AE39" s="144" t="str">
        <f>IFERROR(VLOOKUP(INDEX(EU_Extra!$D$4:$D$155,MATCH(LARGE(EU_Extra!AC$4:AC$155,$D39),EU_Extra!AC$4:AC$155,0)),Countries!$A:$B,2,FALSE),"")</f>
        <v/>
      </c>
      <c r="AF39" s="144" t="str">
        <f>IFERROR(VLOOKUP(INDEX(EU_Extra!$D$4:$D$155,MATCH(LARGE(EU_Extra!AD$4:AD$155,$D39),EU_Extra!AD$4:AD$155,0)),Countries!$A:$B,2,FALSE),"")</f>
        <v/>
      </c>
      <c r="AG39" s="144" t="str">
        <f>IFERROR(VLOOKUP(INDEX(EU_Extra!$D$4:$D$155,MATCH(LARGE(EU_Extra!AE$4:AE$155,$D39),EU_Extra!AE$4:AE$155,0)),Countries!$A:$B,2,FALSE),"")</f>
        <v/>
      </c>
      <c r="AH39" s="144" t="str">
        <f>IFERROR(VLOOKUP(INDEX(EU_Extra!$D$4:$D$155,MATCH(LARGE(EU_Extra!AF$4:AF$155,$D39),EU_Extra!AF$4:AF$155,0)),Countries!$A:$B,2,FALSE),"")</f>
        <v/>
      </c>
      <c r="AI39" s="144" t="str">
        <f>IFERROR(VLOOKUP(INDEX(EU_Extra!$D$4:$D$155,MATCH(LARGE(EU_Extra!AG$4:AG$155,$D39),EU_Extra!AG$4:AG$155,0)),Countries!$A:$B,2,FALSE),"")</f>
        <v/>
      </c>
      <c r="AJ39" s="144" t="str">
        <f>IFERROR(VLOOKUP(INDEX(EU_Extra!$D$4:$D$155,MATCH(LARGE(EU_Extra!AH$4:AH$155,$D39),EU_Extra!AH$4:AH$155,0)),Countries!$A:$B,2,FALSE),"")</f>
        <v/>
      </c>
    </row>
    <row r="40" spans="4:36" ht="16" customHeight="1">
      <c r="D40" s="145">
        <f t="shared" si="1"/>
        <v>33</v>
      </c>
      <c r="E40" s="144" t="str">
        <f>IFERROR(VLOOKUP(INDEX(EU_Extra!$D$4:$D$152,MATCH(LARGE(EU_Extra!#REF!,$D40),EU_Extra!#REF!,0)),Countries!$A:$B,2,FALSE),"")</f>
        <v/>
      </c>
      <c r="F40" s="144" t="str">
        <f>IFERROR(VLOOKUP(INDEX(EU_Extra!$D$4:$D$152,MATCH(LARGE(EU_Extra!#REF!,$D40),EU_Extra!#REF!,0)),Countries!$A:$B,2,FALSE),"")</f>
        <v/>
      </c>
      <c r="G40" s="144" t="str">
        <f>IFERROR(VLOOKUP(INDEX(EU_Extra!$D$4:$D$155,MATCH(LARGE(EU_Extra!E$4:E$155,$D40),EU_Extra!E$4:E$155,0)),Countries!$A:$B,2,FALSE),"")</f>
        <v>El Salvador</v>
      </c>
      <c r="H40" s="144" t="str">
        <f>IFERROR(VLOOKUP(INDEX(EU_Extra!$D$4:$D$155,MATCH(LARGE(EU_Extra!F$4:F$155,$D40),EU_Extra!F$4:F$155,0)),Countries!$A:$B,2,FALSE),"")</f>
        <v>Argentinien</v>
      </c>
      <c r="I40" s="144" t="str">
        <f>IFERROR(VLOOKUP(INDEX(EU_Extra!$D$4:$D$155,MATCH(LARGE(EU_Extra!G$4:G$155,$D40),EU_Extra!G$4:G$155,0)),Countries!$A:$B,2,FALSE),"")</f>
        <v>Saudi Arabien</v>
      </c>
      <c r="J40" s="144" t="str">
        <f>IFERROR(VLOOKUP(INDEX(EU_Extra!$D$4:$D$155,MATCH(LARGE(EU_Extra!H$4:H$155,$D40),EU_Extra!H$4:H$155,0)),Countries!$A:$B,2,FALSE),"")</f>
        <v>Benin</v>
      </c>
      <c r="K40" s="144" t="str">
        <f>IFERROR(VLOOKUP(INDEX(EU_Extra!$D$4:$D$155,MATCH(LARGE(EU_Extra!I$4:I$155,$D40),EU_Extra!I$4:I$155,0)),Countries!$A:$B,2,FALSE),"")</f>
        <v>Jamaika</v>
      </c>
      <c r="L40" s="144" t="str">
        <f>IFERROR(VLOOKUP(INDEX(EU_Extra!$D$4:$D$155,MATCH(LARGE(EU_Extra!J$4:J$155,$D40),EU_Extra!J$4:J$155,0)),Countries!$A:$B,2,FALSE),"")</f>
        <v>Vereinigte Staaten</v>
      </c>
      <c r="M40" s="144" t="str">
        <f>IFERROR(VLOOKUP(INDEX(EU_Extra!$D$4:$D$155,MATCH(LARGE(EU_Extra!K$4:K$155,$D40),EU_Extra!K$4:K$155,0)),Countries!$A:$B,2,FALSE),"")</f>
        <v>Kolumbien</v>
      </c>
      <c r="N40" s="144" t="str">
        <f>IFERROR(VLOOKUP(INDEX(EU_Extra!$D$4:$D$155,MATCH(LARGE(EU_Extra!L$4:L$155,$D40),EU_Extra!L$4:L$155,0)),Countries!$A:$B,2,FALSE),"")</f>
        <v>Cote d'Ivoire</v>
      </c>
      <c r="O40" s="144" t="str">
        <f>IFERROR(VLOOKUP(INDEX(EU_Extra!$D$4:$D$155,MATCH(LARGE(EU_Extra!M$4:M$155,$D40),EU_Extra!M$4:M$155,0)),Countries!$A:$B,2,FALSE),"")</f>
        <v>Israel</v>
      </c>
      <c r="P40" s="144" t="str">
        <f>IFERROR(VLOOKUP(INDEX(EU_Extra!$D$4:$D$155,MATCH(LARGE(EU_Extra!N$4:N$155,$D40),EU_Extra!N$4:N$155,0)),Countries!$A:$B,2,FALSE),"")</f>
        <v>Bosnien-Herzegowina</v>
      </c>
      <c r="Q40" s="144" t="str">
        <f>IFERROR(VLOOKUP(INDEX(EU_Extra!$D$4:$D$155,MATCH(LARGE(EU_Extra!O$4:O$155,$D40),EU_Extra!O$4:O$155,0)),Countries!$A:$B,2,FALSE),"")</f>
        <v>Costa Rica</v>
      </c>
      <c r="R40" s="144" t="str">
        <f>IFERROR(VLOOKUP(INDEX(EU_Extra!$D$4:$D$155,MATCH(LARGE(EU_Extra!P$4:P$155,$D40),EU_Extra!P$4:P$155,0)),Countries!$A:$B,2,FALSE),"")</f>
        <v>Vereinigte Staaten</v>
      </c>
      <c r="S40" s="144" t="str">
        <f>IFERROR(VLOOKUP(INDEX(EU_Extra!$D$4:$D$155,MATCH(LARGE(EU_Extra!Q$4:Q$155,$D40),EU_Extra!Q$4:Q$155,0)),Countries!$A:$B,2,FALSE),"")</f>
        <v>Viet Nam</v>
      </c>
      <c r="T40" s="144" t="str">
        <f>IFERROR(VLOOKUP(INDEX(EU_Extra!$D$4:$D$155,MATCH(LARGE(EU_Extra!R$4:R$155,$D40),EU_Extra!R$4:R$155,0)),Countries!$A:$B,2,FALSE),"")</f>
        <v>Vereinigte Staaten</v>
      </c>
      <c r="U40" s="144" t="str">
        <f>IFERROR(VLOOKUP(INDEX(EU_Extra!$D$4:$D$155,MATCH(LARGE(EU_Extra!S$4:S$155,$D40),EU_Extra!S$4:S$155,0)),Countries!$A:$B,2,FALSE),"")</f>
        <v>Kambodscha</v>
      </c>
      <c r="V40" s="144" t="str">
        <f>IFERROR(VLOOKUP(INDEX(EU_Extra!$D$4:$D$155,MATCH(LARGE(EU_Extra!T$4:T$155,$D40),EU_Extra!T$4:T$155,0)),Countries!$A:$B,2,FALSE),"")</f>
        <v>Bosnien-Herzegowina</v>
      </c>
      <c r="W40" s="144" t="str">
        <f>IFERROR(VLOOKUP(INDEX(EU_Extra!$D$4:$D$155,MATCH(LARGE(EU_Extra!U$4:U$155,$D40),EU_Extra!U$4:U$155,0)),Countries!$A:$B,2,FALSE),"")</f>
        <v>Schweiz</v>
      </c>
      <c r="X40" s="144" t="str">
        <f>IFERROR(VLOOKUP(INDEX(EU_Extra!$D$4:$D$155,MATCH(LARGE(EU_Extra!V$4:V$155,$D40),EU_Extra!V$4:V$155,0)),Countries!$A:$B,2,FALSE),"")</f>
        <v>Ecuador</v>
      </c>
      <c r="Y40" s="144" t="str">
        <f>IFERROR(VLOOKUP(INDEX(EU_Extra!$D$4:$D$155,MATCH(LARGE(EU_Extra!W$4:W$155,$D40),EU_Extra!W$4:W$155,0)),Countries!$A:$B,2,FALSE),"")</f>
        <v>Vereinigte Staaten</v>
      </c>
      <c r="Z40" s="144" t="str">
        <f>IFERROR(VLOOKUP(INDEX(EU_Extra!$D$4:$D$155,MATCH(LARGE(EU_Extra!X$4:X$155,$D40),EU_Extra!X$4:X$155,0)),Countries!$A:$B,2,FALSE),"")</f>
        <v>Schweiz</v>
      </c>
      <c r="AA40" s="144" t="str">
        <f>IFERROR(VLOOKUP(INDEX(EU_Extra!$D$4:$D$155,MATCH(LARGE(EU_Extra!Y$4:Y$155,$D40),EU_Extra!Y$4:Y$155,0)),Countries!$A:$B,2,FALSE),"")</f>
        <v>Bosnien-Herzegowina</v>
      </c>
      <c r="AB40" s="144" t="str">
        <f>IFERROR(VLOOKUP(INDEX(EU_Extra!$D$4:$D$155,MATCH(LARGE(EU_Extra!Z$4:Z$155,$D40),EU_Extra!Z$4:Z$155,0)),Countries!$A:$B,2,FALSE),"")</f>
        <v/>
      </c>
      <c r="AC40" s="144" t="str">
        <f>IFERROR(VLOOKUP(INDEX(EU_Extra!$D$4:$D$155,MATCH(LARGE(EU_Extra!AA$4:AA$155,$D40),EU_Extra!AA$4:AA$155,0)),Countries!$A:$B,2,FALSE),"")</f>
        <v/>
      </c>
      <c r="AD40" s="144" t="str">
        <f>IFERROR(VLOOKUP(INDEX(EU_Extra!$D$4:$D$155,MATCH(LARGE(EU_Extra!AB$4:AB$155,$D40),EU_Extra!AB$4:AB$155,0)),Countries!$A:$B,2,FALSE),"")</f>
        <v/>
      </c>
      <c r="AE40" s="144" t="str">
        <f>IFERROR(VLOOKUP(INDEX(EU_Extra!$D$4:$D$155,MATCH(LARGE(EU_Extra!AC$4:AC$155,$D40),EU_Extra!AC$4:AC$155,0)),Countries!$A:$B,2,FALSE),"")</f>
        <v/>
      </c>
      <c r="AF40" s="144" t="str">
        <f>IFERROR(VLOOKUP(INDEX(EU_Extra!$D$4:$D$155,MATCH(LARGE(EU_Extra!AD$4:AD$155,$D40),EU_Extra!AD$4:AD$155,0)),Countries!$A:$B,2,FALSE),"")</f>
        <v/>
      </c>
      <c r="AG40" s="144" t="str">
        <f>IFERROR(VLOOKUP(INDEX(EU_Extra!$D$4:$D$155,MATCH(LARGE(EU_Extra!AE$4:AE$155,$D40),EU_Extra!AE$4:AE$155,0)),Countries!$A:$B,2,FALSE),"")</f>
        <v/>
      </c>
      <c r="AH40" s="144" t="str">
        <f>IFERROR(VLOOKUP(INDEX(EU_Extra!$D$4:$D$155,MATCH(LARGE(EU_Extra!AF$4:AF$155,$D40),EU_Extra!AF$4:AF$155,0)),Countries!$A:$B,2,FALSE),"")</f>
        <v/>
      </c>
      <c r="AI40" s="144" t="str">
        <f>IFERROR(VLOOKUP(INDEX(EU_Extra!$D$4:$D$155,MATCH(LARGE(EU_Extra!AG$4:AG$155,$D40),EU_Extra!AG$4:AG$155,0)),Countries!$A:$B,2,FALSE),"")</f>
        <v/>
      </c>
      <c r="AJ40" s="144" t="str">
        <f>IFERROR(VLOOKUP(INDEX(EU_Extra!$D$4:$D$155,MATCH(LARGE(EU_Extra!AH$4:AH$155,$D40),EU_Extra!AH$4:AH$155,0)),Countries!$A:$B,2,FALSE),"")</f>
        <v/>
      </c>
    </row>
    <row r="41" spans="4:36" ht="16" customHeight="1">
      <c r="D41" s="145">
        <f t="shared" si="1"/>
        <v>34</v>
      </c>
      <c r="E41" s="144" t="str">
        <f>IFERROR(VLOOKUP(INDEX(EU_Extra!$D$4:$D$152,MATCH(LARGE(EU_Extra!#REF!,$D41),EU_Extra!#REF!,0)),Countries!$A:$B,2,FALSE),"")</f>
        <v/>
      </c>
      <c r="F41" s="144" t="str">
        <f>IFERROR(VLOOKUP(INDEX(EU_Extra!$D$4:$D$152,MATCH(LARGE(EU_Extra!#REF!,$D41),EU_Extra!#REF!,0)),Countries!$A:$B,2,FALSE),"")</f>
        <v/>
      </c>
      <c r="G41" s="144" t="str">
        <f>IFERROR(VLOOKUP(INDEX(EU_Extra!$D$4:$D$155,MATCH(LARGE(EU_Extra!E$4:E$155,$D41),EU_Extra!E$4:E$155,0)),Countries!$A:$B,2,FALSE),"")</f>
        <v>Thailand</v>
      </c>
      <c r="H41" s="144" t="str">
        <f>IFERROR(VLOOKUP(INDEX(EU_Extra!$D$4:$D$155,MATCH(LARGE(EU_Extra!F$4:F$155,$D41),EU_Extra!F$4:F$155,0)),Countries!$A:$B,2,FALSE),"")</f>
        <v>NordMazedonien</v>
      </c>
      <c r="I41" s="144" t="str">
        <f>IFERROR(VLOOKUP(INDEX(EU_Extra!$D$4:$D$155,MATCH(LARGE(EU_Extra!G$4:G$155,$D41),EU_Extra!G$4:G$155,0)),Countries!$A:$B,2,FALSE),"")</f>
        <v>Turks und Caicosinseln</v>
      </c>
      <c r="J41" s="144" t="str">
        <f>IFERROR(VLOOKUP(INDEX(EU_Extra!$D$4:$D$155,MATCH(LARGE(EU_Extra!H$4:H$155,$D41),EU_Extra!H$4:H$155,0)),Countries!$A:$B,2,FALSE),"")</f>
        <v>NL Antillen</v>
      </c>
      <c r="K41" s="144" t="str">
        <f>IFERROR(VLOOKUP(INDEX(EU_Extra!$D$4:$D$155,MATCH(LARGE(EU_Extra!I$4:I$155,$D41),EU_Extra!I$4:I$155,0)),Countries!$A:$B,2,FALSE),"")</f>
        <v>Togo</v>
      </c>
      <c r="L41" s="144" t="str">
        <f>IFERROR(VLOOKUP(INDEX(EU_Extra!$D$4:$D$155,MATCH(LARGE(EU_Extra!J$4:J$155,$D41),EU_Extra!J$4:J$155,0)),Countries!$A:$B,2,FALSE),"")</f>
        <v>Aruba</v>
      </c>
      <c r="M41" s="144" t="str">
        <f>IFERROR(VLOOKUP(INDEX(EU_Extra!$D$4:$D$155,MATCH(LARGE(EU_Extra!K$4:K$155,$D41),EU_Extra!K$4:K$155,0)),Countries!$A:$B,2,FALSE),"")</f>
        <v>El Salvador</v>
      </c>
      <c r="N41" s="144" t="str">
        <f>IFERROR(VLOOKUP(INDEX(EU_Extra!$D$4:$D$155,MATCH(LARGE(EU_Extra!L$4:L$155,$D41),EU_Extra!L$4:L$155,0)),Countries!$A:$B,2,FALSE),"")</f>
        <v>Vereinigte Staaten</v>
      </c>
      <c r="O41" s="144" t="str">
        <f>IFERROR(VLOOKUP(INDEX(EU_Extra!$D$4:$D$155,MATCH(LARGE(EU_Extra!M$4:M$155,$D41),EU_Extra!M$4:M$155,0)),Countries!$A:$B,2,FALSE),"")</f>
        <v>Philippinen</v>
      </c>
      <c r="P41" s="144" t="str">
        <f>IFERROR(VLOOKUP(INDEX(EU_Extra!$D$4:$D$155,MATCH(LARGE(EU_Extra!N$4:N$155,$D41),EU_Extra!N$4:N$155,0)),Countries!$A:$B,2,FALSE),"")</f>
        <v>Costa Rica</v>
      </c>
      <c r="Q41" s="144" t="str">
        <f>IFERROR(VLOOKUP(INDEX(EU_Extra!$D$4:$D$155,MATCH(LARGE(EU_Extra!O$4:O$155,$D41),EU_Extra!O$4:O$155,0)),Countries!$A:$B,2,FALSE),"")</f>
        <v>Australien</v>
      </c>
      <c r="R41" s="144" t="str">
        <f>IFERROR(VLOOKUP(INDEX(EU_Extra!$D$4:$D$155,MATCH(LARGE(EU_Extra!P$4:P$155,$D41),EU_Extra!P$4:P$155,0)),Countries!$A:$B,2,FALSE),"")</f>
        <v>Bosnien-Herzegowina</v>
      </c>
      <c r="S41" s="144" t="str">
        <f>IFERROR(VLOOKUP(INDEX(EU_Extra!$D$4:$D$155,MATCH(LARGE(EU_Extra!Q$4:Q$155,$D41),EU_Extra!Q$4:Q$155,0)),Countries!$A:$B,2,FALSE),"")</f>
        <v>Paraguay</v>
      </c>
      <c r="T41" s="144" t="str">
        <f>IFERROR(VLOOKUP(INDEX(EU_Extra!$D$4:$D$155,MATCH(LARGE(EU_Extra!R$4:R$155,$D41),EU_Extra!R$4:R$155,0)),Countries!$A:$B,2,FALSE),"")</f>
        <v>Vereinigte Arabische Emirate</v>
      </c>
      <c r="U41" s="144" t="str">
        <f>IFERROR(VLOOKUP(INDEX(EU_Extra!$D$4:$D$155,MATCH(LARGE(EU_Extra!S$4:S$155,$D41),EU_Extra!S$4:S$155,0)),Countries!$A:$B,2,FALSE),"")</f>
        <v>Südafrika</v>
      </c>
      <c r="V41" s="144" t="str">
        <f>IFERROR(VLOOKUP(INDEX(EU_Extra!$D$4:$D$155,MATCH(LARGE(EU_Extra!T$4:T$155,$D41),EU_Extra!T$4:T$155,0)),Countries!$A:$B,2,FALSE),"")</f>
        <v>Marokko</v>
      </c>
      <c r="W41" s="144" t="str">
        <f>IFERROR(VLOOKUP(INDEX(EU_Extra!$D$4:$D$155,MATCH(LARGE(EU_Extra!U$4:U$155,$D41),EU_Extra!U$4:U$155,0)),Countries!$A:$B,2,FALSE),"")</f>
        <v>Libanon</v>
      </c>
      <c r="X41" s="144" t="str">
        <f>IFERROR(VLOOKUP(INDEX(EU_Extra!$D$4:$D$155,MATCH(LARGE(EU_Extra!V$4:V$155,$D41),EU_Extra!V$4:V$155,0)),Countries!$A:$B,2,FALSE),"")</f>
        <v>Philippinen</v>
      </c>
      <c r="Y41" s="144" t="str">
        <f>IFERROR(VLOOKUP(INDEX(EU_Extra!$D$4:$D$155,MATCH(LARGE(EU_Extra!W$4:W$155,$D41),EU_Extra!W$4:W$155,0)),Countries!$A:$B,2,FALSE),"")</f>
        <v>Saudi Arabien</v>
      </c>
      <c r="Z41" s="144" t="str">
        <f>IFERROR(VLOOKUP(INDEX(EU_Extra!$D$4:$D$155,MATCH(LARGE(EU_Extra!X$4:X$155,$D41),EU_Extra!X$4:X$155,0)),Countries!$A:$B,2,FALSE),"")</f>
        <v>Geheim Extra</v>
      </c>
      <c r="AA41" s="144" t="str">
        <f>IFERROR(VLOOKUP(INDEX(EU_Extra!$D$4:$D$155,MATCH(LARGE(EU_Extra!Y$4:Y$155,$D41),EU_Extra!Y$4:Y$155,0)),Countries!$A:$B,2,FALSE),"")</f>
        <v>Fransösisch Polynesien</v>
      </c>
      <c r="AB41" s="144" t="str">
        <f>IFERROR(VLOOKUP(INDEX(EU_Extra!$D$4:$D$155,MATCH(LARGE(EU_Extra!Z$4:Z$155,$D41),EU_Extra!Z$4:Z$155,0)),Countries!$A:$B,2,FALSE),"")</f>
        <v/>
      </c>
      <c r="AC41" s="144" t="str">
        <f>IFERROR(VLOOKUP(INDEX(EU_Extra!$D$4:$D$155,MATCH(LARGE(EU_Extra!AA$4:AA$155,$D41),EU_Extra!AA$4:AA$155,0)),Countries!$A:$B,2,FALSE),"")</f>
        <v/>
      </c>
      <c r="AD41" s="144" t="str">
        <f>IFERROR(VLOOKUP(INDEX(EU_Extra!$D$4:$D$155,MATCH(LARGE(EU_Extra!AB$4:AB$155,$D41),EU_Extra!AB$4:AB$155,0)),Countries!$A:$B,2,FALSE),"")</f>
        <v/>
      </c>
      <c r="AE41" s="144" t="str">
        <f>IFERROR(VLOOKUP(INDEX(EU_Extra!$D$4:$D$155,MATCH(LARGE(EU_Extra!AC$4:AC$155,$D41),EU_Extra!AC$4:AC$155,0)),Countries!$A:$B,2,FALSE),"")</f>
        <v/>
      </c>
      <c r="AF41" s="144" t="str">
        <f>IFERROR(VLOOKUP(INDEX(EU_Extra!$D$4:$D$155,MATCH(LARGE(EU_Extra!AD$4:AD$155,$D41),EU_Extra!AD$4:AD$155,0)),Countries!$A:$B,2,FALSE),"")</f>
        <v/>
      </c>
      <c r="AG41" s="144" t="str">
        <f>IFERROR(VLOOKUP(INDEX(EU_Extra!$D$4:$D$155,MATCH(LARGE(EU_Extra!AE$4:AE$155,$D41),EU_Extra!AE$4:AE$155,0)),Countries!$A:$B,2,FALSE),"")</f>
        <v/>
      </c>
      <c r="AH41" s="144" t="str">
        <f>IFERROR(VLOOKUP(INDEX(EU_Extra!$D$4:$D$155,MATCH(LARGE(EU_Extra!AF$4:AF$155,$D41),EU_Extra!AF$4:AF$155,0)),Countries!$A:$B,2,FALSE),"")</f>
        <v/>
      </c>
      <c r="AI41" s="144" t="str">
        <f>IFERROR(VLOOKUP(INDEX(EU_Extra!$D$4:$D$155,MATCH(LARGE(EU_Extra!AG$4:AG$155,$D41),EU_Extra!AG$4:AG$155,0)),Countries!$A:$B,2,FALSE),"")</f>
        <v/>
      </c>
      <c r="AJ41" s="144" t="str">
        <f>IFERROR(VLOOKUP(INDEX(EU_Extra!$D$4:$D$155,MATCH(LARGE(EU_Extra!AH$4:AH$155,$D41),EU_Extra!AH$4:AH$155,0)),Countries!$A:$B,2,FALSE),"")</f>
        <v/>
      </c>
    </row>
    <row r="42" spans="4:36" ht="16" customHeight="1">
      <c r="D42" s="145">
        <f t="shared" si="1"/>
        <v>35</v>
      </c>
      <c r="E42" s="144" t="str">
        <f>IFERROR(VLOOKUP(INDEX(EU_Extra!$D$4:$D$152,MATCH(LARGE(EU_Extra!#REF!,$D42),EU_Extra!#REF!,0)),Countries!$A:$B,2,FALSE),"")</f>
        <v/>
      </c>
      <c r="F42" s="144" t="str">
        <f>IFERROR(VLOOKUP(INDEX(EU_Extra!$D$4:$D$152,MATCH(LARGE(EU_Extra!#REF!,$D42),EU_Extra!#REF!,0)),Countries!$A:$B,2,FALSE),"")</f>
        <v/>
      </c>
      <c r="G42" s="144" t="str">
        <f>IFERROR(VLOOKUP(INDEX(EU_Extra!$D$4:$D$155,MATCH(LARGE(EU_Extra!E$4:E$155,$D42),EU_Extra!E$4:E$155,0)),Countries!$A:$B,2,FALSE),"")</f>
        <v>Moldau</v>
      </c>
      <c r="H42" s="144" t="str">
        <f>IFERROR(VLOOKUP(INDEX(EU_Extra!$D$4:$D$155,MATCH(LARGE(EU_Extra!F$4:F$155,$D42),EU_Extra!F$4:F$155,0)),Countries!$A:$B,2,FALSE),"")</f>
        <v>Vereinigte Staaten</v>
      </c>
      <c r="I42" s="144" t="str">
        <f>IFERROR(VLOOKUP(INDEX(EU_Extra!$D$4:$D$155,MATCH(LARGE(EU_Extra!G$4:G$155,$D42),EU_Extra!G$4:G$155,0)),Countries!$A:$B,2,FALSE),"")</f>
        <v>Guatemala</v>
      </c>
      <c r="J42" s="144" t="str">
        <f>IFERROR(VLOOKUP(INDEX(EU_Extra!$D$4:$D$155,MATCH(LARGE(EU_Extra!H$4:H$155,$D42),EU_Extra!H$4:H$155,0)),Countries!$A:$B,2,FALSE),"")</f>
        <v>Vereinigte Arabische Emirate</v>
      </c>
      <c r="K42" s="144" t="str">
        <f>IFERROR(VLOOKUP(INDEX(EU_Extra!$D$4:$D$155,MATCH(LARGE(EU_Extra!I$4:I$155,$D42),EU_Extra!I$4:I$155,0)),Countries!$A:$B,2,FALSE),"")</f>
        <v>Kolumbien</v>
      </c>
      <c r="L42" s="144" t="str">
        <f>IFERROR(VLOOKUP(INDEX(EU_Extra!$D$4:$D$155,MATCH(LARGE(EU_Extra!J$4:J$155,$D42),EU_Extra!J$4:J$155,0)),Countries!$A:$B,2,FALSE),"")</f>
        <v>Schweiz</v>
      </c>
      <c r="M42" s="144" t="str">
        <f>IFERROR(VLOOKUP(INDEX(EU_Extra!$D$4:$D$155,MATCH(LARGE(EU_Extra!K$4:K$155,$D42),EU_Extra!K$4:K$155,0)),Countries!$A:$B,2,FALSE),"")</f>
        <v>Vereinigte Staaten</v>
      </c>
      <c r="N42" s="144" t="str">
        <f>IFERROR(VLOOKUP(INDEX(EU_Extra!$D$4:$D$155,MATCH(LARGE(EU_Extra!L$4:L$155,$D42),EU_Extra!L$4:L$155,0)),Countries!$A:$B,2,FALSE),"")</f>
        <v>Costa Rica</v>
      </c>
      <c r="O42" s="144" t="str">
        <f>IFERROR(VLOOKUP(INDEX(EU_Extra!$D$4:$D$155,MATCH(LARGE(EU_Extra!M$4:M$155,$D42),EU_Extra!M$4:M$155,0)),Countries!$A:$B,2,FALSE),"")</f>
        <v>Peru</v>
      </c>
      <c r="P42" s="144" t="str">
        <f>IFERROR(VLOOKUP(INDEX(EU_Extra!$D$4:$D$155,MATCH(LARGE(EU_Extra!N$4:N$155,$D42),EU_Extra!N$4:N$155,0)),Countries!$A:$B,2,FALSE),"")</f>
        <v>Vereinigte Staaten</v>
      </c>
      <c r="Q42" s="144" t="str">
        <f>IFERROR(VLOOKUP(INDEX(EU_Extra!$D$4:$D$155,MATCH(LARGE(EU_Extra!O$4:O$155,$D42),EU_Extra!O$4:O$155,0)),Countries!$A:$B,2,FALSE),"")</f>
        <v>Nicht spezifizierte Länder und Gebiete im Rahmen des Warenverkehrs mit Drittländern</v>
      </c>
      <c r="R42" s="144" t="str">
        <f>IFERROR(VLOOKUP(INDEX(EU_Extra!$D$4:$D$155,MATCH(LARGE(EU_Extra!P$4:P$155,$D42),EU_Extra!P$4:P$155,0)),Countries!$A:$B,2,FALSE),"")</f>
        <v>Mexico</v>
      </c>
      <c r="S42" s="144" t="str">
        <f>IFERROR(VLOOKUP(INDEX(EU_Extra!$D$4:$D$155,MATCH(LARGE(EU_Extra!Q$4:Q$155,$D42),EU_Extra!Q$4:Q$155,0)),Countries!$A:$B,2,FALSE),"")</f>
        <v>Bangladesh</v>
      </c>
      <c r="T42" s="144" t="str">
        <f>IFERROR(VLOOKUP(INDEX(EU_Extra!$D$4:$D$155,MATCH(LARGE(EU_Extra!R$4:R$155,$D42),EU_Extra!R$4:R$155,0)),Countries!$A:$B,2,FALSE),"")</f>
        <v>Schweiz</v>
      </c>
      <c r="U42" s="144" t="str">
        <f>IFERROR(VLOOKUP(INDEX(EU_Extra!$D$4:$D$155,MATCH(LARGE(EU_Extra!S$4:S$155,$D42),EU_Extra!S$4:S$155,0)),Countries!$A:$B,2,FALSE),"")</f>
        <v>Philippinen</v>
      </c>
      <c r="V42" s="144" t="str">
        <f>IFERROR(VLOOKUP(INDEX(EU_Extra!$D$4:$D$155,MATCH(LARGE(EU_Extra!T$4:T$155,$D42),EU_Extra!T$4:T$155,0)),Countries!$A:$B,2,FALSE),"")</f>
        <v>Philippinen</v>
      </c>
      <c r="W42" s="144" t="str">
        <f>IFERROR(VLOOKUP(INDEX(EU_Extra!$D$4:$D$155,MATCH(LARGE(EU_Extra!U$4:U$155,$D42),EU_Extra!U$4:U$155,0)),Countries!$A:$B,2,FALSE),"")</f>
        <v>Pakistan</v>
      </c>
      <c r="X42" s="144" t="str">
        <f>IFERROR(VLOOKUP(INDEX(EU_Extra!$D$4:$D$155,MATCH(LARGE(EU_Extra!V$4:V$155,$D42),EU_Extra!V$4:V$155,0)),Countries!$A:$B,2,FALSE),"")</f>
        <v>Fransösisch Polynesien</v>
      </c>
      <c r="Y42" s="144" t="str">
        <f>IFERROR(VLOOKUP(INDEX(EU_Extra!$D$4:$D$155,MATCH(LARGE(EU_Extra!W$4:W$155,$D42),EU_Extra!W$4:W$155,0)),Countries!$A:$B,2,FALSE),"")</f>
        <v>Bosnien-Herzegowina</v>
      </c>
      <c r="Z42" s="144" t="str">
        <f>IFERROR(VLOOKUP(INDEX(EU_Extra!$D$4:$D$155,MATCH(LARGE(EU_Extra!X$4:X$155,$D42),EU_Extra!X$4:X$155,0)),Countries!$A:$B,2,FALSE),"")</f>
        <v>Weissrussland</v>
      </c>
      <c r="AA42" s="144" t="str">
        <f>IFERROR(VLOOKUP(INDEX(EU_Extra!$D$4:$D$155,MATCH(LARGE(EU_Extra!Y$4:Y$155,$D42),EU_Extra!Y$4:Y$155,0)),Countries!$A:$B,2,FALSE),"")</f>
        <v>Saudi Arabien</v>
      </c>
      <c r="AB42" s="144" t="str">
        <f>IFERROR(VLOOKUP(INDEX(EU_Extra!$D$4:$D$155,MATCH(LARGE(EU_Extra!Z$4:Z$155,$D42),EU_Extra!Z$4:Z$155,0)),Countries!$A:$B,2,FALSE),"")</f>
        <v/>
      </c>
      <c r="AC42" s="144" t="str">
        <f>IFERROR(VLOOKUP(INDEX(EU_Extra!$D$4:$D$155,MATCH(LARGE(EU_Extra!AA$4:AA$155,$D42),EU_Extra!AA$4:AA$155,0)),Countries!$A:$B,2,FALSE),"")</f>
        <v/>
      </c>
      <c r="AD42" s="144" t="str">
        <f>IFERROR(VLOOKUP(INDEX(EU_Extra!$D$4:$D$155,MATCH(LARGE(EU_Extra!AB$4:AB$155,$D42),EU_Extra!AB$4:AB$155,0)),Countries!$A:$B,2,FALSE),"")</f>
        <v/>
      </c>
      <c r="AE42" s="144" t="str">
        <f>IFERROR(VLOOKUP(INDEX(EU_Extra!$D$4:$D$155,MATCH(LARGE(EU_Extra!AC$4:AC$155,$D42),EU_Extra!AC$4:AC$155,0)),Countries!$A:$B,2,FALSE),"")</f>
        <v/>
      </c>
      <c r="AF42" s="144" t="str">
        <f>IFERROR(VLOOKUP(INDEX(EU_Extra!$D$4:$D$155,MATCH(LARGE(EU_Extra!AD$4:AD$155,$D42),EU_Extra!AD$4:AD$155,0)),Countries!$A:$B,2,FALSE),"")</f>
        <v/>
      </c>
      <c r="AG42" s="144" t="str">
        <f>IFERROR(VLOOKUP(INDEX(EU_Extra!$D$4:$D$155,MATCH(LARGE(EU_Extra!AE$4:AE$155,$D42),EU_Extra!AE$4:AE$155,0)),Countries!$A:$B,2,FALSE),"")</f>
        <v/>
      </c>
      <c r="AH42" s="144" t="str">
        <f>IFERROR(VLOOKUP(INDEX(EU_Extra!$D$4:$D$155,MATCH(LARGE(EU_Extra!AF$4:AF$155,$D42),EU_Extra!AF$4:AF$155,0)),Countries!$A:$B,2,FALSE),"")</f>
        <v/>
      </c>
      <c r="AI42" s="144" t="str">
        <f>IFERROR(VLOOKUP(INDEX(EU_Extra!$D$4:$D$155,MATCH(LARGE(EU_Extra!AG$4:AG$155,$D42),EU_Extra!AG$4:AG$155,0)),Countries!$A:$B,2,FALSE),"")</f>
        <v/>
      </c>
      <c r="AJ42" s="144" t="str">
        <f>IFERROR(VLOOKUP(INDEX(EU_Extra!$D$4:$D$155,MATCH(LARGE(EU_Extra!AH$4:AH$155,$D42),EU_Extra!AH$4:AH$155,0)),Countries!$A:$B,2,FALSE),"")</f>
        <v/>
      </c>
    </row>
    <row r="43" spans="4:36" ht="16" customHeight="1">
      <c r="D43" s="145">
        <f t="shared" si="1"/>
        <v>36</v>
      </c>
      <c r="E43" s="144" t="str">
        <f>IFERROR(VLOOKUP(INDEX(EU_Extra!$D$4:$D$152,MATCH(LARGE(EU_Extra!#REF!,$D43),EU_Extra!#REF!,0)),Countries!$A:$B,2,FALSE),"")</f>
        <v/>
      </c>
      <c r="F43" s="144" t="str">
        <f>IFERROR(VLOOKUP(INDEX(EU_Extra!$D$4:$D$152,MATCH(LARGE(EU_Extra!#REF!,$D43),EU_Extra!#REF!,0)),Countries!$A:$B,2,FALSE),"")</f>
        <v/>
      </c>
      <c r="G43" s="144" t="str">
        <f>IFERROR(VLOOKUP(INDEX(EU_Extra!$D$4:$D$155,MATCH(LARGE(EU_Extra!E$4:E$155,$D43),EU_Extra!E$4:E$155,0)),Countries!$A:$B,2,FALSE),"")</f>
        <v>Costa Rica</v>
      </c>
      <c r="H43" s="144" t="str">
        <f>IFERROR(VLOOKUP(INDEX(EU_Extra!$D$4:$D$155,MATCH(LARGE(EU_Extra!F$4:F$155,$D43),EU_Extra!F$4:F$155,0)),Countries!$A:$B,2,FALSE),"")</f>
        <v>Myanmar</v>
      </c>
      <c r="I43" s="144" t="str">
        <f>IFERROR(VLOOKUP(INDEX(EU_Extra!$D$4:$D$155,MATCH(LARGE(EU_Extra!G$4:G$155,$D43),EU_Extra!G$4:G$155,0)),Countries!$A:$B,2,FALSE),"")</f>
        <v>NordMazedonien</v>
      </c>
      <c r="J43" s="144" t="str">
        <f>IFERROR(VLOOKUP(INDEX(EU_Extra!$D$4:$D$155,MATCH(LARGE(EU_Extra!H$4:H$155,$D43),EU_Extra!H$4:H$155,0)),Countries!$A:$B,2,FALSE),"")</f>
        <v>Nicht spezifizierte Länder und Gebiete im Rahmen des Warenverkehrs mit Drittländern</v>
      </c>
      <c r="K43" s="144" t="str">
        <f>IFERROR(VLOOKUP(INDEX(EU_Extra!$D$4:$D$155,MATCH(LARGE(EU_Extra!I$4:I$155,$D43),EU_Extra!I$4:I$155,0)),Countries!$A:$B,2,FALSE),"")</f>
        <v>Türkei</v>
      </c>
      <c r="L43" s="144" t="str">
        <f>IFERROR(VLOOKUP(INDEX(EU_Extra!$D$4:$D$155,MATCH(LARGE(EU_Extra!J$4:J$155,$D43),EU_Extra!J$4:J$155,0)),Countries!$A:$B,2,FALSE),"")</f>
        <v>Costa Rica</v>
      </c>
      <c r="M43" s="144" t="str">
        <f>IFERROR(VLOOKUP(INDEX(EU_Extra!$D$4:$D$155,MATCH(LARGE(EU_Extra!K$4:K$155,$D43),EU_Extra!K$4:K$155,0)),Countries!$A:$B,2,FALSE),"")</f>
        <v>Guatemala</v>
      </c>
      <c r="N43" s="144" t="str">
        <f>IFERROR(VLOOKUP(INDEX(EU_Extra!$D$4:$D$155,MATCH(LARGE(EU_Extra!L$4:L$155,$D43),EU_Extra!L$4:L$155,0)),Countries!$A:$B,2,FALSE),"")</f>
        <v>Weissrussland</v>
      </c>
      <c r="O43" s="144" t="str">
        <f>IFERROR(VLOOKUP(INDEX(EU_Extra!$D$4:$D$155,MATCH(LARGE(EU_Extra!M$4:M$155,$D43),EU_Extra!M$4:M$155,0)),Countries!$A:$B,2,FALSE),"")</f>
        <v>Algerien</v>
      </c>
      <c r="P43" s="144" t="str">
        <f>IFERROR(VLOOKUP(INDEX(EU_Extra!$D$4:$D$155,MATCH(LARGE(EU_Extra!N$4:N$155,$D43),EU_Extra!N$4:N$155,0)),Countries!$A:$B,2,FALSE),"")</f>
        <v>Saudi Arabien</v>
      </c>
      <c r="Q43" s="144" t="str">
        <f>IFERROR(VLOOKUP(INDEX(EU_Extra!$D$4:$D$155,MATCH(LARGE(EU_Extra!O$4:O$155,$D43),EU_Extra!O$4:O$155,0)),Countries!$A:$B,2,FALSE),"")</f>
        <v>Agypten</v>
      </c>
      <c r="R43" s="144" t="str">
        <f>IFERROR(VLOOKUP(INDEX(EU_Extra!$D$4:$D$155,MATCH(LARGE(EU_Extra!P$4:P$155,$D43),EU_Extra!P$4:P$155,0)),Countries!$A:$B,2,FALSE),"")</f>
        <v>El Salvador</v>
      </c>
      <c r="S43" s="144" t="str">
        <f>IFERROR(VLOOKUP(INDEX(EU_Extra!$D$4:$D$155,MATCH(LARGE(EU_Extra!Q$4:Q$155,$D43),EU_Extra!Q$4:Q$155,0)),Countries!$A:$B,2,FALSE),"")</f>
        <v>Argentinien</v>
      </c>
      <c r="T43" s="144" t="str">
        <f>IFERROR(VLOOKUP(INDEX(EU_Extra!$D$4:$D$155,MATCH(LARGE(EU_Extra!R$4:R$155,$D43),EU_Extra!R$4:R$155,0)),Countries!$A:$B,2,FALSE),"")</f>
        <v>Philippinen</v>
      </c>
      <c r="U43" s="144" t="str">
        <f>IFERROR(VLOOKUP(INDEX(EU_Extra!$D$4:$D$155,MATCH(LARGE(EU_Extra!S$4:S$155,$D43),EU_Extra!S$4:S$155,0)),Countries!$A:$B,2,FALSE),"")</f>
        <v>Peru</v>
      </c>
      <c r="V43" s="144" t="str">
        <f>IFERROR(VLOOKUP(INDEX(EU_Extra!$D$4:$D$155,MATCH(LARGE(EU_Extra!T$4:T$155,$D43),EU_Extra!T$4:T$155,0)),Countries!$A:$B,2,FALSE),"")</f>
        <v>Ecuador</v>
      </c>
      <c r="W43" s="144" t="str">
        <f>IFERROR(VLOOKUP(INDEX(EU_Extra!$D$4:$D$155,MATCH(LARGE(EU_Extra!U$4:U$155,$D43),EU_Extra!U$4:U$155,0)),Countries!$A:$B,2,FALSE),"")</f>
        <v>Australien</v>
      </c>
      <c r="X43" s="144" t="str">
        <f>IFERROR(VLOOKUP(INDEX(EU_Extra!$D$4:$D$155,MATCH(LARGE(EU_Extra!V$4:V$155,$D43),EU_Extra!V$4:V$155,0)),Countries!$A:$B,2,FALSE),"")</f>
        <v>Schweiz</v>
      </c>
      <c r="Y43" s="144" t="str">
        <f>IFERROR(VLOOKUP(INDEX(EU_Extra!$D$4:$D$155,MATCH(LARGE(EU_Extra!W$4:W$155,$D43),EU_Extra!W$4:W$155,0)),Countries!$A:$B,2,FALSE),"")</f>
        <v>Philippinen</v>
      </c>
      <c r="Z43" s="144" t="str">
        <f>IFERROR(VLOOKUP(INDEX(EU_Extra!$D$4:$D$155,MATCH(LARGE(EU_Extra!X$4:X$155,$D43),EU_Extra!X$4:X$155,0)),Countries!$A:$B,2,FALSE),"")</f>
        <v>Agypten</v>
      </c>
      <c r="AA43" s="144" t="str">
        <f>IFERROR(VLOOKUP(INDEX(EU_Extra!$D$4:$D$155,MATCH(LARGE(EU_Extra!Y$4:Y$155,$D43),EU_Extra!Y$4:Y$155,0)),Countries!$A:$B,2,FALSE),"")</f>
        <v>Ecuador</v>
      </c>
      <c r="AB43" s="144" t="str">
        <f>IFERROR(VLOOKUP(INDEX(EU_Extra!$D$4:$D$155,MATCH(LARGE(EU_Extra!Z$4:Z$155,$D43),EU_Extra!Z$4:Z$155,0)),Countries!$A:$B,2,FALSE),"")</f>
        <v/>
      </c>
      <c r="AC43" s="144" t="str">
        <f>IFERROR(VLOOKUP(INDEX(EU_Extra!$D$4:$D$155,MATCH(LARGE(EU_Extra!AA$4:AA$155,$D43),EU_Extra!AA$4:AA$155,0)),Countries!$A:$B,2,FALSE),"")</f>
        <v/>
      </c>
      <c r="AD43" s="144" t="str">
        <f>IFERROR(VLOOKUP(INDEX(EU_Extra!$D$4:$D$155,MATCH(LARGE(EU_Extra!AB$4:AB$155,$D43),EU_Extra!AB$4:AB$155,0)),Countries!$A:$B,2,FALSE),"")</f>
        <v/>
      </c>
      <c r="AE43" s="144" t="str">
        <f>IFERROR(VLOOKUP(INDEX(EU_Extra!$D$4:$D$155,MATCH(LARGE(EU_Extra!AC$4:AC$155,$D43),EU_Extra!AC$4:AC$155,0)),Countries!$A:$B,2,FALSE),"")</f>
        <v/>
      </c>
      <c r="AF43" s="144" t="str">
        <f>IFERROR(VLOOKUP(INDEX(EU_Extra!$D$4:$D$155,MATCH(LARGE(EU_Extra!AD$4:AD$155,$D43),EU_Extra!AD$4:AD$155,0)),Countries!$A:$B,2,FALSE),"")</f>
        <v/>
      </c>
      <c r="AG43" s="144" t="str">
        <f>IFERROR(VLOOKUP(INDEX(EU_Extra!$D$4:$D$155,MATCH(LARGE(EU_Extra!AE$4:AE$155,$D43),EU_Extra!AE$4:AE$155,0)),Countries!$A:$B,2,FALSE),"")</f>
        <v/>
      </c>
      <c r="AH43" s="144" t="str">
        <f>IFERROR(VLOOKUP(INDEX(EU_Extra!$D$4:$D$155,MATCH(LARGE(EU_Extra!AF$4:AF$155,$D43),EU_Extra!AF$4:AF$155,0)),Countries!$A:$B,2,FALSE),"")</f>
        <v/>
      </c>
      <c r="AI43" s="144" t="str">
        <f>IFERROR(VLOOKUP(INDEX(EU_Extra!$D$4:$D$155,MATCH(LARGE(EU_Extra!AG$4:AG$155,$D43),EU_Extra!AG$4:AG$155,0)),Countries!$A:$B,2,FALSE),"")</f>
        <v/>
      </c>
      <c r="AJ43" s="144" t="str">
        <f>IFERROR(VLOOKUP(INDEX(EU_Extra!$D$4:$D$155,MATCH(LARGE(EU_Extra!AH$4:AH$155,$D43),EU_Extra!AH$4:AH$155,0)),Countries!$A:$B,2,FALSE),"")</f>
        <v/>
      </c>
    </row>
    <row r="44" spans="4:36" ht="16" customHeight="1">
      <c r="D44" s="145">
        <f t="shared" si="1"/>
        <v>37</v>
      </c>
      <c r="E44" s="144" t="str">
        <f>IFERROR(VLOOKUP(INDEX(EU_Extra!$D$4:$D$152,MATCH(LARGE(EU_Extra!#REF!,$D44),EU_Extra!#REF!,0)),Countries!$A:$B,2,FALSE),"")</f>
        <v/>
      </c>
      <c r="F44" s="144" t="str">
        <f>IFERROR(VLOOKUP(INDEX(EU_Extra!$D$4:$D$152,MATCH(LARGE(EU_Extra!#REF!,$D44),EU_Extra!#REF!,0)),Countries!$A:$B,2,FALSE),"")</f>
        <v/>
      </c>
      <c r="G44" s="144" t="str">
        <f>IFERROR(VLOOKUP(INDEX(EU_Extra!$D$4:$D$155,MATCH(LARGE(EU_Extra!E$4:E$155,$D44),EU_Extra!E$4:E$155,0)),Countries!$A:$B,2,FALSE),"")</f>
        <v>Türkei</v>
      </c>
      <c r="H44" s="144" t="str">
        <f>IFERROR(VLOOKUP(INDEX(EU_Extra!$D$4:$D$155,MATCH(LARGE(EU_Extra!F$4:F$155,$D44),EU_Extra!F$4:F$155,0)),Countries!$A:$B,2,FALSE),"")</f>
        <v>Türkei</v>
      </c>
      <c r="I44" s="144" t="str">
        <f>IFERROR(VLOOKUP(INDEX(EU_Extra!$D$4:$D$155,MATCH(LARGE(EU_Extra!G$4:G$155,$D44),EU_Extra!G$4:G$155,0)),Countries!$A:$B,2,FALSE),"")</f>
        <v>Jamaika</v>
      </c>
      <c r="J44" s="144" t="str">
        <f>IFERROR(VLOOKUP(INDEX(EU_Extra!$D$4:$D$155,MATCH(LARGE(EU_Extra!H$4:H$155,$D44),EU_Extra!H$4:H$155,0)),Countries!$A:$B,2,FALSE),"")</f>
        <v>Saudi Arabien</v>
      </c>
      <c r="K44" s="144" t="str">
        <f>IFERROR(VLOOKUP(INDEX(EU_Extra!$D$4:$D$155,MATCH(LARGE(EU_Extra!I$4:I$155,$D44),EU_Extra!I$4:I$155,0)),Countries!$A:$B,2,FALSE),"")</f>
        <v>Saudi Arabien</v>
      </c>
      <c r="L44" s="144" t="str">
        <f>IFERROR(VLOOKUP(INDEX(EU_Extra!$D$4:$D$155,MATCH(LARGE(EU_Extra!J$4:J$155,$D44),EU_Extra!J$4:J$155,0)),Countries!$A:$B,2,FALSE),"")</f>
        <v>Guatemala</v>
      </c>
      <c r="M44" s="144" t="str">
        <f>IFERROR(VLOOKUP(INDEX(EU_Extra!$D$4:$D$155,MATCH(LARGE(EU_Extra!K$4:K$155,$D44),EU_Extra!K$4:K$155,0)),Countries!$A:$B,2,FALSE),"")</f>
        <v>Costa Rica</v>
      </c>
      <c r="N44" s="144" t="str">
        <f>IFERROR(VLOOKUP(INDEX(EU_Extra!$D$4:$D$155,MATCH(LARGE(EU_Extra!L$4:L$155,$D44),EU_Extra!L$4:L$155,0)),Countries!$A:$B,2,FALSE),"")</f>
        <v>Ukraine</v>
      </c>
      <c r="O44" s="144" t="str">
        <f>IFERROR(VLOOKUP(INDEX(EU_Extra!$D$4:$D$155,MATCH(LARGE(EU_Extra!M$4:M$155,$D44),EU_Extra!M$4:M$155,0)),Countries!$A:$B,2,FALSE),"")</f>
        <v>Schweiz</v>
      </c>
      <c r="P44" s="144" t="str">
        <f>IFERROR(VLOOKUP(INDEX(EU_Extra!$D$4:$D$155,MATCH(LARGE(EU_Extra!N$4:N$155,$D44),EU_Extra!N$4:N$155,0)),Countries!$A:$B,2,FALSE),"")</f>
        <v>Sierra Leone</v>
      </c>
      <c r="Q44" s="144" t="str">
        <f>IFERROR(VLOOKUP(INDEX(EU_Extra!$D$4:$D$155,MATCH(LARGE(EU_Extra!O$4:O$155,$D44),EU_Extra!O$4:O$155,0)),Countries!$A:$B,2,FALSE),"")</f>
        <v>Philippinen</v>
      </c>
      <c r="R44" s="144" t="str">
        <f>IFERROR(VLOOKUP(INDEX(EU_Extra!$D$4:$D$155,MATCH(LARGE(EU_Extra!P$4:P$155,$D44),EU_Extra!P$4:P$155,0)),Countries!$A:$B,2,FALSE),"")</f>
        <v>Australien</v>
      </c>
      <c r="S44" s="144" t="str">
        <f>IFERROR(VLOOKUP(INDEX(EU_Extra!$D$4:$D$155,MATCH(LARGE(EU_Extra!Q$4:Q$155,$D44),EU_Extra!Q$4:Q$155,0)),Countries!$A:$B,2,FALSE),"")</f>
        <v>Thailand</v>
      </c>
      <c r="T44" s="144" t="str">
        <f>IFERROR(VLOOKUP(INDEX(EU_Extra!$D$4:$D$155,MATCH(LARGE(EU_Extra!R$4:R$155,$D44),EU_Extra!R$4:R$155,0)),Countries!$A:$B,2,FALSE),"")</f>
        <v>Bosnien-Herzegowina</v>
      </c>
      <c r="U44" s="144" t="str">
        <f>IFERROR(VLOOKUP(INDEX(EU_Extra!$D$4:$D$155,MATCH(LARGE(EU_Extra!S$4:S$155,$D44),EU_Extra!S$4:S$155,0)),Countries!$A:$B,2,FALSE),"")</f>
        <v>Ecuador</v>
      </c>
      <c r="V44" s="144" t="str">
        <f>IFERROR(VLOOKUP(INDEX(EU_Extra!$D$4:$D$155,MATCH(LARGE(EU_Extra!T$4:T$155,$D44),EU_Extra!T$4:T$155,0)),Countries!$A:$B,2,FALSE),"")</f>
        <v>Fransösisch Polynesien</v>
      </c>
      <c r="W44" s="144" t="str">
        <f>IFERROR(VLOOKUP(INDEX(EU_Extra!$D$4:$D$155,MATCH(LARGE(EU_Extra!U$4:U$155,$D44),EU_Extra!U$4:U$155,0)),Countries!$A:$B,2,FALSE),"")</f>
        <v>Sambia</v>
      </c>
      <c r="X44" s="144" t="str">
        <f>IFERROR(VLOOKUP(INDEX(EU_Extra!$D$4:$D$155,MATCH(LARGE(EU_Extra!V$4:V$155,$D44),EU_Extra!V$4:V$155,0)),Countries!$A:$B,2,FALSE),"")</f>
        <v>Agypten</v>
      </c>
      <c r="Y44" s="144" t="str">
        <f>IFERROR(VLOOKUP(INDEX(EU_Extra!$D$4:$D$155,MATCH(LARGE(EU_Extra!W$4:W$155,$D44),EU_Extra!W$4:W$155,0)),Countries!$A:$B,2,FALSE),"")</f>
        <v>Ecuador</v>
      </c>
      <c r="Z44" s="144" t="str">
        <f>IFERROR(VLOOKUP(INDEX(EU_Extra!$D$4:$D$155,MATCH(LARGE(EU_Extra!X$4:X$155,$D44),EU_Extra!X$4:X$155,0)),Countries!$A:$B,2,FALSE),"")</f>
        <v>China</v>
      </c>
      <c r="AA44" s="144" t="str">
        <f>IFERROR(VLOOKUP(INDEX(EU_Extra!$D$4:$D$155,MATCH(LARGE(EU_Extra!Y$4:Y$155,$D44),EU_Extra!Y$4:Y$155,0)),Countries!$A:$B,2,FALSE),"")</f>
        <v>Philippinen</v>
      </c>
      <c r="AB44" s="144" t="str">
        <f>IFERROR(VLOOKUP(INDEX(EU_Extra!$D$4:$D$155,MATCH(LARGE(EU_Extra!Z$4:Z$155,$D44),EU_Extra!Z$4:Z$155,0)),Countries!$A:$B,2,FALSE),"")</f>
        <v/>
      </c>
      <c r="AC44" s="144" t="str">
        <f>IFERROR(VLOOKUP(INDEX(EU_Extra!$D$4:$D$155,MATCH(LARGE(EU_Extra!AA$4:AA$155,$D44),EU_Extra!AA$4:AA$155,0)),Countries!$A:$B,2,FALSE),"")</f>
        <v/>
      </c>
      <c r="AD44" s="144" t="str">
        <f>IFERROR(VLOOKUP(INDEX(EU_Extra!$D$4:$D$155,MATCH(LARGE(EU_Extra!AB$4:AB$155,$D44),EU_Extra!AB$4:AB$155,0)),Countries!$A:$B,2,FALSE),"")</f>
        <v/>
      </c>
      <c r="AE44" s="144" t="str">
        <f>IFERROR(VLOOKUP(INDEX(EU_Extra!$D$4:$D$155,MATCH(LARGE(EU_Extra!AC$4:AC$155,$D44),EU_Extra!AC$4:AC$155,0)),Countries!$A:$B,2,FALSE),"")</f>
        <v/>
      </c>
      <c r="AF44" s="144" t="str">
        <f>IFERROR(VLOOKUP(INDEX(EU_Extra!$D$4:$D$155,MATCH(LARGE(EU_Extra!AD$4:AD$155,$D44),EU_Extra!AD$4:AD$155,0)),Countries!$A:$B,2,FALSE),"")</f>
        <v/>
      </c>
      <c r="AG44" s="144" t="str">
        <f>IFERROR(VLOOKUP(INDEX(EU_Extra!$D$4:$D$155,MATCH(LARGE(EU_Extra!AE$4:AE$155,$D44),EU_Extra!AE$4:AE$155,0)),Countries!$A:$B,2,FALSE),"")</f>
        <v/>
      </c>
      <c r="AH44" s="144" t="str">
        <f>IFERROR(VLOOKUP(INDEX(EU_Extra!$D$4:$D$155,MATCH(LARGE(EU_Extra!AF$4:AF$155,$D44),EU_Extra!AF$4:AF$155,0)),Countries!$A:$B,2,FALSE),"")</f>
        <v/>
      </c>
      <c r="AI44" s="144" t="str">
        <f>IFERROR(VLOOKUP(INDEX(EU_Extra!$D$4:$D$155,MATCH(LARGE(EU_Extra!AG$4:AG$155,$D44),EU_Extra!AG$4:AG$155,0)),Countries!$A:$B,2,FALSE),"")</f>
        <v/>
      </c>
      <c r="AJ44" s="144" t="str">
        <f>IFERROR(VLOOKUP(INDEX(EU_Extra!$D$4:$D$155,MATCH(LARGE(EU_Extra!AH$4:AH$155,$D44),EU_Extra!AH$4:AH$155,0)),Countries!$A:$B,2,FALSE),"")</f>
        <v/>
      </c>
    </row>
    <row r="45" spans="4:36" ht="16" customHeight="1">
      <c r="D45" s="145">
        <f t="shared" si="1"/>
        <v>38</v>
      </c>
      <c r="E45" s="144" t="str">
        <f>IFERROR(VLOOKUP(INDEX(EU_Extra!$D$4:$D$152,MATCH(LARGE(EU_Extra!#REF!,$D45),EU_Extra!#REF!,0)),Countries!$A:$B,2,FALSE),"")</f>
        <v/>
      </c>
      <c r="F45" s="144" t="str">
        <f>IFERROR(VLOOKUP(INDEX(EU_Extra!$D$4:$D$152,MATCH(LARGE(EU_Extra!#REF!,$D45),EU_Extra!#REF!,0)),Countries!$A:$B,2,FALSE),"")</f>
        <v/>
      </c>
      <c r="G45" s="144" t="str">
        <f>IFERROR(VLOOKUP(INDEX(EU_Extra!$D$4:$D$155,MATCH(LARGE(EU_Extra!E$4:E$155,$D45),EU_Extra!E$4:E$155,0)),Countries!$A:$B,2,FALSE),"")</f>
        <v>Kolumbien</v>
      </c>
      <c r="H45" s="144" t="str">
        <f>IFERROR(VLOOKUP(INDEX(EU_Extra!$D$4:$D$155,MATCH(LARGE(EU_Extra!F$4:F$155,$D45),EU_Extra!F$4:F$155,0)),Countries!$A:$B,2,FALSE),"")</f>
        <v>Vereinigte Arabische Emirate</v>
      </c>
      <c r="I45" s="144" t="str">
        <f>IFERROR(VLOOKUP(INDEX(EU_Extra!$D$4:$D$155,MATCH(LARGE(EU_Extra!G$4:G$155,$D45),EU_Extra!G$4:G$155,0)),Countries!$A:$B,2,FALSE),"")</f>
        <v>Vereinigte Staaten</v>
      </c>
      <c r="J45" s="144" t="str">
        <f>IFERROR(VLOOKUP(INDEX(EU_Extra!$D$4:$D$155,MATCH(LARGE(EU_Extra!H$4:H$155,$D45),EU_Extra!H$4:H$155,0)),Countries!$A:$B,2,FALSE),"")</f>
        <v>Südafrika</v>
      </c>
      <c r="K45" s="144" t="str">
        <f>IFERROR(VLOOKUP(INDEX(EU_Extra!$D$4:$D$155,MATCH(LARGE(EU_Extra!I$4:I$155,$D45),EU_Extra!I$4:I$155,0)),Countries!$A:$B,2,FALSE),"")</f>
        <v>El Salvador</v>
      </c>
      <c r="L45" s="144" t="str">
        <f>IFERROR(VLOOKUP(INDEX(EU_Extra!$D$4:$D$155,MATCH(LARGE(EU_Extra!J$4:J$155,$D45),EU_Extra!J$4:J$155,0)),Countries!$A:$B,2,FALSE),"")</f>
        <v>China</v>
      </c>
      <c r="M45" s="144" t="str">
        <f>IFERROR(VLOOKUP(INDEX(EU_Extra!$D$4:$D$155,MATCH(LARGE(EU_Extra!K$4:K$155,$D45),EU_Extra!K$4:K$155,0)),Countries!$A:$B,2,FALSE),"")</f>
        <v>Russland</v>
      </c>
      <c r="N45" s="144" t="str">
        <f>IFERROR(VLOOKUP(INDEX(EU_Extra!$D$4:$D$155,MATCH(LARGE(EU_Extra!L$4:L$155,$D45),EU_Extra!L$4:L$155,0)),Countries!$A:$B,2,FALSE),"")</f>
        <v>Ecuador</v>
      </c>
      <c r="O45" s="144" t="str">
        <f>IFERROR(VLOOKUP(INDEX(EU_Extra!$D$4:$D$155,MATCH(LARGE(EU_Extra!M$4:M$155,$D45),EU_Extra!M$4:M$155,0)),Countries!$A:$B,2,FALSE),"")</f>
        <v>China</v>
      </c>
      <c r="P45" s="144" t="str">
        <f>IFERROR(VLOOKUP(INDEX(EU_Extra!$D$4:$D$155,MATCH(LARGE(EU_Extra!N$4:N$155,$D45),EU_Extra!N$4:N$155,0)),Countries!$A:$B,2,FALSE),"")</f>
        <v>Südafrika</v>
      </c>
      <c r="Q45" s="144" t="str">
        <f>IFERROR(VLOOKUP(INDEX(EU_Extra!$D$4:$D$155,MATCH(LARGE(EU_Extra!O$4:O$155,$D45),EU_Extra!O$4:O$155,0)),Countries!$A:$B,2,FALSE),"")</f>
        <v>Malaysia</v>
      </c>
      <c r="R45" s="144" t="str">
        <f>IFERROR(VLOOKUP(INDEX(EU_Extra!$D$4:$D$155,MATCH(LARGE(EU_Extra!P$4:P$155,$D45),EU_Extra!P$4:P$155,0)),Countries!$A:$B,2,FALSE),"")</f>
        <v>Weissrussland</v>
      </c>
      <c r="S45" s="144" t="str">
        <f>IFERROR(VLOOKUP(INDEX(EU_Extra!$D$4:$D$155,MATCH(LARGE(EU_Extra!Q$4:Q$155,$D45),EU_Extra!Q$4:Q$155,0)),Countries!$A:$B,2,FALSE),"")</f>
        <v>Vereinigte Staaten</v>
      </c>
      <c r="T45" s="144" t="str">
        <f>IFERROR(VLOOKUP(INDEX(EU_Extra!$D$4:$D$155,MATCH(LARGE(EU_Extra!R$4:R$155,$D45),EU_Extra!R$4:R$155,0)),Countries!$A:$B,2,FALSE),"")</f>
        <v>Saudi Arabien</v>
      </c>
      <c r="U45" s="144" t="str">
        <f>IFERROR(VLOOKUP(INDEX(EU_Extra!$D$4:$D$155,MATCH(LARGE(EU_Extra!S$4:S$155,$D45),EU_Extra!S$4:S$155,0)),Countries!$A:$B,2,FALSE),"")</f>
        <v>Fransösisch Polynesien</v>
      </c>
      <c r="V45" s="144" t="str">
        <f>IFERROR(VLOOKUP(INDEX(EU_Extra!$D$4:$D$155,MATCH(LARGE(EU_Extra!T$4:T$155,$D45),EU_Extra!T$4:T$155,0)),Countries!$A:$B,2,FALSE),"")</f>
        <v>Weissrussland</v>
      </c>
      <c r="W45" s="144" t="str">
        <f>IFERROR(VLOOKUP(INDEX(EU_Extra!$D$4:$D$155,MATCH(LARGE(EU_Extra!U$4:U$155,$D45),EU_Extra!U$4:U$155,0)),Countries!$A:$B,2,FALSE),"")</f>
        <v>Kambodscha</v>
      </c>
      <c r="X45" s="144" t="str">
        <f>IFERROR(VLOOKUP(INDEX(EU_Extra!$D$4:$D$155,MATCH(LARGE(EU_Extra!V$4:V$155,$D45),EU_Extra!V$4:V$155,0)),Countries!$A:$B,2,FALSE),"")</f>
        <v>China</v>
      </c>
      <c r="Y45" s="144" t="str">
        <f>IFERROR(VLOOKUP(INDEX(EU_Extra!$D$4:$D$155,MATCH(LARGE(EU_Extra!W$4:W$155,$D45),EU_Extra!W$4:W$155,0)),Countries!$A:$B,2,FALSE),"")</f>
        <v>Fransösisch Polynesien</v>
      </c>
      <c r="Z45" s="144" t="str">
        <f>IFERROR(VLOOKUP(INDEX(EU_Extra!$D$4:$D$155,MATCH(LARGE(EU_Extra!X$4:X$155,$D45),EU_Extra!X$4:X$155,0)),Countries!$A:$B,2,FALSE),"")</f>
        <v>Uganda</v>
      </c>
      <c r="AA45" s="144" t="str">
        <f>IFERROR(VLOOKUP(INDEX(EU_Extra!$D$4:$D$155,MATCH(LARGE(EU_Extra!Y$4:Y$155,$D45),EU_Extra!Y$4:Y$155,0)),Countries!$A:$B,2,FALSE),"")</f>
        <v>Geheim Extra</v>
      </c>
      <c r="AB45" s="144" t="str">
        <f>IFERROR(VLOOKUP(INDEX(EU_Extra!$D$4:$D$155,MATCH(LARGE(EU_Extra!Z$4:Z$155,$D45),EU_Extra!Z$4:Z$155,0)),Countries!$A:$B,2,FALSE),"")</f>
        <v/>
      </c>
      <c r="AC45" s="144" t="str">
        <f>IFERROR(VLOOKUP(INDEX(EU_Extra!$D$4:$D$155,MATCH(LARGE(EU_Extra!AA$4:AA$155,$D45),EU_Extra!AA$4:AA$155,0)),Countries!$A:$B,2,FALSE),"")</f>
        <v/>
      </c>
      <c r="AD45" s="144" t="str">
        <f>IFERROR(VLOOKUP(INDEX(EU_Extra!$D$4:$D$155,MATCH(LARGE(EU_Extra!AB$4:AB$155,$D45),EU_Extra!AB$4:AB$155,0)),Countries!$A:$B,2,FALSE),"")</f>
        <v/>
      </c>
      <c r="AE45" s="144" t="str">
        <f>IFERROR(VLOOKUP(INDEX(EU_Extra!$D$4:$D$155,MATCH(LARGE(EU_Extra!AC$4:AC$155,$D45),EU_Extra!AC$4:AC$155,0)),Countries!$A:$B,2,FALSE),"")</f>
        <v/>
      </c>
      <c r="AF45" s="144" t="str">
        <f>IFERROR(VLOOKUP(INDEX(EU_Extra!$D$4:$D$155,MATCH(LARGE(EU_Extra!AD$4:AD$155,$D45),EU_Extra!AD$4:AD$155,0)),Countries!$A:$B,2,FALSE),"")</f>
        <v/>
      </c>
      <c r="AG45" s="144" t="str">
        <f>IFERROR(VLOOKUP(INDEX(EU_Extra!$D$4:$D$155,MATCH(LARGE(EU_Extra!AE$4:AE$155,$D45),EU_Extra!AE$4:AE$155,0)),Countries!$A:$B,2,FALSE),"")</f>
        <v/>
      </c>
      <c r="AH45" s="144" t="str">
        <f>IFERROR(VLOOKUP(INDEX(EU_Extra!$D$4:$D$155,MATCH(LARGE(EU_Extra!AF$4:AF$155,$D45),EU_Extra!AF$4:AF$155,0)),Countries!$A:$B,2,FALSE),"")</f>
        <v/>
      </c>
      <c r="AI45" s="144" t="str">
        <f>IFERROR(VLOOKUP(INDEX(EU_Extra!$D$4:$D$155,MATCH(LARGE(EU_Extra!AG$4:AG$155,$D45),EU_Extra!AG$4:AG$155,0)),Countries!$A:$B,2,FALSE),"")</f>
        <v/>
      </c>
      <c r="AJ45" s="144" t="str">
        <f>IFERROR(VLOOKUP(INDEX(EU_Extra!$D$4:$D$155,MATCH(LARGE(EU_Extra!AH$4:AH$155,$D45),EU_Extra!AH$4:AH$155,0)),Countries!$A:$B,2,FALSE),"")</f>
        <v/>
      </c>
    </row>
    <row r="46" spans="4:36" ht="16" customHeight="1">
      <c r="D46" s="145">
        <f t="shared" si="1"/>
        <v>39</v>
      </c>
      <c r="E46" s="144" t="str">
        <f>IFERROR(VLOOKUP(INDEX(EU_Extra!$D$4:$D$152,MATCH(LARGE(EU_Extra!#REF!,$D46),EU_Extra!#REF!,0)),Countries!$A:$B,2,FALSE),"")</f>
        <v/>
      </c>
      <c r="F46" s="144" t="str">
        <f>IFERROR(VLOOKUP(INDEX(EU_Extra!$D$4:$D$152,MATCH(LARGE(EU_Extra!#REF!,$D46),EU_Extra!#REF!,0)),Countries!$A:$B,2,FALSE),"")</f>
        <v/>
      </c>
      <c r="G46" s="144" t="str">
        <f>IFERROR(VLOOKUP(INDEX(EU_Extra!$D$4:$D$155,MATCH(LARGE(EU_Extra!E$4:E$155,$D46),EU_Extra!E$4:E$155,0)),Countries!$A:$B,2,FALSE),"")</f>
        <v>Australien</v>
      </c>
      <c r="H46" s="144" t="str">
        <f>IFERROR(VLOOKUP(INDEX(EU_Extra!$D$4:$D$155,MATCH(LARGE(EU_Extra!F$4:F$155,$D46),EU_Extra!F$4:F$155,0)),Countries!$A:$B,2,FALSE),"")</f>
        <v>Costa Rica</v>
      </c>
      <c r="I46" s="144" t="str">
        <f>IFERROR(VLOOKUP(INDEX(EU_Extra!$D$4:$D$155,MATCH(LARGE(EU_Extra!G$4:G$155,$D46),EU_Extra!G$4:G$155,0)),Countries!$A:$B,2,FALSE),"")</f>
        <v>Schweiz</v>
      </c>
      <c r="J46" s="144" t="str">
        <f>IFERROR(VLOOKUP(INDEX(EU_Extra!$D$4:$D$155,MATCH(LARGE(EU_Extra!H$4:H$155,$D46),EU_Extra!H$4:H$155,0)),Countries!$A:$B,2,FALSE),"")</f>
        <v>NordMazedonien</v>
      </c>
      <c r="K46" s="144" t="str">
        <f>IFERROR(VLOOKUP(INDEX(EU_Extra!$D$4:$D$155,MATCH(LARGE(EU_Extra!I$4:I$155,$D46),EU_Extra!I$4:I$155,0)),Countries!$A:$B,2,FALSE),"")</f>
        <v>Russland</v>
      </c>
      <c r="L46" s="144" t="str">
        <f>IFERROR(VLOOKUP(INDEX(EU_Extra!$D$4:$D$155,MATCH(LARGE(EU_Extra!J$4:J$155,$D46),EU_Extra!J$4:J$155,0)),Countries!$A:$B,2,FALSE),"")</f>
        <v>Anguilla</v>
      </c>
      <c r="M46" s="144" t="str">
        <f>IFERROR(VLOOKUP(INDEX(EU_Extra!$D$4:$D$155,MATCH(LARGE(EU_Extra!K$4:K$155,$D46),EU_Extra!K$4:K$155,0)),Countries!$A:$B,2,FALSE),"")</f>
        <v>Kenia</v>
      </c>
      <c r="N46" s="144" t="str">
        <f>IFERROR(VLOOKUP(INDEX(EU_Extra!$D$4:$D$155,MATCH(LARGE(EU_Extra!L$4:L$155,$D46),EU_Extra!L$4:L$155,0)),Countries!$A:$B,2,FALSE),"")</f>
        <v>Guatemala</v>
      </c>
      <c r="O46" s="144" t="str">
        <f>IFERROR(VLOOKUP(INDEX(EU_Extra!$D$4:$D$155,MATCH(LARGE(EU_Extra!M$4:M$155,$D46),EU_Extra!M$4:M$155,0)),Countries!$A:$B,2,FALSE),"")</f>
        <v>Guatemala</v>
      </c>
      <c r="P46" s="144" t="str">
        <f>IFERROR(VLOOKUP(INDEX(EU_Extra!$D$4:$D$155,MATCH(LARGE(EU_Extra!N$4:N$155,$D46),EU_Extra!N$4:N$155,0)),Countries!$A:$B,2,FALSE),"")</f>
        <v>Philippinen</v>
      </c>
      <c r="Q46" s="144" t="str">
        <f>IFERROR(VLOOKUP(INDEX(EU_Extra!$D$4:$D$155,MATCH(LARGE(EU_Extra!O$4:O$155,$D46),EU_Extra!O$4:O$155,0)),Countries!$A:$B,2,FALSE),"")</f>
        <v>Ecuador</v>
      </c>
      <c r="R46" s="144" t="str">
        <f>IFERROR(VLOOKUP(INDEX(EU_Extra!$D$4:$D$155,MATCH(LARGE(EU_Extra!P$4:P$155,$D46),EU_Extra!P$4:P$155,0)),Countries!$A:$B,2,FALSE),"")</f>
        <v>Peru</v>
      </c>
      <c r="S46" s="144" t="str">
        <f>IFERROR(VLOOKUP(INDEX(EU_Extra!$D$4:$D$155,MATCH(LARGE(EU_Extra!Q$4:Q$155,$D46),EU_Extra!Q$4:Q$155,0)),Countries!$A:$B,2,FALSE),"")</f>
        <v>Weissrussland</v>
      </c>
      <c r="T46" s="144" t="str">
        <f>IFERROR(VLOOKUP(INDEX(EU_Extra!$D$4:$D$155,MATCH(LARGE(EU_Extra!R$4:R$155,$D46),EU_Extra!R$4:R$155,0)),Countries!$A:$B,2,FALSE),"")</f>
        <v>Ecuador</v>
      </c>
      <c r="U46" s="144" t="str">
        <f>IFERROR(VLOOKUP(INDEX(EU_Extra!$D$4:$D$155,MATCH(LARGE(EU_Extra!S$4:S$155,$D46),EU_Extra!S$4:S$155,0)),Countries!$A:$B,2,FALSE),"")</f>
        <v>Curacao</v>
      </c>
      <c r="V46" s="144" t="str">
        <f>IFERROR(VLOOKUP(INDEX(EU_Extra!$D$4:$D$155,MATCH(LARGE(EU_Extra!T$4:T$155,$D46),EU_Extra!T$4:T$155,0)),Countries!$A:$B,2,FALSE),"")</f>
        <v>Nicht spezifizierte Länder und Gebiete im Rahmen des Warenverkehrs mit Drittländern</v>
      </c>
      <c r="W46" s="144" t="str">
        <f>IFERROR(VLOOKUP(INDEX(EU_Extra!$D$4:$D$155,MATCH(LARGE(EU_Extra!U$4:U$155,$D46),EU_Extra!U$4:U$155,0)),Countries!$A:$B,2,FALSE),"")</f>
        <v>Vereinigte Arabische Emirate</v>
      </c>
      <c r="X46" s="144" t="str">
        <f>IFERROR(VLOOKUP(INDEX(EU_Extra!$D$4:$D$155,MATCH(LARGE(EU_Extra!V$4:V$155,$D46),EU_Extra!V$4:V$155,0)),Countries!$A:$B,2,FALSE),"")</f>
        <v>Türkei</v>
      </c>
      <c r="Y46" s="144" t="str">
        <f>IFERROR(VLOOKUP(INDEX(EU_Extra!$D$4:$D$155,MATCH(LARGE(EU_Extra!W$4:W$155,$D46),EU_Extra!W$4:W$155,0)),Countries!$A:$B,2,FALSE),"")</f>
        <v>China</v>
      </c>
      <c r="Z46" s="144" t="str">
        <f>IFERROR(VLOOKUP(INDEX(EU_Extra!$D$4:$D$155,MATCH(LARGE(EU_Extra!X$4:X$155,$D46),EU_Extra!X$4:X$155,0)),Countries!$A:$B,2,FALSE),"")</f>
        <v>Saudi Arabien</v>
      </c>
      <c r="AA46" s="144" t="str">
        <f>IFERROR(VLOOKUP(INDEX(EU_Extra!$D$4:$D$155,MATCH(LARGE(EU_Extra!Y$4:Y$155,$D46),EU_Extra!Y$4:Y$155,0)),Countries!$A:$B,2,FALSE),"")</f>
        <v>China</v>
      </c>
      <c r="AB46" s="144" t="str">
        <f>IFERROR(VLOOKUP(INDEX(EU_Extra!$D$4:$D$155,MATCH(LARGE(EU_Extra!Z$4:Z$155,$D46),EU_Extra!Z$4:Z$155,0)),Countries!$A:$B,2,FALSE),"")</f>
        <v/>
      </c>
      <c r="AC46" s="144" t="str">
        <f>IFERROR(VLOOKUP(INDEX(EU_Extra!$D$4:$D$155,MATCH(LARGE(EU_Extra!AA$4:AA$155,$D46),EU_Extra!AA$4:AA$155,0)),Countries!$A:$B,2,FALSE),"")</f>
        <v/>
      </c>
      <c r="AD46" s="144" t="str">
        <f>IFERROR(VLOOKUP(INDEX(EU_Extra!$D$4:$D$155,MATCH(LARGE(EU_Extra!AB$4:AB$155,$D46),EU_Extra!AB$4:AB$155,0)),Countries!$A:$B,2,FALSE),"")</f>
        <v/>
      </c>
      <c r="AE46" s="144" t="str">
        <f>IFERROR(VLOOKUP(INDEX(EU_Extra!$D$4:$D$155,MATCH(LARGE(EU_Extra!AC$4:AC$155,$D46),EU_Extra!AC$4:AC$155,0)),Countries!$A:$B,2,FALSE),"")</f>
        <v/>
      </c>
      <c r="AF46" s="144" t="str">
        <f>IFERROR(VLOOKUP(INDEX(EU_Extra!$D$4:$D$155,MATCH(LARGE(EU_Extra!AD$4:AD$155,$D46),EU_Extra!AD$4:AD$155,0)),Countries!$A:$B,2,FALSE),"")</f>
        <v/>
      </c>
      <c r="AG46" s="144" t="str">
        <f>IFERROR(VLOOKUP(INDEX(EU_Extra!$D$4:$D$155,MATCH(LARGE(EU_Extra!AE$4:AE$155,$D46),EU_Extra!AE$4:AE$155,0)),Countries!$A:$B,2,FALSE),"")</f>
        <v/>
      </c>
      <c r="AH46" s="144" t="str">
        <f>IFERROR(VLOOKUP(INDEX(EU_Extra!$D$4:$D$155,MATCH(LARGE(EU_Extra!AF$4:AF$155,$D46),EU_Extra!AF$4:AF$155,0)),Countries!$A:$B,2,FALSE),"")</f>
        <v/>
      </c>
      <c r="AI46" s="144" t="str">
        <f>IFERROR(VLOOKUP(INDEX(EU_Extra!$D$4:$D$155,MATCH(LARGE(EU_Extra!AG$4:AG$155,$D46),EU_Extra!AG$4:AG$155,0)),Countries!$A:$B,2,FALSE),"")</f>
        <v/>
      </c>
      <c r="AJ46" s="144" t="str">
        <f>IFERROR(VLOOKUP(INDEX(EU_Extra!$D$4:$D$155,MATCH(LARGE(EU_Extra!AH$4:AH$155,$D46),EU_Extra!AH$4:AH$155,0)),Countries!$A:$B,2,FALSE),"")</f>
        <v/>
      </c>
    </row>
    <row r="47" spans="4:36" ht="16" customHeight="1">
      <c r="D47" s="145">
        <f t="shared" si="1"/>
        <v>40</v>
      </c>
      <c r="E47" s="144" t="str">
        <f>IFERROR(VLOOKUP(INDEX(EU_Extra!$D$4:$D$152,MATCH(LARGE(EU_Extra!#REF!,$D47),EU_Extra!#REF!,0)),Countries!$A:$B,2,FALSE),"")</f>
        <v/>
      </c>
      <c r="F47" s="144" t="str">
        <f>IFERROR(VLOOKUP(INDEX(EU_Extra!$D$4:$D$152,MATCH(LARGE(EU_Extra!#REF!,$D47),EU_Extra!#REF!,0)),Countries!$A:$B,2,FALSE),"")</f>
        <v/>
      </c>
      <c r="G47" s="144" t="str">
        <f>IFERROR(VLOOKUP(INDEX(EU_Extra!$D$4:$D$155,MATCH(LARGE(EU_Extra!E$4:E$155,$D47),EU_Extra!E$4:E$155,0)),Countries!$A:$B,2,FALSE),"")</f>
        <v>Nicht spezifizierte Länder und Gebiete im Rahmen des Warenverkehrs mit Drittländern</v>
      </c>
      <c r="H47" s="144" t="str">
        <f>IFERROR(VLOOKUP(INDEX(EU_Extra!$D$4:$D$155,MATCH(LARGE(EU_Extra!F$4:F$155,$D47),EU_Extra!F$4:F$155,0)),Countries!$A:$B,2,FALSE),"")</f>
        <v>Australien</v>
      </c>
      <c r="I47" s="144" t="str">
        <f>IFERROR(VLOOKUP(INDEX(EU_Extra!$D$4:$D$155,MATCH(LARGE(EU_Extra!G$4:G$155,$D47),EU_Extra!G$4:G$155,0)),Countries!$A:$B,2,FALSE),"")</f>
        <v>Myanmar</v>
      </c>
      <c r="J47" s="144" t="str">
        <f>IFERROR(VLOOKUP(INDEX(EU_Extra!$D$4:$D$155,MATCH(LARGE(EU_Extra!H$4:H$155,$D47),EU_Extra!H$4:H$155,0)),Countries!$A:$B,2,FALSE),"")</f>
        <v>Anguilla</v>
      </c>
      <c r="K47" s="144" t="str">
        <f>IFERROR(VLOOKUP(INDEX(EU_Extra!$D$4:$D$155,MATCH(LARGE(EU_Extra!I$4:I$155,$D47),EU_Extra!I$4:I$155,0)),Countries!$A:$B,2,FALSE),"")</f>
        <v>Vereinigte Staaten</v>
      </c>
      <c r="L47" s="144" t="str">
        <f>IFERROR(VLOOKUP(INDEX(EU_Extra!$D$4:$D$155,MATCH(LARGE(EU_Extra!J$4:J$155,$D47),EU_Extra!J$4:J$155,0)),Countries!$A:$B,2,FALSE),"")</f>
        <v>Philippinen</v>
      </c>
      <c r="M47" s="144" t="str">
        <f>IFERROR(VLOOKUP(INDEX(EU_Extra!$D$4:$D$155,MATCH(LARGE(EU_Extra!K$4:K$155,$D47),EU_Extra!K$4:K$155,0)),Countries!$A:$B,2,FALSE),"")</f>
        <v>Ecuador</v>
      </c>
      <c r="N47" s="144" t="str">
        <f>IFERROR(VLOOKUP(INDEX(EU_Extra!$D$4:$D$155,MATCH(LARGE(EU_Extra!L$4:L$155,$D47),EU_Extra!L$4:L$155,0)),Countries!$A:$B,2,FALSE),"")</f>
        <v>Australien</v>
      </c>
      <c r="O47" s="144" t="str">
        <f>IFERROR(VLOOKUP(INDEX(EU_Extra!$D$4:$D$155,MATCH(LARGE(EU_Extra!M$4:M$155,$D47),EU_Extra!M$4:M$155,0)),Countries!$A:$B,2,FALSE),"")</f>
        <v>Australien</v>
      </c>
      <c r="P47" s="144" t="str">
        <f>IFERROR(VLOOKUP(INDEX(EU_Extra!$D$4:$D$155,MATCH(LARGE(EU_Extra!N$4:N$155,$D47),EU_Extra!N$4:N$155,0)),Countries!$A:$B,2,FALSE),"")</f>
        <v>Peru</v>
      </c>
      <c r="Q47" s="144" t="str">
        <f>IFERROR(VLOOKUP(INDEX(EU_Extra!$D$4:$D$155,MATCH(LARGE(EU_Extra!O$4:O$155,$D47),EU_Extra!O$4:O$155,0)),Countries!$A:$B,2,FALSE),"")</f>
        <v>Peru</v>
      </c>
      <c r="R47" s="144" t="str">
        <f>IFERROR(VLOOKUP(INDEX(EU_Extra!$D$4:$D$155,MATCH(LARGE(EU_Extra!P$4:P$155,$D47),EU_Extra!P$4:P$155,0)),Countries!$A:$B,2,FALSE),"")</f>
        <v>Sierra Leone</v>
      </c>
      <c r="S47" s="144" t="str">
        <f>IFERROR(VLOOKUP(INDEX(EU_Extra!$D$4:$D$155,MATCH(LARGE(EU_Extra!Q$4:Q$155,$D47),EU_Extra!Q$4:Q$155,0)),Countries!$A:$B,2,FALSE),"")</f>
        <v>Philippinen</v>
      </c>
      <c r="T47" s="144" t="str">
        <f>IFERROR(VLOOKUP(INDEX(EU_Extra!$D$4:$D$155,MATCH(LARGE(EU_Extra!R$4:R$155,$D47),EU_Extra!R$4:R$155,0)),Countries!$A:$B,2,FALSE),"")</f>
        <v>Peru</v>
      </c>
      <c r="U47" s="144" t="str">
        <f>IFERROR(VLOOKUP(INDEX(EU_Extra!$D$4:$D$155,MATCH(LARGE(EU_Extra!S$4:S$155,$D47),EU_Extra!S$4:S$155,0)),Countries!$A:$B,2,FALSE),"")</f>
        <v>China</v>
      </c>
      <c r="V47" s="144" t="str">
        <f>IFERROR(VLOOKUP(INDEX(EU_Extra!$D$4:$D$155,MATCH(LARGE(EU_Extra!T$4:T$155,$D47),EU_Extra!T$4:T$155,0)),Countries!$A:$B,2,FALSE),"")</f>
        <v>Geheim Extra</v>
      </c>
      <c r="W47" s="144" t="str">
        <f>IFERROR(VLOOKUP(INDEX(EU_Extra!$D$4:$D$155,MATCH(LARGE(EU_Extra!U$4:U$155,$D47),EU_Extra!U$4:U$155,0)),Countries!$A:$B,2,FALSE),"")</f>
        <v>Mexico</v>
      </c>
      <c r="X47" s="144" t="str">
        <f>IFERROR(VLOOKUP(INDEX(EU_Extra!$D$4:$D$155,MATCH(LARGE(EU_Extra!V$4:V$155,$D47),EU_Extra!V$4:V$155,0)),Countries!$A:$B,2,FALSE),"")</f>
        <v>Kambodscha</v>
      </c>
      <c r="Y47" s="144" t="str">
        <f>IFERROR(VLOOKUP(INDEX(EU_Extra!$D$4:$D$155,MATCH(LARGE(EU_Extra!W$4:W$155,$D47),EU_Extra!W$4:W$155,0)),Countries!$A:$B,2,FALSE),"")</f>
        <v>Schweiz</v>
      </c>
      <c r="Z47" s="144" t="str">
        <f>IFERROR(VLOOKUP(INDEX(EU_Extra!$D$4:$D$155,MATCH(LARGE(EU_Extra!X$4:X$155,$D47),EU_Extra!X$4:X$155,0)),Countries!$A:$B,2,FALSE),"")</f>
        <v>Iran, Islamische Republik</v>
      </c>
      <c r="AA47" s="144" t="str">
        <f>IFERROR(VLOOKUP(INDEX(EU_Extra!$D$4:$D$155,MATCH(LARGE(EU_Extra!Y$4:Y$155,$D47),EU_Extra!Y$4:Y$155,0)),Countries!$A:$B,2,FALSE),"")</f>
        <v>Schweiz</v>
      </c>
      <c r="AB47" s="144" t="str">
        <f>IFERROR(VLOOKUP(INDEX(EU_Extra!$D$4:$D$155,MATCH(LARGE(EU_Extra!Z$4:Z$155,$D47),EU_Extra!Z$4:Z$155,0)),Countries!$A:$B,2,FALSE),"")</f>
        <v/>
      </c>
      <c r="AC47" s="144" t="str">
        <f>IFERROR(VLOOKUP(INDEX(EU_Extra!$D$4:$D$155,MATCH(LARGE(EU_Extra!AA$4:AA$155,$D47),EU_Extra!AA$4:AA$155,0)),Countries!$A:$B,2,FALSE),"")</f>
        <v/>
      </c>
      <c r="AD47" s="144" t="str">
        <f>IFERROR(VLOOKUP(INDEX(EU_Extra!$D$4:$D$155,MATCH(LARGE(EU_Extra!AB$4:AB$155,$D47),EU_Extra!AB$4:AB$155,0)),Countries!$A:$B,2,FALSE),"")</f>
        <v/>
      </c>
      <c r="AE47" s="144" t="str">
        <f>IFERROR(VLOOKUP(INDEX(EU_Extra!$D$4:$D$155,MATCH(LARGE(EU_Extra!AC$4:AC$155,$D47),EU_Extra!AC$4:AC$155,0)),Countries!$A:$B,2,FALSE),"")</f>
        <v/>
      </c>
      <c r="AF47" s="144" t="str">
        <f>IFERROR(VLOOKUP(INDEX(EU_Extra!$D$4:$D$155,MATCH(LARGE(EU_Extra!AD$4:AD$155,$D47),EU_Extra!AD$4:AD$155,0)),Countries!$A:$B,2,FALSE),"")</f>
        <v/>
      </c>
      <c r="AG47" s="144" t="str">
        <f>IFERROR(VLOOKUP(INDEX(EU_Extra!$D$4:$D$155,MATCH(LARGE(EU_Extra!AE$4:AE$155,$D47),EU_Extra!AE$4:AE$155,0)),Countries!$A:$B,2,FALSE),"")</f>
        <v/>
      </c>
      <c r="AH47" s="144" t="str">
        <f>IFERROR(VLOOKUP(INDEX(EU_Extra!$D$4:$D$155,MATCH(LARGE(EU_Extra!AF$4:AF$155,$D47),EU_Extra!AF$4:AF$155,0)),Countries!$A:$B,2,FALSE),"")</f>
        <v/>
      </c>
      <c r="AI47" s="144" t="str">
        <f>IFERROR(VLOOKUP(INDEX(EU_Extra!$D$4:$D$155,MATCH(LARGE(EU_Extra!AG$4:AG$155,$D47),EU_Extra!AG$4:AG$155,0)),Countries!$A:$B,2,FALSE),"")</f>
        <v/>
      </c>
      <c r="AJ47" s="144" t="str">
        <f>IFERROR(VLOOKUP(INDEX(EU_Extra!$D$4:$D$155,MATCH(LARGE(EU_Extra!AH$4:AH$155,$D47),EU_Extra!AH$4:AH$155,0)),Countries!$A:$B,2,FALSE),"")</f>
        <v/>
      </c>
    </row>
    <row r="48" spans="4:36" ht="16" customHeight="1">
      <c r="D48" s="145">
        <f t="shared" si="1"/>
        <v>41</v>
      </c>
      <c r="E48" s="144" t="str">
        <f>IFERROR(VLOOKUP(INDEX(EU_Extra!$D$4:$D$152,MATCH(LARGE(EU_Extra!#REF!,$D48),EU_Extra!#REF!,0)),Countries!$A:$B,2,FALSE),"")</f>
        <v/>
      </c>
      <c r="F48" s="144" t="str">
        <f>IFERROR(VLOOKUP(INDEX(EU_Extra!$D$4:$D$152,MATCH(LARGE(EU_Extra!#REF!,$D48),EU_Extra!#REF!,0)),Countries!$A:$B,2,FALSE),"")</f>
        <v/>
      </c>
      <c r="G48" s="144" t="str">
        <f>IFERROR(VLOOKUP(INDEX(EU_Extra!$D$4:$D$155,MATCH(LARGE(EU_Extra!E$4:E$155,$D48),EU_Extra!E$4:E$155,0)),Countries!$A:$B,2,FALSE),"")</f>
        <v>Suriname</v>
      </c>
      <c r="H48" s="144" t="str">
        <f>IFERROR(VLOOKUP(INDEX(EU_Extra!$D$4:$D$155,MATCH(LARGE(EU_Extra!F$4:F$155,$D48),EU_Extra!F$4:F$155,0)),Countries!$A:$B,2,FALSE),"")</f>
        <v>Kolumbien</v>
      </c>
      <c r="I48" s="144" t="str">
        <f>IFERROR(VLOOKUP(INDEX(EU_Extra!$D$4:$D$155,MATCH(LARGE(EU_Extra!G$4:G$155,$D48),EU_Extra!G$4:G$155,0)),Countries!$A:$B,2,FALSE),"")</f>
        <v>Argentinien</v>
      </c>
      <c r="J48" s="144" t="str">
        <f>IFERROR(VLOOKUP(INDEX(EU_Extra!$D$4:$D$155,MATCH(LARGE(EU_Extra!H$4:H$155,$D48),EU_Extra!H$4:H$155,0)),Countries!$A:$B,2,FALSE),"")</f>
        <v>St Kitts und Nevis</v>
      </c>
      <c r="K48" s="144" t="str">
        <f>IFERROR(VLOOKUP(INDEX(EU_Extra!$D$4:$D$155,MATCH(LARGE(EU_Extra!I$4:I$155,$D48),EU_Extra!I$4:I$155,0)),Countries!$A:$B,2,FALSE),"")</f>
        <v>Costa Rica</v>
      </c>
      <c r="L48" s="144" t="str">
        <f>IFERROR(VLOOKUP(INDEX(EU_Extra!$D$4:$D$155,MATCH(LARGE(EU_Extra!J$4:J$155,$D48),EU_Extra!J$4:J$155,0)),Countries!$A:$B,2,FALSE),"")</f>
        <v>Türkei</v>
      </c>
      <c r="M48" s="144" t="str">
        <f>IFERROR(VLOOKUP(INDEX(EU_Extra!$D$4:$D$155,MATCH(LARGE(EU_Extra!K$4:K$155,$D48),EU_Extra!K$4:K$155,0)),Countries!$A:$B,2,FALSE),"")</f>
        <v>Philippinen</v>
      </c>
      <c r="N48" s="144" t="str">
        <f>IFERROR(VLOOKUP(INDEX(EU_Extra!$D$4:$D$155,MATCH(LARGE(EU_Extra!L$4:L$155,$D48),EU_Extra!L$4:L$155,0)),Countries!$A:$B,2,FALSE),"")</f>
        <v>Schweiz</v>
      </c>
      <c r="O48" s="144" t="str">
        <f>IFERROR(VLOOKUP(INDEX(EU_Extra!$D$4:$D$155,MATCH(LARGE(EU_Extra!M$4:M$155,$D48),EU_Extra!M$4:M$155,0)),Countries!$A:$B,2,FALSE),"")</f>
        <v>Bosnien-Herzegowina</v>
      </c>
      <c r="P48" s="144" t="str">
        <f>IFERROR(VLOOKUP(INDEX(EU_Extra!$D$4:$D$155,MATCH(LARGE(EU_Extra!N$4:N$155,$D48),EU_Extra!N$4:N$155,0)),Countries!$A:$B,2,FALSE),"")</f>
        <v>Ecuador</v>
      </c>
      <c r="Q48" s="144" t="str">
        <f>IFERROR(VLOOKUP(INDEX(EU_Extra!$D$4:$D$155,MATCH(LARGE(EU_Extra!O$4:O$155,$D48),EU_Extra!O$4:O$155,0)),Countries!$A:$B,2,FALSE),"")</f>
        <v>Ukraine</v>
      </c>
      <c r="R48" s="144" t="str">
        <f>IFERROR(VLOOKUP(INDEX(EU_Extra!$D$4:$D$155,MATCH(LARGE(EU_Extra!P$4:P$155,$D48),EU_Extra!P$4:P$155,0)),Countries!$A:$B,2,FALSE),"")</f>
        <v>Ukraine</v>
      </c>
      <c r="S48" s="144" t="str">
        <f>IFERROR(VLOOKUP(INDEX(EU_Extra!$D$4:$D$155,MATCH(LARGE(EU_Extra!Q$4:Q$155,$D48),EU_Extra!Q$4:Q$155,0)),Countries!$A:$B,2,FALSE),"")</f>
        <v>Ecuador</v>
      </c>
      <c r="T48" s="144" t="str">
        <f>IFERROR(VLOOKUP(INDEX(EU_Extra!$D$4:$D$155,MATCH(LARGE(EU_Extra!R$4:R$155,$D48),EU_Extra!R$4:R$155,0)),Countries!$A:$B,2,FALSE),"")</f>
        <v>China</v>
      </c>
      <c r="U48" s="144" t="str">
        <f>IFERROR(VLOOKUP(INDEX(EU_Extra!$D$4:$D$155,MATCH(LARGE(EU_Extra!S$4:S$155,$D48),EU_Extra!S$4:S$155,0)),Countries!$A:$B,2,FALSE),"")</f>
        <v>Marokko</v>
      </c>
      <c r="V48" s="144" t="str">
        <f>IFERROR(VLOOKUP(INDEX(EU_Extra!$D$4:$D$155,MATCH(LARGE(EU_Extra!T$4:T$155,$D48),EU_Extra!T$4:T$155,0)),Countries!$A:$B,2,FALSE),"")</f>
        <v>Albanien</v>
      </c>
      <c r="W48" s="144" t="str">
        <f>IFERROR(VLOOKUP(INDEX(EU_Extra!$D$4:$D$155,MATCH(LARGE(EU_Extra!U$4:U$155,$D48),EU_Extra!U$4:U$155,0)),Countries!$A:$B,2,FALSE),"")</f>
        <v>Bosnien-Herzegowina</v>
      </c>
      <c r="X48" s="144" t="str">
        <f>IFERROR(VLOOKUP(INDEX(EU_Extra!$D$4:$D$155,MATCH(LARGE(EU_Extra!V$4:V$155,$D48),EU_Extra!V$4:V$155,0)),Countries!$A:$B,2,FALSE),"")</f>
        <v>Pakistan</v>
      </c>
      <c r="Y48" s="144" t="str">
        <f>IFERROR(VLOOKUP(INDEX(EU_Extra!$D$4:$D$155,MATCH(LARGE(EU_Extra!W$4:W$155,$D48),EU_Extra!W$4:W$155,0)),Countries!$A:$B,2,FALSE),"")</f>
        <v>Agypten</v>
      </c>
      <c r="Z48" s="144" t="str">
        <f>IFERROR(VLOOKUP(INDEX(EU_Extra!$D$4:$D$155,MATCH(LARGE(EU_Extra!X$4:X$155,$D48),EU_Extra!X$4:X$155,0)),Countries!$A:$B,2,FALSE),"")</f>
        <v>Viet Nam</v>
      </c>
      <c r="AA48" s="144" t="str">
        <f>IFERROR(VLOOKUP(INDEX(EU_Extra!$D$4:$D$155,MATCH(LARGE(EU_Extra!Y$4:Y$155,$D48),EU_Extra!Y$4:Y$155,0)),Countries!$A:$B,2,FALSE),"")</f>
        <v>Neuseeland</v>
      </c>
      <c r="AB48" s="144" t="str">
        <f>IFERROR(VLOOKUP(INDEX(EU_Extra!$D$4:$D$155,MATCH(LARGE(EU_Extra!Z$4:Z$155,$D48),EU_Extra!Z$4:Z$155,0)),Countries!$A:$B,2,FALSE),"")</f>
        <v/>
      </c>
      <c r="AC48" s="144" t="str">
        <f>IFERROR(VLOOKUP(INDEX(EU_Extra!$D$4:$D$155,MATCH(LARGE(EU_Extra!AA$4:AA$155,$D48),EU_Extra!AA$4:AA$155,0)),Countries!$A:$B,2,FALSE),"")</f>
        <v/>
      </c>
      <c r="AD48" s="144" t="str">
        <f>IFERROR(VLOOKUP(INDEX(EU_Extra!$D$4:$D$155,MATCH(LARGE(EU_Extra!AB$4:AB$155,$D48),EU_Extra!AB$4:AB$155,0)),Countries!$A:$B,2,FALSE),"")</f>
        <v/>
      </c>
      <c r="AE48" s="144" t="str">
        <f>IFERROR(VLOOKUP(INDEX(EU_Extra!$D$4:$D$155,MATCH(LARGE(EU_Extra!AC$4:AC$155,$D48),EU_Extra!AC$4:AC$155,0)),Countries!$A:$B,2,FALSE),"")</f>
        <v/>
      </c>
      <c r="AF48" s="144" t="str">
        <f>IFERROR(VLOOKUP(INDEX(EU_Extra!$D$4:$D$155,MATCH(LARGE(EU_Extra!AD$4:AD$155,$D48),EU_Extra!AD$4:AD$155,0)),Countries!$A:$B,2,FALSE),"")</f>
        <v/>
      </c>
      <c r="AG48" s="144" t="str">
        <f>IFERROR(VLOOKUP(INDEX(EU_Extra!$D$4:$D$155,MATCH(LARGE(EU_Extra!AE$4:AE$155,$D48),EU_Extra!AE$4:AE$155,0)),Countries!$A:$B,2,FALSE),"")</f>
        <v/>
      </c>
      <c r="AH48" s="144" t="str">
        <f>IFERROR(VLOOKUP(INDEX(EU_Extra!$D$4:$D$155,MATCH(LARGE(EU_Extra!AF$4:AF$155,$D48),EU_Extra!AF$4:AF$155,0)),Countries!$A:$B,2,FALSE),"")</f>
        <v/>
      </c>
      <c r="AI48" s="144" t="str">
        <f>IFERROR(VLOOKUP(INDEX(EU_Extra!$D$4:$D$155,MATCH(LARGE(EU_Extra!AG$4:AG$155,$D48),EU_Extra!AG$4:AG$155,0)),Countries!$A:$B,2,FALSE),"")</f>
        <v/>
      </c>
      <c r="AJ48" s="144" t="str">
        <f>IFERROR(VLOOKUP(INDEX(EU_Extra!$D$4:$D$155,MATCH(LARGE(EU_Extra!AH$4:AH$155,$D48),EU_Extra!AH$4:AH$155,0)),Countries!$A:$B,2,FALSE),"")</f>
        <v/>
      </c>
    </row>
    <row r="49" spans="4:36" ht="16" customHeight="1">
      <c r="D49" s="145">
        <f t="shared" si="1"/>
        <v>42</v>
      </c>
      <c r="E49" s="144" t="str">
        <f>IFERROR(VLOOKUP(INDEX(EU_Extra!$D$4:$D$152,MATCH(LARGE(EU_Extra!#REF!,$D49),EU_Extra!#REF!,0)),Countries!$A:$B,2,FALSE),"")</f>
        <v/>
      </c>
      <c r="F49" s="144" t="str">
        <f>IFERROR(VLOOKUP(INDEX(EU_Extra!$D$4:$D$152,MATCH(LARGE(EU_Extra!#REF!,$D49),EU_Extra!#REF!,0)),Countries!$A:$B,2,FALSE),"")</f>
        <v/>
      </c>
      <c r="G49" s="144" t="str">
        <f>IFERROR(VLOOKUP(INDEX(EU_Extra!$D$4:$D$155,MATCH(LARGE(EU_Extra!E$4:E$155,$D49),EU_Extra!E$4:E$155,0)),Countries!$A:$B,2,FALSE),"")</f>
        <v>Ecuador</v>
      </c>
      <c r="H49" s="144" t="str">
        <f>IFERROR(VLOOKUP(INDEX(EU_Extra!$D$4:$D$155,MATCH(LARGE(EU_Extra!F$4:F$155,$D49),EU_Extra!F$4:F$155,0)),Countries!$A:$B,2,FALSE),"")</f>
        <v>Ecuador</v>
      </c>
      <c r="I49" s="144" t="str">
        <f>IFERROR(VLOOKUP(INDEX(EU_Extra!$D$4:$D$155,MATCH(LARGE(EU_Extra!G$4:G$155,$D49),EU_Extra!G$4:G$155,0)),Countries!$A:$B,2,FALSE),"")</f>
        <v>Costa Rica</v>
      </c>
      <c r="J49" s="144" t="str">
        <f>IFERROR(VLOOKUP(INDEX(EU_Extra!$D$4:$D$155,MATCH(LARGE(EU_Extra!H$4:H$155,$D49),EU_Extra!H$4:H$155,0)),Countries!$A:$B,2,FALSE),"")</f>
        <v>Argentinien</v>
      </c>
      <c r="K49" s="144" t="str">
        <f>IFERROR(VLOOKUP(INDEX(EU_Extra!$D$4:$D$155,MATCH(LARGE(EU_Extra!I$4:I$155,$D49),EU_Extra!I$4:I$155,0)),Countries!$A:$B,2,FALSE),"")</f>
        <v>Schweiz</v>
      </c>
      <c r="L49" s="144" t="str">
        <f>IFERROR(VLOOKUP(INDEX(EU_Extra!$D$4:$D$155,MATCH(LARGE(EU_Extra!J$4:J$155,$D49),EU_Extra!J$4:J$155,0)),Countries!$A:$B,2,FALSE),"")</f>
        <v>Barbados</v>
      </c>
      <c r="M49" s="144" t="str">
        <f>IFERROR(VLOOKUP(INDEX(EU_Extra!$D$4:$D$155,MATCH(LARGE(EU_Extra!K$4:K$155,$D49),EU_Extra!K$4:K$155,0)),Countries!$A:$B,2,FALSE),"")</f>
        <v>Schweiz</v>
      </c>
      <c r="N49" s="144" t="str">
        <f>IFERROR(VLOOKUP(INDEX(EU_Extra!$D$4:$D$155,MATCH(LARGE(EU_Extra!L$4:L$155,$D49),EU_Extra!L$4:L$155,0)),Countries!$A:$B,2,FALSE),"")</f>
        <v>Peru</v>
      </c>
      <c r="O49" s="144" t="str">
        <f>IFERROR(VLOOKUP(INDEX(EU_Extra!$D$4:$D$155,MATCH(LARGE(EU_Extra!M$4:M$155,$D49),EU_Extra!M$4:M$155,0)),Countries!$A:$B,2,FALSE),"")</f>
        <v>Arabische Republik Syrien</v>
      </c>
      <c r="P49" s="144" t="str">
        <f>IFERROR(VLOOKUP(INDEX(EU_Extra!$D$4:$D$155,MATCH(LARGE(EU_Extra!N$4:N$155,$D49),EU_Extra!N$4:N$155,0)),Countries!$A:$B,2,FALSE),"")</f>
        <v>Madagaskar</v>
      </c>
      <c r="Q49" s="144" t="str">
        <f>IFERROR(VLOOKUP(INDEX(EU_Extra!$D$4:$D$155,MATCH(LARGE(EU_Extra!O$4:O$155,$D49),EU_Extra!O$4:O$155,0)),Countries!$A:$B,2,FALSE),"")</f>
        <v>China</v>
      </c>
      <c r="R49" s="144" t="str">
        <f>IFERROR(VLOOKUP(INDEX(EU_Extra!$D$4:$D$155,MATCH(LARGE(EU_Extra!P$4:P$155,$D49),EU_Extra!P$4:P$155,0)),Countries!$A:$B,2,FALSE),"")</f>
        <v>NL Antillen</v>
      </c>
      <c r="S49" s="144" t="str">
        <f>IFERROR(VLOOKUP(INDEX(EU_Extra!$D$4:$D$155,MATCH(LARGE(EU_Extra!Q$4:Q$155,$D49),EU_Extra!Q$4:Q$155,0)),Countries!$A:$B,2,FALSE),"")</f>
        <v>Mexico</v>
      </c>
      <c r="T49" s="144" t="str">
        <f>IFERROR(VLOOKUP(INDEX(EU_Extra!$D$4:$D$155,MATCH(LARGE(EU_Extra!R$4:R$155,$D49),EU_Extra!R$4:R$155,0)),Countries!$A:$B,2,FALSE),"")</f>
        <v>Marokko</v>
      </c>
      <c r="U49" s="144" t="str">
        <f>IFERROR(VLOOKUP(INDEX(EU_Extra!$D$4:$D$155,MATCH(LARGE(EU_Extra!S$4:S$155,$D49),EU_Extra!S$4:S$155,0)),Countries!$A:$B,2,FALSE),"")</f>
        <v>Libanon</v>
      </c>
      <c r="V49" s="144" t="str">
        <f>IFERROR(VLOOKUP(INDEX(EU_Extra!$D$4:$D$155,MATCH(LARGE(EU_Extra!T$4:T$155,$D49),EU_Extra!T$4:T$155,0)),Countries!$A:$B,2,FALSE),"")</f>
        <v>China</v>
      </c>
      <c r="W49" s="144" t="str">
        <f>IFERROR(VLOOKUP(INDEX(EU_Extra!$D$4:$D$155,MATCH(LARGE(EU_Extra!U$4:U$155,$D49),EU_Extra!U$4:U$155,0)),Countries!$A:$B,2,FALSE),"")</f>
        <v>Geheim Extra</v>
      </c>
      <c r="X49" s="144" t="str">
        <f>IFERROR(VLOOKUP(INDEX(EU_Extra!$D$4:$D$155,MATCH(LARGE(EU_Extra!V$4:V$155,$D49),EU_Extra!V$4:V$155,0)),Countries!$A:$B,2,FALSE),"")</f>
        <v>Singapur</v>
      </c>
      <c r="Y49" s="144" t="str">
        <f>IFERROR(VLOOKUP(INDEX(EU_Extra!$D$4:$D$155,MATCH(LARGE(EU_Extra!W$4:W$155,$D49),EU_Extra!W$4:W$155,0)),Countries!$A:$B,2,FALSE),"")</f>
        <v>Vereinigte Arabische Emirate</v>
      </c>
      <c r="Z49" s="144" t="str">
        <f>IFERROR(VLOOKUP(INDEX(EU_Extra!$D$4:$D$155,MATCH(LARGE(EU_Extra!X$4:X$155,$D49),EU_Extra!X$4:X$155,0)),Countries!$A:$B,2,FALSE),"")</f>
        <v>Vereinigte Arabische Emirate</v>
      </c>
      <c r="AA49" s="144" t="str">
        <f>IFERROR(VLOOKUP(INDEX(EU_Extra!$D$4:$D$155,MATCH(LARGE(EU_Extra!Y$4:Y$155,$D49),EU_Extra!Y$4:Y$155,0)),Countries!$A:$B,2,FALSE),"")</f>
        <v>Dominikanische Republik</v>
      </c>
      <c r="AB49" s="144" t="str">
        <f>IFERROR(VLOOKUP(INDEX(EU_Extra!$D$4:$D$155,MATCH(LARGE(EU_Extra!Z$4:Z$155,$D49),EU_Extra!Z$4:Z$155,0)),Countries!$A:$B,2,FALSE),"")</f>
        <v/>
      </c>
      <c r="AC49" s="144" t="str">
        <f>IFERROR(VLOOKUP(INDEX(EU_Extra!$D$4:$D$155,MATCH(LARGE(EU_Extra!AA$4:AA$155,$D49),EU_Extra!AA$4:AA$155,0)),Countries!$A:$B,2,FALSE),"")</f>
        <v/>
      </c>
      <c r="AD49" s="144" t="str">
        <f>IFERROR(VLOOKUP(INDEX(EU_Extra!$D$4:$D$155,MATCH(LARGE(EU_Extra!AB$4:AB$155,$D49),EU_Extra!AB$4:AB$155,0)),Countries!$A:$B,2,FALSE),"")</f>
        <v/>
      </c>
      <c r="AE49" s="144" t="str">
        <f>IFERROR(VLOOKUP(INDEX(EU_Extra!$D$4:$D$155,MATCH(LARGE(EU_Extra!AC$4:AC$155,$D49),EU_Extra!AC$4:AC$155,0)),Countries!$A:$B,2,FALSE),"")</f>
        <v/>
      </c>
      <c r="AF49" s="144" t="str">
        <f>IFERROR(VLOOKUP(INDEX(EU_Extra!$D$4:$D$155,MATCH(LARGE(EU_Extra!AD$4:AD$155,$D49),EU_Extra!AD$4:AD$155,0)),Countries!$A:$B,2,FALSE),"")</f>
        <v/>
      </c>
      <c r="AG49" s="144" t="str">
        <f>IFERROR(VLOOKUP(INDEX(EU_Extra!$D$4:$D$155,MATCH(LARGE(EU_Extra!AE$4:AE$155,$D49),EU_Extra!AE$4:AE$155,0)),Countries!$A:$B,2,FALSE),"")</f>
        <v/>
      </c>
      <c r="AH49" s="144" t="str">
        <f>IFERROR(VLOOKUP(INDEX(EU_Extra!$D$4:$D$155,MATCH(LARGE(EU_Extra!AF$4:AF$155,$D49),EU_Extra!AF$4:AF$155,0)),Countries!$A:$B,2,FALSE),"")</f>
        <v/>
      </c>
      <c r="AI49" s="144" t="str">
        <f>IFERROR(VLOOKUP(INDEX(EU_Extra!$D$4:$D$155,MATCH(LARGE(EU_Extra!AG$4:AG$155,$D49),EU_Extra!AG$4:AG$155,0)),Countries!$A:$B,2,FALSE),"")</f>
        <v/>
      </c>
      <c r="AJ49" s="144" t="str">
        <f>IFERROR(VLOOKUP(INDEX(EU_Extra!$D$4:$D$155,MATCH(LARGE(EU_Extra!AH$4:AH$155,$D49),EU_Extra!AH$4:AH$155,0)),Countries!$A:$B,2,FALSE),"")</f>
        <v/>
      </c>
    </row>
    <row r="50" spans="4:36" ht="16" customHeight="1">
      <c r="D50" s="145">
        <f t="shared" si="1"/>
        <v>43</v>
      </c>
      <c r="E50" s="144" t="str">
        <f>IFERROR(VLOOKUP(INDEX(EU_Extra!$D$4:$D$152,MATCH(LARGE(EU_Extra!#REF!,$D50),EU_Extra!#REF!,0)),Countries!$A:$B,2,FALSE),"")</f>
        <v/>
      </c>
      <c r="F50" s="144" t="str">
        <f>IFERROR(VLOOKUP(INDEX(EU_Extra!$D$4:$D$152,MATCH(LARGE(EU_Extra!#REF!,$D50),EU_Extra!#REF!,0)),Countries!$A:$B,2,FALSE),"")</f>
        <v/>
      </c>
      <c r="G50" s="144" t="str">
        <f>IFERROR(VLOOKUP(INDEX(EU_Extra!$D$4:$D$155,MATCH(LARGE(EU_Extra!E$4:E$155,$D50),EU_Extra!E$4:E$155,0)),Countries!$A:$B,2,FALSE),"")</f>
        <v>Philippinen</v>
      </c>
      <c r="H50" s="144" t="str">
        <f>IFERROR(VLOOKUP(INDEX(EU_Extra!$D$4:$D$155,MATCH(LARGE(EU_Extra!F$4:F$155,$D50),EU_Extra!F$4:F$155,0)),Countries!$A:$B,2,FALSE),"")</f>
        <v>Bosnien-Herzegowina</v>
      </c>
      <c r="I50" s="144" t="str">
        <f>IFERROR(VLOOKUP(INDEX(EU_Extra!$D$4:$D$155,MATCH(LARGE(EU_Extra!G$4:G$155,$D50),EU_Extra!G$4:G$155,0)),Countries!$A:$B,2,FALSE),"")</f>
        <v>Australien</v>
      </c>
      <c r="J50" s="144" t="str">
        <f>IFERROR(VLOOKUP(INDEX(EU_Extra!$D$4:$D$155,MATCH(LARGE(EU_Extra!H$4:H$155,$D50),EU_Extra!H$4:H$155,0)),Countries!$A:$B,2,FALSE),"")</f>
        <v>Schweiz</v>
      </c>
      <c r="K50" s="144" t="str">
        <f>IFERROR(VLOOKUP(INDEX(EU_Extra!$D$4:$D$155,MATCH(LARGE(EU_Extra!I$4:I$155,$D50),EU_Extra!I$4:I$155,0)),Countries!$A:$B,2,FALSE),"")</f>
        <v>Thailand</v>
      </c>
      <c r="L50" s="144" t="str">
        <f>IFERROR(VLOOKUP(INDEX(EU_Extra!$D$4:$D$155,MATCH(LARGE(EU_Extra!J$4:J$155,$D50),EU_Extra!J$4:J$155,0)),Countries!$A:$B,2,FALSE),"")</f>
        <v>Ecuador</v>
      </c>
      <c r="M50" s="144" t="str">
        <f>IFERROR(VLOOKUP(INDEX(EU_Extra!$D$4:$D$155,MATCH(LARGE(EU_Extra!K$4:K$155,$D50),EU_Extra!K$4:K$155,0)),Countries!$A:$B,2,FALSE),"")</f>
        <v>China</v>
      </c>
      <c r="N50" s="144" t="str">
        <f>IFERROR(VLOOKUP(INDEX(EU_Extra!$D$4:$D$155,MATCH(LARGE(EU_Extra!L$4:L$155,$D50),EU_Extra!L$4:L$155,0)),Countries!$A:$B,2,FALSE),"")</f>
        <v>Philippinen</v>
      </c>
      <c r="O50" s="144" t="str">
        <f>IFERROR(VLOOKUP(INDEX(EU_Extra!$D$4:$D$155,MATCH(LARGE(EU_Extra!M$4:M$155,$D50),EU_Extra!M$4:M$155,0)),Countries!$A:$B,2,FALSE),"")</f>
        <v>Tunisien</v>
      </c>
      <c r="P50" s="144" t="str">
        <f>IFERROR(VLOOKUP(INDEX(EU_Extra!$D$4:$D$155,MATCH(LARGE(EU_Extra!N$4:N$155,$D50),EU_Extra!N$4:N$155,0)),Countries!$A:$B,2,FALSE),"")</f>
        <v>Honduras</v>
      </c>
      <c r="Q50" s="144" t="str">
        <f>IFERROR(VLOOKUP(INDEX(EU_Extra!$D$4:$D$155,MATCH(LARGE(EU_Extra!O$4:O$155,$D50),EU_Extra!O$4:O$155,0)),Countries!$A:$B,2,FALSE),"")</f>
        <v>Uganda</v>
      </c>
      <c r="R50" s="144" t="str">
        <f>IFERROR(VLOOKUP(INDEX(EU_Extra!$D$4:$D$155,MATCH(LARGE(EU_Extra!P$4:P$155,$D50),EU_Extra!P$4:P$155,0)),Countries!$A:$B,2,FALSE),"")</f>
        <v>Südafrika</v>
      </c>
      <c r="S50" s="144" t="str">
        <f>IFERROR(VLOOKUP(INDEX(EU_Extra!$D$4:$D$155,MATCH(LARGE(EU_Extra!Q$4:Q$155,$D50),EU_Extra!Q$4:Q$155,0)),Countries!$A:$B,2,FALSE),"")</f>
        <v>Nicht spezifizierte Länder und Gebiete im Rahmen des Warenverkehrs mit Drittländern</v>
      </c>
      <c r="T50" s="144" t="str">
        <f>IFERROR(VLOOKUP(INDEX(EU_Extra!$D$4:$D$155,MATCH(LARGE(EU_Extra!R$4:R$155,$D50),EU_Extra!R$4:R$155,0)),Countries!$A:$B,2,FALSE),"")</f>
        <v>Madagaskar</v>
      </c>
      <c r="U50" s="144" t="str">
        <f>IFERROR(VLOOKUP(INDEX(EU_Extra!$D$4:$D$155,MATCH(LARGE(EU_Extra!S$4:S$155,$D50),EU_Extra!S$4:S$155,0)),Countries!$A:$B,2,FALSE),"")</f>
        <v>Australien</v>
      </c>
      <c r="V50" s="144" t="str">
        <f>IFERROR(VLOOKUP(INDEX(EU_Extra!$D$4:$D$155,MATCH(LARGE(EU_Extra!T$4:T$155,$D50),EU_Extra!T$4:T$155,0)),Countries!$A:$B,2,FALSE),"")</f>
        <v>Agypten</v>
      </c>
      <c r="W50" s="144" t="str">
        <f>IFERROR(VLOOKUP(INDEX(EU_Extra!$D$4:$D$155,MATCH(LARGE(EU_Extra!U$4:U$155,$D50),EU_Extra!U$4:U$155,0)),Countries!$A:$B,2,FALSE),"")</f>
        <v>Iran, Islamische Republik</v>
      </c>
      <c r="X50" s="144" t="str">
        <f>IFERROR(VLOOKUP(INDEX(EU_Extra!$D$4:$D$155,MATCH(LARGE(EU_Extra!V$4:V$155,$D50),EU_Extra!V$4:V$155,0)),Countries!$A:$B,2,FALSE),"")</f>
        <v>Australien</v>
      </c>
      <c r="Y50" s="144" t="str">
        <f>IFERROR(VLOOKUP(INDEX(EU_Extra!$D$4:$D$155,MATCH(LARGE(EU_Extra!W$4:W$155,$D50),EU_Extra!W$4:W$155,0)),Countries!$A:$B,2,FALSE),"")</f>
        <v>Myanmar</v>
      </c>
      <c r="Z50" s="144" t="str">
        <f>IFERROR(VLOOKUP(INDEX(EU_Extra!$D$4:$D$155,MATCH(LARGE(EU_Extra!X$4:X$155,$D50),EU_Extra!X$4:X$155,0)),Countries!$A:$B,2,FALSE),"")</f>
        <v>Taiwan</v>
      </c>
      <c r="AA50" s="144" t="str">
        <f>IFERROR(VLOOKUP(INDEX(EU_Extra!$D$4:$D$155,MATCH(LARGE(EU_Extra!Y$4:Y$155,$D50),EU_Extra!Y$4:Y$155,0)),Countries!$A:$B,2,FALSE),"")</f>
        <v>Uganda</v>
      </c>
      <c r="AB50" s="144" t="str">
        <f>IFERROR(VLOOKUP(INDEX(EU_Extra!$D$4:$D$155,MATCH(LARGE(EU_Extra!Z$4:Z$155,$D50),EU_Extra!Z$4:Z$155,0)),Countries!$A:$B,2,FALSE),"")</f>
        <v/>
      </c>
      <c r="AC50" s="144" t="str">
        <f>IFERROR(VLOOKUP(INDEX(EU_Extra!$D$4:$D$155,MATCH(LARGE(EU_Extra!AA$4:AA$155,$D50),EU_Extra!AA$4:AA$155,0)),Countries!$A:$B,2,FALSE),"")</f>
        <v/>
      </c>
      <c r="AD50" s="144" t="str">
        <f>IFERROR(VLOOKUP(INDEX(EU_Extra!$D$4:$D$155,MATCH(LARGE(EU_Extra!AB$4:AB$155,$D50),EU_Extra!AB$4:AB$155,0)),Countries!$A:$B,2,FALSE),"")</f>
        <v/>
      </c>
      <c r="AE50" s="144" t="str">
        <f>IFERROR(VLOOKUP(INDEX(EU_Extra!$D$4:$D$155,MATCH(LARGE(EU_Extra!AC$4:AC$155,$D50),EU_Extra!AC$4:AC$155,0)),Countries!$A:$B,2,FALSE),"")</f>
        <v/>
      </c>
      <c r="AF50" s="144" t="str">
        <f>IFERROR(VLOOKUP(INDEX(EU_Extra!$D$4:$D$155,MATCH(LARGE(EU_Extra!AD$4:AD$155,$D50),EU_Extra!AD$4:AD$155,0)),Countries!$A:$B,2,FALSE),"")</f>
        <v/>
      </c>
      <c r="AG50" s="144" t="str">
        <f>IFERROR(VLOOKUP(INDEX(EU_Extra!$D$4:$D$155,MATCH(LARGE(EU_Extra!AE$4:AE$155,$D50),EU_Extra!AE$4:AE$155,0)),Countries!$A:$B,2,FALSE),"")</f>
        <v/>
      </c>
      <c r="AH50" s="144" t="str">
        <f>IFERROR(VLOOKUP(INDEX(EU_Extra!$D$4:$D$155,MATCH(LARGE(EU_Extra!AF$4:AF$155,$D50),EU_Extra!AF$4:AF$155,0)),Countries!$A:$B,2,FALSE),"")</f>
        <v/>
      </c>
      <c r="AI50" s="144" t="str">
        <f>IFERROR(VLOOKUP(INDEX(EU_Extra!$D$4:$D$155,MATCH(LARGE(EU_Extra!AG$4:AG$155,$D50),EU_Extra!AG$4:AG$155,0)),Countries!$A:$B,2,FALSE),"")</f>
        <v/>
      </c>
      <c r="AJ50" s="144" t="str">
        <f>IFERROR(VLOOKUP(INDEX(EU_Extra!$D$4:$D$155,MATCH(LARGE(EU_Extra!AH$4:AH$155,$D50),EU_Extra!AH$4:AH$155,0)),Countries!$A:$B,2,FALSE),"")</f>
        <v/>
      </c>
    </row>
    <row r="51" spans="4:36" ht="16" customHeight="1">
      <c r="D51" s="145">
        <f t="shared" si="1"/>
        <v>44</v>
      </c>
      <c r="E51" s="144" t="str">
        <f>IFERROR(VLOOKUP(INDEX(EU_Extra!$D$4:$D$152,MATCH(LARGE(EU_Extra!#REF!,$D51),EU_Extra!#REF!,0)),Countries!$A:$B,2,FALSE),"")</f>
        <v/>
      </c>
      <c r="F51" s="144" t="str">
        <f>IFERROR(VLOOKUP(INDEX(EU_Extra!$D$4:$D$152,MATCH(LARGE(EU_Extra!#REF!,$D51),EU_Extra!#REF!,0)),Countries!$A:$B,2,FALSE),"")</f>
        <v/>
      </c>
      <c r="G51" s="144" t="str">
        <f>IFERROR(VLOOKUP(INDEX(EU_Extra!$D$4:$D$155,MATCH(LARGE(EU_Extra!E$4:E$155,$D51),EU_Extra!E$4:E$155,0)),Countries!$A:$B,2,FALSE),"")</f>
        <v>NL Antillen</v>
      </c>
      <c r="H51" s="144" t="str">
        <f>IFERROR(VLOOKUP(INDEX(EU_Extra!$D$4:$D$155,MATCH(LARGE(EU_Extra!F$4:F$155,$D51),EU_Extra!F$4:F$155,0)),Countries!$A:$B,2,FALSE),"")</f>
        <v>Philippinen</v>
      </c>
      <c r="I51" s="144" t="str">
        <f>IFERROR(VLOOKUP(INDEX(EU_Extra!$D$4:$D$155,MATCH(LARGE(EU_Extra!G$4:G$155,$D51),EU_Extra!G$4:G$155,0)),Countries!$A:$B,2,FALSE),"")</f>
        <v>Vereinigte Arabische Emirate</v>
      </c>
      <c r="J51" s="144" t="str">
        <f>IFERROR(VLOOKUP(INDEX(EU_Extra!$D$4:$D$155,MATCH(LARGE(EU_Extra!H$4:H$155,$D51),EU_Extra!H$4:H$155,0)),Countries!$A:$B,2,FALSE),"")</f>
        <v>Vereinigte Staaten</v>
      </c>
      <c r="K51" s="144" t="str">
        <f>IFERROR(VLOOKUP(INDEX(EU_Extra!$D$4:$D$155,MATCH(LARGE(EU_Extra!I$4:I$155,$D51),EU_Extra!I$4:I$155,0)),Countries!$A:$B,2,FALSE),"")</f>
        <v>Australien</v>
      </c>
      <c r="L51" s="144" t="str">
        <f>IFERROR(VLOOKUP(INDEX(EU_Extra!$D$4:$D$155,MATCH(LARGE(EU_Extra!J$4:J$155,$D51),EU_Extra!J$4:J$155,0)),Countries!$A:$B,2,FALSE),"")</f>
        <v>Russland</v>
      </c>
      <c r="M51" s="144" t="str">
        <f>IFERROR(VLOOKUP(INDEX(EU_Extra!$D$4:$D$155,MATCH(LARGE(EU_Extra!K$4:K$155,$D51),EU_Extra!K$4:K$155,0)),Countries!$A:$B,2,FALSE),"")</f>
        <v>Peru</v>
      </c>
      <c r="N51" s="144" t="str">
        <f>IFERROR(VLOOKUP(INDEX(EU_Extra!$D$4:$D$155,MATCH(LARGE(EU_Extra!L$4:L$155,$D51),EU_Extra!L$4:L$155,0)),Countries!$A:$B,2,FALSE),"")</f>
        <v>Arabische Republik Syrien</v>
      </c>
      <c r="O51" s="144" t="str">
        <f>IFERROR(VLOOKUP(INDEX(EU_Extra!$D$4:$D$155,MATCH(LARGE(EU_Extra!M$4:M$155,$D51),EU_Extra!M$4:M$155,0)),Countries!$A:$B,2,FALSE),"")</f>
        <v>Japan</v>
      </c>
      <c r="P51" s="144" t="str">
        <f>IFERROR(VLOOKUP(INDEX(EU_Extra!$D$4:$D$155,MATCH(LARGE(EU_Extra!N$4:N$155,$D51),EU_Extra!N$4:N$155,0)),Countries!$A:$B,2,FALSE),"")</f>
        <v>China</v>
      </c>
      <c r="Q51" s="144" t="str">
        <f>IFERROR(VLOOKUP(INDEX(EU_Extra!$D$4:$D$155,MATCH(LARGE(EU_Extra!O$4:O$155,$D51),EU_Extra!O$4:O$155,0)),Countries!$A:$B,2,FALSE),"")</f>
        <v>Südafrika</v>
      </c>
      <c r="R51" s="144" t="str">
        <f>IFERROR(VLOOKUP(INDEX(EU_Extra!$D$4:$D$155,MATCH(LARGE(EU_Extra!P$4:P$155,$D51),EU_Extra!P$4:P$155,0)),Countries!$A:$B,2,FALSE),"")</f>
        <v>Schweiz</v>
      </c>
      <c r="S51" s="144" t="str">
        <f>IFERROR(VLOOKUP(INDEX(EU_Extra!$D$4:$D$155,MATCH(LARGE(EU_Extra!Q$4:Q$155,$D51),EU_Extra!Q$4:Q$155,0)),Countries!$A:$B,2,FALSE),"")</f>
        <v>Marokko</v>
      </c>
      <c r="T51" s="144" t="str">
        <f>IFERROR(VLOOKUP(INDEX(EU_Extra!$D$4:$D$155,MATCH(LARGE(EU_Extra!R$4:R$155,$D51),EU_Extra!R$4:R$155,0)),Countries!$A:$B,2,FALSE),"")</f>
        <v>Weissrussland</v>
      </c>
      <c r="U51" s="144" t="str">
        <f>IFERROR(VLOOKUP(INDEX(EU_Extra!$D$4:$D$155,MATCH(LARGE(EU_Extra!S$4:S$155,$D51),EU_Extra!S$4:S$155,0)),Countries!$A:$B,2,FALSE),"")</f>
        <v>Nicht spezifizierte Länder und Gebiete im Rahmen des Warenverkehrs mit Drittländern</v>
      </c>
      <c r="V51" s="144" t="str">
        <f>IFERROR(VLOOKUP(INDEX(EU_Extra!$D$4:$D$155,MATCH(LARGE(EU_Extra!T$4:T$155,$D51),EU_Extra!T$4:T$155,0)),Countries!$A:$B,2,FALSE),"")</f>
        <v>Schweiz</v>
      </c>
      <c r="W51" s="144" t="str">
        <f>IFERROR(VLOOKUP(INDEX(EU_Extra!$D$4:$D$155,MATCH(LARGE(EU_Extra!U$4:U$155,$D51),EU_Extra!U$4:U$155,0)),Countries!$A:$B,2,FALSE),"")</f>
        <v>Hong Kong</v>
      </c>
      <c r="X51" s="144" t="str">
        <f>IFERROR(VLOOKUP(INDEX(EU_Extra!$D$4:$D$155,MATCH(LARGE(EU_Extra!V$4:V$155,$D51),EU_Extra!V$4:V$155,0)),Countries!$A:$B,2,FALSE),"")</f>
        <v>Geheim Extra</v>
      </c>
      <c r="Y51" s="144" t="str">
        <f>IFERROR(VLOOKUP(INDEX(EU_Extra!$D$4:$D$155,MATCH(LARGE(EU_Extra!W$4:W$155,$D51),EU_Extra!W$4:W$155,0)),Countries!$A:$B,2,FALSE),"")</f>
        <v>Iran, Islamische Republik</v>
      </c>
      <c r="Z51" s="144" t="str">
        <f>IFERROR(VLOOKUP(INDEX(EU_Extra!$D$4:$D$155,MATCH(LARGE(EU_Extra!X$4:X$155,$D51),EU_Extra!X$4:X$155,0)),Countries!$A:$B,2,FALSE),"")</f>
        <v>Australien</v>
      </c>
      <c r="AA51" s="144" t="str">
        <f>IFERROR(VLOOKUP(INDEX(EU_Extra!$D$4:$D$155,MATCH(LARGE(EU_Extra!Y$4:Y$155,$D51),EU_Extra!Y$4:Y$155,0)),Countries!$A:$B,2,FALSE),"")</f>
        <v>Iran, Islamische Republik</v>
      </c>
      <c r="AB51" s="144" t="str">
        <f>IFERROR(VLOOKUP(INDEX(EU_Extra!$D$4:$D$155,MATCH(LARGE(EU_Extra!Z$4:Z$155,$D51),EU_Extra!Z$4:Z$155,0)),Countries!$A:$B,2,FALSE),"")</f>
        <v/>
      </c>
      <c r="AC51" s="144" t="str">
        <f>IFERROR(VLOOKUP(INDEX(EU_Extra!$D$4:$D$155,MATCH(LARGE(EU_Extra!AA$4:AA$155,$D51),EU_Extra!AA$4:AA$155,0)),Countries!$A:$B,2,FALSE),"")</f>
        <v/>
      </c>
      <c r="AD51" s="144" t="str">
        <f>IFERROR(VLOOKUP(INDEX(EU_Extra!$D$4:$D$155,MATCH(LARGE(EU_Extra!AB$4:AB$155,$D51),EU_Extra!AB$4:AB$155,0)),Countries!$A:$B,2,FALSE),"")</f>
        <v/>
      </c>
      <c r="AE51" s="144" t="str">
        <f>IFERROR(VLOOKUP(INDEX(EU_Extra!$D$4:$D$155,MATCH(LARGE(EU_Extra!AC$4:AC$155,$D51),EU_Extra!AC$4:AC$155,0)),Countries!$A:$B,2,FALSE),"")</f>
        <v/>
      </c>
      <c r="AF51" s="144" t="str">
        <f>IFERROR(VLOOKUP(INDEX(EU_Extra!$D$4:$D$155,MATCH(LARGE(EU_Extra!AD$4:AD$155,$D51),EU_Extra!AD$4:AD$155,0)),Countries!$A:$B,2,FALSE),"")</f>
        <v/>
      </c>
      <c r="AG51" s="144" t="str">
        <f>IFERROR(VLOOKUP(INDEX(EU_Extra!$D$4:$D$155,MATCH(LARGE(EU_Extra!AE$4:AE$155,$D51),EU_Extra!AE$4:AE$155,0)),Countries!$A:$B,2,FALSE),"")</f>
        <v/>
      </c>
      <c r="AH51" s="144" t="str">
        <f>IFERROR(VLOOKUP(INDEX(EU_Extra!$D$4:$D$155,MATCH(LARGE(EU_Extra!AF$4:AF$155,$D51),EU_Extra!AF$4:AF$155,0)),Countries!$A:$B,2,FALSE),"")</f>
        <v/>
      </c>
      <c r="AI51" s="144" t="str">
        <f>IFERROR(VLOOKUP(INDEX(EU_Extra!$D$4:$D$155,MATCH(LARGE(EU_Extra!AG$4:AG$155,$D51),EU_Extra!AG$4:AG$155,0)),Countries!$A:$B,2,FALSE),"")</f>
        <v/>
      </c>
      <c r="AJ51" s="144" t="str">
        <f>IFERROR(VLOOKUP(INDEX(EU_Extra!$D$4:$D$155,MATCH(LARGE(EU_Extra!AH$4:AH$155,$D51),EU_Extra!AH$4:AH$155,0)),Countries!$A:$B,2,FALSE),"")</f>
        <v/>
      </c>
    </row>
    <row r="52" spans="4:36" ht="16" customHeight="1">
      <c r="D52" s="145">
        <f t="shared" si="1"/>
        <v>45</v>
      </c>
      <c r="E52" s="144" t="str">
        <f>IFERROR(VLOOKUP(INDEX(EU_Extra!$D$4:$D$152,MATCH(LARGE(EU_Extra!#REF!,$D52),EU_Extra!#REF!,0)),Countries!$A:$B,2,FALSE),"")</f>
        <v/>
      </c>
      <c r="F52" s="144" t="str">
        <f>IFERROR(VLOOKUP(INDEX(EU_Extra!$D$4:$D$152,MATCH(LARGE(EU_Extra!#REF!,$D52),EU_Extra!#REF!,0)),Countries!$A:$B,2,FALSE),"")</f>
        <v/>
      </c>
      <c r="G52" s="144" t="str">
        <f>IFERROR(VLOOKUP(INDEX(EU_Extra!$D$4:$D$155,MATCH(LARGE(EU_Extra!E$4:E$155,$D52),EU_Extra!E$4:E$155,0)),Countries!$A:$B,2,FALSE),"")</f>
        <v>China</v>
      </c>
      <c r="H52" s="144" t="str">
        <f>IFERROR(VLOOKUP(INDEX(EU_Extra!$D$4:$D$155,MATCH(LARGE(EU_Extra!F$4:F$155,$D52),EU_Extra!F$4:F$155,0)),Countries!$A:$B,2,FALSE),"")</f>
        <v>China</v>
      </c>
      <c r="I52" s="144" t="str">
        <f>IFERROR(VLOOKUP(INDEX(EU_Extra!$D$4:$D$155,MATCH(LARGE(EU_Extra!G$4:G$155,$D52),EU_Extra!G$4:G$155,0)),Countries!$A:$B,2,FALSE),"")</f>
        <v>Norwegen</v>
      </c>
      <c r="J52" s="144" t="str">
        <f>IFERROR(VLOOKUP(INDEX(EU_Extra!$D$4:$D$155,MATCH(LARGE(EU_Extra!H$4:H$155,$D52),EU_Extra!H$4:H$155,0)),Countries!$A:$B,2,FALSE),"")</f>
        <v>Costa Rica</v>
      </c>
      <c r="K52" s="144" t="str">
        <f>IFERROR(VLOOKUP(INDEX(EU_Extra!$D$4:$D$155,MATCH(LARGE(EU_Extra!I$4:I$155,$D52),EU_Extra!I$4:I$155,0)),Countries!$A:$B,2,FALSE),"")</f>
        <v>Philippinen</v>
      </c>
      <c r="L52" s="144" t="str">
        <f>IFERROR(VLOOKUP(INDEX(EU_Extra!$D$4:$D$155,MATCH(LARGE(EU_Extra!J$4:J$155,$D52),EU_Extra!J$4:J$155,0)),Countries!$A:$B,2,FALSE),"")</f>
        <v>Malaysia</v>
      </c>
      <c r="M52" s="144" t="str">
        <f>IFERROR(VLOOKUP(INDEX(EU_Extra!$D$4:$D$155,MATCH(LARGE(EU_Extra!K$4:K$155,$D52),EU_Extra!K$4:K$155,0)),Countries!$A:$B,2,FALSE),"")</f>
        <v>NordMazedonien</v>
      </c>
      <c r="N52" s="144" t="str">
        <f>IFERROR(VLOOKUP(INDEX(EU_Extra!$D$4:$D$155,MATCH(LARGE(EU_Extra!L$4:L$155,$D52),EU_Extra!L$4:L$155,0)),Countries!$A:$B,2,FALSE),"")</f>
        <v>Russland</v>
      </c>
      <c r="O52" s="144" t="str">
        <f>IFERROR(VLOOKUP(INDEX(EU_Extra!$D$4:$D$155,MATCH(LARGE(EU_Extra!M$4:M$155,$D52),EU_Extra!M$4:M$155,0)),Countries!$A:$B,2,FALSE),"")</f>
        <v>Panama</v>
      </c>
      <c r="P52" s="144" t="str">
        <f>IFERROR(VLOOKUP(INDEX(EU_Extra!$D$4:$D$155,MATCH(LARGE(EU_Extra!N$4:N$155,$D52),EU_Extra!N$4:N$155,0)),Countries!$A:$B,2,FALSE),"")</f>
        <v>Schweiz</v>
      </c>
      <c r="Q52" s="144" t="str">
        <f>IFERROR(VLOOKUP(INDEX(EU_Extra!$D$4:$D$155,MATCH(LARGE(EU_Extra!O$4:O$155,$D52),EU_Extra!O$4:O$155,0)),Countries!$A:$B,2,FALSE),"")</f>
        <v>Israel</v>
      </c>
      <c r="R52" s="144" t="str">
        <f>IFERROR(VLOOKUP(INDEX(EU_Extra!$D$4:$D$155,MATCH(LARGE(EU_Extra!P$4:P$155,$D52),EU_Extra!P$4:P$155,0)),Countries!$A:$B,2,FALSE),"")</f>
        <v>Nicht spezifizierte Länder und Gebiete im Rahmen des Warenverkehrs mit Drittländern</v>
      </c>
      <c r="S52" s="144" t="str">
        <f>IFERROR(VLOOKUP(INDEX(EU_Extra!$D$4:$D$155,MATCH(LARGE(EU_Extra!Q$4:Q$155,$D52),EU_Extra!Q$4:Q$155,0)),Countries!$A:$B,2,FALSE),"")</f>
        <v>Panama</v>
      </c>
      <c r="T52" s="144" t="str">
        <f>IFERROR(VLOOKUP(INDEX(EU_Extra!$D$4:$D$155,MATCH(LARGE(EU_Extra!R$4:R$155,$D52),EU_Extra!R$4:R$155,0)),Countries!$A:$B,2,FALSE),"")</f>
        <v>Libanon</v>
      </c>
      <c r="U52" s="144" t="str">
        <f>IFERROR(VLOOKUP(INDEX(EU_Extra!$D$4:$D$155,MATCH(LARGE(EU_Extra!S$4:S$155,$D52),EU_Extra!S$4:S$155,0)),Countries!$A:$B,2,FALSE),"")</f>
        <v>Madagaskar</v>
      </c>
      <c r="V52" s="144" t="str">
        <f>IFERROR(VLOOKUP(INDEX(EU_Extra!$D$4:$D$155,MATCH(LARGE(EU_Extra!T$4:T$155,$D52),EU_Extra!T$4:T$155,0)),Countries!$A:$B,2,FALSE),"")</f>
        <v>Honduras</v>
      </c>
      <c r="W52" s="144" t="str">
        <f>IFERROR(VLOOKUP(INDEX(EU_Extra!$D$4:$D$155,MATCH(LARGE(EU_Extra!U$4:U$155,$D52),EU_Extra!U$4:U$155,0)),Countries!$A:$B,2,FALSE),"")</f>
        <v>Norwegen</v>
      </c>
      <c r="X52" s="144" t="str">
        <f>IFERROR(VLOOKUP(INDEX(EU_Extra!$D$4:$D$155,MATCH(LARGE(EU_Extra!V$4:V$155,$D52),EU_Extra!V$4:V$155,0)),Countries!$A:$B,2,FALSE),"")</f>
        <v>Israel</v>
      </c>
      <c r="Y52" s="144" t="str">
        <f>IFERROR(VLOOKUP(INDEX(EU_Extra!$D$4:$D$155,MATCH(LARGE(EU_Extra!W$4:W$155,$D52),EU_Extra!W$4:W$155,0)),Countries!$A:$B,2,FALSE),"")</f>
        <v>Geheim Extra</v>
      </c>
      <c r="Z52" s="144" t="str">
        <f>IFERROR(VLOOKUP(INDEX(EU_Extra!$D$4:$D$155,MATCH(LARGE(EU_Extra!X$4:X$155,$D52),EU_Extra!X$4:X$155,0)),Countries!$A:$B,2,FALSE),"")</f>
        <v>Bosnien-Herzegowina</v>
      </c>
      <c r="AA52" s="144" t="str">
        <f>IFERROR(VLOOKUP(INDEX(EU_Extra!$D$4:$D$155,MATCH(LARGE(EU_Extra!Y$4:Y$155,$D52),EU_Extra!Y$4:Y$155,0)),Countries!$A:$B,2,FALSE),"")</f>
        <v>Taiwan</v>
      </c>
      <c r="AB52" s="144" t="str">
        <f>IFERROR(VLOOKUP(INDEX(EU_Extra!$D$4:$D$155,MATCH(LARGE(EU_Extra!Z$4:Z$155,$D52),EU_Extra!Z$4:Z$155,0)),Countries!$A:$B,2,FALSE),"")</f>
        <v/>
      </c>
      <c r="AC52" s="144" t="str">
        <f>IFERROR(VLOOKUP(INDEX(EU_Extra!$D$4:$D$155,MATCH(LARGE(EU_Extra!AA$4:AA$155,$D52),EU_Extra!AA$4:AA$155,0)),Countries!$A:$B,2,FALSE),"")</f>
        <v/>
      </c>
      <c r="AD52" s="144" t="str">
        <f>IFERROR(VLOOKUP(INDEX(EU_Extra!$D$4:$D$155,MATCH(LARGE(EU_Extra!AB$4:AB$155,$D52),EU_Extra!AB$4:AB$155,0)),Countries!$A:$B,2,FALSE),"")</f>
        <v/>
      </c>
      <c r="AE52" s="144" t="str">
        <f>IFERROR(VLOOKUP(INDEX(EU_Extra!$D$4:$D$155,MATCH(LARGE(EU_Extra!AC$4:AC$155,$D52),EU_Extra!AC$4:AC$155,0)),Countries!$A:$B,2,FALSE),"")</f>
        <v/>
      </c>
      <c r="AF52" s="144" t="str">
        <f>IFERROR(VLOOKUP(INDEX(EU_Extra!$D$4:$D$155,MATCH(LARGE(EU_Extra!AD$4:AD$155,$D52),EU_Extra!AD$4:AD$155,0)),Countries!$A:$B,2,FALSE),"")</f>
        <v/>
      </c>
      <c r="AG52" s="144" t="str">
        <f>IFERROR(VLOOKUP(INDEX(EU_Extra!$D$4:$D$155,MATCH(LARGE(EU_Extra!AE$4:AE$155,$D52),EU_Extra!AE$4:AE$155,0)),Countries!$A:$B,2,FALSE),"")</f>
        <v/>
      </c>
      <c r="AH52" s="144" t="str">
        <f>IFERROR(VLOOKUP(INDEX(EU_Extra!$D$4:$D$155,MATCH(LARGE(EU_Extra!AF$4:AF$155,$D52),EU_Extra!AF$4:AF$155,0)),Countries!$A:$B,2,FALSE),"")</f>
        <v/>
      </c>
      <c r="AI52" s="144" t="str">
        <f>IFERROR(VLOOKUP(INDEX(EU_Extra!$D$4:$D$155,MATCH(LARGE(EU_Extra!AG$4:AG$155,$D52),EU_Extra!AG$4:AG$155,0)),Countries!$A:$B,2,FALSE),"")</f>
        <v/>
      </c>
      <c r="AJ52" s="144" t="str">
        <f>IFERROR(VLOOKUP(INDEX(EU_Extra!$D$4:$D$155,MATCH(LARGE(EU_Extra!AH$4:AH$155,$D52),EU_Extra!AH$4:AH$155,0)),Countries!$A:$B,2,FALSE),"")</f>
        <v/>
      </c>
    </row>
    <row r="53" spans="4:36" ht="16" customHeight="1">
      <c r="D53" s="145">
        <f t="shared" si="1"/>
        <v>46</v>
      </c>
      <c r="E53" s="144" t="str">
        <f>IFERROR(VLOOKUP(INDEX(EU_Extra!$D$4:$D$152,MATCH(LARGE(EU_Extra!#REF!,$D53),EU_Extra!#REF!,0)),Countries!$A:$B,2,FALSE),"")</f>
        <v/>
      </c>
      <c r="F53" s="144" t="str">
        <f>IFERROR(VLOOKUP(INDEX(EU_Extra!$D$4:$D$152,MATCH(LARGE(EU_Extra!#REF!,$D53),EU_Extra!#REF!,0)),Countries!$A:$B,2,FALSE),"")</f>
        <v/>
      </c>
      <c r="G53" s="144" t="str">
        <f>IFERROR(VLOOKUP(INDEX(EU_Extra!$D$4:$D$155,MATCH(LARGE(EU_Extra!E$4:E$155,$D53),EU_Extra!E$4:E$155,0)),Countries!$A:$B,2,FALSE),"")</f>
        <v>Bosnien-Herzegowina</v>
      </c>
      <c r="H53" s="144" t="str">
        <f>IFERROR(VLOOKUP(INDEX(EU_Extra!$D$4:$D$155,MATCH(LARGE(EU_Extra!F$4:F$155,$D53),EU_Extra!F$4:F$155,0)),Countries!$A:$B,2,FALSE),"")</f>
        <v>Sri Lanka</v>
      </c>
      <c r="I53" s="144" t="str">
        <f>IFERROR(VLOOKUP(INDEX(EU_Extra!$D$4:$D$155,MATCH(LARGE(EU_Extra!G$4:G$155,$D53),EU_Extra!G$4:G$155,0)),Countries!$A:$B,2,FALSE),"")</f>
        <v>Ecuador</v>
      </c>
      <c r="J53" s="144" t="str">
        <f>IFERROR(VLOOKUP(INDEX(EU_Extra!$D$4:$D$155,MATCH(LARGE(EU_Extra!H$4:H$155,$D53),EU_Extra!H$4:H$155,0)),Countries!$A:$B,2,FALSE),"")</f>
        <v>Russland</v>
      </c>
      <c r="K53" s="144" t="str">
        <f>IFERROR(VLOOKUP(INDEX(EU_Extra!$D$4:$D$155,MATCH(LARGE(EU_Extra!I$4:I$155,$D53),EU_Extra!I$4:I$155,0)),Countries!$A:$B,2,FALSE),"")</f>
        <v>Ecuador</v>
      </c>
      <c r="L53" s="144" t="str">
        <f>IFERROR(VLOOKUP(INDEX(EU_Extra!$D$4:$D$155,MATCH(LARGE(EU_Extra!J$4:J$155,$D53),EU_Extra!J$4:J$155,0)),Countries!$A:$B,2,FALSE),"")</f>
        <v>Peru</v>
      </c>
      <c r="M53" s="144" t="str">
        <f>IFERROR(VLOOKUP(INDEX(EU_Extra!$D$4:$D$155,MATCH(LARGE(EU_Extra!K$4:K$155,$D53),EU_Extra!K$4:K$155,0)),Countries!$A:$B,2,FALSE),"")</f>
        <v>Weissrussland</v>
      </c>
      <c r="N53" s="144" t="str">
        <f>IFERROR(VLOOKUP(INDEX(EU_Extra!$D$4:$D$155,MATCH(LARGE(EU_Extra!L$4:L$155,$D53),EU_Extra!L$4:L$155,0)),Countries!$A:$B,2,FALSE),"")</f>
        <v>China</v>
      </c>
      <c r="O53" s="144" t="str">
        <f>IFERROR(VLOOKUP(INDEX(EU_Extra!$D$4:$D$155,MATCH(LARGE(EU_Extra!M$4:M$155,$D53),EU_Extra!M$4:M$155,0)),Countries!$A:$B,2,FALSE),"")</f>
        <v>Cote d'Ivoire</v>
      </c>
      <c r="P53" s="144" t="str">
        <f>IFERROR(VLOOKUP(INDEX(EU_Extra!$D$4:$D$155,MATCH(LARGE(EU_Extra!N$4:N$155,$D53),EU_Extra!N$4:N$155,0)),Countries!$A:$B,2,FALSE),"")</f>
        <v>Weissrussland</v>
      </c>
      <c r="Q53" s="144" t="str">
        <f>IFERROR(VLOOKUP(INDEX(EU_Extra!$D$4:$D$155,MATCH(LARGE(EU_Extra!O$4:O$155,$D53),EU_Extra!O$4:O$155,0)),Countries!$A:$B,2,FALSE),"")</f>
        <v>Guam</v>
      </c>
      <c r="R53" s="144" t="str">
        <f>IFERROR(VLOOKUP(INDEX(EU_Extra!$D$4:$D$155,MATCH(LARGE(EU_Extra!P$4:P$155,$D53),EU_Extra!P$4:P$155,0)),Countries!$A:$B,2,FALSE),"")</f>
        <v>Israel</v>
      </c>
      <c r="S53" s="144" t="str">
        <f>IFERROR(VLOOKUP(INDEX(EU_Extra!$D$4:$D$155,MATCH(LARGE(EU_Extra!Q$4:Q$155,$D53),EU_Extra!Q$4:Q$155,0)),Countries!$A:$B,2,FALSE),"")</f>
        <v>Israel</v>
      </c>
      <c r="T53" s="144" t="str">
        <f>IFERROR(VLOOKUP(INDEX(EU_Extra!$D$4:$D$155,MATCH(LARGE(EU_Extra!R$4:R$155,$D53),EU_Extra!R$4:R$155,0)),Countries!$A:$B,2,FALSE),"")</f>
        <v>Australien</v>
      </c>
      <c r="U53" s="144" t="str">
        <f>IFERROR(VLOOKUP(INDEX(EU_Extra!$D$4:$D$155,MATCH(LARGE(EU_Extra!S$4:S$155,$D53),EU_Extra!S$4:S$155,0)),Countries!$A:$B,2,FALSE),"")</f>
        <v>Schweiz</v>
      </c>
      <c r="V53" s="144" t="str">
        <f>IFERROR(VLOOKUP(INDEX(EU_Extra!$D$4:$D$155,MATCH(LARGE(EU_Extra!T$4:T$155,$D53),EU_Extra!T$4:T$155,0)),Countries!$A:$B,2,FALSE),"")</f>
        <v>Israel</v>
      </c>
      <c r="W53" s="144" t="str">
        <f>IFERROR(VLOOKUP(INDEX(EU_Extra!$D$4:$D$155,MATCH(LARGE(EU_Extra!U$4:U$155,$D53),EU_Extra!U$4:U$155,0)),Countries!$A:$B,2,FALSE),"")</f>
        <v>Japan</v>
      </c>
      <c r="X53" s="144" t="str">
        <f>IFERROR(VLOOKUP(INDEX(EU_Extra!$D$4:$D$155,MATCH(LARGE(EU_Extra!V$4:V$155,$D53),EU_Extra!V$4:V$155,0)),Countries!$A:$B,2,FALSE),"")</f>
        <v>Weissrussland</v>
      </c>
      <c r="Y53" s="144" t="str">
        <f>IFERROR(VLOOKUP(INDEX(EU_Extra!$D$4:$D$155,MATCH(LARGE(EU_Extra!W$4:W$155,$D53),EU_Extra!W$4:W$155,0)),Countries!$A:$B,2,FALSE),"")</f>
        <v>Pakistan</v>
      </c>
      <c r="Z53" s="144" t="str">
        <f>IFERROR(VLOOKUP(INDEX(EU_Extra!$D$4:$D$155,MATCH(LARGE(EU_Extra!X$4:X$155,$D53),EU_Extra!X$4:X$155,0)),Countries!$A:$B,2,FALSE),"")</f>
        <v>Sri Lanka</v>
      </c>
      <c r="AA53" s="144" t="str">
        <f>IFERROR(VLOOKUP(INDEX(EU_Extra!$D$4:$D$155,MATCH(LARGE(EU_Extra!Y$4:Y$155,$D53),EU_Extra!Y$4:Y$155,0)),Countries!$A:$B,2,FALSE),"")</f>
        <v>Sri Lanka</v>
      </c>
      <c r="AB53" s="144" t="str">
        <f>IFERROR(VLOOKUP(INDEX(EU_Extra!$D$4:$D$155,MATCH(LARGE(EU_Extra!Z$4:Z$155,$D53),EU_Extra!Z$4:Z$155,0)),Countries!$A:$B,2,FALSE),"")</f>
        <v/>
      </c>
      <c r="AC53" s="144" t="str">
        <f>IFERROR(VLOOKUP(INDEX(EU_Extra!$D$4:$D$155,MATCH(LARGE(EU_Extra!AA$4:AA$155,$D53),EU_Extra!AA$4:AA$155,0)),Countries!$A:$B,2,FALSE),"")</f>
        <v/>
      </c>
      <c r="AD53" s="144" t="str">
        <f>IFERROR(VLOOKUP(INDEX(EU_Extra!$D$4:$D$155,MATCH(LARGE(EU_Extra!AB$4:AB$155,$D53),EU_Extra!AB$4:AB$155,0)),Countries!$A:$B,2,FALSE),"")</f>
        <v/>
      </c>
      <c r="AE53" s="144" t="str">
        <f>IFERROR(VLOOKUP(INDEX(EU_Extra!$D$4:$D$155,MATCH(LARGE(EU_Extra!AC$4:AC$155,$D53),EU_Extra!AC$4:AC$155,0)),Countries!$A:$B,2,FALSE),"")</f>
        <v/>
      </c>
      <c r="AF53" s="144" t="str">
        <f>IFERROR(VLOOKUP(INDEX(EU_Extra!$D$4:$D$155,MATCH(LARGE(EU_Extra!AD$4:AD$155,$D53),EU_Extra!AD$4:AD$155,0)),Countries!$A:$B,2,FALSE),"")</f>
        <v/>
      </c>
      <c r="AG53" s="144" t="str">
        <f>IFERROR(VLOOKUP(INDEX(EU_Extra!$D$4:$D$155,MATCH(LARGE(EU_Extra!AE$4:AE$155,$D53),EU_Extra!AE$4:AE$155,0)),Countries!$A:$B,2,FALSE),"")</f>
        <v/>
      </c>
      <c r="AH53" s="144" t="str">
        <f>IFERROR(VLOOKUP(INDEX(EU_Extra!$D$4:$D$155,MATCH(LARGE(EU_Extra!AF$4:AF$155,$D53),EU_Extra!AF$4:AF$155,0)),Countries!$A:$B,2,FALSE),"")</f>
        <v/>
      </c>
      <c r="AI53" s="144" t="str">
        <f>IFERROR(VLOOKUP(INDEX(EU_Extra!$D$4:$D$155,MATCH(LARGE(EU_Extra!AG$4:AG$155,$D53),EU_Extra!AG$4:AG$155,0)),Countries!$A:$B,2,FALSE),"")</f>
        <v/>
      </c>
      <c r="AJ53" s="144" t="str">
        <f>IFERROR(VLOOKUP(INDEX(EU_Extra!$D$4:$D$155,MATCH(LARGE(EU_Extra!AH$4:AH$155,$D53),EU_Extra!AH$4:AH$155,0)),Countries!$A:$B,2,FALSE),"")</f>
        <v/>
      </c>
    </row>
    <row r="54" spans="4:36" ht="16" customHeight="1">
      <c r="D54" s="145">
        <f t="shared" si="1"/>
        <v>47</v>
      </c>
      <c r="E54" s="144" t="str">
        <f>IFERROR(VLOOKUP(INDEX(EU_Extra!$D$4:$D$152,MATCH(LARGE(EU_Extra!#REF!,$D54),EU_Extra!#REF!,0)),Countries!$A:$B,2,FALSE),"")</f>
        <v/>
      </c>
      <c r="F54" s="144" t="str">
        <f>IFERROR(VLOOKUP(INDEX(EU_Extra!$D$4:$D$152,MATCH(LARGE(EU_Extra!#REF!,$D54),EU_Extra!#REF!,0)),Countries!$A:$B,2,FALSE),"")</f>
        <v/>
      </c>
      <c r="G54" s="144" t="str">
        <f>IFERROR(VLOOKUP(INDEX(EU_Extra!$D$4:$D$155,MATCH(LARGE(EU_Extra!E$4:E$155,$D54),EU_Extra!E$4:E$155,0)),Countries!$A:$B,2,FALSE),"")</f>
        <v>Sierra Leone</v>
      </c>
      <c r="H54" s="144" t="str">
        <f>IFERROR(VLOOKUP(INDEX(EU_Extra!$D$4:$D$155,MATCH(LARGE(EU_Extra!F$4:F$155,$D54),EU_Extra!F$4:F$155,0)),Countries!$A:$B,2,FALSE),"")</f>
        <v>Andorra</v>
      </c>
      <c r="I54" s="144" t="str">
        <f>IFERROR(VLOOKUP(INDEX(EU_Extra!$D$4:$D$155,MATCH(LARGE(EU_Extra!G$4:G$155,$D54),EU_Extra!G$4:G$155,0)),Countries!$A:$B,2,FALSE),"")</f>
        <v>Philippinen</v>
      </c>
      <c r="J54" s="144" t="str">
        <f>IFERROR(VLOOKUP(INDEX(EU_Extra!$D$4:$D$155,MATCH(LARGE(EU_Extra!H$4:H$155,$D54),EU_Extra!H$4:H$155,0)),Countries!$A:$B,2,FALSE),"")</f>
        <v>Guatemala</v>
      </c>
      <c r="K54" s="144" t="str">
        <f>IFERROR(VLOOKUP(INDEX(EU_Extra!$D$4:$D$155,MATCH(LARGE(EU_Extra!I$4:I$155,$D54),EU_Extra!I$4:I$155,0)),Countries!$A:$B,2,FALSE),"")</f>
        <v>Norwegen</v>
      </c>
      <c r="L54" s="144" t="str">
        <f>IFERROR(VLOOKUP(INDEX(EU_Extra!$D$4:$D$155,MATCH(LARGE(EU_Extra!J$4:J$155,$D54),EU_Extra!J$4:J$155,0)),Countries!$A:$B,2,FALSE),"")</f>
        <v>Weissrussland</v>
      </c>
      <c r="M54" s="144" t="str">
        <f>IFERROR(VLOOKUP(INDEX(EU_Extra!$D$4:$D$155,MATCH(LARGE(EU_Extra!K$4:K$155,$D54),EU_Extra!K$4:K$155,0)),Countries!$A:$B,2,FALSE),"")</f>
        <v>Chile</v>
      </c>
      <c r="N54" s="144" t="str">
        <f>IFERROR(VLOOKUP(INDEX(EU_Extra!$D$4:$D$155,MATCH(LARGE(EU_Extra!L$4:L$155,$D54),EU_Extra!L$4:L$155,0)),Countries!$A:$B,2,FALSE),"")</f>
        <v>Bosnien-Herzegowina</v>
      </c>
      <c r="O54" s="144" t="str">
        <f>IFERROR(VLOOKUP(INDEX(EU_Extra!$D$4:$D$155,MATCH(LARGE(EU_Extra!M$4:M$155,$D54),EU_Extra!M$4:M$155,0)),Countries!$A:$B,2,FALSE),"")</f>
        <v>Nicht spezifizierte Länder und Gebiete im Rahmen des Warenverkehrs mit Drittländern</v>
      </c>
      <c r="P54" s="144" t="str">
        <f>IFERROR(VLOOKUP(INDEX(EU_Extra!$D$4:$D$155,MATCH(LARGE(EU_Extra!N$4:N$155,$D54),EU_Extra!N$4:N$155,0)),Countries!$A:$B,2,FALSE),"")</f>
        <v>Guam</v>
      </c>
      <c r="Q54" s="144" t="str">
        <f>IFERROR(VLOOKUP(INDEX(EU_Extra!$D$4:$D$155,MATCH(LARGE(EU_Extra!O$4:O$155,$D54),EU_Extra!O$4:O$155,0)),Countries!$A:$B,2,FALSE),"")</f>
        <v>Bosnien-Herzegowina</v>
      </c>
      <c r="R54" s="144" t="str">
        <f>IFERROR(VLOOKUP(INDEX(EU_Extra!$D$4:$D$155,MATCH(LARGE(EU_Extra!P$4:P$155,$D54),EU_Extra!P$4:P$155,0)),Countries!$A:$B,2,FALSE),"")</f>
        <v>Philippinen</v>
      </c>
      <c r="S54" s="144" t="str">
        <f>IFERROR(VLOOKUP(INDEX(EU_Extra!$D$4:$D$155,MATCH(LARGE(EU_Extra!Q$4:Q$155,$D54),EU_Extra!Q$4:Q$155,0)),Countries!$A:$B,2,FALSE),"")</f>
        <v>Albanien</v>
      </c>
      <c r="T54" s="144" t="str">
        <f>IFERROR(VLOOKUP(INDEX(EU_Extra!$D$4:$D$155,MATCH(LARGE(EU_Extra!R$4:R$155,$D54),EU_Extra!R$4:R$155,0)),Countries!$A:$B,2,FALSE),"")</f>
        <v>Mexico</v>
      </c>
      <c r="U54" s="144" t="str">
        <f>IFERROR(VLOOKUP(INDEX(EU_Extra!$D$4:$D$155,MATCH(LARGE(EU_Extra!S$4:S$155,$D54),EU_Extra!S$4:S$155,0)),Countries!$A:$B,2,FALSE),"")</f>
        <v>Israel</v>
      </c>
      <c r="V54" s="144" t="str">
        <f>IFERROR(VLOOKUP(INDEX(EU_Extra!$D$4:$D$155,MATCH(LARGE(EU_Extra!T$4:T$155,$D54),EU_Extra!T$4:T$155,0)),Countries!$A:$B,2,FALSE),"")</f>
        <v>Australien</v>
      </c>
      <c r="W54" s="144" t="str">
        <f>IFERROR(VLOOKUP(INDEX(EU_Extra!$D$4:$D$155,MATCH(LARGE(EU_Extra!U$4:U$155,$D54),EU_Extra!U$4:U$155,0)),Countries!$A:$B,2,FALSE),"")</f>
        <v>Madagaskar</v>
      </c>
      <c r="X54" s="144" t="str">
        <f>IFERROR(VLOOKUP(INDEX(EU_Extra!$D$4:$D$155,MATCH(LARGE(EU_Extra!V$4:V$155,$D54),EU_Extra!V$4:V$155,0)),Countries!$A:$B,2,FALSE),"")</f>
        <v>Saudi Arabien</v>
      </c>
      <c r="Y54" s="144" t="str">
        <f>IFERROR(VLOOKUP(INDEX(EU_Extra!$D$4:$D$155,MATCH(LARGE(EU_Extra!W$4:W$155,$D54),EU_Extra!W$4:W$155,0)),Countries!$A:$B,2,FALSE),"")</f>
        <v>Australien</v>
      </c>
      <c r="Z54" s="144" t="str">
        <f>IFERROR(VLOOKUP(INDEX(EU_Extra!$D$4:$D$155,MATCH(LARGE(EU_Extra!X$4:X$155,$D54),EU_Extra!X$4:X$155,0)),Countries!$A:$B,2,FALSE),"")</f>
        <v>Japan</v>
      </c>
      <c r="AA54" s="144" t="str">
        <f>IFERROR(VLOOKUP(INDEX(EU_Extra!$D$4:$D$155,MATCH(LARGE(EU_Extra!Y$4:Y$155,$D54),EU_Extra!Y$4:Y$155,0)),Countries!$A:$B,2,FALSE),"")</f>
        <v>Japan</v>
      </c>
      <c r="AB54" s="144" t="str">
        <f>IFERROR(VLOOKUP(INDEX(EU_Extra!$D$4:$D$155,MATCH(LARGE(EU_Extra!Z$4:Z$155,$D54),EU_Extra!Z$4:Z$155,0)),Countries!$A:$B,2,FALSE),"")</f>
        <v/>
      </c>
      <c r="AC54" s="144" t="str">
        <f>IFERROR(VLOOKUP(INDEX(EU_Extra!$D$4:$D$155,MATCH(LARGE(EU_Extra!AA$4:AA$155,$D54),EU_Extra!AA$4:AA$155,0)),Countries!$A:$B,2,FALSE),"")</f>
        <v/>
      </c>
      <c r="AD54" s="144" t="str">
        <f>IFERROR(VLOOKUP(INDEX(EU_Extra!$D$4:$D$155,MATCH(LARGE(EU_Extra!AB$4:AB$155,$D54),EU_Extra!AB$4:AB$155,0)),Countries!$A:$B,2,FALSE),"")</f>
        <v/>
      </c>
      <c r="AE54" s="144" t="str">
        <f>IFERROR(VLOOKUP(INDEX(EU_Extra!$D$4:$D$155,MATCH(LARGE(EU_Extra!AC$4:AC$155,$D54),EU_Extra!AC$4:AC$155,0)),Countries!$A:$B,2,FALSE),"")</f>
        <v/>
      </c>
      <c r="AF54" s="144" t="str">
        <f>IFERROR(VLOOKUP(INDEX(EU_Extra!$D$4:$D$155,MATCH(LARGE(EU_Extra!AD$4:AD$155,$D54),EU_Extra!AD$4:AD$155,0)),Countries!$A:$B,2,FALSE),"")</f>
        <v/>
      </c>
      <c r="AG54" s="144" t="str">
        <f>IFERROR(VLOOKUP(INDEX(EU_Extra!$D$4:$D$155,MATCH(LARGE(EU_Extra!AE$4:AE$155,$D54),EU_Extra!AE$4:AE$155,0)),Countries!$A:$B,2,FALSE),"")</f>
        <v/>
      </c>
      <c r="AH54" s="144" t="str">
        <f>IFERROR(VLOOKUP(INDEX(EU_Extra!$D$4:$D$155,MATCH(LARGE(EU_Extra!AF$4:AF$155,$D54),EU_Extra!AF$4:AF$155,0)),Countries!$A:$B,2,FALSE),"")</f>
        <v/>
      </c>
      <c r="AI54" s="144" t="str">
        <f>IFERROR(VLOOKUP(INDEX(EU_Extra!$D$4:$D$155,MATCH(LARGE(EU_Extra!AG$4:AG$155,$D54),EU_Extra!AG$4:AG$155,0)),Countries!$A:$B,2,FALSE),"")</f>
        <v/>
      </c>
      <c r="AJ54" s="144" t="str">
        <f>IFERROR(VLOOKUP(INDEX(EU_Extra!$D$4:$D$155,MATCH(LARGE(EU_Extra!AH$4:AH$155,$D54),EU_Extra!AH$4:AH$155,0)),Countries!$A:$B,2,FALSE),"")</f>
        <v/>
      </c>
    </row>
    <row r="55" spans="4:36" ht="16" customHeight="1">
      <c r="D55" s="145">
        <f t="shared" si="1"/>
        <v>48</v>
      </c>
      <c r="E55" s="144" t="str">
        <f>IFERROR(VLOOKUP(INDEX(EU_Extra!$D$4:$D$152,MATCH(LARGE(EU_Extra!#REF!,$D55),EU_Extra!#REF!,0)),Countries!$A:$B,2,FALSE),"")</f>
        <v/>
      </c>
      <c r="F55" s="144" t="str">
        <f>IFERROR(VLOOKUP(INDEX(EU_Extra!$D$4:$D$152,MATCH(LARGE(EU_Extra!#REF!,$D55),EU_Extra!#REF!,0)),Countries!$A:$B,2,FALSE),"")</f>
        <v/>
      </c>
      <c r="G55" s="144" t="str">
        <f>IFERROR(VLOOKUP(INDEX(EU_Extra!$D$4:$D$155,MATCH(LARGE(EU_Extra!E$4:E$155,$D55),EU_Extra!E$4:E$155,0)),Countries!$A:$B,2,FALSE),"")</f>
        <v>Tunisien</v>
      </c>
      <c r="H55" s="144" t="str">
        <f>IFERROR(VLOOKUP(INDEX(EU_Extra!$D$4:$D$155,MATCH(LARGE(EU_Extra!F$4:F$155,$D55),EU_Extra!F$4:F$155,0)),Countries!$A:$B,2,FALSE),"")</f>
        <v>Norwegen</v>
      </c>
      <c r="I55" s="144" t="str">
        <f>IFERROR(VLOOKUP(INDEX(EU_Extra!$D$4:$D$155,MATCH(LARGE(EU_Extra!G$4:G$155,$D55),EU_Extra!G$4:G$155,0)),Countries!$A:$B,2,FALSE),"")</f>
        <v>Russland</v>
      </c>
      <c r="J55" s="144" t="str">
        <f>IFERROR(VLOOKUP(INDEX(EU_Extra!$D$4:$D$155,MATCH(LARGE(EU_Extra!H$4:H$155,$D55),EU_Extra!H$4:H$155,0)),Countries!$A:$B,2,FALSE),"")</f>
        <v>Thailand</v>
      </c>
      <c r="K55" s="144" t="str">
        <f>IFERROR(VLOOKUP(INDEX(EU_Extra!$D$4:$D$155,MATCH(LARGE(EU_Extra!I$4:I$155,$D55),EU_Extra!I$4:I$155,0)),Countries!$A:$B,2,FALSE),"")</f>
        <v>Peru</v>
      </c>
      <c r="L55" s="144" t="str">
        <f>IFERROR(VLOOKUP(INDEX(EU_Extra!$D$4:$D$155,MATCH(LARGE(EU_Extra!J$4:J$155,$D55),EU_Extra!J$4:J$155,0)),Countries!$A:$B,2,FALSE),"")</f>
        <v>Taiwan</v>
      </c>
      <c r="M55" s="144" t="str">
        <f>IFERROR(VLOOKUP(INDEX(EU_Extra!$D$4:$D$155,MATCH(LARGE(EU_Extra!K$4:K$155,$D55),EU_Extra!K$4:K$155,0)),Countries!$A:$B,2,FALSE),"")</f>
        <v>Bosnien-Herzegowina</v>
      </c>
      <c r="N55" s="144" t="str">
        <f>IFERROR(VLOOKUP(INDEX(EU_Extra!$D$4:$D$155,MATCH(LARGE(EU_Extra!L$4:L$155,$D55),EU_Extra!L$4:L$155,0)),Countries!$A:$B,2,FALSE),"")</f>
        <v>Ceuta</v>
      </c>
      <c r="O55" s="144" t="str">
        <f>IFERROR(VLOOKUP(INDEX(EU_Extra!$D$4:$D$155,MATCH(LARGE(EU_Extra!M$4:M$155,$D55),EU_Extra!M$4:M$155,0)),Countries!$A:$B,2,FALSE),"")</f>
        <v>Mexico</v>
      </c>
      <c r="P55" s="144" t="str">
        <f>IFERROR(VLOOKUP(INDEX(EU_Extra!$D$4:$D$155,MATCH(LARGE(EU_Extra!N$4:N$155,$D55),EU_Extra!N$4:N$155,0)),Countries!$A:$B,2,FALSE),"")</f>
        <v>Norwegen</v>
      </c>
      <c r="Q55" s="144" t="str">
        <f>IFERROR(VLOOKUP(INDEX(EU_Extra!$D$4:$D$155,MATCH(LARGE(EU_Extra!O$4:O$155,$D55),EU_Extra!O$4:O$155,0)),Countries!$A:$B,2,FALSE),"")</f>
        <v>Pakistan</v>
      </c>
      <c r="R55" s="144" t="str">
        <f>IFERROR(VLOOKUP(INDEX(EU_Extra!$D$4:$D$155,MATCH(LARGE(EU_Extra!P$4:P$155,$D55),EU_Extra!P$4:P$155,0)),Countries!$A:$B,2,FALSE),"")</f>
        <v>Ecuador</v>
      </c>
      <c r="S55" s="144" t="str">
        <f>IFERROR(VLOOKUP(INDEX(EU_Extra!$D$4:$D$155,MATCH(LARGE(EU_Extra!Q$4:Q$155,$D55),EU_Extra!Q$4:Q$155,0)),Countries!$A:$B,2,FALSE),"")</f>
        <v>Ukraine</v>
      </c>
      <c r="T55" s="144" t="str">
        <f>IFERROR(VLOOKUP(INDEX(EU_Extra!$D$4:$D$155,MATCH(LARGE(EU_Extra!R$4:R$155,$D55),EU_Extra!R$4:R$155,0)),Countries!$A:$B,2,FALSE),"")</f>
        <v>Geheim Extra</v>
      </c>
      <c r="U55" s="144" t="str">
        <f>IFERROR(VLOOKUP(INDEX(EU_Extra!$D$4:$D$155,MATCH(LARGE(EU_Extra!S$4:S$155,$D55),EU_Extra!S$4:S$155,0)),Countries!$A:$B,2,FALSE),"")</f>
        <v>Mexico</v>
      </c>
      <c r="V55" s="144" t="str">
        <f>IFERROR(VLOOKUP(INDEX(EU_Extra!$D$4:$D$155,MATCH(LARGE(EU_Extra!T$4:T$155,$D55),EU_Extra!T$4:T$155,0)),Countries!$A:$B,2,FALSE),"")</f>
        <v>Mexico</v>
      </c>
      <c r="W55" s="144" t="str">
        <f>IFERROR(VLOOKUP(INDEX(EU_Extra!$D$4:$D$155,MATCH(LARGE(EU_Extra!U$4:U$155,$D55),EU_Extra!U$4:U$155,0)),Countries!$A:$B,2,FALSE),"")</f>
        <v>Afghanistan</v>
      </c>
      <c r="X55" s="144" t="str">
        <f>IFERROR(VLOOKUP(INDEX(EU_Extra!$D$4:$D$155,MATCH(LARGE(EU_Extra!V$4:V$155,$D55),EU_Extra!V$4:V$155,0)),Countries!$A:$B,2,FALSE),"")</f>
        <v>Viet Nam</v>
      </c>
      <c r="Y55" s="144" t="str">
        <f>IFERROR(VLOOKUP(INDEX(EU_Extra!$D$4:$D$155,MATCH(LARGE(EU_Extra!W$4:W$155,$D55),EU_Extra!W$4:W$155,0)),Countries!$A:$B,2,FALSE),"")</f>
        <v>Singapur</v>
      </c>
      <c r="Z55" s="144" t="str">
        <f>IFERROR(VLOOKUP(INDEX(EU_Extra!$D$4:$D$155,MATCH(LARGE(EU_Extra!X$4:X$155,$D55),EU_Extra!X$4:X$155,0)),Countries!$A:$B,2,FALSE),"")</f>
        <v>Myanmar</v>
      </c>
      <c r="AA55" s="144" t="str">
        <f>IFERROR(VLOOKUP(INDEX(EU_Extra!$D$4:$D$155,MATCH(LARGE(EU_Extra!Y$4:Y$155,$D55),EU_Extra!Y$4:Y$155,0)),Countries!$A:$B,2,FALSE),"")</f>
        <v>Australien</v>
      </c>
      <c r="AB55" s="144" t="str">
        <f>IFERROR(VLOOKUP(INDEX(EU_Extra!$D$4:$D$155,MATCH(LARGE(EU_Extra!Z$4:Z$155,$D55),EU_Extra!Z$4:Z$155,0)),Countries!$A:$B,2,FALSE),"")</f>
        <v/>
      </c>
      <c r="AC55" s="144" t="str">
        <f>IFERROR(VLOOKUP(INDEX(EU_Extra!$D$4:$D$155,MATCH(LARGE(EU_Extra!AA$4:AA$155,$D55),EU_Extra!AA$4:AA$155,0)),Countries!$A:$B,2,FALSE),"")</f>
        <v/>
      </c>
      <c r="AD55" s="144" t="str">
        <f>IFERROR(VLOOKUP(INDEX(EU_Extra!$D$4:$D$155,MATCH(LARGE(EU_Extra!AB$4:AB$155,$D55),EU_Extra!AB$4:AB$155,0)),Countries!$A:$B,2,FALSE),"")</f>
        <v/>
      </c>
      <c r="AE55" s="144" t="str">
        <f>IFERROR(VLOOKUP(INDEX(EU_Extra!$D$4:$D$155,MATCH(LARGE(EU_Extra!AC$4:AC$155,$D55),EU_Extra!AC$4:AC$155,0)),Countries!$A:$B,2,FALSE),"")</f>
        <v/>
      </c>
      <c r="AF55" s="144" t="str">
        <f>IFERROR(VLOOKUP(INDEX(EU_Extra!$D$4:$D$155,MATCH(LARGE(EU_Extra!AD$4:AD$155,$D55),EU_Extra!AD$4:AD$155,0)),Countries!$A:$B,2,FALSE),"")</f>
        <v/>
      </c>
      <c r="AG55" s="144" t="str">
        <f>IFERROR(VLOOKUP(INDEX(EU_Extra!$D$4:$D$155,MATCH(LARGE(EU_Extra!AE$4:AE$155,$D55),EU_Extra!AE$4:AE$155,0)),Countries!$A:$B,2,FALSE),"")</f>
        <v/>
      </c>
      <c r="AH55" s="144" t="str">
        <f>IFERROR(VLOOKUP(INDEX(EU_Extra!$D$4:$D$155,MATCH(LARGE(EU_Extra!AF$4:AF$155,$D55),EU_Extra!AF$4:AF$155,0)),Countries!$A:$B,2,FALSE),"")</f>
        <v/>
      </c>
      <c r="AI55" s="144" t="str">
        <f>IFERROR(VLOOKUP(INDEX(EU_Extra!$D$4:$D$155,MATCH(LARGE(EU_Extra!AG$4:AG$155,$D55),EU_Extra!AG$4:AG$155,0)),Countries!$A:$B,2,FALSE),"")</f>
        <v/>
      </c>
      <c r="AJ55" s="144" t="str">
        <f>IFERROR(VLOOKUP(INDEX(EU_Extra!$D$4:$D$155,MATCH(LARGE(EU_Extra!AH$4:AH$155,$D55),EU_Extra!AH$4:AH$155,0)),Countries!$A:$B,2,FALSE),"")</f>
        <v/>
      </c>
    </row>
    <row r="56" spans="4:36" ht="16" customHeight="1">
      <c r="D56" s="145">
        <f t="shared" si="1"/>
        <v>49</v>
      </c>
      <c r="E56" s="144" t="str">
        <f>IFERROR(VLOOKUP(INDEX(EU_Extra!$D$4:$D$152,MATCH(LARGE(EU_Extra!#REF!,$D56),EU_Extra!#REF!,0)),Countries!$A:$B,2,FALSE),"")</f>
        <v/>
      </c>
      <c r="F56" s="144" t="str">
        <f>IFERROR(VLOOKUP(INDEX(EU_Extra!$D$4:$D$152,MATCH(LARGE(EU_Extra!#REF!,$D56),EU_Extra!#REF!,0)),Countries!$A:$B,2,FALSE),"")</f>
        <v/>
      </c>
      <c r="G56" s="144" t="str">
        <f>IFERROR(VLOOKUP(INDEX(EU_Extra!$D$4:$D$155,MATCH(LARGE(EU_Extra!E$4:E$155,$D56),EU_Extra!E$4:E$155,0)),Countries!$A:$B,2,FALSE),"")</f>
        <v>Chile</v>
      </c>
      <c r="H56" s="144" t="str">
        <f>IFERROR(VLOOKUP(INDEX(EU_Extra!$D$4:$D$155,MATCH(LARGE(EU_Extra!F$4:F$155,$D56),EU_Extra!F$4:F$155,0)),Countries!$A:$B,2,FALSE),"")</f>
        <v>Bolivien</v>
      </c>
      <c r="I56" s="144" t="str">
        <f>IFERROR(VLOOKUP(INDEX(EU_Extra!$D$4:$D$155,MATCH(LARGE(EU_Extra!G$4:G$155,$D56),EU_Extra!G$4:G$155,0)),Countries!$A:$B,2,FALSE),"")</f>
        <v>China</v>
      </c>
      <c r="J56" s="144" t="str">
        <f>IFERROR(VLOOKUP(INDEX(EU_Extra!$D$4:$D$155,MATCH(LARGE(EU_Extra!H$4:H$155,$D56),EU_Extra!H$4:H$155,0)),Countries!$A:$B,2,FALSE),"")</f>
        <v>Australien</v>
      </c>
      <c r="K56" s="144" t="str">
        <f>IFERROR(VLOOKUP(INDEX(EU_Extra!$D$4:$D$155,MATCH(LARGE(EU_Extra!I$4:I$155,$D56),EU_Extra!I$4:I$155,0)),Countries!$A:$B,2,FALSE),"")</f>
        <v>Nicaragua</v>
      </c>
      <c r="L56" s="144" t="str">
        <f>IFERROR(VLOOKUP(INDEX(EU_Extra!$D$4:$D$155,MATCH(LARGE(EU_Extra!J$4:J$155,$D56),EU_Extra!J$4:J$155,0)),Countries!$A:$B,2,FALSE),"")</f>
        <v>NordMazedonien</v>
      </c>
      <c r="M56" s="144" t="str">
        <f>IFERROR(VLOOKUP(INDEX(EU_Extra!$D$4:$D$155,MATCH(LARGE(EU_Extra!K$4:K$155,$D56),EU_Extra!K$4:K$155,0)),Countries!$A:$B,2,FALSE),"")</f>
        <v>Südafrika</v>
      </c>
      <c r="N56" s="144" t="str">
        <f>IFERROR(VLOOKUP(INDEX(EU_Extra!$D$4:$D$155,MATCH(LARGE(EU_Extra!L$4:L$155,$D56),EU_Extra!L$4:L$155,0)),Countries!$A:$B,2,FALSE),"")</f>
        <v>Nicht spezifizierte Länder und Gebiete im Rahmen des Warenverkehrs mit Drittländern</v>
      </c>
      <c r="O56" s="144" t="str">
        <f>IFERROR(VLOOKUP(INDEX(EU_Extra!$D$4:$D$155,MATCH(LARGE(EU_Extra!M$4:M$155,$D56),EU_Extra!M$4:M$155,0)),Countries!$A:$B,2,FALSE),"")</f>
        <v>Bolivien</v>
      </c>
      <c r="P56" s="144" t="str">
        <f>IFERROR(VLOOKUP(INDEX(EU_Extra!$D$4:$D$155,MATCH(LARGE(EU_Extra!N$4:N$155,$D56),EU_Extra!N$4:N$155,0)),Countries!$A:$B,2,FALSE),"")</f>
        <v>Tunisien</v>
      </c>
      <c r="Q56" s="144" t="str">
        <f>IFERROR(VLOOKUP(INDEX(EU_Extra!$D$4:$D$155,MATCH(LARGE(EU_Extra!O$4:O$155,$D56),EU_Extra!O$4:O$155,0)),Countries!$A:$B,2,FALSE),"")</f>
        <v>Türkei</v>
      </c>
      <c r="R56" s="144" t="str">
        <f>IFERROR(VLOOKUP(INDEX(EU_Extra!$D$4:$D$155,MATCH(LARGE(EU_Extra!P$4:P$155,$D56),EU_Extra!P$4:P$155,0)),Countries!$A:$B,2,FALSE),"")</f>
        <v>Albanien</v>
      </c>
      <c r="S56" s="144" t="str">
        <f>IFERROR(VLOOKUP(INDEX(EU_Extra!$D$4:$D$155,MATCH(LARGE(EU_Extra!Q$4:Q$155,$D56),EU_Extra!Q$4:Q$155,0)),Countries!$A:$B,2,FALSE),"")</f>
        <v>China</v>
      </c>
      <c r="T56" s="144" t="str">
        <f>IFERROR(VLOOKUP(INDEX(EU_Extra!$D$4:$D$155,MATCH(LARGE(EU_Extra!R$4:R$155,$D56),EU_Extra!R$4:R$155,0)),Countries!$A:$B,2,FALSE),"")</f>
        <v>Israel</v>
      </c>
      <c r="U56" s="144" t="str">
        <f>IFERROR(VLOOKUP(INDEX(EU_Extra!$D$4:$D$155,MATCH(LARGE(EU_Extra!S$4:S$155,$D56),EU_Extra!S$4:S$155,0)),Countries!$A:$B,2,FALSE),"")</f>
        <v>Papua Neuguinea</v>
      </c>
      <c r="V56" s="144" t="str">
        <f>IFERROR(VLOOKUP(INDEX(EU_Extra!$D$4:$D$155,MATCH(LARGE(EU_Extra!T$4:T$155,$D56),EU_Extra!T$4:T$155,0)),Countries!$A:$B,2,FALSE),"")</f>
        <v>Iran, Islamische Republik</v>
      </c>
      <c r="W56" s="144" t="str">
        <f>IFERROR(VLOOKUP(INDEX(EU_Extra!$D$4:$D$155,MATCH(LARGE(EU_Extra!U$4:U$155,$D56),EU_Extra!U$4:U$155,0)),Countries!$A:$B,2,FALSE),"")</f>
        <v>Sri Lanka</v>
      </c>
      <c r="X56" s="144" t="str">
        <f>IFERROR(VLOOKUP(INDEX(EU_Extra!$D$4:$D$155,MATCH(LARGE(EU_Extra!V$4:V$155,$D56),EU_Extra!V$4:V$155,0)),Countries!$A:$B,2,FALSE),"")</f>
        <v>Iran, Islamische Republik</v>
      </c>
      <c r="Y56" s="144" t="str">
        <f>IFERROR(VLOOKUP(INDEX(EU_Extra!$D$4:$D$155,MATCH(LARGE(EU_Extra!W$4:W$155,$D56),EU_Extra!W$4:W$155,0)),Countries!$A:$B,2,FALSE),"")</f>
        <v>Norwegen</v>
      </c>
      <c r="Z56" s="144" t="str">
        <f>IFERROR(VLOOKUP(INDEX(EU_Extra!$D$4:$D$155,MATCH(LARGE(EU_Extra!X$4:X$155,$D56),EU_Extra!X$4:X$155,0)),Countries!$A:$B,2,FALSE),"")</f>
        <v>Afghanistan</v>
      </c>
      <c r="AA56" s="144" t="str">
        <f>IFERROR(VLOOKUP(INDEX(EU_Extra!$D$4:$D$155,MATCH(LARGE(EU_Extra!Y$4:Y$155,$D56),EU_Extra!Y$4:Y$155,0)),Countries!$A:$B,2,FALSE),"")</f>
        <v>NordMazedonien</v>
      </c>
      <c r="AB56" s="144" t="str">
        <f>IFERROR(VLOOKUP(INDEX(EU_Extra!$D$4:$D$155,MATCH(LARGE(EU_Extra!Z$4:Z$155,$D56),EU_Extra!Z$4:Z$155,0)),Countries!$A:$B,2,FALSE),"")</f>
        <v/>
      </c>
      <c r="AC56" s="144" t="str">
        <f>IFERROR(VLOOKUP(INDEX(EU_Extra!$D$4:$D$155,MATCH(LARGE(EU_Extra!AA$4:AA$155,$D56),EU_Extra!AA$4:AA$155,0)),Countries!$A:$B,2,FALSE),"")</f>
        <v/>
      </c>
      <c r="AD56" s="144" t="str">
        <f>IFERROR(VLOOKUP(INDEX(EU_Extra!$D$4:$D$155,MATCH(LARGE(EU_Extra!AB$4:AB$155,$D56),EU_Extra!AB$4:AB$155,0)),Countries!$A:$B,2,FALSE),"")</f>
        <v/>
      </c>
      <c r="AE56" s="144" t="str">
        <f>IFERROR(VLOOKUP(INDEX(EU_Extra!$D$4:$D$155,MATCH(LARGE(EU_Extra!AC$4:AC$155,$D56),EU_Extra!AC$4:AC$155,0)),Countries!$A:$B,2,FALSE),"")</f>
        <v/>
      </c>
      <c r="AF56" s="144" t="str">
        <f>IFERROR(VLOOKUP(INDEX(EU_Extra!$D$4:$D$155,MATCH(LARGE(EU_Extra!AD$4:AD$155,$D56),EU_Extra!AD$4:AD$155,0)),Countries!$A:$B,2,FALSE),"")</f>
        <v/>
      </c>
      <c r="AG56" s="144" t="str">
        <f>IFERROR(VLOOKUP(INDEX(EU_Extra!$D$4:$D$155,MATCH(LARGE(EU_Extra!AE$4:AE$155,$D56),EU_Extra!AE$4:AE$155,0)),Countries!$A:$B,2,FALSE),"")</f>
        <v/>
      </c>
      <c r="AH56" s="144" t="str">
        <f>IFERROR(VLOOKUP(INDEX(EU_Extra!$D$4:$D$155,MATCH(LARGE(EU_Extra!AF$4:AF$155,$D56),EU_Extra!AF$4:AF$155,0)),Countries!$A:$B,2,FALSE),"")</f>
        <v/>
      </c>
      <c r="AI56" s="144" t="str">
        <f>IFERROR(VLOOKUP(INDEX(EU_Extra!$D$4:$D$155,MATCH(LARGE(EU_Extra!AG$4:AG$155,$D56),EU_Extra!AG$4:AG$155,0)),Countries!$A:$B,2,FALSE),"")</f>
        <v/>
      </c>
      <c r="AJ56" s="144" t="str">
        <f>IFERROR(VLOOKUP(INDEX(EU_Extra!$D$4:$D$155,MATCH(LARGE(EU_Extra!AH$4:AH$155,$D56),EU_Extra!AH$4:AH$155,0)),Countries!$A:$B,2,FALSE),"")</f>
        <v/>
      </c>
    </row>
    <row r="57" spans="4:36" ht="16" customHeight="1">
      <c r="D57" s="145">
        <f t="shared" si="1"/>
        <v>50</v>
      </c>
      <c r="E57" s="144" t="str">
        <f>IFERROR(VLOOKUP(INDEX(EU_Extra!$D$4:$D$152,MATCH(LARGE(EU_Extra!#REF!,$D57),EU_Extra!#REF!,0)),Countries!$A:$B,2,FALSE),"")</f>
        <v/>
      </c>
      <c r="F57" s="144" t="str">
        <f>IFERROR(VLOOKUP(INDEX(EU_Extra!$D$4:$D$152,MATCH(LARGE(EU_Extra!#REF!,$D57),EU_Extra!#REF!,0)),Countries!$A:$B,2,FALSE),"")</f>
        <v/>
      </c>
      <c r="G57" s="144" t="str">
        <f>IFERROR(VLOOKUP(INDEX(EU_Extra!$D$4:$D$155,MATCH(LARGE(EU_Extra!E$4:E$155,$D57),EU_Extra!E$4:E$155,0)),Countries!$A:$B,2,FALSE),"")</f>
        <v>Andorra</v>
      </c>
      <c r="H57" s="144" t="str">
        <f>IFERROR(VLOOKUP(INDEX(EU_Extra!$D$4:$D$155,MATCH(LARGE(EU_Extra!F$4:F$155,$D57),EU_Extra!F$4:F$155,0)),Countries!$A:$B,2,FALSE),"")</f>
        <v>Fransösische Süd und Antarktisgebiete</v>
      </c>
      <c r="I57" s="144" t="str">
        <f>IFERROR(VLOOKUP(INDEX(EU_Extra!$D$4:$D$155,MATCH(LARGE(EU_Extra!G$4:G$155,$D57),EU_Extra!G$4:G$155,0)),Countries!$A:$B,2,FALSE),"")</f>
        <v>Ukraine</v>
      </c>
      <c r="J57" s="144" t="str">
        <f>IFERROR(VLOOKUP(INDEX(EU_Extra!$D$4:$D$155,MATCH(LARGE(EU_Extra!H$4:H$155,$D57),EU_Extra!H$4:H$155,0)),Countries!$A:$B,2,FALSE),"")</f>
        <v>Weissrussland</v>
      </c>
      <c r="K57" s="144" t="str">
        <f>IFERROR(VLOOKUP(INDEX(EU_Extra!$D$4:$D$155,MATCH(LARGE(EU_Extra!I$4:I$155,$D57),EU_Extra!I$4:I$155,0)),Countries!$A:$B,2,FALSE),"")</f>
        <v>China</v>
      </c>
      <c r="L57" s="144" t="str">
        <f>IFERROR(VLOOKUP(INDEX(EU_Extra!$D$4:$D$155,MATCH(LARGE(EU_Extra!J$4:J$155,$D57),EU_Extra!J$4:J$155,0)),Countries!$A:$B,2,FALSE),"")</f>
        <v>Pakistan</v>
      </c>
      <c r="M57" s="144" t="str">
        <f>IFERROR(VLOOKUP(INDEX(EU_Extra!$D$4:$D$155,MATCH(LARGE(EU_Extra!K$4:K$155,$D57),EU_Extra!K$4:K$155,0)),Countries!$A:$B,2,FALSE),"")</f>
        <v>Pakistan</v>
      </c>
      <c r="N57" s="144" t="str">
        <f>IFERROR(VLOOKUP(INDEX(EU_Extra!$D$4:$D$155,MATCH(LARGE(EU_Extra!L$4:L$155,$D57),EU_Extra!L$4:L$155,0)),Countries!$A:$B,2,FALSE),"")</f>
        <v>Japan</v>
      </c>
      <c r="O57" s="144" t="str">
        <f>IFERROR(VLOOKUP(INDEX(EU_Extra!$D$4:$D$155,MATCH(LARGE(EU_Extra!M$4:M$155,$D57),EU_Extra!M$4:M$155,0)),Countries!$A:$B,2,FALSE),"")</f>
        <v>Russland</v>
      </c>
      <c r="P57" s="144" t="str">
        <f>IFERROR(VLOOKUP(INDEX(EU_Extra!$D$4:$D$155,MATCH(LARGE(EU_Extra!N$4:N$155,$D57),EU_Extra!N$4:N$155,0)),Countries!$A:$B,2,FALSE),"")</f>
        <v>Bolivien</v>
      </c>
      <c r="Q57" s="144" t="str">
        <f>IFERROR(VLOOKUP(INDEX(EU_Extra!$D$4:$D$155,MATCH(LARGE(EU_Extra!O$4:O$155,$D57),EU_Extra!O$4:O$155,0)),Countries!$A:$B,2,FALSE),"")</f>
        <v>Norwegen</v>
      </c>
      <c r="R57" s="144" t="str">
        <f>IFERROR(VLOOKUP(INDEX(EU_Extra!$D$4:$D$155,MATCH(LARGE(EU_Extra!P$4:P$155,$D57),EU_Extra!P$4:P$155,0)),Countries!$A:$B,2,FALSE),"")</f>
        <v>Türkei</v>
      </c>
      <c r="S57" s="144" t="str">
        <f>IFERROR(VLOOKUP(INDEX(EU_Extra!$D$4:$D$155,MATCH(LARGE(EU_Extra!Q$4:Q$155,$D57),EU_Extra!Q$4:Q$155,0)),Countries!$A:$B,2,FALSE),"")</f>
        <v>Bosnien-Herzegowina</v>
      </c>
      <c r="T57" s="144" t="str">
        <f>IFERROR(VLOOKUP(INDEX(EU_Extra!$D$4:$D$155,MATCH(LARGE(EU_Extra!R$4:R$155,$D57),EU_Extra!R$4:R$155,0)),Countries!$A:$B,2,FALSE),"")</f>
        <v>Fransösisch Polynesien</v>
      </c>
      <c r="U57" s="144" t="str">
        <f>IFERROR(VLOOKUP(INDEX(EU_Extra!$D$4:$D$155,MATCH(LARGE(EU_Extra!S$4:S$155,$D57),EU_Extra!S$4:S$155,0)),Countries!$A:$B,2,FALSE),"")</f>
        <v>Geheim Extra</v>
      </c>
      <c r="V57" s="144" t="str">
        <f>IFERROR(VLOOKUP(INDEX(EU_Extra!$D$4:$D$155,MATCH(LARGE(EU_Extra!T$4:T$155,$D57),EU_Extra!T$4:T$155,0)),Countries!$A:$B,2,FALSE),"")</f>
        <v>Norwegen</v>
      </c>
      <c r="W57" s="144" t="str">
        <f>IFERROR(VLOOKUP(INDEX(EU_Extra!$D$4:$D$155,MATCH(LARGE(EU_Extra!U$4:U$155,$D57),EU_Extra!U$4:U$155,0)),Countries!$A:$B,2,FALSE),"")</f>
        <v>Malaysia</v>
      </c>
      <c r="X57" s="144" t="str">
        <f>IFERROR(VLOOKUP(INDEX(EU_Extra!$D$4:$D$155,MATCH(LARGE(EU_Extra!V$4:V$155,$D57),EU_Extra!V$4:V$155,0)),Countries!$A:$B,2,FALSE),"")</f>
        <v>Sri Lanka</v>
      </c>
      <c r="Y57" s="144" t="str">
        <f>IFERROR(VLOOKUP(INDEX(EU_Extra!$D$4:$D$155,MATCH(LARGE(EU_Extra!W$4:W$155,$D57),EU_Extra!W$4:W$155,0)),Countries!$A:$B,2,FALSE),"")</f>
        <v>Viet Nam</v>
      </c>
      <c r="Z57" s="144" t="str">
        <f>IFERROR(VLOOKUP(INDEX(EU_Extra!$D$4:$D$155,MATCH(LARGE(EU_Extra!X$4:X$155,$D57),EU_Extra!X$4:X$155,0)),Countries!$A:$B,2,FALSE),"")</f>
        <v>Tunisien</v>
      </c>
      <c r="AA57" s="144" t="str">
        <f>IFERROR(VLOOKUP(INDEX(EU_Extra!$D$4:$D$155,MATCH(LARGE(EU_Extra!Y$4:Y$155,$D57),EU_Extra!Y$4:Y$155,0)),Countries!$A:$B,2,FALSE),"")</f>
        <v>Afghanistan</v>
      </c>
      <c r="AB57" s="144" t="str">
        <f>IFERROR(VLOOKUP(INDEX(EU_Extra!$D$4:$D$155,MATCH(LARGE(EU_Extra!Z$4:Z$155,$D57),EU_Extra!Z$4:Z$155,0)),Countries!$A:$B,2,FALSE),"")</f>
        <v/>
      </c>
      <c r="AC57" s="144" t="str">
        <f>IFERROR(VLOOKUP(INDEX(EU_Extra!$D$4:$D$155,MATCH(LARGE(EU_Extra!AA$4:AA$155,$D57),EU_Extra!AA$4:AA$155,0)),Countries!$A:$B,2,FALSE),"")</f>
        <v/>
      </c>
      <c r="AD57" s="144" t="str">
        <f>IFERROR(VLOOKUP(INDEX(EU_Extra!$D$4:$D$155,MATCH(LARGE(EU_Extra!AB$4:AB$155,$D57),EU_Extra!AB$4:AB$155,0)),Countries!$A:$B,2,FALSE),"")</f>
        <v/>
      </c>
      <c r="AE57" s="144" t="str">
        <f>IFERROR(VLOOKUP(INDEX(EU_Extra!$D$4:$D$155,MATCH(LARGE(EU_Extra!AC$4:AC$155,$D57),EU_Extra!AC$4:AC$155,0)),Countries!$A:$B,2,FALSE),"")</f>
        <v/>
      </c>
      <c r="AF57" s="144" t="str">
        <f>IFERROR(VLOOKUP(INDEX(EU_Extra!$D$4:$D$155,MATCH(LARGE(EU_Extra!AD$4:AD$155,$D57),EU_Extra!AD$4:AD$155,0)),Countries!$A:$B,2,FALSE),"")</f>
        <v/>
      </c>
      <c r="AG57" s="144" t="str">
        <f>IFERROR(VLOOKUP(INDEX(EU_Extra!$D$4:$D$155,MATCH(LARGE(EU_Extra!AE$4:AE$155,$D57),EU_Extra!AE$4:AE$155,0)),Countries!$A:$B,2,FALSE),"")</f>
        <v/>
      </c>
      <c r="AH57" s="144" t="str">
        <f>IFERROR(VLOOKUP(INDEX(EU_Extra!$D$4:$D$155,MATCH(LARGE(EU_Extra!AF$4:AF$155,$D57),EU_Extra!AF$4:AF$155,0)),Countries!$A:$B,2,FALSE),"")</f>
        <v/>
      </c>
      <c r="AI57" s="144" t="str">
        <f>IFERROR(VLOOKUP(INDEX(EU_Extra!$D$4:$D$155,MATCH(LARGE(EU_Extra!AG$4:AG$155,$D57),EU_Extra!AG$4:AG$155,0)),Countries!$A:$B,2,FALSE),"")</f>
        <v/>
      </c>
      <c r="AJ57" s="144" t="str">
        <f>IFERROR(VLOOKUP(INDEX(EU_Extra!$D$4:$D$155,MATCH(LARGE(EU_Extra!AH$4:AH$155,$D57),EU_Extra!AH$4:AH$155,0)),Countries!$A:$B,2,FALSE),"")</f>
        <v/>
      </c>
    </row>
    <row r="58" spans="4:36" ht="16" customHeight="1">
      <c r="D58" s="145">
        <f t="shared" si="1"/>
        <v>51</v>
      </c>
      <c r="E58" s="144" t="str">
        <f>IFERROR(VLOOKUP(INDEX(EU_Extra!$D$4:$D$152,MATCH(LARGE(EU_Extra!#REF!,$D58),EU_Extra!#REF!,0)),Countries!$A:$B,2,FALSE),"")</f>
        <v/>
      </c>
      <c r="F58" s="144" t="str">
        <f>IFERROR(VLOOKUP(INDEX(EU_Extra!$D$4:$D$152,MATCH(LARGE(EU_Extra!#REF!,$D58),EU_Extra!#REF!,0)),Countries!$A:$B,2,FALSE),"")</f>
        <v/>
      </c>
      <c r="G58" s="144" t="str">
        <f>IFERROR(VLOOKUP(INDEX(EU_Extra!$D$4:$D$155,MATCH(LARGE(EU_Extra!E$4:E$155,$D58),EU_Extra!E$4:E$155,0)),Countries!$A:$B,2,FALSE),"")</f>
        <v>Norwegen</v>
      </c>
      <c r="H58" s="144" t="str">
        <f>IFERROR(VLOOKUP(INDEX(EU_Extra!$D$4:$D$155,MATCH(LARGE(EU_Extra!F$4:F$155,$D58),EU_Extra!F$4:F$155,0)),Countries!$A:$B,2,FALSE),"")</f>
        <v>Panama</v>
      </c>
      <c r="I58" s="144" t="str">
        <f>IFERROR(VLOOKUP(INDEX(EU_Extra!$D$4:$D$155,MATCH(LARGE(EU_Extra!G$4:G$155,$D58),EU_Extra!G$4:G$155,0)),Countries!$A:$B,2,FALSE),"")</f>
        <v>Bosnien-Herzegowina</v>
      </c>
      <c r="J58" s="144" t="str">
        <f>IFERROR(VLOOKUP(INDEX(EU_Extra!$D$4:$D$155,MATCH(LARGE(EU_Extra!H$4:H$155,$D58),EU_Extra!H$4:H$155,0)),Countries!$A:$B,2,FALSE),"")</f>
        <v>Ecuador</v>
      </c>
      <c r="K58" s="144" t="str">
        <f>IFERROR(VLOOKUP(INDEX(EU_Extra!$D$4:$D$155,MATCH(LARGE(EU_Extra!I$4:I$155,$D58),EU_Extra!I$4:I$155,0)),Countries!$A:$B,2,FALSE),"")</f>
        <v>Bangladesh</v>
      </c>
      <c r="L58" s="144" t="str">
        <f>IFERROR(VLOOKUP(INDEX(EU_Extra!$D$4:$D$155,MATCH(LARGE(EU_Extra!J$4:J$155,$D58),EU_Extra!J$4:J$155,0)),Countries!$A:$B,2,FALSE),"")</f>
        <v>Moldau</v>
      </c>
      <c r="M58" s="144" t="str">
        <f>IFERROR(VLOOKUP(INDEX(EU_Extra!$D$4:$D$155,MATCH(LARGE(EU_Extra!K$4:K$155,$D58),EU_Extra!K$4:K$155,0)),Countries!$A:$B,2,FALSE),"")</f>
        <v>Algerien</v>
      </c>
      <c r="N58" s="144" t="str">
        <f>IFERROR(VLOOKUP(INDEX(EU_Extra!$D$4:$D$155,MATCH(LARGE(EU_Extra!L$4:L$155,$D58),EU_Extra!L$4:L$155,0)),Countries!$A:$B,2,FALSE),"")</f>
        <v>Uruguay</v>
      </c>
      <c r="O58" s="144" t="str">
        <f>IFERROR(VLOOKUP(INDEX(EU_Extra!$D$4:$D$155,MATCH(LARGE(EU_Extra!M$4:M$155,$D58),EU_Extra!M$4:M$155,0)),Countries!$A:$B,2,FALSE),"")</f>
        <v>Norwegen</v>
      </c>
      <c r="P58" s="144" t="str">
        <f>IFERROR(VLOOKUP(INDEX(EU_Extra!$D$4:$D$155,MATCH(LARGE(EU_Extra!N$4:N$155,$D58),EU_Extra!N$4:N$155,0)),Countries!$A:$B,2,FALSE),"")</f>
        <v>Mexico</v>
      </c>
      <c r="Q58" s="144" t="str">
        <f>IFERROR(VLOOKUP(INDEX(EU_Extra!$D$4:$D$155,MATCH(LARGE(EU_Extra!O$4:O$155,$D58),EU_Extra!O$4:O$155,0)),Countries!$A:$B,2,FALSE),"")</f>
        <v>El Salvador</v>
      </c>
      <c r="R58" s="144" t="str">
        <f>IFERROR(VLOOKUP(INDEX(EU_Extra!$D$4:$D$155,MATCH(LARGE(EU_Extra!P$4:P$155,$D58),EU_Extra!P$4:P$155,0)),Countries!$A:$B,2,FALSE),"")</f>
        <v>China</v>
      </c>
      <c r="S58" s="144" t="str">
        <f>IFERROR(VLOOKUP(INDEX(EU_Extra!$D$4:$D$155,MATCH(LARGE(EU_Extra!Q$4:Q$155,$D58),EU_Extra!Q$4:Q$155,0)),Countries!$A:$B,2,FALSE),"")</f>
        <v>Libanon</v>
      </c>
      <c r="T58" s="144" t="str">
        <f>IFERROR(VLOOKUP(INDEX(EU_Extra!$D$4:$D$155,MATCH(LARGE(EU_Extra!R$4:R$155,$D58),EU_Extra!R$4:R$155,0)),Countries!$A:$B,2,FALSE),"")</f>
        <v>Bolivien</v>
      </c>
      <c r="U58" s="144" t="str">
        <f>IFERROR(VLOOKUP(INDEX(EU_Extra!$D$4:$D$155,MATCH(LARGE(EU_Extra!S$4:S$155,$D58),EU_Extra!S$4:S$155,0)),Countries!$A:$B,2,FALSE),"")</f>
        <v>Iran, Islamische Republik</v>
      </c>
      <c r="V58" s="144" t="str">
        <f>IFERROR(VLOOKUP(INDEX(EU_Extra!$D$4:$D$155,MATCH(LARGE(EU_Extra!T$4:T$155,$D58),EU_Extra!T$4:T$155,0)),Countries!$A:$B,2,FALSE),"")</f>
        <v>Pakistan</v>
      </c>
      <c r="W58" s="144" t="str">
        <f>IFERROR(VLOOKUP(INDEX(EU_Extra!$D$4:$D$155,MATCH(LARGE(EU_Extra!U$4:U$155,$D58),EU_Extra!U$4:U$155,0)),Countries!$A:$B,2,FALSE),"")</f>
        <v>Papua Neuguinea</v>
      </c>
      <c r="X58" s="144" t="str">
        <f>IFERROR(VLOOKUP(INDEX(EU_Extra!$D$4:$D$155,MATCH(LARGE(EU_Extra!V$4:V$155,$D58),EU_Extra!V$4:V$155,0)),Countries!$A:$B,2,FALSE),"")</f>
        <v>Norwegen</v>
      </c>
      <c r="Y58" s="144" t="str">
        <f>IFERROR(VLOOKUP(INDEX(EU_Extra!$D$4:$D$155,MATCH(LARGE(EU_Extra!W$4:W$155,$D58),EU_Extra!W$4:W$155,0)),Countries!$A:$B,2,FALSE),"")</f>
        <v>Japan</v>
      </c>
      <c r="Z58" s="144" t="str">
        <f>IFERROR(VLOOKUP(INDEX(EU_Extra!$D$4:$D$155,MATCH(LARGE(EU_Extra!X$4:X$155,$D58),EU_Extra!X$4:X$155,0)),Countries!$A:$B,2,FALSE),"")</f>
        <v>Mexico</v>
      </c>
      <c r="AA58" s="144" t="str">
        <f>IFERROR(VLOOKUP(INDEX(EU_Extra!$D$4:$D$155,MATCH(LARGE(EU_Extra!Y$4:Y$155,$D58),EU_Extra!Y$4:Y$155,0)),Countries!$A:$B,2,FALSE),"")</f>
        <v>Norwegen</v>
      </c>
      <c r="AB58" s="144" t="str">
        <f>IFERROR(VLOOKUP(INDEX(EU_Extra!$D$4:$D$155,MATCH(LARGE(EU_Extra!Z$4:Z$155,$D58),EU_Extra!Z$4:Z$155,0)),Countries!$A:$B,2,FALSE),"")</f>
        <v/>
      </c>
      <c r="AC58" s="144" t="str">
        <f>IFERROR(VLOOKUP(INDEX(EU_Extra!$D$4:$D$155,MATCH(LARGE(EU_Extra!AA$4:AA$155,$D58),EU_Extra!AA$4:AA$155,0)),Countries!$A:$B,2,FALSE),"")</f>
        <v/>
      </c>
      <c r="AD58" s="144" t="str">
        <f>IFERROR(VLOOKUP(INDEX(EU_Extra!$D$4:$D$155,MATCH(LARGE(EU_Extra!AB$4:AB$155,$D58),EU_Extra!AB$4:AB$155,0)),Countries!$A:$B,2,FALSE),"")</f>
        <v/>
      </c>
      <c r="AE58" s="144" t="str">
        <f>IFERROR(VLOOKUP(INDEX(EU_Extra!$D$4:$D$155,MATCH(LARGE(EU_Extra!AC$4:AC$155,$D58),EU_Extra!AC$4:AC$155,0)),Countries!$A:$B,2,FALSE),"")</f>
        <v/>
      </c>
      <c r="AF58" s="144" t="str">
        <f>IFERROR(VLOOKUP(INDEX(EU_Extra!$D$4:$D$155,MATCH(LARGE(EU_Extra!AD$4:AD$155,$D58),EU_Extra!AD$4:AD$155,0)),Countries!$A:$B,2,FALSE),"")</f>
        <v/>
      </c>
      <c r="AG58" s="144" t="str">
        <f>IFERROR(VLOOKUP(INDEX(EU_Extra!$D$4:$D$155,MATCH(LARGE(EU_Extra!AE$4:AE$155,$D58),EU_Extra!AE$4:AE$155,0)),Countries!$A:$B,2,FALSE),"")</f>
        <v/>
      </c>
      <c r="AH58" s="144" t="str">
        <f>IFERROR(VLOOKUP(INDEX(EU_Extra!$D$4:$D$155,MATCH(LARGE(EU_Extra!AF$4:AF$155,$D58),EU_Extra!AF$4:AF$155,0)),Countries!$A:$B,2,FALSE),"")</f>
        <v/>
      </c>
      <c r="AI58" s="144" t="str">
        <f>IFERROR(VLOOKUP(INDEX(EU_Extra!$D$4:$D$155,MATCH(LARGE(EU_Extra!AG$4:AG$155,$D58),EU_Extra!AG$4:AG$155,0)),Countries!$A:$B,2,FALSE),"")</f>
        <v/>
      </c>
      <c r="AJ58" s="144" t="str">
        <f>IFERROR(VLOOKUP(INDEX(EU_Extra!$D$4:$D$155,MATCH(LARGE(EU_Extra!AH$4:AH$155,$D58),EU_Extra!AH$4:AH$155,0)),Countries!$A:$B,2,FALSE),"")</f>
        <v/>
      </c>
    </row>
    <row r="59" spans="4:36" ht="16" customHeight="1">
      <c r="D59" s="145">
        <f t="shared" si="1"/>
        <v>52</v>
      </c>
      <c r="E59" s="144" t="str">
        <f>IFERROR(VLOOKUP(INDEX(EU_Extra!$D$4:$D$152,MATCH(LARGE(EU_Extra!#REF!,$D59),EU_Extra!#REF!,0)),Countries!$A:$B,2,FALSE),"")</f>
        <v/>
      </c>
      <c r="F59" s="144" t="str">
        <f>IFERROR(VLOOKUP(INDEX(EU_Extra!$D$4:$D$152,MATCH(LARGE(EU_Extra!#REF!,$D59),EU_Extra!#REF!,0)),Countries!$A:$B,2,FALSE),"")</f>
        <v/>
      </c>
      <c r="G59" s="144" t="str">
        <f>IFERROR(VLOOKUP(INDEX(EU_Extra!$D$4:$D$155,MATCH(LARGE(EU_Extra!E$4:E$155,$D59),EU_Extra!E$4:E$155,0)),Countries!$A:$B,2,FALSE),"")</f>
        <v>Ukraine</v>
      </c>
      <c r="H59" s="144" t="str">
        <f>IFERROR(VLOOKUP(INDEX(EU_Extra!$D$4:$D$155,MATCH(LARGE(EU_Extra!F$4:F$155,$D59),EU_Extra!F$4:F$155,0)),Countries!$A:$B,2,FALSE),"")</f>
        <v>Sierra Leone</v>
      </c>
      <c r="I59" s="144" t="str">
        <f>IFERROR(VLOOKUP(INDEX(EU_Extra!$D$4:$D$155,MATCH(LARGE(EU_Extra!G$4:G$155,$D59),EU_Extra!G$4:G$155,0)),Countries!$A:$B,2,FALSE),"")</f>
        <v>Peru</v>
      </c>
      <c r="J59" s="144" t="str">
        <f>IFERROR(VLOOKUP(INDEX(EU_Extra!$D$4:$D$155,MATCH(LARGE(EU_Extra!H$4:H$155,$D59),EU_Extra!H$4:H$155,0)),Countries!$A:$B,2,FALSE),"")</f>
        <v>Myanmar</v>
      </c>
      <c r="K59" s="144" t="str">
        <f>IFERROR(VLOOKUP(INDEX(EU_Extra!$D$4:$D$155,MATCH(LARGE(EU_Extra!I$4:I$155,$D59),EU_Extra!I$4:I$155,0)),Countries!$A:$B,2,FALSE),"")</f>
        <v>Südafrika</v>
      </c>
      <c r="L59" s="144" t="str">
        <f>IFERROR(VLOOKUP(INDEX(EU_Extra!$D$4:$D$155,MATCH(LARGE(EU_Extra!J$4:J$155,$D59),EU_Extra!J$4:J$155,0)),Countries!$A:$B,2,FALSE),"")</f>
        <v>Bosnien-Herzegowina</v>
      </c>
      <c r="M59" s="144" t="str">
        <f>IFERROR(VLOOKUP(INDEX(EU_Extra!$D$4:$D$155,MATCH(LARGE(EU_Extra!K$4:K$155,$D59),EU_Extra!K$4:K$155,0)),Countries!$A:$B,2,FALSE),"")</f>
        <v>Bolivien</v>
      </c>
      <c r="N59" s="144" t="str">
        <f>IFERROR(VLOOKUP(INDEX(EU_Extra!$D$4:$D$155,MATCH(LARGE(EU_Extra!L$4:L$155,$D59),EU_Extra!L$4:L$155,0)),Countries!$A:$B,2,FALSE),"")</f>
        <v>Tunisien</v>
      </c>
      <c r="O59" s="144" t="str">
        <f>IFERROR(VLOOKUP(INDEX(EU_Extra!$D$4:$D$155,MATCH(LARGE(EU_Extra!M$4:M$155,$D59),EU_Extra!M$4:M$155,0)),Countries!$A:$B,2,FALSE),"")</f>
        <v>Sri Lanka</v>
      </c>
      <c r="P59" s="144" t="str">
        <f>IFERROR(VLOOKUP(INDEX(EU_Extra!$D$4:$D$155,MATCH(LARGE(EU_Extra!N$4:N$155,$D59),EU_Extra!N$4:N$155,0)),Countries!$A:$B,2,FALSE),"")</f>
        <v>Panama</v>
      </c>
      <c r="Q59" s="144" t="str">
        <f>IFERROR(VLOOKUP(INDEX(EU_Extra!$D$4:$D$155,MATCH(LARGE(EU_Extra!O$4:O$155,$D59),EU_Extra!O$4:O$155,0)),Countries!$A:$B,2,FALSE),"")</f>
        <v>Mexico</v>
      </c>
      <c r="R59" s="144" t="str">
        <f>IFERROR(VLOOKUP(INDEX(EU_Extra!$D$4:$D$155,MATCH(LARGE(EU_Extra!P$4:P$155,$D59),EU_Extra!P$4:P$155,0)),Countries!$A:$B,2,FALSE),"")</f>
        <v>Libanon</v>
      </c>
      <c r="S59" s="144" t="str">
        <f>IFERROR(VLOOKUP(INDEX(EU_Extra!$D$4:$D$155,MATCH(LARGE(EU_Extra!Q$4:Q$155,$D59),EU_Extra!Q$4:Q$155,0)),Countries!$A:$B,2,FALSE),"")</f>
        <v>Schweiz</v>
      </c>
      <c r="T59" s="144" t="str">
        <f>IFERROR(VLOOKUP(INDEX(EU_Extra!$D$4:$D$155,MATCH(LARGE(EU_Extra!R$4:R$155,$D59),EU_Extra!R$4:R$155,0)),Countries!$A:$B,2,FALSE),"")</f>
        <v>Kasachstan</v>
      </c>
      <c r="U59" s="144" t="str">
        <f>IFERROR(VLOOKUP(INDEX(EU_Extra!$D$4:$D$155,MATCH(LARGE(EU_Extra!S$4:S$155,$D59),EU_Extra!S$4:S$155,0)),Countries!$A:$B,2,FALSE),"")</f>
        <v>Norwegen</v>
      </c>
      <c r="V59" s="144" t="str">
        <f>IFERROR(VLOOKUP(INDEX(EU_Extra!$D$4:$D$155,MATCH(LARGE(EU_Extra!T$4:T$155,$D59),EU_Extra!T$4:T$155,0)),Countries!$A:$B,2,FALSE),"")</f>
        <v>Afghanistan</v>
      </c>
      <c r="W59" s="144" t="str">
        <f>IFERROR(VLOOKUP(INDEX(EU_Extra!$D$4:$D$155,MATCH(LARGE(EU_Extra!U$4:U$155,$D59),EU_Extra!U$4:U$155,0)),Countries!$A:$B,2,FALSE),"")</f>
        <v>Tunisien</v>
      </c>
      <c r="X59" s="144" t="str">
        <f>IFERROR(VLOOKUP(INDEX(EU_Extra!$D$4:$D$155,MATCH(LARGE(EU_Extra!V$4:V$155,$D59),EU_Extra!V$4:V$155,0)),Countries!$A:$B,2,FALSE),"")</f>
        <v>Japan</v>
      </c>
      <c r="Y59" s="144" t="str">
        <f>IFERROR(VLOOKUP(INDEX(EU_Extra!$D$4:$D$155,MATCH(LARGE(EU_Extra!W$4:W$155,$D59),EU_Extra!W$4:W$155,0)),Countries!$A:$B,2,FALSE),"")</f>
        <v>Sri Lanka</v>
      </c>
      <c r="Z59" s="144" t="str">
        <f>IFERROR(VLOOKUP(INDEX(EU_Extra!$D$4:$D$155,MATCH(LARGE(EU_Extra!X$4:X$155,$D59),EU_Extra!X$4:X$155,0)),Countries!$A:$B,2,FALSE),"")</f>
        <v>Guyana</v>
      </c>
      <c r="AA59" s="144" t="str">
        <f>IFERROR(VLOOKUP(INDEX(EU_Extra!$D$4:$D$155,MATCH(LARGE(EU_Extra!Y$4:Y$155,$D59),EU_Extra!Y$4:Y$155,0)),Countries!$A:$B,2,FALSE),"")</f>
        <v>Korea, Republik</v>
      </c>
      <c r="AB59" s="144" t="str">
        <f>IFERROR(VLOOKUP(INDEX(EU_Extra!$D$4:$D$155,MATCH(LARGE(EU_Extra!Z$4:Z$155,$D59),EU_Extra!Z$4:Z$155,0)),Countries!$A:$B,2,FALSE),"")</f>
        <v/>
      </c>
      <c r="AC59" s="144" t="str">
        <f>IFERROR(VLOOKUP(INDEX(EU_Extra!$D$4:$D$155,MATCH(LARGE(EU_Extra!AA$4:AA$155,$D59),EU_Extra!AA$4:AA$155,0)),Countries!$A:$B,2,FALSE),"")</f>
        <v/>
      </c>
      <c r="AD59" s="144" t="str">
        <f>IFERROR(VLOOKUP(INDEX(EU_Extra!$D$4:$D$155,MATCH(LARGE(EU_Extra!AB$4:AB$155,$D59),EU_Extra!AB$4:AB$155,0)),Countries!$A:$B,2,FALSE),"")</f>
        <v/>
      </c>
      <c r="AE59" s="144" t="str">
        <f>IFERROR(VLOOKUP(INDEX(EU_Extra!$D$4:$D$155,MATCH(LARGE(EU_Extra!AC$4:AC$155,$D59),EU_Extra!AC$4:AC$155,0)),Countries!$A:$B,2,FALSE),"")</f>
        <v/>
      </c>
      <c r="AF59" s="144" t="str">
        <f>IFERROR(VLOOKUP(INDEX(EU_Extra!$D$4:$D$155,MATCH(LARGE(EU_Extra!AD$4:AD$155,$D59),EU_Extra!AD$4:AD$155,0)),Countries!$A:$B,2,FALSE),"")</f>
        <v/>
      </c>
      <c r="AG59" s="144" t="str">
        <f>IFERROR(VLOOKUP(INDEX(EU_Extra!$D$4:$D$155,MATCH(LARGE(EU_Extra!AE$4:AE$155,$D59),EU_Extra!AE$4:AE$155,0)),Countries!$A:$B,2,FALSE),"")</f>
        <v/>
      </c>
      <c r="AH59" s="144" t="str">
        <f>IFERROR(VLOOKUP(INDEX(EU_Extra!$D$4:$D$155,MATCH(LARGE(EU_Extra!AF$4:AF$155,$D59),EU_Extra!AF$4:AF$155,0)),Countries!$A:$B,2,FALSE),"")</f>
        <v/>
      </c>
      <c r="AI59" s="144" t="str">
        <f>IFERROR(VLOOKUP(INDEX(EU_Extra!$D$4:$D$155,MATCH(LARGE(EU_Extra!AG$4:AG$155,$D59),EU_Extra!AG$4:AG$155,0)),Countries!$A:$B,2,FALSE),"")</f>
        <v/>
      </c>
      <c r="AJ59" s="144" t="str">
        <f>IFERROR(VLOOKUP(INDEX(EU_Extra!$D$4:$D$155,MATCH(LARGE(EU_Extra!AH$4:AH$155,$D59),EU_Extra!AH$4:AH$155,0)),Countries!$A:$B,2,FALSE),"")</f>
        <v/>
      </c>
    </row>
    <row r="60" spans="4:36" ht="16" customHeight="1">
      <c r="D60" s="145">
        <f t="shared" si="1"/>
        <v>53</v>
      </c>
      <c r="E60" s="144" t="str">
        <f>IFERROR(VLOOKUP(INDEX(EU_Extra!$D$4:$D$152,MATCH(LARGE(EU_Extra!#REF!,$D60),EU_Extra!#REF!,0)),Countries!$A:$B,2,FALSE),"")</f>
        <v/>
      </c>
      <c r="F60" s="144" t="str">
        <f>IFERROR(VLOOKUP(INDEX(EU_Extra!$D$4:$D$152,MATCH(LARGE(EU_Extra!#REF!,$D60),EU_Extra!#REF!,0)),Countries!$A:$B,2,FALSE),"")</f>
        <v/>
      </c>
      <c r="G60" s="144" t="str">
        <f>IFERROR(VLOOKUP(INDEX(EU_Extra!$D$4:$D$155,MATCH(LARGE(EU_Extra!E$4:E$155,$D60),EU_Extra!E$4:E$155,0)),Countries!$A:$B,2,FALSE),"")</f>
        <v>Sri Lanka</v>
      </c>
      <c r="H60" s="144" t="str">
        <f>IFERROR(VLOOKUP(INDEX(EU_Extra!$D$4:$D$155,MATCH(LARGE(EU_Extra!F$4:F$155,$D60),EU_Extra!F$4:F$155,0)),Countries!$A:$B,2,FALSE),"")</f>
        <v>Peru</v>
      </c>
      <c r="I60" s="144" t="str">
        <f>IFERROR(VLOOKUP(INDEX(EU_Extra!$D$4:$D$155,MATCH(LARGE(EU_Extra!G$4:G$155,$D60),EU_Extra!G$4:G$155,0)),Countries!$A:$B,2,FALSE),"")</f>
        <v>Thailand</v>
      </c>
      <c r="J60" s="144" t="str">
        <f>IFERROR(VLOOKUP(INDEX(EU_Extra!$D$4:$D$155,MATCH(LARGE(EU_Extra!H$4:H$155,$D60),EU_Extra!H$4:H$155,0)),Countries!$A:$B,2,FALSE),"")</f>
        <v>Norwegen</v>
      </c>
      <c r="K60" s="144" t="str">
        <f>IFERROR(VLOOKUP(INDEX(EU_Extra!$D$4:$D$155,MATCH(LARGE(EU_Extra!I$4:I$155,$D60),EU_Extra!I$4:I$155,0)),Countries!$A:$B,2,FALSE),"")</f>
        <v>Bosnien-Herzegowina</v>
      </c>
      <c r="L60" s="144" t="str">
        <f>IFERROR(VLOOKUP(INDEX(EU_Extra!$D$4:$D$155,MATCH(LARGE(EU_Extra!J$4:J$155,$D60),EU_Extra!J$4:J$155,0)),Countries!$A:$B,2,FALSE),"")</f>
        <v>Andorra</v>
      </c>
      <c r="M60" s="144" t="str">
        <f>IFERROR(VLOOKUP(INDEX(EU_Extra!$D$4:$D$155,MATCH(LARGE(EU_Extra!K$4:K$155,$D60),EU_Extra!K$4:K$155,0)),Countries!$A:$B,2,FALSE),"")</f>
        <v>Marokko</v>
      </c>
      <c r="N60" s="144" t="str">
        <f>IFERROR(VLOOKUP(INDEX(EU_Extra!$D$4:$D$155,MATCH(LARGE(EU_Extra!L$4:L$155,$D60),EU_Extra!L$4:L$155,0)),Countries!$A:$B,2,FALSE),"")</f>
        <v>Norwegen</v>
      </c>
      <c r="O60" s="144" t="str">
        <f>IFERROR(VLOOKUP(INDEX(EU_Extra!$D$4:$D$155,MATCH(LARGE(EU_Extra!M$4:M$155,$D60),EU_Extra!M$4:M$155,0)),Countries!$A:$B,2,FALSE),"")</f>
        <v>Pakistan</v>
      </c>
      <c r="P60" s="144" t="str">
        <f>IFERROR(VLOOKUP(INDEX(EU_Extra!$D$4:$D$155,MATCH(LARGE(EU_Extra!N$4:N$155,$D60),EU_Extra!N$4:N$155,0)),Countries!$A:$B,2,FALSE),"")</f>
        <v>Iran, Islamische Republik</v>
      </c>
      <c r="Q60" s="144" t="str">
        <f>IFERROR(VLOOKUP(INDEX(EU_Extra!$D$4:$D$155,MATCH(LARGE(EU_Extra!O$4:O$155,$D60),EU_Extra!O$4:O$155,0)),Countries!$A:$B,2,FALSE),"")</f>
        <v>Russland</v>
      </c>
      <c r="R60" s="144" t="str">
        <f>IFERROR(VLOOKUP(INDEX(EU_Extra!$D$4:$D$155,MATCH(LARGE(EU_Extra!P$4:P$155,$D60),EU_Extra!P$4:P$155,0)),Countries!$A:$B,2,FALSE),"")</f>
        <v>Saudi Arabien</v>
      </c>
      <c r="S60" s="144" t="str">
        <f>IFERROR(VLOOKUP(INDEX(EU_Extra!$D$4:$D$155,MATCH(LARGE(EU_Extra!Q$4:Q$155,$D60),EU_Extra!Q$4:Q$155,0)),Countries!$A:$B,2,FALSE),"")</f>
        <v>Mauretanien</v>
      </c>
      <c r="T60" s="144" t="str">
        <f>IFERROR(VLOOKUP(INDEX(EU_Extra!$D$4:$D$155,MATCH(LARGE(EU_Extra!R$4:R$155,$D60),EU_Extra!R$4:R$155,0)),Countries!$A:$B,2,FALSE),"")</f>
        <v>Norwegen</v>
      </c>
      <c r="U60" s="144" t="str">
        <f>IFERROR(VLOOKUP(INDEX(EU_Extra!$D$4:$D$155,MATCH(LARGE(EU_Extra!S$4:S$155,$D60),EU_Extra!S$4:S$155,0)),Countries!$A:$B,2,FALSE),"")</f>
        <v>Japan</v>
      </c>
      <c r="V60" s="144" t="str">
        <f>IFERROR(VLOOKUP(INDEX(EU_Extra!$D$4:$D$155,MATCH(LARGE(EU_Extra!T$4:T$155,$D60),EU_Extra!T$4:T$155,0)),Countries!$A:$B,2,FALSE),"")</f>
        <v>Japan</v>
      </c>
      <c r="W60" s="144" t="str">
        <f>IFERROR(VLOOKUP(INDEX(EU_Extra!$D$4:$D$155,MATCH(LARGE(EU_Extra!U$4:U$155,$D60),EU_Extra!U$4:U$155,0)),Countries!$A:$B,2,FALSE),"")</f>
        <v>Taiwan</v>
      </c>
      <c r="X60" s="144" t="str">
        <f>IFERROR(VLOOKUP(INDEX(EU_Extra!$D$4:$D$155,MATCH(LARGE(EU_Extra!V$4:V$155,$D60),EU_Extra!V$4:V$155,0)),Countries!$A:$B,2,FALSE),"")</f>
        <v>Afghanistan</v>
      </c>
      <c r="Y60" s="144" t="str">
        <f>IFERROR(VLOOKUP(INDEX(EU_Extra!$D$4:$D$155,MATCH(LARGE(EU_Extra!W$4:W$155,$D60),EU_Extra!W$4:W$155,0)),Countries!$A:$B,2,FALSE),"")</f>
        <v>Taiwan</v>
      </c>
      <c r="Z60" s="144" t="str">
        <f>IFERROR(VLOOKUP(INDEX(EU_Extra!$D$4:$D$155,MATCH(LARGE(EU_Extra!X$4:X$155,$D60),EU_Extra!X$4:X$155,0)),Countries!$A:$B,2,FALSE),"")</f>
        <v>Pakistan</v>
      </c>
      <c r="AA60" s="144" t="str">
        <f>IFERROR(VLOOKUP(INDEX(EU_Extra!$D$4:$D$155,MATCH(LARGE(EU_Extra!Y$4:Y$155,$D60),EU_Extra!Y$4:Y$155,0)),Countries!$A:$B,2,FALSE),"")</f>
        <v>Madagaskar</v>
      </c>
      <c r="AB60" s="144" t="str">
        <f>IFERROR(VLOOKUP(INDEX(EU_Extra!$D$4:$D$155,MATCH(LARGE(EU_Extra!Z$4:Z$155,$D60),EU_Extra!Z$4:Z$155,0)),Countries!$A:$B,2,FALSE),"")</f>
        <v/>
      </c>
      <c r="AC60" s="144" t="str">
        <f>IFERROR(VLOOKUP(INDEX(EU_Extra!$D$4:$D$155,MATCH(LARGE(EU_Extra!AA$4:AA$155,$D60),EU_Extra!AA$4:AA$155,0)),Countries!$A:$B,2,FALSE),"")</f>
        <v/>
      </c>
      <c r="AD60" s="144" t="str">
        <f>IFERROR(VLOOKUP(INDEX(EU_Extra!$D$4:$D$155,MATCH(LARGE(EU_Extra!AB$4:AB$155,$D60),EU_Extra!AB$4:AB$155,0)),Countries!$A:$B,2,FALSE),"")</f>
        <v/>
      </c>
      <c r="AE60" s="144" t="str">
        <f>IFERROR(VLOOKUP(INDEX(EU_Extra!$D$4:$D$155,MATCH(LARGE(EU_Extra!AC$4:AC$155,$D60),EU_Extra!AC$4:AC$155,0)),Countries!$A:$B,2,FALSE),"")</f>
        <v/>
      </c>
      <c r="AF60" s="144" t="str">
        <f>IFERROR(VLOOKUP(INDEX(EU_Extra!$D$4:$D$155,MATCH(LARGE(EU_Extra!AD$4:AD$155,$D60),EU_Extra!AD$4:AD$155,0)),Countries!$A:$B,2,FALSE),"")</f>
        <v/>
      </c>
      <c r="AG60" s="144" t="str">
        <f>IFERROR(VLOOKUP(INDEX(EU_Extra!$D$4:$D$155,MATCH(LARGE(EU_Extra!AE$4:AE$155,$D60),EU_Extra!AE$4:AE$155,0)),Countries!$A:$B,2,FALSE),"")</f>
        <v/>
      </c>
      <c r="AH60" s="144" t="str">
        <f>IFERROR(VLOOKUP(INDEX(EU_Extra!$D$4:$D$155,MATCH(LARGE(EU_Extra!AF$4:AF$155,$D60),EU_Extra!AF$4:AF$155,0)),Countries!$A:$B,2,FALSE),"")</f>
        <v/>
      </c>
      <c r="AI60" s="144" t="str">
        <f>IFERROR(VLOOKUP(INDEX(EU_Extra!$D$4:$D$155,MATCH(LARGE(EU_Extra!AG$4:AG$155,$D60),EU_Extra!AG$4:AG$155,0)),Countries!$A:$B,2,FALSE),"")</f>
        <v/>
      </c>
      <c r="AJ60" s="144" t="str">
        <f>IFERROR(VLOOKUP(INDEX(EU_Extra!$D$4:$D$155,MATCH(LARGE(EU_Extra!AH$4:AH$155,$D60),EU_Extra!AH$4:AH$155,0)),Countries!$A:$B,2,FALSE),"")</f>
        <v/>
      </c>
    </row>
    <row r="61" spans="4:36" ht="16" customHeight="1">
      <c r="D61" s="145">
        <f t="shared" si="1"/>
        <v>54</v>
      </c>
      <c r="E61" s="144" t="str">
        <f>IFERROR(VLOOKUP(INDEX(EU_Extra!$D$4:$D$152,MATCH(LARGE(EU_Extra!#REF!,$D61),EU_Extra!#REF!,0)),Countries!$A:$B,2,FALSE),"")</f>
        <v/>
      </c>
      <c r="F61" s="144" t="str">
        <f>IFERROR(VLOOKUP(INDEX(EU_Extra!$D$4:$D$152,MATCH(LARGE(EU_Extra!#REF!,$D61),EU_Extra!#REF!,0)),Countries!$A:$B,2,FALSE),"")</f>
        <v/>
      </c>
      <c r="G61" s="144" t="str">
        <f>IFERROR(VLOOKUP(INDEX(EU_Extra!$D$4:$D$155,MATCH(LARGE(EU_Extra!E$4:E$155,$D61),EU_Extra!E$4:E$155,0)),Countries!$A:$B,2,FALSE),"")</f>
        <v>Uruguay</v>
      </c>
      <c r="H61" s="144" t="str">
        <f>IFERROR(VLOOKUP(INDEX(EU_Extra!$D$4:$D$155,MATCH(LARGE(EU_Extra!F$4:F$155,$D61),EU_Extra!F$4:F$155,0)),Countries!$A:$B,2,FALSE),"")</f>
        <v>Nicaragua</v>
      </c>
      <c r="I61" s="144" t="str">
        <f>IFERROR(VLOOKUP(INDEX(EU_Extra!$D$4:$D$155,MATCH(LARGE(EU_Extra!G$4:G$155,$D61),EU_Extra!G$4:G$155,0)),Countries!$A:$B,2,FALSE),"")</f>
        <v>Sri Lanka</v>
      </c>
      <c r="J61" s="144" t="str">
        <f>IFERROR(VLOOKUP(INDEX(EU_Extra!$D$4:$D$155,MATCH(LARGE(EU_Extra!H$4:H$155,$D61),EU_Extra!H$4:H$155,0)),Countries!$A:$B,2,FALSE),"")</f>
        <v>Philippinen</v>
      </c>
      <c r="K61" s="144" t="str">
        <f>IFERROR(VLOOKUP(INDEX(EU_Extra!$D$4:$D$155,MATCH(LARGE(EU_Extra!I$4:I$155,$D61),EU_Extra!I$4:I$155,0)),Countries!$A:$B,2,FALSE),"")</f>
        <v>Georgien</v>
      </c>
      <c r="L61" s="144" t="str">
        <f>IFERROR(VLOOKUP(INDEX(EU_Extra!$D$4:$D$155,MATCH(LARGE(EU_Extra!J$4:J$155,$D61),EU_Extra!J$4:J$155,0)),Countries!$A:$B,2,FALSE),"")</f>
        <v>Algerien</v>
      </c>
      <c r="M61" s="144" t="str">
        <f>IFERROR(VLOOKUP(INDEX(EU_Extra!$D$4:$D$155,MATCH(LARGE(EU_Extra!K$4:K$155,$D61),EU_Extra!K$4:K$155,0)),Countries!$A:$B,2,FALSE),"")</f>
        <v>Malaysia</v>
      </c>
      <c r="N61" s="144" t="str">
        <f>IFERROR(VLOOKUP(INDEX(EU_Extra!$D$4:$D$155,MATCH(LARGE(EU_Extra!L$4:L$155,$D61),EU_Extra!L$4:L$155,0)),Countries!$A:$B,2,FALSE),"")</f>
        <v>Pakistan</v>
      </c>
      <c r="O61" s="144" t="str">
        <f>IFERROR(VLOOKUP(INDEX(EU_Extra!$D$4:$D$155,MATCH(LARGE(EU_Extra!M$4:M$155,$D61),EU_Extra!M$4:M$155,0)),Countries!$A:$B,2,FALSE),"")</f>
        <v>Fransösische Süd und Antarktisgebiete</v>
      </c>
      <c r="P61" s="144" t="str">
        <f>IFERROR(VLOOKUP(INDEX(EU_Extra!$D$4:$D$155,MATCH(LARGE(EU_Extra!N$4:N$155,$D61),EU_Extra!N$4:N$155,0)),Countries!$A:$B,2,FALSE),"")</f>
        <v>Nicht spezifizierte Länder und Gebiete im Rahmen des Warenverkehrs mit Drittländern</v>
      </c>
      <c r="Q61" s="144" t="str">
        <f>IFERROR(VLOOKUP(INDEX(EU_Extra!$D$4:$D$155,MATCH(LARGE(EU_Extra!O$4:O$155,$D61),EU_Extra!O$4:O$155,0)),Countries!$A:$B,2,FALSE),"")</f>
        <v>NordMazedonien</v>
      </c>
      <c r="R61" s="144" t="str">
        <f>IFERROR(VLOOKUP(INDEX(EU_Extra!$D$4:$D$155,MATCH(LARGE(EU_Extra!P$4:P$155,$D61),EU_Extra!P$4:P$155,0)),Countries!$A:$B,2,FALSE),"")</f>
        <v>Marokko</v>
      </c>
      <c r="S61" s="144" t="str">
        <f>IFERROR(VLOOKUP(INDEX(EU_Extra!$D$4:$D$155,MATCH(LARGE(EU_Extra!Q$4:Q$155,$D61),EU_Extra!Q$4:Q$155,0)),Countries!$A:$B,2,FALSE),"")</f>
        <v>Bolivien</v>
      </c>
      <c r="T61" s="144" t="str">
        <f>IFERROR(VLOOKUP(INDEX(EU_Extra!$D$4:$D$155,MATCH(LARGE(EU_Extra!R$4:R$155,$D61),EU_Extra!R$4:R$155,0)),Countries!$A:$B,2,FALSE),"")</f>
        <v>Indonesien</v>
      </c>
      <c r="U61" s="144" t="str">
        <f>IFERROR(VLOOKUP(INDEX(EU_Extra!$D$4:$D$155,MATCH(LARGE(EU_Extra!S$4:S$155,$D61),EU_Extra!S$4:S$155,0)),Countries!$A:$B,2,FALSE),"")</f>
        <v>Pakistan</v>
      </c>
      <c r="V61" s="144" t="str">
        <f>IFERROR(VLOOKUP(INDEX(EU_Extra!$D$4:$D$155,MATCH(LARGE(EU_Extra!T$4:T$155,$D61),EU_Extra!T$4:T$155,0)),Countries!$A:$B,2,FALSE),"")</f>
        <v>Tunisien</v>
      </c>
      <c r="W61" s="144" t="str">
        <f>IFERROR(VLOOKUP(INDEX(EU_Extra!$D$4:$D$155,MATCH(LARGE(EU_Extra!U$4:U$155,$D61),EU_Extra!U$4:U$155,0)),Countries!$A:$B,2,FALSE),"")</f>
        <v>Türkei</v>
      </c>
      <c r="X61" s="144" t="str">
        <f>IFERROR(VLOOKUP(INDEX(EU_Extra!$D$4:$D$155,MATCH(LARGE(EU_Extra!V$4:V$155,$D61),EU_Extra!V$4:V$155,0)),Countries!$A:$B,2,FALSE),"")</f>
        <v>Bruneï Darussalam</v>
      </c>
      <c r="Y61" s="144" t="str">
        <f>IFERROR(VLOOKUP(INDEX(EU_Extra!$D$4:$D$155,MATCH(LARGE(EU_Extra!W$4:W$155,$D61),EU_Extra!W$4:W$155,0)),Countries!$A:$B,2,FALSE),"")</f>
        <v>Türkei</v>
      </c>
      <c r="Z61" s="144" t="str">
        <f>IFERROR(VLOOKUP(INDEX(EU_Extra!$D$4:$D$155,MATCH(LARGE(EU_Extra!X$4:X$155,$D61),EU_Extra!X$4:X$155,0)),Countries!$A:$B,2,FALSE),"")</f>
        <v>Türkei</v>
      </c>
      <c r="AA61" s="144" t="str">
        <f>IFERROR(VLOOKUP(INDEX(EU_Extra!$D$4:$D$155,MATCH(LARGE(EU_Extra!Y$4:Y$155,$D61),EU_Extra!Y$4:Y$155,0)),Countries!$A:$B,2,FALSE),"")</f>
        <v>Türkei</v>
      </c>
      <c r="AB61" s="144" t="str">
        <f>IFERROR(VLOOKUP(INDEX(EU_Extra!$D$4:$D$155,MATCH(LARGE(EU_Extra!Z$4:Z$155,$D61),EU_Extra!Z$4:Z$155,0)),Countries!$A:$B,2,FALSE),"")</f>
        <v/>
      </c>
      <c r="AC61" s="144" t="str">
        <f>IFERROR(VLOOKUP(INDEX(EU_Extra!$D$4:$D$155,MATCH(LARGE(EU_Extra!AA$4:AA$155,$D61),EU_Extra!AA$4:AA$155,0)),Countries!$A:$B,2,FALSE),"")</f>
        <v/>
      </c>
      <c r="AD61" s="144" t="str">
        <f>IFERROR(VLOOKUP(INDEX(EU_Extra!$D$4:$D$155,MATCH(LARGE(EU_Extra!AB$4:AB$155,$D61),EU_Extra!AB$4:AB$155,0)),Countries!$A:$B,2,FALSE),"")</f>
        <v/>
      </c>
      <c r="AE61" s="144" t="str">
        <f>IFERROR(VLOOKUP(INDEX(EU_Extra!$D$4:$D$155,MATCH(LARGE(EU_Extra!AC$4:AC$155,$D61),EU_Extra!AC$4:AC$155,0)),Countries!$A:$B,2,FALSE),"")</f>
        <v/>
      </c>
      <c r="AF61" s="144" t="str">
        <f>IFERROR(VLOOKUP(INDEX(EU_Extra!$D$4:$D$155,MATCH(LARGE(EU_Extra!AD$4:AD$155,$D61),EU_Extra!AD$4:AD$155,0)),Countries!$A:$B,2,FALSE),"")</f>
        <v/>
      </c>
      <c r="AG61" s="144" t="str">
        <f>IFERROR(VLOOKUP(INDEX(EU_Extra!$D$4:$D$155,MATCH(LARGE(EU_Extra!AE$4:AE$155,$D61),EU_Extra!AE$4:AE$155,0)),Countries!$A:$B,2,FALSE),"")</f>
        <v/>
      </c>
      <c r="AH61" s="144" t="str">
        <f>IFERROR(VLOOKUP(INDEX(EU_Extra!$D$4:$D$155,MATCH(LARGE(EU_Extra!AF$4:AF$155,$D61),EU_Extra!AF$4:AF$155,0)),Countries!$A:$B,2,FALSE),"")</f>
        <v/>
      </c>
      <c r="AI61" s="144" t="str">
        <f>IFERROR(VLOOKUP(INDEX(EU_Extra!$D$4:$D$155,MATCH(LARGE(EU_Extra!AG$4:AG$155,$D61),EU_Extra!AG$4:AG$155,0)),Countries!$A:$B,2,FALSE),"")</f>
        <v/>
      </c>
      <c r="AJ61" s="144" t="str">
        <f>IFERROR(VLOOKUP(INDEX(EU_Extra!$D$4:$D$155,MATCH(LARGE(EU_Extra!AH$4:AH$155,$D61),EU_Extra!AH$4:AH$155,0)),Countries!$A:$B,2,FALSE),"")</f>
        <v/>
      </c>
    </row>
    <row r="62" spans="4:36" ht="16" customHeight="1">
      <c r="D62" s="145">
        <f t="shared" si="1"/>
        <v>55</v>
      </c>
      <c r="E62" s="144" t="str">
        <f>IFERROR(VLOOKUP(INDEX(EU_Extra!$D$4:$D$152,MATCH(LARGE(EU_Extra!#REF!,$D62),EU_Extra!#REF!,0)),Countries!$A:$B,2,FALSE),"")</f>
        <v/>
      </c>
      <c r="F62" s="144" t="str">
        <f>IFERROR(VLOOKUP(INDEX(EU_Extra!$D$4:$D$152,MATCH(LARGE(EU_Extra!#REF!,$D62),EU_Extra!#REF!,0)),Countries!$A:$B,2,FALSE),"")</f>
        <v/>
      </c>
      <c r="G62" s="144" t="str">
        <f>IFERROR(VLOOKUP(INDEX(EU_Extra!$D$4:$D$155,MATCH(LARGE(EU_Extra!E$4:E$155,$D62),EU_Extra!E$4:E$155,0)),Countries!$A:$B,2,FALSE),"")</f>
        <v>Liberia</v>
      </c>
      <c r="H62" s="144" t="str">
        <f>IFERROR(VLOOKUP(INDEX(EU_Extra!$D$4:$D$155,MATCH(LARGE(EU_Extra!F$4:F$155,$D62),EU_Extra!F$4:F$155,0)),Countries!$A:$B,2,FALSE),"")</f>
        <v>Russland</v>
      </c>
      <c r="I62" s="144" t="str">
        <f>IFERROR(VLOOKUP(INDEX(EU_Extra!$D$4:$D$155,MATCH(LARGE(EU_Extra!G$4:G$155,$D62),EU_Extra!G$4:G$155,0)),Countries!$A:$B,2,FALSE),"")</f>
        <v>Bolivien</v>
      </c>
      <c r="J62" s="144" t="str">
        <f>IFERROR(VLOOKUP(INDEX(EU_Extra!$D$4:$D$155,MATCH(LARGE(EU_Extra!H$4:H$155,$D62),EU_Extra!H$4:H$155,0)),Countries!$A:$B,2,FALSE),"")</f>
        <v>Peru</v>
      </c>
      <c r="K62" s="144" t="str">
        <f>IFERROR(VLOOKUP(INDEX(EU_Extra!$D$4:$D$155,MATCH(LARGE(EU_Extra!I$4:I$155,$D62),EU_Extra!I$4:I$155,0)),Countries!$A:$B,2,FALSE),"")</f>
        <v>Trinidad und Tobago</v>
      </c>
      <c r="L62" s="144" t="str">
        <f>IFERROR(VLOOKUP(INDEX(EU_Extra!$D$4:$D$155,MATCH(LARGE(EU_Extra!J$4:J$155,$D62),EU_Extra!J$4:J$155,0)),Countries!$A:$B,2,FALSE),"")</f>
        <v>Sri Lanka</v>
      </c>
      <c r="M62" s="144" t="str">
        <f>IFERROR(VLOOKUP(INDEX(EU_Extra!$D$4:$D$155,MATCH(LARGE(EU_Extra!K$4:K$155,$D62),EU_Extra!K$4:K$155,0)),Countries!$A:$B,2,FALSE),"")</f>
        <v>Panama</v>
      </c>
      <c r="N62" s="144" t="str">
        <f>IFERROR(VLOOKUP(INDEX(EU_Extra!$D$4:$D$155,MATCH(LARGE(EU_Extra!L$4:L$155,$D62),EU_Extra!L$4:L$155,0)),Countries!$A:$B,2,FALSE),"")</f>
        <v>Bolivien</v>
      </c>
      <c r="O62" s="144" t="str">
        <f>IFERROR(VLOOKUP(INDEX(EU_Extra!$D$4:$D$155,MATCH(LARGE(EU_Extra!M$4:M$155,$D62),EU_Extra!M$4:M$155,0)),Countries!$A:$B,2,FALSE),"")</f>
        <v>Iran, Islamische Republik</v>
      </c>
      <c r="P62" s="144" t="str">
        <f>IFERROR(VLOOKUP(INDEX(EU_Extra!$D$4:$D$155,MATCH(LARGE(EU_Extra!N$4:N$155,$D62),EU_Extra!N$4:N$155,0)),Countries!$A:$B,2,FALSE),"")</f>
        <v>Suriname</v>
      </c>
      <c r="Q62" s="144" t="str">
        <f>IFERROR(VLOOKUP(INDEX(EU_Extra!$D$4:$D$155,MATCH(LARGE(EU_Extra!O$4:O$155,$D62),EU_Extra!O$4:O$155,0)),Countries!$A:$B,2,FALSE),"")</f>
        <v>Tunisien</v>
      </c>
      <c r="R62" s="144" t="str">
        <f>IFERROR(VLOOKUP(INDEX(EU_Extra!$D$4:$D$155,MATCH(LARGE(EU_Extra!P$4:P$155,$D62),EU_Extra!P$4:P$155,0)),Countries!$A:$B,2,FALSE),"")</f>
        <v>Uruguay</v>
      </c>
      <c r="S62" s="144" t="str">
        <f>IFERROR(VLOOKUP(INDEX(EU_Extra!$D$4:$D$155,MATCH(LARGE(EU_Extra!Q$4:Q$155,$D62),EU_Extra!Q$4:Q$155,0)),Countries!$A:$B,2,FALSE),"")</f>
        <v>Norwegen</v>
      </c>
      <c r="T62" s="144" t="str">
        <f>IFERROR(VLOOKUP(INDEX(EU_Extra!$D$4:$D$155,MATCH(LARGE(EU_Extra!R$4:R$155,$D62),EU_Extra!R$4:R$155,0)),Countries!$A:$B,2,FALSE),"")</f>
        <v>Iran, Islamische Republik</v>
      </c>
      <c r="U62" s="144" t="str">
        <f>IFERROR(VLOOKUP(INDEX(EU_Extra!$D$4:$D$155,MATCH(LARGE(EU_Extra!S$4:S$155,$D62),EU_Extra!S$4:S$155,0)),Countries!$A:$B,2,FALSE),"")</f>
        <v>Afghanistan</v>
      </c>
      <c r="V62" s="144" t="str">
        <f>IFERROR(VLOOKUP(INDEX(EU_Extra!$D$4:$D$155,MATCH(LARGE(EU_Extra!T$4:T$155,$D62),EU_Extra!T$4:T$155,0)),Countries!$A:$B,2,FALSE),"")</f>
        <v>Papua Neuguinea</v>
      </c>
      <c r="W62" s="144" t="str">
        <f>IFERROR(VLOOKUP(INDEX(EU_Extra!$D$4:$D$155,MATCH(LARGE(EU_Extra!U$4:U$155,$D62),EU_Extra!U$4:U$155,0)),Countries!$A:$B,2,FALSE),"")</f>
        <v>Jordanien</v>
      </c>
      <c r="X62" s="144" t="str">
        <f>IFERROR(VLOOKUP(INDEX(EU_Extra!$D$4:$D$155,MATCH(LARGE(EU_Extra!V$4:V$155,$D62),EU_Extra!V$4:V$155,0)),Countries!$A:$B,2,FALSE),"")</f>
        <v>Hong Kong</v>
      </c>
      <c r="Y62" s="144" t="str">
        <f>IFERROR(VLOOKUP(INDEX(EU_Extra!$D$4:$D$155,MATCH(LARGE(EU_Extra!W$4:W$155,$D62),EU_Extra!W$4:W$155,0)),Countries!$A:$B,2,FALSE),"")</f>
        <v>Uganda</v>
      </c>
      <c r="Z62" s="144" t="str">
        <f>IFERROR(VLOOKUP(INDEX(EU_Extra!$D$4:$D$155,MATCH(LARGE(EU_Extra!X$4:X$155,$D62),EU_Extra!X$4:X$155,0)),Countries!$A:$B,2,FALSE),"")</f>
        <v>NordMazedonien</v>
      </c>
      <c r="AA62" s="144" t="str">
        <f>IFERROR(VLOOKUP(INDEX(EU_Extra!$D$4:$D$155,MATCH(LARGE(EU_Extra!Y$4:Y$155,$D62),EU_Extra!Y$4:Y$155,0)),Countries!$A:$B,2,FALSE),"")</f>
        <v>Myanmar</v>
      </c>
      <c r="AB62" s="144" t="str">
        <f>IFERROR(VLOOKUP(INDEX(EU_Extra!$D$4:$D$155,MATCH(LARGE(EU_Extra!Z$4:Z$155,$D62),EU_Extra!Z$4:Z$155,0)),Countries!$A:$B,2,FALSE),"")</f>
        <v/>
      </c>
      <c r="AC62" s="144" t="str">
        <f>IFERROR(VLOOKUP(INDEX(EU_Extra!$D$4:$D$155,MATCH(LARGE(EU_Extra!AA$4:AA$155,$D62),EU_Extra!AA$4:AA$155,0)),Countries!$A:$B,2,FALSE),"")</f>
        <v/>
      </c>
      <c r="AD62" s="144" t="str">
        <f>IFERROR(VLOOKUP(INDEX(EU_Extra!$D$4:$D$155,MATCH(LARGE(EU_Extra!AB$4:AB$155,$D62),EU_Extra!AB$4:AB$155,0)),Countries!$A:$B,2,FALSE),"")</f>
        <v/>
      </c>
      <c r="AE62" s="144" t="str">
        <f>IFERROR(VLOOKUP(INDEX(EU_Extra!$D$4:$D$155,MATCH(LARGE(EU_Extra!AC$4:AC$155,$D62),EU_Extra!AC$4:AC$155,0)),Countries!$A:$B,2,FALSE),"")</f>
        <v/>
      </c>
      <c r="AF62" s="144" t="str">
        <f>IFERROR(VLOOKUP(INDEX(EU_Extra!$D$4:$D$155,MATCH(LARGE(EU_Extra!AD$4:AD$155,$D62),EU_Extra!AD$4:AD$155,0)),Countries!$A:$B,2,FALSE),"")</f>
        <v/>
      </c>
      <c r="AG62" s="144" t="str">
        <f>IFERROR(VLOOKUP(INDEX(EU_Extra!$D$4:$D$155,MATCH(LARGE(EU_Extra!AE$4:AE$155,$D62),EU_Extra!AE$4:AE$155,0)),Countries!$A:$B,2,FALSE),"")</f>
        <v/>
      </c>
      <c r="AH62" s="144" t="str">
        <f>IFERROR(VLOOKUP(INDEX(EU_Extra!$D$4:$D$155,MATCH(LARGE(EU_Extra!AF$4:AF$155,$D62),EU_Extra!AF$4:AF$155,0)),Countries!$A:$B,2,FALSE),"")</f>
        <v/>
      </c>
      <c r="AI62" s="144" t="str">
        <f>IFERROR(VLOOKUP(INDEX(EU_Extra!$D$4:$D$155,MATCH(LARGE(EU_Extra!AG$4:AG$155,$D62),EU_Extra!AG$4:AG$155,0)),Countries!$A:$B,2,FALSE),"")</f>
        <v/>
      </c>
      <c r="AJ62" s="144" t="str">
        <f>IFERROR(VLOOKUP(INDEX(EU_Extra!$D$4:$D$155,MATCH(LARGE(EU_Extra!AH$4:AH$155,$D62),EU_Extra!AH$4:AH$155,0)),Countries!$A:$B,2,FALSE),"")</f>
        <v/>
      </c>
    </row>
    <row r="63" spans="4:36" ht="16" customHeight="1">
      <c r="D63" s="145">
        <f t="shared" si="1"/>
        <v>56</v>
      </c>
      <c r="E63" s="144" t="str">
        <f>IFERROR(VLOOKUP(INDEX(EU_Extra!$D$4:$D$152,MATCH(LARGE(EU_Extra!#REF!,$D63),EU_Extra!#REF!,0)),Countries!$A:$B,2,FALSE),"")</f>
        <v/>
      </c>
      <c r="F63" s="144" t="str">
        <f>IFERROR(VLOOKUP(INDEX(EU_Extra!$D$4:$D$152,MATCH(LARGE(EU_Extra!#REF!,$D63),EU_Extra!#REF!,0)),Countries!$A:$B,2,FALSE),"")</f>
        <v/>
      </c>
      <c r="G63" s="144" t="str">
        <f>IFERROR(VLOOKUP(INDEX(EU_Extra!$D$4:$D$155,MATCH(LARGE(EU_Extra!E$4:E$155,$D63),EU_Extra!E$4:E$155,0)),Countries!$A:$B,2,FALSE),"")</f>
        <v>Mauretanien</v>
      </c>
      <c r="H63" s="144" t="str">
        <f>IFERROR(VLOOKUP(INDEX(EU_Extra!$D$4:$D$155,MATCH(LARGE(EU_Extra!F$4:F$155,$D63),EU_Extra!F$4:F$155,0)),Countries!$A:$B,2,FALSE),"")</f>
        <v>Kanada</v>
      </c>
      <c r="I63" s="144" t="str">
        <f>IFERROR(VLOOKUP(INDEX(EU_Extra!$D$4:$D$155,MATCH(LARGE(EU_Extra!G$4:G$155,$D63),EU_Extra!G$4:G$155,0)),Countries!$A:$B,2,FALSE),"")</f>
        <v>Agypten</v>
      </c>
      <c r="J63" s="144" t="str">
        <f>IFERROR(VLOOKUP(INDEX(EU_Extra!$D$4:$D$155,MATCH(LARGE(EU_Extra!H$4:H$155,$D63),EU_Extra!H$4:H$155,0)),Countries!$A:$B,2,FALSE),"")</f>
        <v>China</v>
      </c>
      <c r="K63" s="144" t="str">
        <f>IFERROR(VLOOKUP(INDEX(EU_Extra!$D$4:$D$155,MATCH(LARGE(EU_Extra!I$4:I$155,$D63),EU_Extra!I$4:I$155,0)),Countries!$A:$B,2,FALSE),"")</f>
        <v>Island</v>
      </c>
      <c r="L63" s="144" t="str">
        <f>IFERROR(VLOOKUP(INDEX(EU_Extra!$D$4:$D$155,MATCH(LARGE(EU_Extra!J$4:J$155,$D63),EU_Extra!J$4:J$155,0)),Countries!$A:$B,2,FALSE),"")</f>
        <v>Bolivien</v>
      </c>
      <c r="M63" s="144" t="str">
        <f>IFERROR(VLOOKUP(INDEX(EU_Extra!$D$4:$D$155,MATCH(LARGE(EU_Extra!K$4:K$155,$D63),EU_Extra!K$4:K$155,0)),Countries!$A:$B,2,FALSE),"")</f>
        <v>Sri Lanka</v>
      </c>
      <c r="N63" s="144" t="str">
        <f>IFERROR(VLOOKUP(INDEX(EU_Extra!$D$4:$D$155,MATCH(LARGE(EU_Extra!L$4:L$155,$D63),EU_Extra!L$4:L$155,0)),Countries!$A:$B,2,FALSE),"")</f>
        <v>NordMazedonien</v>
      </c>
      <c r="O63" s="144" t="str">
        <f>IFERROR(VLOOKUP(INDEX(EU_Extra!$D$4:$D$155,MATCH(LARGE(EU_Extra!M$4:M$155,$D63),EU_Extra!M$4:M$155,0)),Countries!$A:$B,2,FALSE),"")</f>
        <v>Suriname</v>
      </c>
      <c r="P63" s="144" t="str">
        <f>IFERROR(VLOOKUP(INDEX(EU_Extra!$D$4:$D$155,MATCH(LARGE(EU_Extra!N$4:N$155,$D63),EU_Extra!N$4:N$155,0)),Countries!$A:$B,2,FALSE),"")</f>
        <v>Türkei</v>
      </c>
      <c r="Q63" s="144" t="str">
        <f>IFERROR(VLOOKUP(INDEX(EU_Extra!$D$4:$D$155,MATCH(LARGE(EU_Extra!O$4:O$155,$D63),EU_Extra!O$4:O$155,0)),Countries!$A:$B,2,FALSE),"")</f>
        <v>Bolivien</v>
      </c>
      <c r="R63" s="144" t="str">
        <f>IFERROR(VLOOKUP(INDEX(EU_Extra!$D$4:$D$155,MATCH(LARGE(EU_Extra!P$4:P$155,$D63),EU_Extra!P$4:P$155,0)),Countries!$A:$B,2,FALSE),"")</f>
        <v>Geheim Extra</v>
      </c>
      <c r="S63" s="144" t="str">
        <f>IFERROR(VLOOKUP(INDEX(EU_Extra!$D$4:$D$155,MATCH(LARGE(EU_Extra!Q$4:Q$155,$D63),EU_Extra!Q$4:Q$155,0)),Countries!$A:$B,2,FALSE),"")</f>
        <v>Geheim Extra</v>
      </c>
      <c r="T63" s="144" t="str">
        <f>IFERROR(VLOOKUP(INDEX(EU_Extra!$D$4:$D$155,MATCH(LARGE(EU_Extra!R$4:R$155,$D63),EU_Extra!R$4:R$155,0)),Countries!$A:$B,2,FALSE),"")</f>
        <v>Pakistan</v>
      </c>
      <c r="U63" s="144" t="str">
        <f>IFERROR(VLOOKUP(INDEX(EU_Extra!$D$4:$D$155,MATCH(LARGE(EU_Extra!S$4:S$155,$D63),EU_Extra!S$4:S$155,0)),Countries!$A:$B,2,FALSE),"")</f>
        <v>Türkei</v>
      </c>
      <c r="V63" s="144" t="str">
        <f>IFERROR(VLOOKUP(INDEX(EU_Extra!$D$4:$D$155,MATCH(LARGE(EU_Extra!T$4:T$155,$D63),EU_Extra!T$4:T$155,0)),Countries!$A:$B,2,FALSE),"")</f>
        <v>Sri Lanka</v>
      </c>
      <c r="W63" s="144" t="str">
        <f>IFERROR(VLOOKUP(INDEX(EU_Extra!$D$4:$D$155,MATCH(LARGE(EU_Extra!U$4:U$155,$D63),EU_Extra!U$4:U$155,0)),Countries!$A:$B,2,FALSE),"")</f>
        <v>Bolivien</v>
      </c>
      <c r="X63" s="144" t="str">
        <f>IFERROR(VLOOKUP(INDEX(EU_Extra!$D$4:$D$155,MATCH(LARGE(EU_Extra!V$4:V$155,$D63),EU_Extra!V$4:V$155,0)),Countries!$A:$B,2,FALSE),"")</f>
        <v>Vereinigte Arabische Emirate</v>
      </c>
      <c r="Y63" s="144" t="str">
        <f>IFERROR(VLOOKUP(INDEX(EU_Extra!$D$4:$D$155,MATCH(LARGE(EU_Extra!W$4:W$155,$D63),EU_Extra!W$4:W$155,0)),Countries!$A:$B,2,FALSE),"")</f>
        <v>Hong Kong</v>
      </c>
      <c r="Z63" s="144" t="str">
        <f>IFERROR(VLOOKUP(INDEX(EU_Extra!$D$4:$D$155,MATCH(LARGE(EU_Extra!X$4:X$155,$D63),EU_Extra!X$4:X$155,0)),Countries!$A:$B,2,FALSE),"")</f>
        <v>Hong Kong</v>
      </c>
      <c r="AA63" s="144" t="str">
        <f>IFERROR(VLOOKUP(INDEX(EU_Extra!$D$4:$D$155,MATCH(LARGE(EU_Extra!Y$4:Y$155,$D63),EU_Extra!Y$4:Y$155,0)),Countries!$A:$B,2,FALSE),"")</f>
        <v>Pakistan</v>
      </c>
      <c r="AB63" s="144" t="str">
        <f>IFERROR(VLOOKUP(INDEX(EU_Extra!$D$4:$D$155,MATCH(LARGE(EU_Extra!Z$4:Z$155,$D63),EU_Extra!Z$4:Z$155,0)),Countries!$A:$B,2,FALSE),"")</f>
        <v/>
      </c>
      <c r="AC63" s="144" t="str">
        <f>IFERROR(VLOOKUP(INDEX(EU_Extra!$D$4:$D$155,MATCH(LARGE(EU_Extra!AA$4:AA$155,$D63),EU_Extra!AA$4:AA$155,0)),Countries!$A:$B,2,FALSE),"")</f>
        <v/>
      </c>
      <c r="AD63" s="144" t="str">
        <f>IFERROR(VLOOKUP(INDEX(EU_Extra!$D$4:$D$155,MATCH(LARGE(EU_Extra!AB$4:AB$155,$D63),EU_Extra!AB$4:AB$155,0)),Countries!$A:$B,2,FALSE),"")</f>
        <v/>
      </c>
      <c r="AE63" s="144" t="str">
        <f>IFERROR(VLOOKUP(INDEX(EU_Extra!$D$4:$D$155,MATCH(LARGE(EU_Extra!AC$4:AC$155,$D63),EU_Extra!AC$4:AC$155,0)),Countries!$A:$B,2,FALSE),"")</f>
        <v/>
      </c>
      <c r="AF63" s="144" t="str">
        <f>IFERROR(VLOOKUP(INDEX(EU_Extra!$D$4:$D$155,MATCH(LARGE(EU_Extra!AD$4:AD$155,$D63),EU_Extra!AD$4:AD$155,0)),Countries!$A:$B,2,FALSE),"")</f>
        <v/>
      </c>
      <c r="AG63" s="144" t="str">
        <f>IFERROR(VLOOKUP(INDEX(EU_Extra!$D$4:$D$155,MATCH(LARGE(EU_Extra!AE$4:AE$155,$D63),EU_Extra!AE$4:AE$155,0)),Countries!$A:$B,2,FALSE),"")</f>
        <v/>
      </c>
      <c r="AH63" s="144" t="str">
        <f>IFERROR(VLOOKUP(INDEX(EU_Extra!$D$4:$D$155,MATCH(LARGE(EU_Extra!AF$4:AF$155,$D63),EU_Extra!AF$4:AF$155,0)),Countries!$A:$B,2,FALSE),"")</f>
        <v/>
      </c>
      <c r="AI63" s="144" t="str">
        <f>IFERROR(VLOOKUP(INDEX(EU_Extra!$D$4:$D$155,MATCH(LARGE(EU_Extra!AG$4:AG$155,$D63),EU_Extra!AG$4:AG$155,0)),Countries!$A:$B,2,FALSE),"")</f>
        <v/>
      </c>
      <c r="AJ63" s="144" t="str">
        <f>IFERROR(VLOOKUP(INDEX(EU_Extra!$D$4:$D$155,MATCH(LARGE(EU_Extra!AH$4:AH$155,$D63),EU_Extra!AH$4:AH$155,0)),Countries!$A:$B,2,FALSE),"")</f>
        <v/>
      </c>
    </row>
    <row r="64" spans="4:36" ht="16" customHeight="1">
      <c r="D64" s="145">
        <f t="shared" si="1"/>
        <v>57</v>
      </c>
      <c r="E64" s="144" t="str">
        <f>IFERROR(VLOOKUP(INDEX(EU_Extra!$D$4:$D$152,MATCH(LARGE(EU_Extra!#REF!,$D64),EU_Extra!#REF!,0)),Countries!$A:$B,2,FALSE),"")</f>
        <v/>
      </c>
      <c r="F64" s="144" t="str">
        <f>IFERROR(VLOOKUP(INDEX(EU_Extra!$D$4:$D$152,MATCH(LARGE(EU_Extra!#REF!,$D64),EU_Extra!#REF!,0)),Countries!$A:$B,2,FALSE),"")</f>
        <v/>
      </c>
      <c r="G64" s="144" t="str">
        <f>IFERROR(VLOOKUP(INDEX(EU_Extra!$D$4:$D$155,MATCH(LARGE(EU_Extra!E$4:E$155,$D64),EU_Extra!E$4:E$155,0)),Countries!$A:$B,2,FALSE),"")</f>
        <v>Bolivien</v>
      </c>
      <c r="H64" s="144" t="str">
        <f>IFERROR(VLOOKUP(INDEX(EU_Extra!$D$4:$D$155,MATCH(LARGE(EU_Extra!F$4:F$155,$D64),EU_Extra!F$4:F$155,0)),Countries!$A:$B,2,FALSE),"")</f>
        <v>Pakistan</v>
      </c>
      <c r="I64" s="144" t="str">
        <f>IFERROR(VLOOKUP(INDEX(EU_Extra!$D$4:$D$155,MATCH(LARGE(EU_Extra!G$4:G$155,$D64),EU_Extra!G$4:G$155,0)),Countries!$A:$B,2,FALSE),"")</f>
        <v>Japan</v>
      </c>
      <c r="J64" s="144" t="str">
        <f>IFERROR(VLOOKUP(INDEX(EU_Extra!$D$4:$D$155,MATCH(LARGE(EU_Extra!H$4:H$155,$D64),EU_Extra!H$4:H$155,0)),Countries!$A:$B,2,FALSE),"")</f>
        <v>Ceuta</v>
      </c>
      <c r="K64" s="144" t="str">
        <f>IFERROR(VLOOKUP(INDEX(EU_Extra!$D$4:$D$155,MATCH(LARGE(EU_Extra!I$4:I$155,$D64),EU_Extra!I$4:I$155,0)),Countries!$A:$B,2,FALSE),"")</f>
        <v>Bolivien</v>
      </c>
      <c r="L64" s="144" t="str">
        <f>IFERROR(VLOOKUP(INDEX(EU_Extra!$D$4:$D$155,MATCH(LARGE(EU_Extra!J$4:J$155,$D64),EU_Extra!J$4:J$155,0)),Countries!$A:$B,2,FALSE),"")</f>
        <v>Nicht spezifizierte Länder und Gebiete im Rahmen des Warenverkehrs mit Drittländern</v>
      </c>
      <c r="M64" s="144" t="str">
        <f>IFERROR(VLOOKUP(INDEX(EU_Extra!$D$4:$D$155,MATCH(LARGE(EU_Extra!K$4:K$155,$D64),EU_Extra!K$4:K$155,0)),Countries!$A:$B,2,FALSE),"")</f>
        <v>Ceuta</v>
      </c>
      <c r="N64" s="144" t="str">
        <f>IFERROR(VLOOKUP(INDEX(EU_Extra!$D$4:$D$155,MATCH(LARGE(EU_Extra!L$4:L$155,$D64),EU_Extra!L$4:L$155,0)),Countries!$A:$B,2,FALSE),"")</f>
        <v>Fransösische Süd und Antarktisgebiete</v>
      </c>
      <c r="O64" s="144" t="str">
        <f>IFERROR(VLOOKUP(INDEX(EU_Extra!$D$4:$D$155,MATCH(LARGE(EU_Extra!M$4:M$155,$D64),EU_Extra!M$4:M$155,0)),Countries!$A:$B,2,FALSE),"")</f>
        <v>Marokko</v>
      </c>
      <c r="P64" s="144" t="str">
        <f>IFERROR(VLOOKUP(INDEX(EU_Extra!$D$4:$D$155,MATCH(LARGE(EU_Extra!N$4:N$155,$D64),EU_Extra!N$4:N$155,0)),Countries!$A:$B,2,FALSE),"")</f>
        <v>Japan</v>
      </c>
      <c r="Q64" s="144" t="str">
        <f>IFERROR(VLOOKUP(INDEX(EU_Extra!$D$4:$D$155,MATCH(LARGE(EU_Extra!O$4:O$155,$D64),EU_Extra!O$4:O$155,0)),Countries!$A:$B,2,FALSE),"")</f>
        <v>Nicaragua</v>
      </c>
      <c r="R64" s="144" t="str">
        <f>IFERROR(VLOOKUP(INDEX(EU_Extra!$D$4:$D$155,MATCH(LARGE(EU_Extra!P$4:P$155,$D64),EU_Extra!P$4:P$155,0)),Countries!$A:$B,2,FALSE),"")</f>
        <v>Agypten</v>
      </c>
      <c r="S64" s="144" t="str">
        <f>IFERROR(VLOOKUP(INDEX(EU_Extra!$D$4:$D$155,MATCH(LARGE(EU_Extra!Q$4:Q$155,$D64),EU_Extra!Q$4:Q$155,0)),Countries!$A:$B,2,FALSE),"")</f>
        <v>Iran, Islamische Republik</v>
      </c>
      <c r="T64" s="144" t="str">
        <f>IFERROR(VLOOKUP(INDEX(EU_Extra!$D$4:$D$155,MATCH(LARGE(EU_Extra!R$4:R$155,$D64),EU_Extra!R$4:R$155,0)),Countries!$A:$B,2,FALSE),"")</f>
        <v>Japan</v>
      </c>
      <c r="U64" s="144" t="str">
        <f>IFERROR(VLOOKUP(INDEX(EU_Extra!$D$4:$D$155,MATCH(LARGE(EU_Extra!S$4:S$155,$D64),EU_Extra!S$4:S$155,0)),Countries!$A:$B,2,FALSE),"")</f>
        <v>Bolivien</v>
      </c>
      <c r="V64" s="144" t="str">
        <f>IFERROR(VLOOKUP(INDEX(EU_Extra!$D$4:$D$155,MATCH(LARGE(EU_Extra!T$4:T$155,$D64),EU_Extra!T$4:T$155,0)),Countries!$A:$B,2,FALSE),"")</f>
        <v>Türkei</v>
      </c>
      <c r="W64" s="144" t="str">
        <f>IFERROR(VLOOKUP(INDEX(EU_Extra!$D$4:$D$155,MATCH(LARGE(EU_Extra!U$4:U$155,$D64),EU_Extra!U$4:U$155,0)),Countries!$A:$B,2,FALSE),"")</f>
        <v>Indonesien</v>
      </c>
      <c r="X64" s="144" t="str">
        <f>IFERROR(VLOOKUP(INDEX(EU_Extra!$D$4:$D$155,MATCH(LARGE(EU_Extra!V$4:V$155,$D64),EU_Extra!V$4:V$155,0)),Countries!$A:$B,2,FALSE),"")</f>
        <v>Taiwan</v>
      </c>
      <c r="Y64" s="144" t="str">
        <f>IFERROR(VLOOKUP(INDEX(EU_Extra!$D$4:$D$155,MATCH(LARGE(EU_Extra!W$4:W$155,$D64),EU_Extra!W$4:W$155,0)),Countries!$A:$B,2,FALSE),"")</f>
        <v>Korea, Republik</v>
      </c>
      <c r="Z64" s="144" t="str">
        <f>IFERROR(VLOOKUP(INDEX(EU_Extra!$D$4:$D$155,MATCH(LARGE(EU_Extra!X$4:X$155,$D64),EU_Extra!X$4:X$155,0)),Countries!$A:$B,2,FALSE),"")</f>
        <v>Panama</v>
      </c>
      <c r="AA64" s="144" t="str">
        <f>IFERROR(VLOOKUP(INDEX(EU_Extra!$D$4:$D$155,MATCH(LARGE(EU_Extra!Y$4:Y$155,$D64),EU_Extra!Y$4:Y$155,0)),Countries!$A:$B,2,FALSE),"")</f>
        <v>Island</v>
      </c>
      <c r="AB64" s="144" t="str">
        <f>IFERROR(VLOOKUP(INDEX(EU_Extra!$D$4:$D$155,MATCH(LARGE(EU_Extra!Z$4:Z$155,$D64),EU_Extra!Z$4:Z$155,0)),Countries!$A:$B,2,FALSE),"")</f>
        <v/>
      </c>
      <c r="AC64" s="144" t="str">
        <f>IFERROR(VLOOKUP(INDEX(EU_Extra!$D$4:$D$155,MATCH(LARGE(EU_Extra!AA$4:AA$155,$D64),EU_Extra!AA$4:AA$155,0)),Countries!$A:$B,2,FALSE),"")</f>
        <v/>
      </c>
      <c r="AD64" s="144" t="str">
        <f>IFERROR(VLOOKUP(INDEX(EU_Extra!$D$4:$D$155,MATCH(LARGE(EU_Extra!AB$4:AB$155,$D64),EU_Extra!AB$4:AB$155,0)),Countries!$A:$B,2,FALSE),"")</f>
        <v/>
      </c>
      <c r="AE64" s="144" t="str">
        <f>IFERROR(VLOOKUP(INDEX(EU_Extra!$D$4:$D$155,MATCH(LARGE(EU_Extra!AC$4:AC$155,$D64),EU_Extra!AC$4:AC$155,0)),Countries!$A:$B,2,FALSE),"")</f>
        <v/>
      </c>
      <c r="AF64" s="144" t="str">
        <f>IFERROR(VLOOKUP(INDEX(EU_Extra!$D$4:$D$155,MATCH(LARGE(EU_Extra!AD$4:AD$155,$D64),EU_Extra!AD$4:AD$155,0)),Countries!$A:$B,2,FALSE),"")</f>
        <v/>
      </c>
      <c r="AG64" s="144" t="str">
        <f>IFERROR(VLOOKUP(INDEX(EU_Extra!$D$4:$D$155,MATCH(LARGE(EU_Extra!AE$4:AE$155,$D64),EU_Extra!AE$4:AE$155,0)),Countries!$A:$B,2,FALSE),"")</f>
        <v/>
      </c>
      <c r="AH64" s="144" t="str">
        <f>IFERROR(VLOOKUP(INDEX(EU_Extra!$D$4:$D$155,MATCH(LARGE(EU_Extra!AF$4:AF$155,$D64),EU_Extra!AF$4:AF$155,0)),Countries!$A:$B,2,FALSE),"")</f>
        <v/>
      </c>
      <c r="AI64" s="144" t="str">
        <f>IFERROR(VLOOKUP(INDEX(EU_Extra!$D$4:$D$155,MATCH(LARGE(EU_Extra!AG$4:AG$155,$D64),EU_Extra!AG$4:AG$155,0)),Countries!$A:$B,2,FALSE),"")</f>
        <v/>
      </c>
      <c r="AJ64" s="144" t="str">
        <f>IFERROR(VLOOKUP(INDEX(EU_Extra!$D$4:$D$155,MATCH(LARGE(EU_Extra!AH$4:AH$155,$D64),EU_Extra!AH$4:AH$155,0)),Countries!$A:$B,2,FALSE),"")</f>
        <v/>
      </c>
    </row>
    <row r="65" spans="4:36" ht="16" customHeight="1">
      <c r="D65" s="145">
        <f t="shared" si="1"/>
        <v>58</v>
      </c>
      <c r="E65" s="144" t="str">
        <f>IFERROR(VLOOKUP(INDEX(EU_Extra!$D$4:$D$152,MATCH(LARGE(EU_Extra!#REF!,$D65),EU_Extra!#REF!,0)),Countries!$A:$B,2,FALSE),"")</f>
        <v/>
      </c>
      <c r="F65" s="144" t="str">
        <f>IFERROR(VLOOKUP(INDEX(EU_Extra!$D$4:$D$152,MATCH(LARGE(EU_Extra!#REF!,$D65),EU_Extra!#REF!,0)),Countries!$A:$B,2,FALSE),"")</f>
        <v/>
      </c>
      <c r="G65" s="144" t="str">
        <f>IFERROR(VLOOKUP(INDEX(EU_Extra!$D$4:$D$155,MATCH(LARGE(EU_Extra!E$4:E$155,$D65),EU_Extra!E$4:E$155,0)),Countries!$A:$B,2,FALSE),"")</f>
        <v>Kanada</v>
      </c>
      <c r="H65" s="144" t="str">
        <f>IFERROR(VLOOKUP(INDEX(EU_Extra!$D$4:$D$155,MATCH(LARGE(EU_Extra!F$4:F$155,$D65),EU_Extra!F$4:F$155,0)),Countries!$A:$B,2,FALSE),"")</f>
        <v>Hong Kong</v>
      </c>
      <c r="I65" s="144" t="str">
        <f>IFERROR(VLOOKUP(INDEX(EU_Extra!$D$4:$D$155,MATCH(LARGE(EU_Extra!G$4:G$155,$D65),EU_Extra!G$4:G$155,0)),Countries!$A:$B,2,FALSE),"")</f>
        <v>Libyen</v>
      </c>
      <c r="J65" s="144" t="str">
        <f>IFERROR(VLOOKUP(INDEX(EU_Extra!$D$4:$D$155,MATCH(LARGE(EU_Extra!H$4:H$155,$D65),EU_Extra!H$4:H$155,0)),Countries!$A:$B,2,FALSE),"")</f>
        <v>Bosnien-Herzegowina</v>
      </c>
      <c r="K65" s="144" t="str">
        <f>IFERROR(VLOOKUP(INDEX(EU_Extra!$D$4:$D$155,MATCH(LARGE(EU_Extra!I$4:I$155,$D65),EU_Extra!I$4:I$155,0)),Countries!$A:$B,2,FALSE),"")</f>
        <v>Sri Lanka</v>
      </c>
      <c r="L65" s="144" t="str">
        <f>IFERROR(VLOOKUP(INDEX(EU_Extra!$D$4:$D$155,MATCH(LARGE(EU_Extra!J$4:J$155,$D65),EU_Extra!J$4:J$155,0)),Countries!$A:$B,2,FALSE),"")</f>
        <v>Viet Nam</v>
      </c>
      <c r="M65" s="144" t="str">
        <f>IFERROR(VLOOKUP(INDEX(EU_Extra!$D$4:$D$155,MATCH(LARGE(EU_Extra!K$4:K$155,$D65),EU_Extra!K$4:K$155,0)),Countries!$A:$B,2,FALSE),"")</f>
        <v>Kanada</v>
      </c>
      <c r="N65" s="144" t="str">
        <f>IFERROR(VLOOKUP(INDEX(EU_Extra!$D$4:$D$155,MATCH(LARGE(EU_Extra!L$4:L$155,$D65),EU_Extra!L$4:L$155,0)),Countries!$A:$B,2,FALSE),"")</f>
        <v>Tansania</v>
      </c>
      <c r="O65" s="144" t="str">
        <f>IFERROR(VLOOKUP(INDEX(EU_Extra!$D$4:$D$155,MATCH(LARGE(EU_Extra!M$4:M$155,$D65),EU_Extra!M$4:M$155,0)),Countries!$A:$B,2,FALSE),"")</f>
        <v>Andorra</v>
      </c>
      <c r="P65" s="144" t="str">
        <f>IFERROR(VLOOKUP(INDEX(EU_Extra!$D$4:$D$155,MATCH(LARGE(EU_Extra!N$4:N$155,$D65),EU_Extra!N$4:N$155,0)),Countries!$A:$B,2,FALSE),"")</f>
        <v>Kanada</v>
      </c>
      <c r="Q65" s="144" t="str">
        <f>IFERROR(VLOOKUP(INDEX(EU_Extra!$D$4:$D$155,MATCH(LARGE(EU_Extra!O$4:O$155,$D65),EU_Extra!O$4:O$155,0)),Countries!$A:$B,2,FALSE),"")</f>
        <v>Iran, Islamische Republik</v>
      </c>
      <c r="R65" s="144" t="str">
        <f>IFERROR(VLOOKUP(INDEX(EU_Extra!$D$4:$D$155,MATCH(LARGE(EU_Extra!P$4:P$155,$D65),EU_Extra!P$4:P$155,0)),Countries!$A:$B,2,FALSE),"")</f>
        <v>Malaysia</v>
      </c>
      <c r="S65" s="144" t="str">
        <f>IFERROR(VLOOKUP(INDEX(EU_Extra!$D$4:$D$155,MATCH(LARGE(EU_Extra!Q$4:Q$155,$D65),EU_Extra!Q$4:Q$155,0)),Countries!$A:$B,2,FALSE),"")</f>
        <v>Japan</v>
      </c>
      <c r="T65" s="144" t="str">
        <f>IFERROR(VLOOKUP(INDEX(EU_Extra!$D$4:$D$155,MATCH(LARGE(EU_Extra!R$4:R$155,$D65),EU_Extra!R$4:R$155,0)),Countries!$A:$B,2,FALSE),"")</f>
        <v>Tunisien</v>
      </c>
      <c r="U65" s="144" t="str">
        <f>IFERROR(VLOOKUP(INDEX(EU_Extra!$D$4:$D$155,MATCH(LARGE(EU_Extra!S$4:S$155,$D65),EU_Extra!S$4:S$155,0)),Countries!$A:$B,2,FALSE),"")</f>
        <v>Taiwan</v>
      </c>
      <c r="V65" s="144" t="str">
        <f>IFERROR(VLOOKUP(INDEX(EU_Extra!$D$4:$D$155,MATCH(LARGE(EU_Extra!T$4:T$155,$D65),EU_Extra!T$4:T$155,0)),Countries!$A:$B,2,FALSE),"")</f>
        <v>Bolivien</v>
      </c>
      <c r="W65" s="144" t="str">
        <f>IFERROR(VLOOKUP(INDEX(EU_Extra!$D$4:$D$155,MATCH(LARGE(EU_Extra!U$4:U$155,$D65),EU_Extra!U$4:U$155,0)),Countries!$A:$B,2,FALSE),"")</f>
        <v>Korea, Republik</v>
      </c>
      <c r="X65" s="144" t="str">
        <f>IFERROR(VLOOKUP(INDEX(EU_Extra!$D$4:$D$155,MATCH(LARGE(EU_Extra!V$4:V$155,$D65),EU_Extra!V$4:V$155,0)),Countries!$A:$B,2,FALSE),"")</f>
        <v>Korea, Republik</v>
      </c>
      <c r="Y65" s="144" t="str">
        <f>IFERROR(VLOOKUP(INDEX(EU_Extra!$D$4:$D$155,MATCH(LARGE(EU_Extra!W$4:W$155,$D65),EU_Extra!W$4:W$155,0)),Countries!$A:$B,2,FALSE),"")</f>
        <v>NordMazedonien</v>
      </c>
      <c r="Z65" s="144" t="str">
        <f>IFERROR(VLOOKUP(INDEX(EU_Extra!$D$4:$D$155,MATCH(LARGE(EU_Extra!X$4:X$155,$D65),EU_Extra!X$4:X$155,0)),Countries!$A:$B,2,FALSE),"")</f>
        <v>Norwegen</v>
      </c>
      <c r="AA65" s="144" t="str">
        <f>IFERROR(VLOOKUP(INDEX(EU_Extra!$D$4:$D$155,MATCH(LARGE(EU_Extra!Y$4:Y$155,$D65),EU_Extra!Y$4:Y$155,0)),Countries!$A:$B,2,FALSE),"")</f>
        <v>Hong Kong</v>
      </c>
      <c r="AB65" s="144" t="str">
        <f>IFERROR(VLOOKUP(INDEX(EU_Extra!$D$4:$D$155,MATCH(LARGE(EU_Extra!Z$4:Z$155,$D65),EU_Extra!Z$4:Z$155,0)),Countries!$A:$B,2,FALSE),"")</f>
        <v/>
      </c>
      <c r="AC65" s="144" t="str">
        <f>IFERROR(VLOOKUP(INDEX(EU_Extra!$D$4:$D$155,MATCH(LARGE(EU_Extra!AA$4:AA$155,$D65),EU_Extra!AA$4:AA$155,0)),Countries!$A:$B,2,FALSE),"")</f>
        <v/>
      </c>
      <c r="AD65" s="144" t="str">
        <f>IFERROR(VLOOKUP(INDEX(EU_Extra!$D$4:$D$155,MATCH(LARGE(EU_Extra!AB$4:AB$155,$D65),EU_Extra!AB$4:AB$155,0)),Countries!$A:$B,2,FALSE),"")</f>
        <v/>
      </c>
      <c r="AE65" s="144" t="str">
        <f>IFERROR(VLOOKUP(INDEX(EU_Extra!$D$4:$D$155,MATCH(LARGE(EU_Extra!AC$4:AC$155,$D65),EU_Extra!AC$4:AC$155,0)),Countries!$A:$B,2,FALSE),"")</f>
        <v/>
      </c>
      <c r="AF65" s="144" t="str">
        <f>IFERROR(VLOOKUP(INDEX(EU_Extra!$D$4:$D$155,MATCH(LARGE(EU_Extra!AD$4:AD$155,$D65),EU_Extra!AD$4:AD$155,0)),Countries!$A:$B,2,FALSE),"")</f>
        <v/>
      </c>
      <c r="AG65" s="144" t="str">
        <f>IFERROR(VLOOKUP(INDEX(EU_Extra!$D$4:$D$155,MATCH(LARGE(EU_Extra!AE$4:AE$155,$D65),EU_Extra!AE$4:AE$155,0)),Countries!$A:$B,2,FALSE),"")</f>
        <v/>
      </c>
      <c r="AH65" s="144" t="str">
        <f>IFERROR(VLOOKUP(INDEX(EU_Extra!$D$4:$D$155,MATCH(LARGE(EU_Extra!AF$4:AF$155,$D65),EU_Extra!AF$4:AF$155,0)),Countries!$A:$B,2,FALSE),"")</f>
        <v/>
      </c>
      <c r="AI65" s="144" t="str">
        <f>IFERROR(VLOOKUP(INDEX(EU_Extra!$D$4:$D$155,MATCH(LARGE(EU_Extra!AG$4:AG$155,$D65),EU_Extra!AG$4:AG$155,0)),Countries!$A:$B,2,FALSE),"")</f>
        <v/>
      </c>
      <c r="AJ65" s="144" t="str">
        <f>IFERROR(VLOOKUP(INDEX(EU_Extra!$D$4:$D$155,MATCH(LARGE(EU_Extra!AH$4:AH$155,$D65),EU_Extra!AH$4:AH$155,0)),Countries!$A:$B,2,FALSE),"")</f>
        <v/>
      </c>
    </row>
    <row r="66" spans="4:36" ht="16" customHeight="1">
      <c r="D66" s="145">
        <f t="shared" si="1"/>
        <v>59</v>
      </c>
      <c r="E66" s="144" t="str">
        <f>IFERROR(VLOOKUP(INDEX(EU_Extra!$D$4:$D$152,MATCH(LARGE(EU_Extra!#REF!,$D66),EU_Extra!#REF!,0)),Countries!$A:$B,2,FALSE),"")</f>
        <v/>
      </c>
      <c r="F66" s="144" t="str">
        <f>IFERROR(VLOOKUP(INDEX(EU_Extra!$D$4:$D$152,MATCH(LARGE(EU_Extra!#REF!,$D66),EU_Extra!#REF!,0)),Countries!$A:$B,2,FALSE),"")</f>
        <v/>
      </c>
      <c r="G66" s="144" t="str">
        <f>IFERROR(VLOOKUP(INDEX(EU_Extra!$D$4:$D$155,MATCH(LARGE(EU_Extra!E$4:E$155,$D66),EU_Extra!E$4:E$155,0)),Countries!$A:$B,2,FALSE),"")</f>
        <v>Hong Kong</v>
      </c>
      <c r="H66" s="144" t="str">
        <f>IFERROR(VLOOKUP(INDEX(EU_Extra!$D$4:$D$155,MATCH(LARGE(EU_Extra!F$4:F$155,$D66),EU_Extra!F$4:F$155,0)),Countries!$A:$B,2,FALSE),"")</f>
        <v>Agypten</v>
      </c>
      <c r="I66" s="144" t="str">
        <f>IFERROR(VLOOKUP(INDEX(EU_Extra!$D$4:$D$155,MATCH(LARGE(EU_Extra!G$4:G$155,$D66),EU_Extra!G$4:G$155,0)),Countries!$A:$B,2,FALSE),"")</f>
        <v>Pakistan</v>
      </c>
      <c r="J66" s="144" t="str">
        <f>IFERROR(VLOOKUP(INDEX(EU_Extra!$D$4:$D$155,MATCH(LARGE(EU_Extra!H$4:H$155,$D66),EU_Extra!H$4:H$155,0)),Countries!$A:$B,2,FALSE),"")</f>
        <v>Trinidad und Tobago</v>
      </c>
      <c r="K66" s="144" t="str">
        <f>IFERROR(VLOOKUP(INDEX(EU_Extra!$D$4:$D$155,MATCH(LARGE(EU_Extra!I$4:I$155,$D66),EU_Extra!I$4:I$155,0)),Countries!$A:$B,2,FALSE),"")</f>
        <v>Mauretanien</v>
      </c>
      <c r="L66" s="144" t="str">
        <f>IFERROR(VLOOKUP(INDEX(EU_Extra!$D$4:$D$155,MATCH(LARGE(EU_Extra!J$4:J$155,$D66),EU_Extra!J$4:J$155,0)),Countries!$A:$B,2,FALSE),"")</f>
        <v>Ceuta</v>
      </c>
      <c r="M66" s="144" t="str">
        <f>IFERROR(VLOOKUP(INDEX(EU_Extra!$D$4:$D$155,MATCH(LARGE(EU_Extra!K$4:K$155,$D66),EU_Extra!K$4:K$155,0)),Countries!$A:$B,2,FALSE),"")</f>
        <v>Barbados</v>
      </c>
      <c r="N66" s="144" t="str">
        <f>IFERROR(VLOOKUP(INDEX(EU_Extra!$D$4:$D$155,MATCH(LARGE(EU_Extra!L$4:L$155,$D66),EU_Extra!L$4:L$155,0)),Countries!$A:$B,2,FALSE),"")</f>
        <v>Mauretanien</v>
      </c>
      <c r="O66" s="144" t="str">
        <f>IFERROR(VLOOKUP(INDEX(EU_Extra!$D$4:$D$155,MATCH(LARGE(EU_Extra!M$4:M$155,$D66),EU_Extra!M$4:M$155,0)),Countries!$A:$B,2,FALSE),"")</f>
        <v>Nicaragua</v>
      </c>
      <c r="P66" s="144" t="str">
        <f>IFERROR(VLOOKUP(INDEX(EU_Extra!$D$4:$D$155,MATCH(LARGE(EU_Extra!N$4:N$155,$D66),EU_Extra!N$4:N$155,0)),Countries!$A:$B,2,FALSE),"")</f>
        <v>Sri Lanka</v>
      </c>
      <c r="Q66" s="144" t="str">
        <f>IFERROR(VLOOKUP(INDEX(EU_Extra!$D$4:$D$155,MATCH(LARGE(EU_Extra!O$4:O$155,$D66),EU_Extra!O$4:O$155,0)),Countries!$A:$B,2,FALSE),"")</f>
        <v>Suriname</v>
      </c>
      <c r="R66" s="144" t="str">
        <f>IFERROR(VLOOKUP(INDEX(EU_Extra!$D$4:$D$155,MATCH(LARGE(EU_Extra!P$4:P$155,$D66),EU_Extra!P$4:P$155,0)),Countries!$A:$B,2,FALSE),"")</f>
        <v>Pakistan</v>
      </c>
      <c r="S66" s="144" t="str">
        <f>IFERROR(VLOOKUP(INDEX(EU_Extra!$D$4:$D$155,MATCH(LARGE(EU_Extra!Q$4:Q$155,$D66),EU_Extra!Q$4:Q$155,0)),Countries!$A:$B,2,FALSE),"")</f>
        <v>Tunisien</v>
      </c>
      <c r="T66" s="144" t="str">
        <f>IFERROR(VLOOKUP(INDEX(EU_Extra!$D$4:$D$155,MATCH(LARGE(EU_Extra!R$4:R$155,$D66),EU_Extra!R$4:R$155,0)),Countries!$A:$B,2,FALSE),"")</f>
        <v>Afghanistan</v>
      </c>
      <c r="U66" s="144" t="str">
        <f>IFERROR(VLOOKUP(INDEX(EU_Extra!$D$4:$D$155,MATCH(LARGE(EU_Extra!S$4:S$155,$D66),EU_Extra!S$4:S$155,0)),Countries!$A:$B,2,FALSE),"")</f>
        <v>Sri Lanka</v>
      </c>
      <c r="V66" s="144" t="str">
        <f>IFERROR(VLOOKUP(INDEX(EU_Extra!$D$4:$D$155,MATCH(LARGE(EU_Extra!T$4:T$155,$D66),EU_Extra!T$4:T$155,0)),Countries!$A:$B,2,FALSE),"")</f>
        <v>Hong Kong</v>
      </c>
      <c r="W66" s="144" t="str">
        <f>IFERROR(VLOOKUP(INDEX(EU_Extra!$D$4:$D$155,MATCH(LARGE(EU_Extra!U$4:U$155,$D66),EU_Extra!U$4:U$155,0)),Countries!$A:$B,2,FALSE),"")</f>
        <v>Israel</v>
      </c>
      <c r="X66" s="144" t="str">
        <f>IFERROR(VLOOKUP(INDEX(EU_Extra!$D$4:$D$155,MATCH(LARGE(EU_Extra!V$4:V$155,$D66),EU_Extra!V$4:V$155,0)),Countries!$A:$B,2,FALSE),"")</f>
        <v>Indonesien</v>
      </c>
      <c r="Y66" s="144" t="str">
        <f>IFERROR(VLOOKUP(INDEX(EU_Extra!$D$4:$D$155,MATCH(LARGE(EU_Extra!W$4:W$155,$D66),EU_Extra!W$4:W$155,0)),Countries!$A:$B,2,FALSE),"")</f>
        <v>Bolivien</v>
      </c>
      <c r="Z66" s="144" t="str">
        <f>IFERROR(VLOOKUP(INDEX(EU_Extra!$D$4:$D$155,MATCH(LARGE(EU_Extra!X$4:X$155,$D66),EU_Extra!X$4:X$155,0)),Countries!$A:$B,2,FALSE),"")</f>
        <v>Korea, Republik</v>
      </c>
      <c r="AA66" s="144" t="str">
        <f>IFERROR(VLOOKUP(INDEX(EU_Extra!$D$4:$D$155,MATCH(LARGE(EU_Extra!Y$4:Y$155,$D66),EU_Extra!Y$4:Y$155,0)),Countries!$A:$B,2,FALSE),"")</f>
        <v>Bolivien</v>
      </c>
      <c r="AB66" s="144" t="str">
        <f>IFERROR(VLOOKUP(INDEX(EU_Extra!$D$4:$D$155,MATCH(LARGE(EU_Extra!Z$4:Z$155,$D66),EU_Extra!Z$4:Z$155,0)),Countries!$A:$B,2,FALSE),"")</f>
        <v/>
      </c>
      <c r="AC66" s="144" t="str">
        <f>IFERROR(VLOOKUP(INDEX(EU_Extra!$D$4:$D$155,MATCH(LARGE(EU_Extra!AA$4:AA$155,$D66),EU_Extra!AA$4:AA$155,0)),Countries!$A:$B,2,FALSE),"")</f>
        <v/>
      </c>
      <c r="AD66" s="144" t="str">
        <f>IFERROR(VLOOKUP(INDEX(EU_Extra!$D$4:$D$155,MATCH(LARGE(EU_Extra!AB$4:AB$155,$D66),EU_Extra!AB$4:AB$155,0)),Countries!$A:$B,2,FALSE),"")</f>
        <v/>
      </c>
      <c r="AE66" s="144" t="str">
        <f>IFERROR(VLOOKUP(INDEX(EU_Extra!$D$4:$D$155,MATCH(LARGE(EU_Extra!AC$4:AC$155,$D66),EU_Extra!AC$4:AC$155,0)),Countries!$A:$B,2,FALSE),"")</f>
        <v/>
      </c>
      <c r="AF66" s="144" t="str">
        <f>IFERROR(VLOOKUP(INDEX(EU_Extra!$D$4:$D$155,MATCH(LARGE(EU_Extra!AD$4:AD$155,$D66),EU_Extra!AD$4:AD$155,0)),Countries!$A:$B,2,FALSE),"")</f>
        <v/>
      </c>
      <c r="AG66" s="144" t="str">
        <f>IFERROR(VLOOKUP(INDEX(EU_Extra!$D$4:$D$155,MATCH(LARGE(EU_Extra!AE$4:AE$155,$D66),EU_Extra!AE$4:AE$155,0)),Countries!$A:$B,2,FALSE),"")</f>
        <v/>
      </c>
      <c r="AH66" s="144" t="str">
        <f>IFERROR(VLOOKUP(INDEX(EU_Extra!$D$4:$D$155,MATCH(LARGE(EU_Extra!AF$4:AF$155,$D66),EU_Extra!AF$4:AF$155,0)),Countries!$A:$B,2,FALSE),"")</f>
        <v/>
      </c>
      <c r="AI66" s="144" t="str">
        <f>IFERROR(VLOOKUP(INDEX(EU_Extra!$D$4:$D$155,MATCH(LARGE(EU_Extra!AG$4:AG$155,$D66),EU_Extra!AG$4:AG$155,0)),Countries!$A:$B,2,FALSE),"")</f>
        <v/>
      </c>
      <c r="AJ66" s="144" t="str">
        <f>IFERROR(VLOOKUP(INDEX(EU_Extra!$D$4:$D$155,MATCH(LARGE(EU_Extra!AH$4:AH$155,$D66),EU_Extra!AH$4:AH$155,0)),Countries!$A:$B,2,FALSE),"")</f>
        <v/>
      </c>
    </row>
    <row r="67" spans="4:36" ht="16" customHeight="1">
      <c r="D67" s="145">
        <f t="shared" si="1"/>
        <v>60</v>
      </c>
      <c r="E67" s="144" t="str">
        <f>IFERROR(VLOOKUP(INDEX(EU_Extra!$D$4:$D$152,MATCH(LARGE(EU_Extra!#REF!,$D67),EU_Extra!#REF!,0)),Countries!$A:$B,2,FALSE),"")</f>
        <v/>
      </c>
      <c r="F67" s="144" t="str">
        <f>IFERROR(VLOOKUP(INDEX(EU_Extra!$D$4:$D$152,MATCH(LARGE(EU_Extra!#REF!,$D67),EU_Extra!#REF!,0)),Countries!$A:$B,2,FALSE),"")</f>
        <v/>
      </c>
      <c r="G67" s="144" t="str">
        <f>IFERROR(VLOOKUP(INDEX(EU_Extra!$D$4:$D$155,MATCH(LARGE(EU_Extra!E$4:E$155,$D67),EU_Extra!E$4:E$155,0)),Countries!$A:$B,2,FALSE),"")</f>
        <v>Iran, Islamische Republik</v>
      </c>
      <c r="H67" s="144" t="str">
        <f>IFERROR(VLOOKUP(INDEX(EU_Extra!$D$4:$D$155,MATCH(LARGE(EU_Extra!F$4:F$155,$D67),EU_Extra!F$4:F$155,0)),Countries!$A:$B,2,FALSE),"")</f>
        <v>Marokko</v>
      </c>
      <c r="I67" s="144" t="str">
        <f>IFERROR(VLOOKUP(INDEX(EU_Extra!$D$4:$D$155,MATCH(LARGE(EU_Extra!G$4:G$155,$D67),EU_Extra!G$4:G$155,0)),Countries!$A:$B,2,FALSE),"")</f>
        <v>Iran, Islamische Republik</v>
      </c>
      <c r="J67" s="144" t="str">
        <f>IFERROR(VLOOKUP(INDEX(EU_Extra!$D$4:$D$155,MATCH(LARGE(EU_Extra!H$4:H$155,$D67),EU_Extra!H$4:H$155,0)),Countries!$A:$B,2,FALSE),"")</f>
        <v>Montenegro</v>
      </c>
      <c r="K67" s="144" t="str">
        <f>IFERROR(VLOOKUP(INDEX(EU_Extra!$D$4:$D$155,MATCH(LARGE(EU_Extra!I$4:I$155,$D67),EU_Extra!I$4:I$155,0)),Countries!$A:$B,2,FALSE),"")</f>
        <v>Marokko</v>
      </c>
      <c r="L67" s="144" t="str">
        <f>IFERROR(VLOOKUP(INDEX(EU_Extra!$D$4:$D$155,MATCH(LARGE(EU_Extra!J$4:J$155,$D67),EU_Extra!J$4:J$155,0)),Countries!$A:$B,2,FALSE),"")</f>
        <v>Israel</v>
      </c>
      <c r="M67" s="144" t="str">
        <f>IFERROR(VLOOKUP(INDEX(EU_Extra!$D$4:$D$155,MATCH(LARGE(EU_Extra!K$4:K$155,$D67),EU_Extra!K$4:K$155,0)),Countries!$A:$B,2,FALSE),"")</f>
        <v>Iran, Islamische Republik</v>
      </c>
      <c r="N67" s="144" t="str">
        <f>IFERROR(VLOOKUP(INDEX(EU_Extra!$D$4:$D$155,MATCH(LARGE(EU_Extra!L$4:L$155,$D67),EU_Extra!L$4:L$155,0)),Countries!$A:$B,2,FALSE),"")</f>
        <v>Mexico</v>
      </c>
      <c r="O67" s="144" t="str">
        <f>IFERROR(VLOOKUP(INDEX(EU_Extra!$D$4:$D$155,MATCH(LARGE(EU_Extra!M$4:M$155,$D67),EU_Extra!M$4:M$155,0)),Countries!$A:$B,2,FALSE),"")</f>
        <v>Türkei</v>
      </c>
      <c r="P67" s="144" t="str">
        <f>IFERROR(VLOOKUP(INDEX(EU_Extra!$D$4:$D$155,MATCH(LARGE(EU_Extra!N$4:N$155,$D67),EU_Extra!N$4:N$155,0)),Countries!$A:$B,2,FALSE),"")</f>
        <v>NordMazedonien</v>
      </c>
      <c r="Q67" s="144" t="str">
        <f>IFERROR(VLOOKUP(INDEX(EU_Extra!$D$4:$D$155,MATCH(LARGE(EU_Extra!O$4:O$155,$D67),EU_Extra!O$4:O$155,0)),Countries!$A:$B,2,FALSE),"")</f>
        <v>Korea, Republik</v>
      </c>
      <c r="R67" s="144" t="str">
        <f>IFERROR(VLOOKUP(INDEX(EU_Extra!$D$4:$D$155,MATCH(LARGE(EU_Extra!P$4:P$155,$D67),EU_Extra!P$4:P$155,0)),Countries!$A:$B,2,FALSE),"")</f>
        <v>Norwegen</v>
      </c>
      <c r="S67" s="144" t="str">
        <f>IFERROR(VLOOKUP(INDEX(EU_Extra!$D$4:$D$155,MATCH(LARGE(EU_Extra!Q$4:Q$155,$D67),EU_Extra!Q$4:Q$155,0)),Countries!$A:$B,2,FALSE),"")</f>
        <v>Papua Neuguinea</v>
      </c>
      <c r="T67" s="144" t="str">
        <f>IFERROR(VLOOKUP(INDEX(EU_Extra!$D$4:$D$155,MATCH(LARGE(EU_Extra!R$4:R$155,$D67),EU_Extra!R$4:R$155,0)),Countries!$A:$B,2,FALSE),"")</f>
        <v>Papua Neuguinea</v>
      </c>
      <c r="U67" s="144" t="str">
        <f>IFERROR(VLOOKUP(INDEX(EU_Extra!$D$4:$D$155,MATCH(LARGE(EU_Extra!S$4:S$155,$D67),EU_Extra!S$4:S$155,0)),Countries!$A:$B,2,FALSE),"")</f>
        <v>Korea, Republik</v>
      </c>
      <c r="V67" s="144" t="str">
        <f>IFERROR(VLOOKUP(INDEX(EU_Extra!$D$4:$D$155,MATCH(LARGE(EU_Extra!T$4:T$155,$D67),EU_Extra!T$4:T$155,0)),Countries!$A:$B,2,FALSE),"")</f>
        <v>Korea, Republik</v>
      </c>
      <c r="W67" s="144" t="str">
        <f>IFERROR(VLOOKUP(INDEX(EU_Extra!$D$4:$D$155,MATCH(LARGE(EU_Extra!U$4:U$155,$D67),EU_Extra!U$4:U$155,0)),Countries!$A:$B,2,FALSE),"")</f>
        <v>Kanada</v>
      </c>
      <c r="X67" s="144" t="str">
        <f>IFERROR(VLOOKUP(INDEX(EU_Extra!$D$4:$D$155,MATCH(LARGE(EU_Extra!V$4:V$155,$D67),EU_Extra!V$4:V$155,0)),Countries!$A:$B,2,FALSE),"")</f>
        <v>Libanon</v>
      </c>
      <c r="Y67" s="144" t="str">
        <f>IFERROR(VLOOKUP(INDEX(EU_Extra!$D$4:$D$155,MATCH(LARGE(EU_Extra!W$4:W$155,$D67),EU_Extra!W$4:W$155,0)),Countries!$A:$B,2,FALSE),"")</f>
        <v>Afghanistan</v>
      </c>
      <c r="Z67" s="144" t="str">
        <f>IFERROR(VLOOKUP(INDEX(EU_Extra!$D$4:$D$155,MATCH(LARGE(EU_Extra!X$4:X$155,$D67),EU_Extra!X$4:X$155,0)),Countries!$A:$B,2,FALSE),"")</f>
        <v>Indonesien</v>
      </c>
      <c r="AA67" s="144" t="str">
        <f>IFERROR(VLOOKUP(INDEX(EU_Extra!$D$4:$D$155,MATCH(LARGE(EU_Extra!Y$4:Y$155,$D67),EU_Extra!Y$4:Y$155,0)),Countries!$A:$B,2,FALSE),"")</f>
        <v>Russland</v>
      </c>
      <c r="AB67" s="144" t="str">
        <f>IFERROR(VLOOKUP(INDEX(EU_Extra!$D$4:$D$155,MATCH(LARGE(EU_Extra!Z$4:Z$155,$D67),EU_Extra!Z$4:Z$155,0)),Countries!$A:$B,2,FALSE),"")</f>
        <v/>
      </c>
      <c r="AC67" s="144" t="str">
        <f>IFERROR(VLOOKUP(INDEX(EU_Extra!$D$4:$D$155,MATCH(LARGE(EU_Extra!AA$4:AA$155,$D67),EU_Extra!AA$4:AA$155,0)),Countries!$A:$B,2,FALSE),"")</f>
        <v/>
      </c>
      <c r="AD67" s="144" t="str">
        <f>IFERROR(VLOOKUP(INDEX(EU_Extra!$D$4:$D$155,MATCH(LARGE(EU_Extra!AB$4:AB$155,$D67),EU_Extra!AB$4:AB$155,0)),Countries!$A:$B,2,FALSE),"")</f>
        <v/>
      </c>
      <c r="AE67" s="144" t="str">
        <f>IFERROR(VLOOKUP(INDEX(EU_Extra!$D$4:$D$155,MATCH(LARGE(EU_Extra!AC$4:AC$155,$D67),EU_Extra!AC$4:AC$155,0)),Countries!$A:$B,2,FALSE),"")</f>
        <v/>
      </c>
      <c r="AF67" s="144" t="str">
        <f>IFERROR(VLOOKUP(INDEX(EU_Extra!$D$4:$D$155,MATCH(LARGE(EU_Extra!AD$4:AD$155,$D67),EU_Extra!AD$4:AD$155,0)),Countries!$A:$B,2,FALSE),"")</f>
        <v/>
      </c>
      <c r="AG67" s="144" t="str">
        <f>IFERROR(VLOOKUP(INDEX(EU_Extra!$D$4:$D$155,MATCH(LARGE(EU_Extra!AE$4:AE$155,$D67),EU_Extra!AE$4:AE$155,0)),Countries!$A:$B,2,FALSE),"")</f>
        <v/>
      </c>
      <c r="AH67" s="144" t="str">
        <f>IFERROR(VLOOKUP(INDEX(EU_Extra!$D$4:$D$155,MATCH(LARGE(EU_Extra!AF$4:AF$155,$D67),EU_Extra!AF$4:AF$155,0)),Countries!$A:$B,2,FALSE),"")</f>
        <v/>
      </c>
      <c r="AI67" s="144" t="str">
        <f>IFERROR(VLOOKUP(INDEX(EU_Extra!$D$4:$D$155,MATCH(LARGE(EU_Extra!AG$4:AG$155,$D67),EU_Extra!AG$4:AG$155,0)),Countries!$A:$B,2,FALSE),"")</f>
        <v/>
      </c>
      <c r="AJ67" s="144" t="str">
        <f>IFERROR(VLOOKUP(INDEX(EU_Extra!$D$4:$D$155,MATCH(LARGE(EU_Extra!AH$4:AH$155,$D67),EU_Extra!AH$4:AH$155,0)),Countries!$A:$B,2,FALSE),"")</f>
        <v/>
      </c>
    </row>
    <row r="68" spans="4:36" ht="16" customHeight="1">
      <c r="D68" s="145">
        <f t="shared" si="1"/>
        <v>61</v>
      </c>
      <c r="E68" s="144" t="str">
        <f>IFERROR(VLOOKUP(INDEX(EU_Extra!$D$4:$D$152,MATCH(LARGE(EU_Extra!#REF!,$D68),EU_Extra!#REF!,0)),Countries!$A:$B,2,FALSE),"")</f>
        <v/>
      </c>
      <c r="F68" s="144" t="str">
        <f>IFERROR(VLOOKUP(INDEX(EU_Extra!$D$4:$D$152,MATCH(LARGE(EU_Extra!#REF!,$D68),EU_Extra!#REF!,0)),Countries!$A:$B,2,FALSE),"")</f>
        <v/>
      </c>
      <c r="G68" s="144" t="str">
        <f>IFERROR(VLOOKUP(INDEX(EU_Extra!$D$4:$D$155,MATCH(LARGE(EU_Extra!E$4:E$155,$D68),EU_Extra!E$4:E$155,0)),Countries!$A:$B,2,FALSE),"")</f>
        <v>Agypten</v>
      </c>
      <c r="H68" s="144" t="str">
        <f>IFERROR(VLOOKUP(INDEX(EU_Extra!$D$4:$D$155,MATCH(LARGE(EU_Extra!F$4:F$155,$D68),EU_Extra!F$4:F$155,0)),Countries!$A:$B,2,FALSE),"")</f>
        <v>Iran, Islamische Republik</v>
      </c>
      <c r="I68" s="144" t="str">
        <f>IFERROR(VLOOKUP(INDEX(EU_Extra!$D$4:$D$155,MATCH(LARGE(EU_Extra!G$4:G$155,$D68),EU_Extra!G$4:G$155,0)),Countries!$A:$B,2,FALSE),"")</f>
        <v>Kongo, Demokratische Republik</v>
      </c>
      <c r="J68" s="144" t="str">
        <f>IFERROR(VLOOKUP(INDEX(EU_Extra!$D$4:$D$155,MATCH(LARGE(EU_Extra!H$4:H$155,$D68),EU_Extra!H$4:H$155,0)),Countries!$A:$B,2,FALSE),"")</f>
        <v>Libanon</v>
      </c>
      <c r="K68" s="144" t="str">
        <f>IFERROR(VLOOKUP(INDEX(EU_Extra!$D$4:$D$155,MATCH(LARGE(EU_Extra!I$4:I$155,$D68),EU_Extra!I$4:I$155,0)),Countries!$A:$B,2,FALSE),"")</f>
        <v>Kanada</v>
      </c>
      <c r="L68" s="144" t="str">
        <f>IFERROR(VLOOKUP(INDEX(EU_Extra!$D$4:$D$155,MATCH(LARGE(EU_Extra!J$4:J$155,$D68),EU_Extra!J$4:J$155,0)),Countries!$A:$B,2,FALSE),"")</f>
        <v>Südafrika</v>
      </c>
      <c r="M68" s="144" t="str">
        <f>IFERROR(VLOOKUP(INDEX(EU_Extra!$D$4:$D$155,MATCH(LARGE(EU_Extra!K$4:K$155,$D68),EU_Extra!K$4:K$155,0)),Countries!$A:$B,2,FALSE),"")</f>
        <v>Türkei</v>
      </c>
      <c r="N68" s="144" t="str">
        <f>IFERROR(VLOOKUP(INDEX(EU_Extra!$D$4:$D$155,MATCH(LARGE(EU_Extra!L$4:L$155,$D68),EU_Extra!L$4:L$155,0)),Countries!$A:$B,2,FALSE),"")</f>
        <v>Sri Lanka</v>
      </c>
      <c r="O68" s="144" t="str">
        <f>IFERROR(VLOOKUP(INDEX(EU_Extra!$D$4:$D$155,MATCH(LARGE(EU_Extra!M$4:M$155,$D68),EU_Extra!M$4:M$155,0)),Countries!$A:$B,2,FALSE),"")</f>
        <v>NordMazedonien</v>
      </c>
      <c r="P68" s="144" t="str">
        <f>IFERROR(VLOOKUP(INDEX(EU_Extra!$D$4:$D$155,MATCH(LARGE(EU_Extra!N$4:N$155,$D68),EU_Extra!N$4:N$155,0)),Countries!$A:$B,2,FALSE),"")</f>
        <v>Taiwan</v>
      </c>
      <c r="Q68" s="144" t="str">
        <f>IFERROR(VLOOKUP(INDEX(EU_Extra!$D$4:$D$155,MATCH(LARGE(EU_Extra!O$4:O$155,$D68),EU_Extra!O$4:O$155,0)),Countries!$A:$B,2,FALSE),"")</f>
        <v>Japan</v>
      </c>
      <c r="R68" s="144" t="str">
        <f>IFERROR(VLOOKUP(INDEX(EU_Extra!$D$4:$D$155,MATCH(LARGE(EU_Extra!P$4:P$155,$D68),EU_Extra!P$4:P$155,0)),Countries!$A:$B,2,FALSE),"")</f>
        <v>Uganda</v>
      </c>
      <c r="S68" s="144" t="str">
        <f>IFERROR(VLOOKUP(INDEX(EU_Extra!$D$4:$D$155,MATCH(LARGE(EU_Extra!Q$4:Q$155,$D68),EU_Extra!Q$4:Q$155,0)),Countries!$A:$B,2,FALSE),"")</f>
        <v>Pakistan</v>
      </c>
      <c r="T68" s="144" t="str">
        <f>IFERROR(VLOOKUP(INDEX(EU_Extra!$D$4:$D$155,MATCH(LARGE(EU_Extra!R$4:R$155,$D68),EU_Extra!R$4:R$155,0)),Countries!$A:$B,2,FALSE),"")</f>
        <v>Korea, Republik</v>
      </c>
      <c r="U68" s="144" t="str">
        <f>IFERROR(VLOOKUP(INDEX(EU_Extra!$D$4:$D$155,MATCH(LARGE(EU_Extra!S$4:S$155,$D68),EU_Extra!S$4:S$155,0)),Countries!$A:$B,2,FALSE),"")</f>
        <v>Suriname</v>
      </c>
      <c r="V68" s="144" t="str">
        <f>IFERROR(VLOOKUP(INDEX(EU_Extra!$D$4:$D$155,MATCH(LARGE(EU_Extra!T$4:T$155,$D68),EU_Extra!T$4:T$155,0)),Countries!$A:$B,2,FALSE),"")</f>
        <v>Taiwan</v>
      </c>
      <c r="W68" s="144" t="str">
        <f>IFERROR(VLOOKUP(INDEX(EU_Extra!$D$4:$D$155,MATCH(LARGE(EU_Extra!U$4:U$155,$D68),EU_Extra!U$4:U$155,0)),Countries!$A:$B,2,FALSE),"")</f>
        <v>Suriname</v>
      </c>
      <c r="X68" s="144" t="str">
        <f>IFERROR(VLOOKUP(INDEX(EU_Extra!$D$4:$D$155,MATCH(LARGE(EU_Extra!V$4:V$155,$D68),EU_Extra!V$4:V$155,0)),Countries!$A:$B,2,FALSE),"")</f>
        <v>Uganda</v>
      </c>
      <c r="Y68" s="144" t="str">
        <f>IFERROR(VLOOKUP(INDEX(EU_Extra!$D$4:$D$155,MATCH(LARGE(EU_Extra!W$4:W$155,$D68),EU_Extra!W$4:W$155,0)),Countries!$A:$B,2,FALSE),"")</f>
        <v>Suriname</v>
      </c>
      <c r="Z68" s="144" t="str">
        <f>IFERROR(VLOOKUP(INDEX(EU_Extra!$D$4:$D$155,MATCH(LARGE(EU_Extra!X$4:X$155,$D68),EU_Extra!X$4:X$155,0)),Countries!$A:$B,2,FALSE),"")</f>
        <v>Israel</v>
      </c>
      <c r="AA68" s="144" t="str">
        <f>IFERROR(VLOOKUP(INDEX(EU_Extra!$D$4:$D$155,MATCH(LARGE(EU_Extra!Y$4:Y$155,$D68),EU_Extra!Y$4:Y$155,0)),Countries!$A:$B,2,FALSE),"")</f>
        <v>Bangladesh</v>
      </c>
      <c r="AB68" s="144" t="str">
        <f>IFERROR(VLOOKUP(INDEX(EU_Extra!$D$4:$D$155,MATCH(LARGE(EU_Extra!Z$4:Z$155,$D68),EU_Extra!Z$4:Z$155,0)),Countries!$A:$B,2,FALSE),"")</f>
        <v/>
      </c>
      <c r="AC68" s="144" t="str">
        <f>IFERROR(VLOOKUP(INDEX(EU_Extra!$D$4:$D$155,MATCH(LARGE(EU_Extra!AA$4:AA$155,$D68),EU_Extra!AA$4:AA$155,0)),Countries!$A:$B,2,FALSE),"")</f>
        <v/>
      </c>
      <c r="AD68" s="144" t="str">
        <f>IFERROR(VLOOKUP(INDEX(EU_Extra!$D$4:$D$155,MATCH(LARGE(EU_Extra!AB$4:AB$155,$D68),EU_Extra!AB$4:AB$155,0)),Countries!$A:$B,2,FALSE),"")</f>
        <v/>
      </c>
      <c r="AE68" s="144" t="str">
        <f>IFERROR(VLOOKUP(INDEX(EU_Extra!$D$4:$D$155,MATCH(LARGE(EU_Extra!AC$4:AC$155,$D68),EU_Extra!AC$4:AC$155,0)),Countries!$A:$B,2,FALSE),"")</f>
        <v/>
      </c>
      <c r="AF68" s="144" t="str">
        <f>IFERROR(VLOOKUP(INDEX(EU_Extra!$D$4:$D$155,MATCH(LARGE(EU_Extra!AD$4:AD$155,$D68),EU_Extra!AD$4:AD$155,0)),Countries!$A:$B,2,FALSE),"")</f>
        <v/>
      </c>
      <c r="AG68" s="144" t="str">
        <f>IFERROR(VLOOKUP(INDEX(EU_Extra!$D$4:$D$155,MATCH(LARGE(EU_Extra!AE$4:AE$155,$D68),EU_Extra!AE$4:AE$155,0)),Countries!$A:$B,2,FALSE),"")</f>
        <v/>
      </c>
      <c r="AH68" s="144" t="str">
        <f>IFERROR(VLOOKUP(INDEX(EU_Extra!$D$4:$D$155,MATCH(LARGE(EU_Extra!AF$4:AF$155,$D68),EU_Extra!AF$4:AF$155,0)),Countries!$A:$B,2,FALSE),"")</f>
        <v/>
      </c>
      <c r="AI68" s="144" t="str">
        <f>IFERROR(VLOOKUP(INDEX(EU_Extra!$D$4:$D$155,MATCH(LARGE(EU_Extra!AG$4:AG$155,$D68),EU_Extra!AG$4:AG$155,0)),Countries!$A:$B,2,FALSE),"")</f>
        <v/>
      </c>
      <c r="AJ68" s="144" t="str">
        <f>IFERROR(VLOOKUP(INDEX(EU_Extra!$D$4:$D$155,MATCH(LARGE(EU_Extra!AH$4:AH$155,$D68),EU_Extra!AH$4:AH$155,0)),Countries!$A:$B,2,FALSE),"")</f>
        <v/>
      </c>
    </row>
    <row r="69" spans="4:36" ht="16" customHeight="1">
      <c r="D69" s="145">
        <f t="shared" si="1"/>
        <v>62</v>
      </c>
      <c r="E69" s="144" t="str">
        <f>IFERROR(VLOOKUP(INDEX(EU_Extra!$D$4:$D$152,MATCH(LARGE(EU_Extra!#REF!,$D69),EU_Extra!#REF!,0)),Countries!$A:$B,2,FALSE),"")</f>
        <v/>
      </c>
      <c r="F69" s="144" t="str">
        <f>IFERROR(VLOOKUP(INDEX(EU_Extra!$D$4:$D$152,MATCH(LARGE(EU_Extra!#REF!,$D69),EU_Extra!#REF!,0)),Countries!$A:$B,2,FALSE),"")</f>
        <v/>
      </c>
      <c r="G69" s="144" t="str">
        <f>IFERROR(VLOOKUP(INDEX(EU_Extra!$D$4:$D$155,MATCH(LARGE(EU_Extra!E$4:E$155,$D69),EU_Extra!E$4:E$155,0)),Countries!$A:$B,2,FALSE),"")</f>
        <v>Russland</v>
      </c>
      <c r="H69" s="144" t="str">
        <f>IFERROR(VLOOKUP(INDEX(EU_Extra!$D$4:$D$155,MATCH(LARGE(EU_Extra!F$4:F$155,$D69),EU_Extra!F$4:F$155,0)),Countries!$A:$B,2,FALSE),"")</f>
        <v>Mauretanien</v>
      </c>
      <c r="I69" s="144" t="str">
        <f>IFERROR(VLOOKUP(INDEX(EU_Extra!$D$4:$D$155,MATCH(LARGE(EU_Extra!G$4:G$155,$D69),EU_Extra!G$4:G$155,0)),Countries!$A:$B,2,FALSE),"")</f>
        <v>Singapur</v>
      </c>
      <c r="J69" s="144" t="str">
        <f>IFERROR(VLOOKUP(INDEX(EU_Extra!$D$4:$D$155,MATCH(LARGE(EU_Extra!H$4:H$155,$D69),EU_Extra!H$4:H$155,0)),Countries!$A:$B,2,FALSE),"")</f>
        <v>Bolivien</v>
      </c>
      <c r="K69" s="144" t="str">
        <f>IFERROR(VLOOKUP(INDEX(EU_Extra!$D$4:$D$155,MATCH(LARGE(EU_Extra!I$4:I$155,$D69),EU_Extra!I$4:I$155,0)),Countries!$A:$B,2,FALSE),"")</f>
        <v>Iran, Islamische Republik</v>
      </c>
      <c r="L69" s="144" t="str">
        <f>IFERROR(VLOOKUP(INDEX(EU_Extra!$D$4:$D$155,MATCH(LARGE(EU_Extra!J$4:J$155,$D69),EU_Extra!J$4:J$155,0)),Countries!$A:$B,2,FALSE),"")</f>
        <v>Iran, Islamische Republik</v>
      </c>
      <c r="M69" s="144" t="str">
        <f>IFERROR(VLOOKUP(INDEX(EU_Extra!$D$4:$D$155,MATCH(LARGE(EU_Extra!K$4:K$155,$D69),EU_Extra!K$4:K$155,0)),Countries!$A:$B,2,FALSE),"")</f>
        <v>Israel</v>
      </c>
      <c r="N69" s="144" t="str">
        <f>IFERROR(VLOOKUP(INDEX(EU_Extra!$D$4:$D$155,MATCH(LARGE(EU_Extra!L$4:L$155,$D69),EU_Extra!L$4:L$155,0)),Countries!$A:$B,2,FALSE),"")</f>
        <v>Marokko</v>
      </c>
      <c r="O69" s="144" t="str">
        <f>IFERROR(VLOOKUP(INDEX(EU_Extra!$D$4:$D$155,MATCH(LARGE(EU_Extra!M$4:M$155,$D69),EU_Extra!M$4:M$155,0)),Countries!$A:$B,2,FALSE),"")</f>
        <v>Moldau</v>
      </c>
      <c r="P69" s="144" t="str">
        <f>IFERROR(VLOOKUP(INDEX(EU_Extra!$D$4:$D$155,MATCH(LARGE(EU_Extra!N$4:N$155,$D69),EU_Extra!N$4:N$155,0)),Countries!$A:$B,2,FALSE),"")</f>
        <v>Marokko</v>
      </c>
      <c r="Q69" s="144" t="str">
        <f>IFERROR(VLOOKUP(INDEX(EU_Extra!$D$4:$D$155,MATCH(LARGE(EU_Extra!O$4:O$155,$D69),EU_Extra!O$4:O$155,0)),Countries!$A:$B,2,FALSE),"")</f>
        <v>Hong Kong</v>
      </c>
      <c r="R69" s="144" t="str">
        <f>IFERROR(VLOOKUP(INDEX(EU_Extra!$D$4:$D$155,MATCH(LARGE(EU_Extra!P$4:P$155,$D69),EU_Extra!P$4:P$155,0)),Countries!$A:$B,2,FALSE),"")</f>
        <v>Bolivien</v>
      </c>
      <c r="S69" s="144" t="str">
        <f>IFERROR(VLOOKUP(INDEX(EU_Extra!$D$4:$D$155,MATCH(LARGE(EU_Extra!Q$4:Q$155,$D69),EU_Extra!Q$4:Q$155,0)),Countries!$A:$B,2,FALSE),"")</f>
        <v>Suriname</v>
      </c>
      <c r="T69" s="144" t="str">
        <f>IFERROR(VLOOKUP(INDEX(EU_Extra!$D$4:$D$155,MATCH(LARGE(EU_Extra!R$4:R$155,$D69),EU_Extra!R$4:R$155,0)),Countries!$A:$B,2,FALSE),"")</f>
        <v>Türkei</v>
      </c>
      <c r="U69" s="144" t="str">
        <f>IFERROR(VLOOKUP(INDEX(EU_Extra!$D$4:$D$155,MATCH(LARGE(EU_Extra!S$4:S$155,$D69),EU_Extra!S$4:S$155,0)),Countries!$A:$B,2,FALSE),"")</f>
        <v>Hong Kong</v>
      </c>
      <c r="V69" s="144" t="str">
        <f>IFERROR(VLOOKUP(INDEX(EU_Extra!$D$4:$D$155,MATCH(LARGE(EU_Extra!T$4:T$155,$D69),EU_Extra!T$4:T$155,0)),Countries!$A:$B,2,FALSE),"")</f>
        <v>Saudi Arabien</v>
      </c>
      <c r="W69" s="144" t="str">
        <f>IFERROR(VLOOKUP(INDEX(EU_Extra!$D$4:$D$155,MATCH(LARGE(EU_Extra!U$4:U$155,$D69),EU_Extra!U$4:U$155,0)),Countries!$A:$B,2,FALSE),"")</f>
        <v>Russland</v>
      </c>
      <c r="X69" s="144" t="str">
        <f>IFERROR(VLOOKUP(INDEX(EU_Extra!$D$4:$D$155,MATCH(LARGE(EU_Extra!V$4:V$155,$D69),EU_Extra!V$4:V$155,0)),Countries!$A:$B,2,FALSE),"")</f>
        <v>Madagaskar</v>
      </c>
      <c r="Y69" s="144" t="str">
        <f>IFERROR(VLOOKUP(INDEX(EU_Extra!$D$4:$D$155,MATCH(LARGE(EU_Extra!W$4:W$155,$D69),EU_Extra!W$4:W$155,0)),Countries!$A:$B,2,FALSE),"")</f>
        <v>Russland</v>
      </c>
      <c r="Z69" s="144" t="str">
        <f>IFERROR(VLOOKUP(INDEX(EU_Extra!$D$4:$D$155,MATCH(LARGE(EU_Extra!X$4:X$155,$D69),EU_Extra!X$4:X$155,0)),Countries!$A:$B,2,FALSE),"")</f>
        <v>Bolivien</v>
      </c>
      <c r="AA69" s="144" t="str">
        <f>IFERROR(VLOOKUP(INDEX(EU_Extra!$D$4:$D$155,MATCH(LARGE(EU_Extra!Y$4:Y$155,$D69),EU_Extra!Y$4:Y$155,0)),Countries!$A:$B,2,FALSE),"")</f>
        <v>Israel</v>
      </c>
      <c r="AB69" s="144" t="str">
        <f>IFERROR(VLOOKUP(INDEX(EU_Extra!$D$4:$D$155,MATCH(LARGE(EU_Extra!Z$4:Z$155,$D69),EU_Extra!Z$4:Z$155,0)),Countries!$A:$B,2,FALSE),"")</f>
        <v/>
      </c>
      <c r="AC69" s="144" t="str">
        <f>IFERROR(VLOOKUP(INDEX(EU_Extra!$D$4:$D$155,MATCH(LARGE(EU_Extra!AA$4:AA$155,$D69),EU_Extra!AA$4:AA$155,0)),Countries!$A:$B,2,FALSE),"")</f>
        <v/>
      </c>
      <c r="AD69" s="144" t="str">
        <f>IFERROR(VLOOKUP(INDEX(EU_Extra!$D$4:$D$155,MATCH(LARGE(EU_Extra!AB$4:AB$155,$D69),EU_Extra!AB$4:AB$155,0)),Countries!$A:$B,2,FALSE),"")</f>
        <v/>
      </c>
      <c r="AE69" s="144" t="str">
        <f>IFERROR(VLOOKUP(INDEX(EU_Extra!$D$4:$D$155,MATCH(LARGE(EU_Extra!AC$4:AC$155,$D69),EU_Extra!AC$4:AC$155,0)),Countries!$A:$B,2,FALSE),"")</f>
        <v/>
      </c>
      <c r="AF69" s="144" t="str">
        <f>IFERROR(VLOOKUP(INDEX(EU_Extra!$D$4:$D$155,MATCH(LARGE(EU_Extra!AD$4:AD$155,$D69),EU_Extra!AD$4:AD$155,0)),Countries!$A:$B,2,FALSE),"")</f>
        <v/>
      </c>
      <c r="AG69" s="144" t="str">
        <f>IFERROR(VLOOKUP(INDEX(EU_Extra!$D$4:$D$155,MATCH(LARGE(EU_Extra!AE$4:AE$155,$D69),EU_Extra!AE$4:AE$155,0)),Countries!$A:$B,2,FALSE),"")</f>
        <v/>
      </c>
      <c r="AH69" s="144" t="str">
        <f>IFERROR(VLOOKUP(INDEX(EU_Extra!$D$4:$D$155,MATCH(LARGE(EU_Extra!AF$4:AF$155,$D69),EU_Extra!AF$4:AF$155,0)),Countries!$A:$B,2,FALSE),"")</f>
        <v/>
      </c>
      <c r="AI69" s="144" t="str">
        <f>IFERROR(VLOOKUP(INDEX(EU_Extra!$D$4:$D$155,MATCH(LARGE(EU_Extra!AG$4:AG$155,$D69),EU_Extra!AG$4:AG$155,0)),Countries!$A:$B,2,FALSE),"")</f>
        <v/>
      </c>
      <c r="AJ69" s="144" t="str">
        <f>IFERROR(VLOOKUP(INDEX(EU_Extra!$D$4:$D$155,MATCH(LARGE(EU_Extra!AH$4:AH$155,$D69),EU_Extra!AH$4:AH$155,0)),Countries!$A:$B,2,FALSE),"")</f>
        <v/>
      </c>
    </row>
    <row r="70" spans="4:36" ht="16" customHeight="1">
      <c r="D70" s="145">
        <f t="shared" si="1"/>
        <v>63</v>
      </c>
      <c r="E70" s="144" t="str">
        <f>IFERROR(VLOOKUP(INDEX(EU_Extra!$D$4:$D$152,MATCH(LARGE(EU_Extra!#REF!,$D70),EU_Extra!#REF!,0)),Countries!$A:$B,2,FALSE),"")</f>
        <v/>
      </c>
      <c r="F70" s="144" t="str">
        <f>IFERROR(VLOOKUP(INDEX(EU_Extra!$D$4:$D$152,MATCH(LARGE(EU_Extra!#REF!,$D70),EU_Extra!#REF!,0)),Countries!$A:$B,2,FALSE),"")</f>
        <v/>
      </c>
      <c r="G70" s="144" t="str">
        <f>IFERROR(VLOOKUP(INDEX(EU_Extra!$D$4:$D$155,MATCH(LARGE(EU_Extra!E$4:E$155,$D70),EU_Extra!E$4:E$155,0)),Countries!$A:$B,2,FALSE),"")</f>
        <v>Israel</v>
      </c>
      <c r="H70" s="144" t="str">
        <f>IFERROR(VLOOKUP(INDEX(EU_Extra!$D$4:$D$155,MATCH(LARGE(EU_Extra!F$4:F$155,$D70),EU_Extra!F$4:F$155,0)),Countries!$A:$B,2,FALSE),"")</f>
        <v>Singapur</v>
      </c>
      <c r="I70" s="144" t="str">
        <f>IFERROR(VLOOKUP(INDEX(EU_Extra!$D$4:$D$155,MATCH(LARGE(EU_Extra!G$4:G$155,$D70),EU_Extra!G$4:G$155,0)),Countries!$A:$B,2,FALSE),"")</f>
        <v>Kanada</v>
      </c>
      <c r="J70" s="144" t="str">
        <f>IFERROR(VLOOKUP(INDEX(EU_Extra!$D$4:$D$155,MATCH(LARGE(EU_Extra!H$4:H$155,$D70),EU_Extra!H$4:H$155,0)),Countries!$A:$B,2,FALSE),"")</f>
        <v>Sri Lanka</v>
      </c>
      <c r="K70" s="144" t="str">
        <f>IFERROR(VLOOKUP(INDEX(EU_Extra!$D$4:$D$155,MATCH(LARGE(EU_Extra!I$4:I$155,$D70),EU_Extra!I$4:I$155,0)),Countries!$A:$B,2,FALSE),"")</f>
        <v>Sudan</v>
      </c>
      <c r="L70" s="144" t="str">
        <f>IFERROR(VLOOKUP(INDEX(EU_Extra!$D$4:$D$155,MATCH(LARGE(EU_Extra!J$4:J$155,$D70),EU_Extra!J$4:J$155,0)),Countries!$A:$B,2,FALSE),"")</f>
        <v>Marokko</v>
      </c>
      <c r="M70" s="144" t="str">
        <f>IFERROR(VLOOKUP(INDEX(EU_Extra!$D$4:$D$155,MATCH(LARGE(EU_Extra!K$4:K$155,$D70),EU_Extra!K$4:K$155,0)),Countries!$A:$B,2,FALSE),"")</f>
        <v>Hong Kong</v>
      </c>
      <c r="N70" s="144" t="str">
        <f>IFERROR(VLOOKUP(INDEX(EU_Extra!$D$4:$D$155,MATCH(LARGE(EU_Extra!L$4:L$155,$D70),EU_Extra!L$4:L$155,0)),Countries!$A:$B,2,FALSE),"")</f>
        <v>Panama</v>
      </c>
      <c r="O70" s="144" t="str">
        <f>IFERROR(VLOOKUP(INDEX(EU_Extra!$D$4:$D$155,MATCH(LARGE(EU_Extra!M$4:M$155,$D70),EU_Extra!M$4:M$155,0)),Countries!$A:$B,2,FALSE),"")</f>
        <v>Afghanistan</v>
      </c>
      <c r="P70" s="144" t="str">
        <f>IFERROR(VLOOKUP(INDEX(EU_Extra!$D$4:$D$155,MATCH(LARGE(EU_Extra!N$4:N$155,$D70),EU_Extra!N$4:N$155,0)),Countries!$A:$B,2,FALSE),"")</f>
        <v>Indonesien</v>
      </c>
      <c r="Q70" s="144" t="str">
        <f>IFERROR(VLOOKUP(INDEX(EU_Extra!$D$4:$D$155,MATCH(LARGE(EU_Extra!O$4:O$155,$D70),EU_Extra!O$4:O$155,0)),Countries!$A:$B,2,FALSE),"")</f>
        <v>Taiwan</v>
      </c>
      <c r="R70" s="144" t="str">
        <f>IFERROR(VLOOKUP(INDEX(EU_Extra!$D$4:$D$155,MATCH(LARGE(EU_Extra!P$4:P$155,$D70),EU_Extra!P$4:P$155,0)),Countries!$A:$B,2,FALSE),"")</f>
        <v>Honduras</v>
      </c>
      <c r="S70" s="144" t="str">
        <f>IFERROR(VLOOKUP(INDEX(EU_Extra!$D$4:$D$155,MATCH(LARGE(EU_Extra!Q$4:Q$155,$D70),EU_Extra!Q$4:Q$155,0)),Countries!$A:$B,2,FALSE),"")</f>
        <v>Korea, Republik</v>
      </c>
      <c r="T70" s="144" t="str">
        <f>IFERROR(VLOOKUP(INDEX(EU_Extra!$D$4:$D$155,MATCH(LARGE(EU_Extra!R$4:R$155,$D70),EU_Extra!R$4:R$155,0)),Countries!$A:$B,2,FALSE),"")</f>
        <v>Suriname</v>
      </c>
      <c r="U70" s="144" t="str">
        <f>IFERROR(VLOOKUP(INDEX(EU_Extra!$D$4:$D$155,MATCH(LARGE(EU_Extra!S$4:S$155,$D70),EU_Extra!S$4:S$155,0)),Countries!$A:$B,2,FALSE),"")</f>
        <v>Indonesien</v>
      </c>
      <c r="V70" s="144" t="str">
        <f>IFERROR(VLOOKUP(INDEX(EU_Extra!$D$4:$D$155,MATCH(LARGE(EU_Extra!T$4:T$155,$D70),EU_Extra!T$4:T$155,0)),Countries!$A:$B,2,FALSE),"")</f>
        <v>Libanon</v>
      </c>
      <c r="W70" s="144" t="str">
        <f>IFERROR(VLOOKUP(INDEX(EU_Extra!$D$4:$D$155,MATCH(LARGE(EU_Extra!U$4:U$155,$D70),EU_Extra!U$4:U$155,0)),Countries!$A:$B,2,FALSE),"")</f>
        <v>Uganda</v>
      </c>
      <c r="X70" s="144" t="str">
        <f>IFERROR(VLOOKUP(INDEX(EU_Extra!$D$4:$D$155,MATCH(LARGE(EU_Extra!V$4:V$155,$D70),EU_Extra!V$4:V$155,0)),Countries!$A:$B,2,FALSE),"")</f>
        <v>Suriname</v>
      </c>
      <c r="Y70" s="144" t="str">
        <f>IFERROR(VLOOKUP(INDEX(EU_Extra!$D$4:$D$155,MATCH(LARGE(EU_Extra!W$4:W$155,$D70),EU_Extra!W$4:W$155,0)),Countries!$A:$B,2,FALSE),"")</f>
        <v>Kanada</v>
      </c>
      <c r="Z70" s="144" t="str">
        <f>IFERROR(VLOOKUP(INDEX(EU_Extra!$D$4:$D$155,MATCH(LARGE(EU_Extra!X$4:X$155,$D70),EU_Extra!X$4:X$155,0)),Countries!$A:$B,2,FALSE),"")</f>
        <v>Jordanien</v>
      </c>
      <c r="AA70" s="144" t="str">
        <f>IFERROR(VLOOKUP(INDEX(EU_Extra!$D$4:$D$155,MATCH(LARGE(EU_Extra!Y$4:Y$155,$D70),EU_Extra!Y$4:Y$155,0)),Countries!$A:$B,2,FALSE),"")</f>
        <v>Guyana</v>
      </c>
      <c r="AB70" s="144" t="str">
        <f>IFERROR(VLOOKUP(INDEX(EU_Extra!$D$4:$D$155,MATCH(LARGE(EU_Extra!Z$4:Z$155,$D70),EU_Extra!Z$4:Z$155,0)),Countries!$A:$B,2,FALSE),"")</f>
        <v/>
      </c>
      <c r="AC70" s="144" t="str">
        <f>IFERROR(VLOOKUP(INDEX(EU_Extra!$D$4:$D$155,MATCH(LARGE(EU_Extra!AA$4:AA$155,$D70),EU_Extra!AA$4:AA$155,0)),Countries!$A:$B,2,FALSE),"")</f>
        <v/>
      </c>
      <c r="AD70" s="144" t="str">
        <f>IFERROR(VLOOKUP(INDEX(EU_Extra!$D$4:$D$155,MATCH(LARGE(EU_Extra!AB$4:AB$155,$D70),EU_Extra!AB$4:AB$155,0)),Countries!$A:$B,2,FALSE),"")</f>
        <v/>
      </c>
      <c r="AE70" s="144" t="str">
        <f>IFERROR(VLOOKUP(INDEX(EU_Extra!$D$4:$D$155,MATCH(LARGE(EU_Extra!AC$4:AC$155,$D70),EU_Extra!AC$4:AC$155,0)),Countries!$A:$B,2,FALSE),"")</f>
        <v/>
      </c>
      <c r="AF70" s="144" t="str">
        <f>IFERROR(VLOOKUP(INDEX(EU_Extra!$D$4:$D$155,MATCH(LARGE(EU_Extra!AD$4:AD$155,$D70),EU_Extra!AD$4:AD$155,0)),Countries!$A:$B,2,FALSE),"")</f>
        <v/>
      </c>
      <c r="AG70" s="144" t="str">
        <f>IFERROR(VLOOKUP(INDEX(EU_Extra!$D$4:$D$155,MATCH(LARGE(EU_Extra!AE$4:AE$155,$D70),EU_Extra!AE$4:AE$155,0)),Countries!$A:$B,2,FALSE),"")</f>
        <v/>
      </c>
      <c r="AH70" s="144" t="str">
        <f>IFERROR(VLOOKUP(INDEX(EU_Extra!$D$4:$D$155,MATCH(LARGE(EU_Extra!AF$4:AF$155,$D70),EU_Extra!AF$4:AF$155,0)),Countries!$A:$B,2,FALSE),"")</f>
        <v/>
      </c>
      <c r="AI70" s="144" t="str">
        <f>IFERROR(VLOOKUP(INDEX(EU_Extra!$D$4:$D$155,MATCH(LARGE(EU_Extra!AG$4:AG$155,$D70),EU_Extra!AG$4:AG$155,0)),Countries!$A:$B,2,FALSE),"")</f>
        <v/>
      </c>
      <c r="AJ70" s="144" t="str">
        <f>IFERROR(VLOOKUP(INDEX(EU_Extra!$D$4:$D$155,MATCH(LARGE(EU_Extra!AH$4:AH$155,$D70),EU_Extra!AH$4:AH$155,0)),Countries!$A:$B,2,FALSE),"")</f>
        <v/>
      </c>
    </row>
    <row r="71" spans="4:36" ht="16" customHeight="1">
      <c r="D71" s="145">
        <f t="shared" si="1"/>
        <v>64</v>
      </c>
      <c r="E71" s="144" t="str">
        <f>IFERROR(VLOOKUP(INDEX(EU_Extra!$D$4:$D$152,MATCH(LARGE(EU_Extra!#REF!,$D71),EU_Extra!#REF!,0)),Countries!$A:$B,2,FALSE),"")</f>
        <v/>
      </c>
      <c r="F71" s="144" t="str">
        <f>IFERROR(VLOOKUP(INDEX(EU_Extra!$D$4:$D$152,MATCH(LARGE(EU_Extra!#REF!,$D71),EU_Extra!#REF!,0)),Countries!$A:$B,2,FALSE),"")</f>
        <v/>
      </c>
      <c r="G71" s="144" t="str">
        <f>IFERROR(VLOOKUP(INDEX(EU_Extra!$D$4:$D$155,MATCH(LARGE(EU_Extra!E$4:E$155,$D71),EU_Extra!E$4:E$155,0)),Countries!$A:$B,2,FALSE),"")</f>
        <v>Pakistan</v>
      </c>
      <c r="H71" s="144" t="str">
        <f>IFERROR(VLOOKUP(INDEX(EU_Extra!$D$4:$D$155,MATCH(LARGE(EU_Extra!F$4:F$155,$D71),EU_Extra!F$4:F$155,0)),Countries!$A:$B,2,FALSE),"")</f>
        <v>Israel</v>
      </c>
      <c r="I71" s="144" t="str">
        <f>IFERROR(VLOOKUP(INDEX(EU_Extra!$D$4:$D$155,MATCH(LARGE(EU_Extra!G$4:G$155,$D71),EU_Extra!G$4:G$155,0)),Countries!$A:$B,2,FALSE),"")</f>
        <v>Hong Kong</v>
      </c>
      <c r="J71" s="144" t="str">
        <f>IFERROR(VLOOKUP(INDEX(EU_Extra!$D$4:$D$155,MATCH(LARGE(EU_Extra!H$4:H$155,$D71),EU_Extra!H$4:H$155,0)),Countries!$A:$B,2,FALSE),"")</f>
        <v>Tunisien</v>
      </c>
      <c r="K71" s="144" t="str">
        <f>IFERROR(VLOOKUP(INDEX(EU_Extra!$D$4:$D$155,MATCH(LARGE(EU_Extra!I$4:I$155,$D71),EU_Extra!I$4:I$155,0)),Countries!$A:$B,2,FALSE),"")</f>
        <v>Haiti</v>
      </c>
      <c r="L71" s="144" t="str">
        <f>IFERROR(VLOOKUP(INDEX(EU_Extra!$D$4:$D$155,MATCH(LARGE(EU_Extra!J$4:J$155,$D71),EU_Extra!J$4:J$155,0)),Countries!$A:$B,2,FALSE),"")</f>
        <v>Hong Kong</v>
      </c>
      <c r="M71" s="144" t="str">
        <f>IFERROR(VLOOKUP(INDEX(EU_Extra!$D$4:$D$155,MATCH(LARGE(EU_Extra!K$4:K$155,$D71),EU_Extra!K$4:K$155,0)),Countries!$A:$B,2,FALSE),"")</f>
        <v>Norwegen</v>
      </c>
      <c r="N71" s="144" t="str">
        <f>IFERROR(VLOOKUP(INDEX(EU_Extra!$D$4:$D$155,MATCH(LARGE(EU_Extra!L$4:L$155,$D71),EU_Extra!L$4:L$155,0)),Countries!$A:$B,2,FALSE),"")</f>
        <v>Iran, Islamische Republik</v>
      </c>
      <c r="O71" s="144" t="str">
        <f>IFERROR(VLOOKUP(INDEX(EU_Extra!$D$4:$D$155,MATCH(LARGE(EU_Extra!M$4:M$155,$D71),EU_Extra!M$4:M$155,0)),Countries!$A:$B,2,FALSE),"")</f>
        <v>Hong Kong</v>
      </c>
      <c r="P71" s="144" t="str">
        <f>IFERROR(VLOOKUP(INDEX(EU_Extra!$D$4:$D$155,MATCH(LARGE(EU_Extra!N$4:N$155,$D71),EU_Extra!N$4:N$155,0)),Countries!$A:$B,2,FALSE),"")</f>
        <v>Korea, Republik</v>
      </c>
      <c r="Q71" s="144" t="str">
        <f>IFERROR(VLOOKUP(INDEX(EU_Extra!$D$4:$D$155,MATCH(LARGE(EU_Extra!O$4:O$155,$D71),EU_Extra!O$4:O$155,0)),Countries!$A:$B,2,FALSE),"")</f>
        <v>Afghanistan</v>
      </c>
      <c r="R71" s="144" t="str">
        <f>IFERROR(VLOOKUP(INDEX(EU_Extra!$D$4:$D$155,MATCH(LARGE(EU_Extra!P$4:P$155,$D71),EU_Extra!P$4:P$155,0)),Countries!$A:$B,2,FALSE),"")</f>
        <v>Russland</v>
      </c>
      <c r="S71" s="144" t="str">
        <f>IFERROR(VLOOKUP(INDEX(EU_Extra!$D$4:$D$155,MATCH(LARGE(EU_Extra!Q$4:Q$155,$D71),EU_Extra!Q$4:Q$155,0)),Countries!$A:$B,2,FALSE),"")</f>
        <v>Sri Lanka</v>
      </c>
      <c r="T71" s="144" t="str">
        <f>IFERROR(VLOOKUP(INDEX(EU_Extra!$D$4:$D$155,MATCH(LARGE(EU_Extra!R$4:R$155,$D71),EU_Extra!R$4:R$155,0)),Countries!$A:$B,2,FALSE),"")</f>
        <v>Sri Lanka</v>
      </c>
      <c r="U71" s="144" t="str">
        <f>IFERROR(VLOOKUP(INDEX(EU_Extra!$D$4:$D$155,MATCH(LARGE(EU_Extra!S$4:S$155,$D71),EU_Extra!S$4:S$155,0)),Countries!$A:$B,2,FALSE),"")</f>
        <v>Kanada</v>
      </c>
      <c r="V71" s="144" t="str">
        <f>IFERROR(VLOOKUP(INDEX(EU_Extra!$D$4:$D$155,MATCH(LARGE(EU_Extra!T$4:T$155,$D71),EU_Extra!T$4:T$155,0)),Countries!$A:$B,2,FALSE),"")</f>
        <v>Suriname</v>
      </c>
      <c r="W71" s="144" t="str">
        <f>IFERROR(VLOOKUP(INDEX(EU_Extra!$D$4:$D$155,MATCH(LARGE(EU_Extra!U$4:U$155,$D71),EU_Extra!U$4:U$155,0)),Countries!$A:$B,2,FALSE),"")</f>
        <v>NordMazedonien</v>
      </c>
      <c r="X71" s="144" t="str">
        <f>IFERROR(VLOOKUP(INDEX(EU_Extra!$D$4:$D$155,MATCH(LARGE(EU_Extra!V$4:V$155,$D71),EU_Extra!V$4:V$155,0)),Countries!$A:$B,2,FALSE),"")</f>
        <v>Kanada</v>
      </c>
      <c r="Y71" s="144" t="str">
        <f>IFERROR(VLOOKUP(INDEX(EU_Extra!$D$4:$D$155,MATCH(LARGE(EU_Extra!W$4:W$155,$D71),EU_Extra!W$4:W$155,0)),Countries!$A:$B,2,FALSE),"")</f>
        <v>Libanon</v>
      </c>
      <c r="Z71" s="144" t="str">
        <f>IFERROR(VLOOKUP(INDEX(EU_Extra!$D$4:$D$155,MATCH(LARGE(EU_Extra!X$4:X$155,$D71),EU_Extra!X$4:X$155,0)),Countries!$A:$B,2,FALSE),"")</f>
        <v>Suriname</v>
      </c>
      <c r="AA71" s="144" t="str">
        <f>IFERROR(VLOOKUP(INDEX(EU_Extra!$D$4:$D$155,MATCH(LARGE(EU_Extra!Y$4:Y$155,$D71),EU_Extra!Y$4:Y$155,0)),Countries!$A:$B,2,FALSE),"")</f>
        <v>Kanada</v>
      </c>
      <c r="AB71" s="144" t="str">
        <f>IFERROR(VLOOKUP(INDEX(EU_Extra!$D$4:$D$155,MATCH(LARGE(EU_Extra!Z$4:Z$155,$D71),EU_Extra!Z$4:Z$155,0)),Countries!$A:$B,2,FALSE),"")</f>
        <v/>
      </c>
      <c r="AC71" s="144" t="str">
        <f>IFERROR(VLOOKUP(INDEX(EU_Extra!$D$4:$D$155,MATCH(LARGE(EU_Extra!AA$4:AA$155,$D71),EU_Extra!AA$4:AA$155,0)),Countries!$A:$B,2,FALSE),"")</f>
        <v/>
      </c>
      <c r="AD71" s="144" t="str">
        <f>IFERROR(VLOOKUP(INDEX(EU_Extra!$D$4:$D$155,MATCH(LARGE(EU_Extra!AB$4:AB$155,$D71),EU_Extra!AB$4:AB$155,0)),Countries!$A:$B,2,FALSE),"")</f>
        <v/>
      </c>
      <c r="AE71" s="144" t="str">
        <f>IFERROR(VLOOKUP(INDEX(EU_Extra!$D$4:$D$155,MATCH(LARGE(EU_Extra!AC$4:AC$155,$D71),EU_Extra!AC$4:AC$155,0)),Countries!$A:$B,2,FALSE),"")</f>
        <v/>
      </c>
      <c r="AF71" s="144" t="str">
        <f>IFERROR(VLOOKUP(INDEX(EU_Extra!$D$4:$D$155,MATCH(LARGE(EU_Extra!AD$4:AD$155,$D71),EU_Extra!AD$4:AD$155,0)),Countries!$A:$B,2,FALSE),"")</f>
        <v/>
      </c>
      <c r="AG71" s="144" t="str">
        <f>IFERROR(VLOOKUP(INDEX(EU_Extra!$D$4:$D$155,MATCH(LARGE(EU_Extra!AE$4:AE$155,$D71),EU_Extra!AE$4:AE$155,0)),Countries!$A:$B,2,FALSE),"")</f>
        <v/>
      </c>
      <c r="AH71" s="144" t="str">
        <f>IFERROR(VLOOKUP(INDEX(EU_Extra!$D$4:$D$155,MATCH(LARGE(EU_Extra!AF$4:AF$155,$D71),EU_Extra!AF$4:AF$155,0)),Countries!$A:$B,2,FALSE),"")</f>
        <v/>
      </c>
      <c r="AI71" s="144" t="str">
        <f>IFERROR(VLOOKUP(INDEX(EU_Extra!$D$4:$D$155,MATCH(LARGE(EU_Extra!AG$4:AG$155,$D71),EU_Extra!AG$4:AG$155,0)),Countries!$A:$B,2,FALSE),"")</f>
        <v/>
      </c>
      <c r="AJ71" s="144" t="str">
        <f>IFERROR(VLOOKUP(INDEX(EU_Extra!$D$4:$D$155,MATCH(LARGE(EU_Extra!AH$4:AH$155,$D71),EU_Extra!AH$4:AH$155,0)),Countries!$A:$B,2,FALSE),"")</f>
        <v/>
      </c>
    </row>
    <row r="72" spans="4:36" ht="16" customHeight="1">
      <c r="D72" s="145">
        <f t="shared" si="1"/>
        <v>65</v>
      </c>
      <c r="E72" s="144" t="str">
        <f>IFERROR(VLOOKUP(INDEX(EU_Extra!$D$4:$D$152,MATCH(LARGE(EU_Extra!#REF!,$D72),EU_Extra!#REF!,0)),Countries!$A:$B,2,FALSE),"")</f>
        <v/>
      </c>
      <c r="F72" s="144" t="str">
        <f>IFERROR(VLOOKUP(INDEX(EU_Extra!$D$4:$D$152,MATCH(LARGE(EU_Extra!#REF!,$D72),EU_Extra!#REF!,0)),Countries!$A:$B,2,FALSE),"")</f>
        <v/>
      </c>
      <c r="G72" s="144" t="str">
        <f>IFERROR(VLOOKUP(INDEX(EU_Extra!$D$4:$D$155,MATCH(LARGE(EU_Extra!E$4:E$155,$D72),EU_Extra!E$4:E$155,0)),Countries!$A:$B,2,FALSE),"")</f>
        <v>Nicaragua</v>
      </c>
      <c r="H72" s="144" t="str">
        <f>IFERROR(VLOOKUP(INDEX(EU_Extra!$D$4:$D$155,MATCH(LARGE(EU_Extra!F$4:F$155,$D72),EU_Extra!F$4:F$155,0)),Countries!$A:$B,2,FALSE),"")</f>
        <v>Chile</v>
      </c>
      <c r="I72" s="144" t="str">
        <f>IFERROR(VLOOKUP(INDEX(EU_Extra!$D$4:$D$155,MATCH(LARGE(EU_Extra!G$4:G$155,$D72),EU_Extra!G$4:G$155,0)),Countries!$A:$B,2,FALSE),"")</f>
        <v>Marokko</v>
      </c>
      <c r="J72" s="144" t="str">
        <f>IFERROR(VLOOKUP(INDEX(EU_Extra!$D$4:$D$155,MATCH(LARGE(EU_Extra!H$4:H$155,$D72),EU_Extra!H$4:H$155,0)),Countries!$A:$B,2,FALSE),"")</f>
        <v>Amerikanische Jungferninseln</v>
      </c>
      <c r="K72" s="144" t="str">
        <f>IFERROR(VLOOKUP(INDEX(EU_Extra!$D$4:$D$155,MATCH(LARGE(EU_Extra!I$4:I$155,$D72),EU_Extra!I$4:I$155,0)),Countries!$A:$B,2,FALSE),"")</f>
        <v>Pakistan</v>
      </c>
      <c r="L72" s="144" t="str">
        <f>IFERROR(VLOOKUP(INDEX(EU_Extra!$D$4:$D$155,MATCH(LARGE(EU_Extra!J$4:J$155,$D72),EU_Extra!J$4:J$155,0)),Countries!$A:$B,2,FALSE),"")</f>
        <v>Kongo, Demokratische Republik</v>
      </c>
      <c r="M72" s="144" t="str">
        <f>IFERROR(VLOOKUP(INDEX(EU_Extra!$D$4:$D$155,MATCH(LARGE(EU_Extra!K$4:K$155,$D72),EU_Extra!K$4:K$155,0)),Countries!$A:$B,2,FALSE),"")</f>
        <v>Afghanistan</v>
      </c>
      <c r="N72" s="144" t="str">
        <f>IFERROR(VLOOKUP(INDEX(EU_Extra!$D$4:$D$155,MATCH(LARGE(EU_Extra!L$4:L$155,$D72),EU_Extra!L$4:L$155,0)),Countries!$A:$B,2,FALSE),"")</f>
        <v>Türkei</v>
      </c>
      <c r="O72" s="144" t="str">
        <f>IFERROR(VLOOKUP(INDEX(EU_Extra!$D$4:$D$155,MATCH(LARGE(EU_Extra!M$4:M$155,$D72),EU_Extra!M$4:M$155,0)),Countries!$A:$B,2,FALSE),"")</f>
        <v>Kanada</v>
      </c>
      <c r="P72" s="144" t="str">
        <f>IFERROR(VLOOKUP(INDEX(EU_Extra!$D$4:$D$155,MATCH(LARGE(EU_Extra!N$4:N$155,$D72),EU_Extra!N$4:N$155,0)),Countries!$A:$B,2,FALSE),"")</f>
        <v>Hong Kong</v>
      </c>
      <c r="Q72" s="144" t="str">
        <f>IFERROR(VLOOKUP(INDEX(EU_Extra!$D$4:$D$155,MATCH(LARGE(EU_Extra!O$4:O$155,$D72),EU_Extra!O$4:O$155,0)),Countries!$A:$B,2,FALSE),"")</f>
        <v>Sri Lanka</v>
      </c>
      <c r="R72" s="144" t="str">
        <f>IFERROR(VLOOKUP(INDEX(EU_Extra!$D$4:$D$155,MATCH(LARGE(EU_Extra!P$4:P$155,$D72),EU_Extra!P$4:P$155,0)),Countries!$A:$B,2,FALSE),"")</f>
        <v>Benin</v>
      </c>
      <c r="S72" s="144" t="str">
        <f>IFERROR(VLOOKUP(INDEX(EU_Extra!$D$4:$D$155,MATCH(LARGE(EU_Extra!Q$4:Q$155,$D72),EU_Extra!Q$4:Q$155,0)),Countries!$A:$B,2,FALSE),"")</f>
        <v>Türkei</v>
      </c>
      <c r="T72" s="144" t="str">
        <f>IFERROR(VLOOKUP(INDEX(EU_Extra!$D$4:$D$155,MATCH(LARGE(EU_Extra!R$4:R$155,$D72),EU_Extra!R$4:R$155,0)),Countries!$A:$B,2,FALSE),"")</f>
        <v>Hong Kong</v>
      </c>
      <c r="U72" s="144" t="str">
        <f>IFERROR(VLOOKUP(INDEX(EU_Extra!$D$4:$D$155,MATCH(LARGE(EU_Extra!S$4:S$155,$D72),EU_Extra!S$4:S$155,0)),Countries!$A:$B,2,FALSE),"")</f>
        <v>Russland</v>
      </c>
      <c r="V72" s="144" t="str">
        <f>IFERROR(VLOOKUP(INDEX(EU_Extra!$D$4:$D$155,MATCH(LARGE(EU_Extra!T$4:T$155,$D72),EU_Extra!T$4:T$155,0)),Countries!$A:$B,2,FALSE),"")</f>
        <v>Kanada</v>
      </c>
      <c r="W72" s="144" t="str">
        <f>IFERROR(VLOOKUP(INDEX(EU_Extra!$D$4:$D$155,MATCH(LARGE(EU_Extra!U$4:U$155,$D72),EU_Extra!U$4:U$155,0)),Countries!$A:$B,2,FALSE),"")</f>
        <v>Viet Nam</v>
      </c>
      <c r="X72" s="144" t="str">
        <f>IFERROR(VLOOKUP(INDEX(EU_Extra!$D$4:$D$155,MATCH(LARGE(EU_Extra!V$4:V$155,$D72),EU_Extra!V$4:V$155,0)),Countries!$A:$B,2,FALSE),"")</f>
        <v>Bolivien</v>
      </c>
      <c r="Y72" s="144" t="str">
        <f>IFERROR(VLOOKUP(INDEX(EU_Extra!$D$4:$D$155,MATCH(LARGE(EU_Extra!W$4:W$155,$D72),EU_Extra!W$4:W$155,0)),Countries!$A:$B,2,FALSE),"")</f>
        <v>Israel</v>
      </c>
      <c r="Z72" s="144" t="str">
        <f>IFERROR(VLOOKUP(INDEX(EU_Extra!$D$4:$D$155,MATCH(LARGE(EU_Extra!X$4:X$155,$D72),EU_Extra!X$4:X$155,0)),Countries!$A:$B,2,FALSE),"")</f>
        <v>Kanada</v>
      </c>
      <c r="AA72" s="144" t="str">
        <f>IFERROR(VLOOKUP(INDEX(EU_Extra!$D$4:$D$155,MATCH(LARGE(EU_Extra!Y$4:Y$155,$D72),EU_Extra!Y$4:Y$155,0)),Countries!$A:$B,2,FALSE),"")</f>
        <v>Indonesien</v>
      </c>
      <c r="AB72" s="144" t="str">
        <f>IFERROR(VLOOKUP(INDEX(EU_Extra!$D$4:$D$155,MATCH(LARGE(EU_Extra!Z$4:Z$155,$D72),EU_Extra!Z$4:Z$155,0)),Countries!$A:$B,2,FALSE),"")</f>
        <v/>
      </c>
      <c r="AC72" s="144" t="str">
        <f>IFERROR(VLOOKUP(INDEX(EU_Extra!$D$4:$D$155,MATCH(LARGE(EU_Extra!AA$4:AA$155,$D72),EU_Extra!AA$4:AA$155,0)),Countries!$A:$B,2,FALSE),"")</f>
        <v/>
      </c>
      <c r="AD72" s="144" t="str">
        <f>IFERROR(VLOOKUP(INDEX(EU_Extra!$D$4:$D$155,MATCH(LARGE(EU_Extra!AB$4:AB$155,$D72),EU_Extra!AB$4:AB$155,0)),Countries!$A:$B,2,FALSE),"")</f>
        <v/>
      </c>
      <c r="AE72" s="144" t="str">
        <f>IFERROR(VLOOKUP(INDEX(EU_Extra!$D$4:$D$155,MATCH(LARGE(EU_Extra!AC$4:AC$155,$D72),EU_Extra!AC$4:AC$155,0)),Countries!$A:$B,2,FALSE),"")</f>
        <v/>
      </c>
      <c r="AF72" s="144" t="str">
        <f>IFERROR(VLOOKUP(INDEX(EU_Extra!$D$4:$D$155,MATCH(LARGE(EU_Extra!AD$4:AD$155,$D72),EU_Extra!AD$4:AD$155,0)),Countries!$A:$B,2,FALSE),"")</f>
        <v/>
      </c>
      <c r="AG72" s="144" t="str">
        <f>IFERROR(VLOOKUP(INDEX(EU_Extra!$D$4:$D$155,MATCH(LARGE(EU_Extra!AE$4:AE$155,$D72),EU_Extra!AE$4:AE$155,0)),Countries!$A:$B,2,FALSE),"")</f>
        <v/>
      </c>
      <c r="AH72" s="144" t="str">
        <f>IFERROR(VLOOKUP(INDEX(EU_Extra!$D$4:$D$155,MATCH(LARGE(EU_Extra!AF$4:AF$155,$D72),EU_Extra!AF$4:AF$155,0)),Countries!$A:$B,2,FALSE),"")</f>
        <v/>
      </c>
      <c r="AI72" s="144" t="str">
        <f>IFERROR(VLOOKUP(INDEX(EU_Extra!$D$4:$D$155,MATCH(LARGE(EU_Extra!AG$4:AG$155,$D72),EU_Extra!AG$4:AG$155,0)),Countries!$A:$B,2,FALSE),"")</f>
        <v/>
      </c>
      <c r="AJ72" s="144" t="str">
        <f>IFERROR(VLOOKUP(INDEX(EU_Extra!$D$4:$D$155,MATCH(LARGE(EU_Extra!AH$4:AH$155,$D72),EU_Extra!AH$4:AH$155,0)),Countries!$A:$B,2,FALSE),"")</f>
        <v/>
      </c>
    </row>
    <row r="73" spans="4:36" ht="16" customHeight="1">
      <c r="D73" s="145">
        <f t="shared" si="1"/>
        <v>66</v>
      </c>
      <c r="E73" s="144" t="str">
        <f>IFERROR(VLOOKUP(INDEX(EU_Extra!$D$4:$D$152,MATCH(LARGE(EU_Extra!#REF!,$D73),EU_Extra!#REF!,0)),Countries!$A:$B,2,FALSE),"")</f>
        <v/>
      </c>
      <c r="F73" s="144" t="str">
        <f>IFERROR(VLOOKUP(INDEX(EU_Extra!$D$4:$D$152,MATCH(LARGE(EU_Extra!#REF!,$D73),EU_Extra!#REF!,0)),Countries!$A:$B,2,FALSE),"")</f>
        <v/>
      </c>
      <c r="G73" s="144" t="str">
        <f>IFERROR(VLOOKUP(INDEX(EU_Extra!$D$4:$D$155,MATCH(LARGE(EU_Extra!E$4:E$155,$D73),EU_Extra!E$4:E$155,0)),Countries!$A:$B,2,FALSE),"")</f>
        <v>Marokko</v>
      </c>
      <c r="H73" s="144" t="str">
        <f>IFERROR(VLOOKUP(INDEX(EU_Extra!$D$4:$D$155,MATCH(LARGE(EU_Extra!F$4:F$155,$D73),EU_Extra!F$4:F$155,0)),Countries!$A:$B,2,FALSE),"")</f>
        <v>Chile</v>
      </c>
      <c r="I73" s="144" t="str">
        <f>IFERROR(VLOOKUP(INDEX(EU_Extra!$D$4:$D$155,MATCH(LARGE(EU_Extra!G$4:G$155,$D73),EU_Extra!G$4:G$155,0)),Countries!$A:$B,2,FALSE),"")</f>
        <v>Israel</v>
      </c>
      <c r="J73" s="144" t="str">
        <f>IFERROR(VLOOKUP(INDEX(EU_Extra!$D$4:$D$155,MATCH(LARGE(EU_Extra!H$4:H$155,$D73),EU_Extra!H$4:H$155,0)),Countries!$A:$B,2,FALSE),"")</f>
        <v>Ukraine</v>
      </c>
      <c r="K73" s="144" t="str">
        <f>IFERROR(VLOOKUP(INDEX(EU_Extra!$D$4:$D$155,MATCH(LARGE(EU_Extra!I$4:I$155,$D73),EU_Extra!I$4:I$155,0)),Countries!$A:$B,2,FALSE),"")</f>
        <v>Israel</v>
      </c>
      <c r="L73" s="144" t="str">
        <f>IFERROR(VLOOKUP(INDEX(EU_Extra!$D$4:$D$155,MATCH(LARGE(EU_Extra!J$4:J$155,$D73),EU_Extra!J$4:J$155,0)),Countries!$A:$B,2,FALSE),"")</f>
        <v>Norwegen</v>
      </c>
      <c r="M73" s="144" t="str">
        <f>IFERROR(VLOOKUP(INDEX(EU_Extra!$D$4:$D$155,MATCH(LARGE(EU_Extra!K$4:K$155,$D73),EU_Extra!K$4:K$155,0)),Countries!$A:$B,2,FALSE),"")</f>
        <v>Indonesien</v>
      </c>
      <c r="N73" s="144" t="str">
        <f>IFERROR(VLOOKUP(INDEX(EU_Extra!$D$4:$D$155,MATCH(LARGE(EU_Extra!L$4:L$155,$D73),EU_Extra!L$4:L$155,0)),Countries!$A:$B,2,FALSE),"")</f>
        <v>Hong Kong</v>
      </c>
      <c r="O73" s="144" t="str">
        <f>IFERROR(VLOOKUP(INDEX(EU_Extra!$D$4:$D$155,MATCH(LARGE(EU_Extra!M$4:M$155,$D73),EU_Extra!M$4:M$155,0)),Countries!$A:$B,2,FALSE),"")</f>
        <v>Taiwan</v>
      </c>
      <c r="P73" s="144" t="str">
        <f>IFERROR(VLOOKUP(INDEX(EU_Extra!$D$4:$D$155,MATCH(LARGE(EU_Extra!N$4:N$155,$D73),EU_Extra!N$4:N$155,0)),Countries!$A:$B,2,FALSE),"")</f>
        <v>Viet Nam</v>
      </c>
      <c r="Q73" s="144" t="str">
        <f>IFERROR(VLOOKUP(INDEX(EU_Extra!$D$4:$D$155,MATCH(LARGE(EU_Extra!O$4:O$155,$D73),EU_Extra!O$4:O$155,0)),Countries!$A:$B,2,FALSE),"")</f>
        <v>Indonesien</v>
      </c>
      <c r="R73" s="144" t="str">
        <f>IFERROR(VLOOKUP(INDEX(EU_Extra!$D$4:$D$155,MATCH(LARGE(EU_Extra!P$4:P$155,$D73),EU_Extra!P$4:P$155,0)),Countries!$A:$B,2,FALSE),"")</f>
        <v>Kanada</v>
      </c>
      <c r="S73" s="144" t="str">
        <f>IFERROR(VLOOKUP(INDEX(EU_Extra!$D$4:$D$155,MATCH(LARGE(EU_Extra!Q$4:Q$155,$D73),EU_Extra!Q$4:Q$155,0)),Countries!$A:$B,2,FALSE),"")</f>
        <v>Hong Kong</v>
      </c>
      <c r="T73" s="144" t="str">
        <f>IFERROR(VLOOKUP(INDEX(EU_Extra!$D$4:$D$155,MATCH(LARGE(EU_Extra!R$4:R$155,$D73),EU_Extra!R$4:R$155,0)),Countries!$A:$B,2,FALSE),"")</f>
        <v>Taiwan</v>
      </c>
      <c r="U73" s="144" t="str">
        <f>IFERROR(VLOOKUP(INDEX(EU_Extra!$D$4:$D$155,MATCH(LARGE(EU_Extra!S$4:S$155,$D73),EU_Extra!S$4:S$155,0)),Countries!$A:$B,2,FALSE),"")</f>
        <v>Kasachstan</v>
      </c>
      <c r="V73" s="144" t="str">
        <f>IFERROR(VLOOKUP(INDEX(EU_Extra!$D$4:$D$155,MATCH(LARGE(EU_Extra!T$4:T$155,$D73),EU_Extra!T$4:T$155,0)),Countries!$A:$B,2,FALSE),"")</f>
        <v>Russland</v>
      </c>
      <c r="W73" s="144" t="str">
        <f>IFERROR(VLOOKUP(INDEX(EU_Extra!$D$4:$D$155,MATCH(LARGE(EU_Extra!U$4:U$155,$D73),EU_Extra!U$4:U$155,0)),Countries!$A:$B,2,FALSE),"")</f>
        <v>Panama</v>
      </c>
      <c r="X73" s="144" t="str">
        <f>IFERROR(VLOOKUP(INDEX(EU_Extra!$D$4:$D$155,MATCH(LARGE(EU_Extra!V$4:V$155,$D73),EU_Extra!V$4:V$155,0)),Countries!$A:$B,2,FALSE),"")</f>
        <v>NordMazedonien</v>
      </c>
      <c r="Y73" s="144" t="str">
        <f>IFERROR(VLOOKUP(INDEX(EU_Extra!$D$4:$D$155,MATCH(LARGE(EU_Extra!W$4:W$155,$D73),EU_Extra!W$4:W$155,0)),Countries!$A:$B,2,FALSE),"")</f>
        <v>Arabische Republik Syrien</v>
      </c>
      <c r="Z73" s="144" t="str">
        <f>IFERROR(VLOOKUP(INDEX(EU_Extra!$D$4:$D$155,MATCH(LARGE(EU_Extra!X$4:X$155,$D73),EU_Extra!X$4:X$155,0)),Countries!$A:$B,2,FALSE),"")</f>
        <v>Kamerun</v>
      </c>
      <c r="AA73" s="144" t="str">
        <f>IFERROR(VLOOKUP(INDEX(EU_Extra!$D$4:$D$155,MATCH(LARGE(EU_Extra!Y$4:Y$155,$D73),EU_Extra!Y$4:Y$155,0)),Countries!$A:$B,2,FALSE),"")</f>
        <v>Viet Nam</v>
      </c>
      <c r="AB73" s="144" t="str">
        <f>IFERROR(VLOOKUP(INDEX(EU_Extra!$D$4:$D$155,MATCH(LARGE(EU_Extra!Z$4:Z$155,$D73),EU_Extra!Z$4:Z$155,0)),Countries!$A:$B,2,FALSE),"")</f>
        <v/>
      </c>
      <c r="AC73" s="144" t="str">
        <f>IFERROR(VLOOKUP(INDEX(EU_Extra!$D$4:$D$155,MATCH(LARGE(EU_Extra!AA$4:AA$155,$D73),EU_Extra!AA$4:AA$155,0)),Countries!$A:$B,2,FALSE),"")</f>
        <v/>
      </c>
      <c r="AD73" s="144" t="str">
        <f>IFERROR(VLOOKUP(INDEX(EU_Extra!$D$4:$D$155,MATCH(LARGE(EU_Extra!AB$4:AB$155,$D73),EU_Extra!AB$4:AB$155,0)),Countries!$A:$B,2,FALSE),"")</f>
        <v/>
      </c>
      <c r="AE73" s="144" t="str">
        <f>IFERROR(VLOOKUP(INDEX(EU_Extra!$D$4:$D$155,MATCH(LARGE(EU_Extra!AC$4:AC$155,$D73),EU_Extra!AC$4:AC$155,0)),Countries!$A:$B,2,FALSE),"")</f>
        <v/>
      </c>
      <c r="AF73" s="144" t="str">
        <f>IFERROR(VLOOKUP(INDEX(EU_Extra!$D$4:$D$155,MATCH(LARGE(EU_Extra!AD$4:AD$155,$D73),EU_Extra!AD$4:AD$155,0)),Countries!$A:$B,2,FALSE),"")</f>
        <v/>
      </c>
      <c r="AG73" s="144" t="str">
        <f>IFERROR(VLOOKUP(INDEX(EU_Extra!$D$4:$D$155,MATCH(LARGE(EU_Extra!AE$4:AE$155,$D73),EU_Extra!AE$4:AE$155,0)),Countries!$A:$B,2,FALSE),"")</f>
        <v/>
      </c>
      <c r="AH73" s="144" t="str">
        <f>IFERROR(VLOOKUP(INDEX(EU_Extra!$D$4:$D$155,MATCH(LARGE(EU_Extra!AF$4:AF$155,$D73),EU_Extra!AF$4:AF$155,0)),Countries!$A:$B,2,FALSE),"")</f>
        <v/>
      </c>
      <c r="AI73" s="144" t="str">
        <f>IFERROR(VLOOKUP(INDEX(EU_Extra!$D$4:$D$155,MATCH(LARGE(EU_Extra!AG$4:AG$155,$D73),EU_Extra!AG$4:AG$155,0)),Countries!$A:$B,2,FALSE),"")</f>
        <v/>
      </c>
      <c r="AJ73" s="144" t="str">
        <f>IFERROR(VLOOKUP(INDEX(EU_Extra!$D$4:$D$155,MATCH(LARGE(EU_Extra!AH$4:AH$155,$D73),EU_Extra!AH$4:AH$155,0)),Countries!$A:$B,2,FALSE),"")</f>
        <v/>
      </c>
    </row>
    <row r="74" spans="4:36" ht="16" customHeight="1">
      <c r="D74" s="145">
        <f t="shared" ref="D74:D137" si="2">D73+1</f>
        <v>67</v>
      </c>
      <c r="E74" s="144" t="str">
        <f>IFERROR(VLOOKUP(INDEX(EU_Extra!$D$4:$D$152,MATCH(LARGE(EU_Extra!#REF!,$D74),EU_Extra!#REF!,0)),Countries!$A:$B,2,FALSE),"")</f>
        <v/>
      </c>
      <c r="F74" s="144" t="str">
        <f>IFERROR(VLOOKUP(INDEX(EU_Extra!$D$4:$D$152,MATCH(LARGE(EU_Extra!#REF!,$D74),EU_Extra!#REF!,0)),Countries!$A:$B,2,FALSE),"")</f>
        <v/>
      </c>
      <c r="G74" s="144" t="str">
        <f>IFERROR(VLOOKUP(INDEX(EU_Extra!$D$4:$D$155,MATCH(LARGE(EU_Extra!E$4:E$155,$D74),EU_Extra!E$4:E$155,0)),Countries!$A:$B,2,FALSE),"")</f>
        <v>Saudi Arabien</v>
      </c>
      <c r="H74" s="144" t="str">
        <f>IFERROR(VLOOKUP(INDEX(EU_Extra!$D$4:$D$155,MATCH(LARGE(EU_Extra!F$4:F$155,$D74),EU_Extra!F$4:F$155,0)),Countries!$A:$B,2,FALSE),"")</f>
        <v>Korea, Republik</v>
      </c>
      <c r="I74" s="144" t="str">
        <f>IFERROR(VLOOKUP(INDEX(EU_Extra!$D$4:$D$155,MATCH(LARGE(EU_Extra!G$4:G$155,$D74),EU_Extra!G$4:G$155,0)),Countries!$A:$B,2,FALSE),"")</f>
        <v>Israel</v>
      </c>
      <c r="J74" s="144" t="str">
        <f>IFERROR(VLOOKUP(INDEX(EU_Extra!$D$4:$D$155,MATCH(LARGE(EU_Extra!H$4:H$155,$D74),EU_Extra!H$4:H$155,0)),Countries!$A:$B,2,FALSE),"")</f>
        <v>Marokko</v>
      </c>
      <c r="K74" s="144" t="str">
        <f>IFERROR(VLOOKUP(INDEX(EU_Extra!$D$4:$D$155,MATCH(LARGE(EU_Extra!I$4:I$155,$D74),EU_Extra!I$4:I$155,0)),Countries!$A:$B,2,FALSE),"")</f>
        <v>Indonesien</v>
      </c>
      <c r="L74" s="144" t="str">
        <f>IFERROR(VLOOKUP(INDEX(EU_Extra!$D$4:$D$155,MATCH(LARGE(EU_Extra!J$4:J$155,$D74),EU_Extra!J$4:J$155,0)),Countries!$A:$B,2,FALSE),"")</f>
        <v>Trinidad und Tobago</v>
      </c>
      <c r="M74" s="144" t="str">
        <f>IFERROR(VLOOKUP(INDEX(EU_Extra!$D$4:$D$155,MATCH(LARGE(EU_Extra!K$4:K$155,$D74),EU_Extra!K$4:K$155,0)),Countries!$A:$B,2,FALSE),"")</f>
        <v>Japan</v>
      </c>
      <c r="N74" s="144" t="str">
        <f>IFERROR(VLOOKUP(INDEX(EU_Extra!$D$4:$D$155,MATCH(LARGE(EU_Extra!L$4:L$155,$D74),EU_Extra!L$4:L$155,0)),Countries!$A:$B,2,FALSE),"")</f>
        <v>Israel</v>
      </c>
      <c r="O74" s="144" t="str">
        <f>IFERROR(VLOOKUP(INDEX(EU_Extra!$D$4:$D$155,MATCH(LARGE(EU_Extra!M$4:M$155,$D74),EU_Extra!M$4:M$155,0)),Countries!$A:$B,2,FALSE),"")</f>
        <v>Viet Nam</v>
      </c>
      <c r="P74" s="144" t="str">
        <f>IFERROR(VLOOKUP(INDEX(EU_Extra!$D$4:$D$155,MATCH(LARGE(EU_Extra!N$4:N$155,$D74),EU_Extra!N$4:N$155,0)),Countries!$A:$B,2,FALSE),"")</f>
        <v>Moldau</v>
      </c>
      <c r="Q74" s="144" t="str">
        <f>IFERROR(VLOOKUP(INDEX(EU_Extra!$D$4:$D$155,MATCH(LARGE(EU_Extra!O$4:O$155,$D74),EU_Extra!O$4:O$155,0)),Countries!$A:$B,2,FALSE),"")</f>
        <v>Singapur</v>
      </c>
      <c r="R74" s="144" t="str">
        <f>IFERROR(VLOOKUP(INDEX(EU_Extra!$D$4:$D$155,MATCH(LARGE(EU_Extra!P$4:P$155,$D74),EU_Extra!P$4:P$155,0)),Countries!$A:$B,2,FALSE),"")</f>
        <v>Tunisien</v>
      </c>
      <c r="S74" s="144" t="str">
        <f>IFERROR(VLOOKUP(INDEX(EU_Extra!$D$4:$D$155,MATCH(LARGE(EU_Extra!Q$4:Q$155,$D74),EU_Extra!Q$4:Q$155,0)),Countries!$A:$B,2,FALSE),"")</f>
        <v>Afghanistan</v>
      </c>
      <c r="T74" s="144" t="str">
        <f>IFERROR(VLOOKUP(INDEX(EU_Extra!$D$4:$D$155,MATCH(LARGE(EU_Extra!R$4:R$155,$D74),EU_Extra!R$4:R$155,0)),Countries!$A:$B,2,FALSE),"")</f>
        <v>Singapur</v>
      </c>
      <c r="U74" s="144" t="str">
        <f>IFERROR(VLOOKUP(INDEX(EU_Extra!$D$4:$D$155,MATCH(LARGE(EU_Extra!S$4:S$155,$D74),EU_Extra!S$4:S$155,0)),Countries!$A:$B,2,FALSE),"")</f>
        <v>Senegal</v>
      </c>
      <c r="V74" s="144" t="str">
        <f>IFERROR(VLOOKUP(INDEX(EU_Extra!$D$4:$D$155,MATCH(LARGE(EU_Extra!T$4:T$155,$D74),EU_Extra!T$4:T$155,0)),Countries!$A:$B,2,FALSE),"")</f>
        <v>Usbekistan</v>
      </c>
      <c r="W74" s="144" t="str">
        <f>IFERROR(VLOOKUP(INDEX(EU_Extra!$D$4:$D$155,MATCH(LARGE(EU_Extra!U$4:U$155,$D74),EU_Extra!U$4:U$155,0)),Countries!$A:$B,2,FALSE),"")</f>
        <v>Senegal</v>
      </c>
      <c r="X74" s="144" t="str">
        <f>IFERROR(VLOOKUP(INDEX(EU_Extra!$D$4:$D$155,MATCH(LARGE(EU_Extra!V$4:V$155,$D74),EU_Extra!V$4:V$155,0)),Countries!$A:$B,2,FALSE),"")</f>
        <v>Myanmar</v>
      </c>
      <c r="Y74" s="144" t="str">
        <f>IFERROR(VLOOKUP(INDEX(EU_Extra!$D$4:$D$155,MATCH(LARGE(EU_Extra!W$4:W$155,$D74),EU_Extra!W$4:W$155,0)),Countries!$A:$B,2,FALSE),"")</f>
        <v>Madagaskar</v>
      </c>
      <c r="Z74" s="144" t="str">
        <f>IFERROR(VLOOKUP(INDEX(EU_Extra!$D$4:$D$155,MATCH(LARGE(EU_Extra!X$4:X$155,$D74),EU_Extra!X$4:X$155,0)),Countries!$A:$B,2,FALSE),"")</f>
        <v>Sambia</v>
      </c>
      <c r="AA74" s="144" t="str">
        <f>IFERROR(VLOOKUP(INDEX(EU_Extra!$D$4:$D$155,MATCH(LARGE(EU_Extra!Y$4:Y$155,$D74),EU_Extra!Y$4:Y$155,0)),Countries!$A:$B,2,FALSE),"")</f>
        <v>Suriname</v>
      </c>
      <c r="AB74" s="144" t="str">
        <f>IFERROR(VLOOKUP(INDEX(EU_Extra!$D$4:$D$155,MATCH(LARGE(EU_Extra!Z$4:Z$155,$D74),EU_Extra!Z$4:Z$155,0)),Countries!$A:$B,2,FALSE),"")</f>
        <v/>
      </c>
      <c r="AC74" s="144" t="str">
        <f>IFERROR(VLOOKUP(INDEX(EU_Extra!$D$4:$D$155,MATCH(LARGE(EU_Extra!AA$4:AA$155,$D74),EU_Extra!AA$4:AA$155,0)),Countries!$A:$B,2,FALSE),"")</f>
        <v/>
      </c>
      <c r="AD74" s="144" t="str">
        <f>IFERROR(VLOOKUP(INDEX(EU_Extra!$D$4:$D$155,MATCH(LARGE(EU_Extra!AB$4:AB$155,$D74),EU_Extra!AB$4:AB$155,0)),Countries!$A:$B,2,FALSE),"")</f>
        <v/>
      </c>
      <c r="AE74" s="144" t="str">
        <f>IFERROR(VLOOKUP(INDEX(EU_Extra!$D$4:$D$155,MATCH(LARGE(EU_Extra!AC$4:AC$155,$D74),EU_Extra!AC$4:AC$155,0)),Countries!$A:$B,2,FALSE),"")</f>
        <v/>
      </c>
      <c r="AF74" s="144" t="str">
        <f>IFERROR(VLOOKUP(INDEX(EU_Extra!$D$4:$D$155,MATCH(LARGE(EU_Extra!AD$4:AD$155,$D74),EU_Extra!AD$4:AD$155,0)),Countries!$A:$B,2,FALSE),"")</f>
        <v/>
      </c>
      <c r="AG74" s="144" t="str">
        <f>IFERROR(VLOOKUP(INDEX(EU_Extra!$D$4:$D$155,MATCH(LARGE(EU_Extra!AE$4:AE$155,$D74),EU_Extra!AE$4:AE$155,0)),Countries!$A:$B,2,FALSE),"")</f>
        <v/>
      </c>
      <c r="AH74" s="144" t="str">
        <f>IFERROR(VLOOKUP(INDEX(EU_Extra!$D$4:$D$155,MATCH(LARGE(EU_Extra!AF$4:AF$155,$D74),EU_Extra!AF$4:AF$155,0)),Countries!$A:$B,2,FALSE),"")</f>
        <v/>
      </c>
      <c r="AI74" s="144" t="str">
        <f>IFERROR(VLOOKUP(INDEX(EU_Extra!$D$4:$D$155,MATCH(LARGE(EU_Extra!AG$4:AG$155,$D74),EU_Extra!AG$4:AG$155,0)),Countries!$A:$B,2,FALSE),"")</f>
        <v/>
      </c>
      <c r="AJ74" s="144" t="str">
        <f>IFERROR(VLOOKUP(INDEX(EU_Extra!$D$4:$D$155,MATCH(LARGE(EU_Extra!AH$4:AH$155,$D74),EU_Extra!AH$4:AH$155,0)),Countries!$A:$B,2,FALSE),"")</f>
        <v/>
      </c>
    </row>
    <row r="75" spans="4:36" ht="16" customHeight="1">
      <c r="D75" s="145">
        <f t="shared" si="2"/>
        <v>68</v>
      </c>
      <c r="E75" s="144" t="str">
        <f>IFERROR(VLOOKUP(INDEX(EU_Extra!$D$4:$D$152,MATCH(LARGE(EU_Extra!#REF!,$D75),EU_Extra!#REF!,0)),Countries!$A:$B,2,FALSE),"")</f>
        <v/>
      </c>
      <c r="F75" s="144" t="str">
        <f>IFERROR(VLOOKUP(INDEX(EU_Extra!$D$4:$D$152,MATCH(LARGE(EU_Extra!#REF!,$D75),EU_Extra!#REF!,0)),Countries!$A:$B,2,FALSE),"")</f>
        <v/>
      </c>
      <c r="G75" s="144" t="str">
        <f>IFERROR(VLOOKUP(INDEX(EU_Extra!$D$4:$D$155,MATCH(LARGE(EU_Extra!E$4:E$155,$D75),EU_Extra!E$4:E$155,0)),Countries!$A:$B,2,FALSE),"")</f>
        <v>Vereinigte Arabische Emirate</v>
      </c>
      <c r="H75" s="144" t="str">
        <f>IFERROR(VLOOKUP(INDEX(EU_Extra!$D$4:$D$155,MATCH(LARGE(EU_Extra!F$4:F$155,$D75),EU_Extra!F$4:F$155,0)),Countries!$A:$B,2,FALSE),"")</f>
        <v>Indonesien</v>
      </c>
      <c r="I75" s="144" t="str">
        <f>IFERROR(VLOOKUP(INDEX(EU_Extra!$D$4:$D$155,MATCH(LARGE(EU_Extra!G$4:G$155,$D75),EU_Extra!G$4:G$155,0)),Countries!$A:$B,2,FALSE),"")</f>
        <v>Mexico</v>
      </c>
      <c r="J75" s="144" t="str">
        <f>IFERROR(VLOOKUP(INDEX(EU_Extra!$D$4:$D$155,MATCH(LARGE(EU_Extra!H$4:H$155,$D75),EU_Extra!H$4:H$155,0)),Countries!$A:$B,2,FALSE),"")</f>
        <v>Singapur</v>
      </c>
      <c r="K75" s="144" t="str">
        <f>IFERROR(VLOOKUP(INDEX(EU_Extra!$D$4:$D$155,MATCH(LARGE(EU_Extra!I$4:I$155,$D75),EU_Extra!I$4:I$155,0)),Countries!$A:$B,2,FALSE),"")</f>
        <v>Weissrussland</v>
      </c>
      <c r="L75" s="144" t="str">
        <f>IFERROR(VLOOKUP(INDEX(EU_Extra!$D$4:$D$155,MATCH(LARGE(EU_Extra!J$4:J$155,$D75),EU_Extra!J$4:J$155,0)),Countries!$A:$B,2,FALSE),"")</f>
        <v>Indonesien</v>
      </c>
      <c r="M75" s="144" t="str">
        <f>IFERROR(VLOOKUP(INDEX(EU_Extra!$D$4:$D$155,MATCH(LARGE(EU_Extra!K$4:K$155,$D75),EU_Extra!K$4:K$155,0)),Countries!$A:$B,2,FALSE),"")</f>
        <v>Viet Nam</v>
      </c>
      <c r="N75" s="144" t="str">
        <f>IFERROR(VLOOKUP(INDEX(EU_Extra!$D$4:$D$155,MATCH(LARGE(EU_Extra!L$4:L$155,$D75),EU_Extra!L$4:L$155,0)),Countries!$A:$B,2,FALSE),"")</f>
        <v>Nicaragua</v>
      </c>
      <c r="O75" s="144" t="str">
        <f>IFERROR(VLOOKUP(INDEX(EU_Extra!$D$4:$D$155,MATCH(LARGE(EU_Extra!M$4:M$155,$D75),EU_Extra!M$4:M$155,0)),Countries!$A:$B,2,FALSE),"")</f>
        <v>Indonesien</v>
      </c>
      <c r="P75" s="144" t="str">
        <f>IFERROR(VLOOKUP(INDEX(EU_Extra!$D$4:$D$155,MATCH(LARGE(EU_Extra!N$4:N$155,$D75),EU_Extra!N$4:N$155,0)),Countries!$A:$B,2,FALSE),"")</f>
        <v>Singapur</v>
      </c>
      <c r="Q75" s="144" t="str">
        <f>IFERROR(VLOOKUP(INDEX(EU_Extra!$D$4:$D$155,MATCH(LARGE(EU_Extra!O$4:O$155,$D75),EU_Extra!O$4:O$155,0)),Countries!$A:$B,2,FALSE),"")</f>
        <v>Marokko</v>
      </c>
      <c r="R75" s="144" t="str">
        <f>IFERROR(VLOOKUP(INDEX(EU_Extra!$D$4:$D$155,MATCH(LARGE(EU_Extra!P$4:P$155,$D75),EU_Extra!P$4:P$155,0)),Countries!$A:$B,2,FALSE),"")</f>
        <v>Papua Neuguinea</v>
      </c>
      <c r="S75" s="144" t="str">
        <f>IFERROR(VLOOKUP(INDEX(EU_Extra!$D$4:$D$155,MATCH(LARGE(EU_Extra!Q$4:Q$155,$D75),EU_Extra!Q$4:Q$155,0)),Countries!$A:$B,2,FALSE),"")</f>
        <v>Taiwan</v>
      </c>
      <c r="T75" s="144" t="str">
        <f>IFERROR(VLOOKUP(INDEX(EU_Extra!$D$4:$D$155,MATCH(LARGE(EU_Extra!R$4:R$155,$D75),EU_Extra!R$4:R$155,0)),Countries!$A:$B,2,FALSE),"")</f>
        <v>Viet Nam</v>
      </c>
      <c r="U75" s="144" t="str">
        <f>IFERROR(VLOOKUP(INDEX(EU_Extra!$D$4:$D$155,MATCH(LARGE(EU_Extra!S$4:S$155,$D75),EU_Extra!S$4:S$155,0)),Countries!$A:$B,2,FALSE),"")</f>
        <v>Viet Nam</v>
      </c>
      <c r="V75" s="144" t="str">
        <f>IFERROR(VLOOKUP(INDEX(EU_Extra!$D$4:$D$155,MATCH(LARGE(EU_Extra!T$4:T$155,$D75),EU_Extra!T$4:T$155,0)),Countries!$A:$B,2,FALSE),"")</f>
        <v>Indonesien</v>
      </c>
      <c r="W75" s="144" t="str">
        <f>IFERROR(VLOOKUP(INDEX(EU_Extra!$D$4:$D$155,MATCH(LARGE(EU_Extra!U$4:U$155,$D75),EU_Extra!U$4:U$155,0)),Countries!$A:$B,2,FALSE),"")</f>
        <v>Tansania</v>
      </c>
      <c r="X75" s="144" t="str">
        <f>IFERROR(VLOOKUP(INDEX(EU_Extra!$D$4:$D$155,MATCH(LARGE(EU_Extra!V$4:V$155,$D75),EU_Extra!V$4:V$155,0)),Countries!$A:$B,2,FALSE),"")</f>
        <v>Jamaika</v>
      </c>
      <c r="Y75" s="144" t="str">
        <f>IFERROR(VLOOKUP(INDEX(EU_Extra!$D$4:$D$155,MATCH(LARGE(EU_Extra!W$4:W$155,$D75),EU_Extra!W$4:W$155,0)),Countries!$A:$B,2,FALSE),"")</f>
        <v>Malaysia</v>
      </c>
      <c r="Z75" s="144" t="str">
        <f>IFERROR(VLOOKUP(INDEX(EU_Extra!$D$4:$D$155,MATCH(LARGE(EU_Extra!X$4:X$155,$D75),EU_Extra!X$4:X$155,0)),Countries!$A:$B,2,FALSE),"")</f>
        <v>Libanon</v>
      </c>
      <c r="AA75" s="144" t="str">
        <f>IFERROR(VLOOKUP(INDEX(EU_Extra!$D$4:$D$155,MATCH(LARGE(EU_Extra!Y$4:Y$155,$D75),EU_Extra!Y$4:Y$155,0)),Countries!$A:$B,2,FALSE),"")</f>
        <v>Libanon</v>
      </c>
      <c r="AB75" s="144" t="str">
        <f>IFERROR(VLOOKUP(INDEX(EU_Extra!$D$4:$D$155,MATCH(LARGE(EU_Extra!Z$4:Z$155,$D75),EU_Extra!Z$4:Z$155,0)),Countries!$A:$B,2,FALSE),"")</f>
        <v/>
      </c>
      <c r="AC75" s="144" t="str">
        <f>IFERROR(VLOOKUP(INDEX(EU_Extra!$D$4:$D$155,MATCH(LARGE(EU_Extra!AA$4:AA$155,$D75),EU_Extra!AA$4:AA$155,0)),Countries!$A:$B,2,FALSE),"")</f>
        <v/>
      </c>
      <c r="AD75" s="144" t="str">
        <f>IFERROR(VLOOKUP(INDEX(EU_Extra!$D$4:$D$155,MATCH(LARGE(EU_Extra!AB$4:AB$155,$D75),EU_Extra!AB$4:AB$155,0)),Countries!$A:$B,2,FALSE),"")</f>
        <v/>
      </c>
      <c r="AE75" s="144" t="str">
        <f>IFERROR(VLOOKUP(INDEX(EU_Extra!$D$4:$D$155,MATCH(LARGE(EU_Extra!AC$4:AC$155,$D75),EU_Extra!AC$4:AC$155,0)),Countries!$A:$B,2,FALSE),"")</f>
        <v/>
      </c>
      <c r="AF75" s="144" t="str">
        <f>IFERROR(VLOOKUP(INDEX(EU_Extra!$D$4:$D$155,MATCH(LARGE(EU_Extra!AD$4:AD$155,$D75),EU_Extra!AD$4:AD$155,0)),Countries!$A:$B,2,FALSE),"")</f>
        <v/>
      </c>
      <c r="AG75" s="144" t="str">
        <f>IFERROR(VLOOKUP(INDEX(EU_Extra!$D$4:$D$155,MATCH(LARGE(EU_Extra!AE$4:AE$155,$D75),EU_Extra!AE$4:AE$155,0)),Countries!$A:$B,2,FALSE),"")</f>
        <v/>
      </c>
      <c r="AH75" s="144" t="str">
        <f>IFERROR(VLOOKUP(INDEX(EU_Extra!$D$4:$D$155,MATCH(LARGE(EU_Extra!AF$4:AF$155,$D75),EU_Extra!AF$4:AF$155,0)),Countries!$A:$B,2,FALSE),"")</f>
        <v/>
      </c>
      <c r="AI75" s="144" t="str">
        <f>IFERROR(VLOOKUP(INDEX(EU_Extra!$D$4:$D$155,MATCH(LARGE(EU_Extra!AG$4:AG$155,$D75),EU_Extra!AG$4:AG$155,0)),Countries!$A:$B,2,FALSE),"")</f>
        <v/>
      </c>
      <c r="AJ75" s="144" t="str">
        <f>IFERROR(VLOOKUP(INDEX(EU_Extra!$D$4:$D$155,MATCH(LARGE(EU_Extra!AH$4:AH$155,$D75),EU_Extra!AH$4:AH$155,0)),Countries!$A:$B,2,FALSE),"")</f>
        <v/>
      </c>
    </row>
    <row r="76" spans="4:36" ht="16" customHeight="1">
      <c r="D76" s="145">
        <f t="shared" si="2"/>
        <v>69</v>
      </c>
      <c r="E76" s="144" t="str">
        <f>IFERROR(VLOOKUP(INDEX(EU_Extra!$D$4:$D$152,MATCH(LARGE(EU_Extra!#REF!,$D76),EU_Extra!#REF!,0)),Countries!$A:$B,2,FALSE),"")</f>
        <v/>
      </c>
      <c r="F76" s="144" t="str">
        <f>IFERROR(VLOOKUP(INDEX(EU_Extra!$D$4:$D$152,MATCH(LARGE(EU_Extra!#REF!,$D76),EU_Extra!#REF!,0)),Countries!$A:$B,2,FALSE),"")</f>
        <v/>
      </c>
      <c r="G76" s="144" t="str">
        <f>IFERROR(VLOOKUP(INDEX(EU_Extra!$D$4:$D$155,MATCH(LARGE(EU_Extra!E$4:E$155,$D76),EU_Extra!E$4:E$155,0)),Countries!$A:$B,2,FALSE),"")</f>
        <v>Mexico</v>
      </c>
      <c r="H76" s="144" t="str">
        <f>IFERROR(VLOOKUP(INDEX(EU_Extra!$D$4:$D$155,MATCH(LARGE(EU_Extra!F$4:F$155,$D76),EU_Extra!F$4:F$155,0)),Countries!$A:$B,2,FALSE),"")</f>
        <v>Jordanien</v>
      </c>
      <c r="I76" s="144" t="str">
        <f>IFERROR(VLOOKUP(INDEX(EU_Extra!$D$4:$D$155,MATCH(LARGE(EU_Extra!G$4:G$155,$D76),EU_Extra!G$4:G$155,0)),Countries!$A:$B,2,FALSE),"")</f>
        <v>Chile</v>
      </c>
      <c r="J76" s="144" t="str">
        <f>IFERROR(VLOOKUP(INDEX(EU_Extra!$D$4:$D$155,MATCH(LARGE(EU_Extra!H$4:H$155,$D76),EU_Extra!H$4:H$155,0)),Countries!$A:$B,2,FALSE),"")</f>
        <v>Libyen</v>
      </c>
      <c r="K76" s="144" t="str">
        <f>IFERROR(VLOOKUP(INDEX(EU_Extra!$D$4:$D$155,MATCH(LARGE(EU_Extra!I$4:I$155,$D76),EU_Extra!I$4:I$155,0)),Countries!$A:$B,2,FALSE),"")</f>
        <v>Taiwan</v>
      </c>
      <c r="L76" s="144" t="str">
        <f>IFERROR(VLOOKUP(INDEX(EU_Extra!$D$4:$D$155,MATCH(LARGE(EU_Extra!J$4:J$155,$D76),EU_Extra!J$4:J$155,0)),Countries!$A:$B,2,FALSE),"")</f>
        <v>Mexico</v>
      </c>
      <c r="M76" s="144" t="str">
        <f>IFERROR(VLOOKUP(INDEX(EU_Extra!$D$4:$D$155,MATCH(LARGE(EU_Extra!K$4:K$155,$D76),EU_Extra!K$4:K$155,0)),Countries!$A:$B,2,FALSE),"")</f>
        <v>Korea, Republik</v>
      </c>
      <c r="N76" s="144" t="str">
        <f>IFERROR(VLOOKUP(INDEX(EU_Extra!$D$4:$D$155,MATCH(LARGE(EU_Extra!L$4:L$155,$D76),EU_Extra!L$4:L$155,0)),Countries!$A:$B,2,FALSE),"")</f>
        <v>Indonesien</v>
      </c>
      <c r="O76" s="144" t="str">
        <f>IFERROR(VLOOKUP(INDEX(EU_Extra!$D$4:$D$155,MATCH(LARGE(EU_Extra!M$4:M$155,$D76),EU_Extra!M$4:M$155,0)),Countries!$A:$B,2,FALSE),"")</f>
        <v>Singapur</v>
      </c>
      <c r="P76" s="144" t="str">
        <f>IFERROR(VLOOKUP(INDEX(EU_Extra!$D$4:$D$155,MATCH(LARGE(EU_Extra!N$4:N$155,$D76),EU_Extra!N$4:N$155,0)),Countries!$A:$B,2,FALSE),"")</f>
        <v>Nicaragua</v>
      </c>
      <c r="Q76" s="144" t="str">
        <f>IFERROR(VLOOKUP(INDEX(EU_Extra!$D$4:$D$155,MATCH(LARGE(EU_Extra!O$4:O$155,$D76),EU_Extra!O$4:O$155,0)),Countries!$A:$B,2,FALSE),"")</f>
        <v>Mali</v>
      </c>
      <c r="R76" s="144" t="str">
        <f>IFERROR(VLOOKUP(INDEX(EU_Extra!$D$4:$D$155,MATCH(LARGE(EU_Extra!P$4:P$155,$D76),EU_Extra!P$4:P$155,0)),Countries!$A:$B,2,FALSE),"")</f>
        <v>Suriname</v>
      </c>
      <c r="S76" s="144" t="str">
        <f>IFERROR(VLOOKUP(INDEX(EU_Extra!$D$4:$D$155,MATCH(LARGE(EU_Extra!Q$4:Q$155,$D76),EU_Extra!Q$4:Q$155,0)),Countries!$A:$B,2,FALSE),"")</f>
        <v>Russland</v>
      </c>
      <c r="T76" s="144" t="str">
        <f>IFERROR(VLOOKUP(INDEX(EU_Extra!$D$4:$D$155,MATCH(LARGE(EU_Extra!R$4:R$155,$D76),EU_Extra!R$4:R$155,0)),Countries!$A:$B,2,FALSE),"")</f>
        <v>Russland</v>
      </c>
      <c r="U76" s="144" t="str">
        <f>IFERROR(VLOOKUP(INDEX(EU_Extra!$D$4:$D$155,MATCH(LARGE(EU_Extra!S$4:S$155,$D76),EU_Extra!S$4:S$155,0)),Countries!$A:$B,2,FALSE),"")</f>
        <v>Singapur</v>
      </c>
      <c r="V76" s="144" t="str">
        <f>IFERROR(VLOOKUP(INDEX(EU_Extra!$D$4:$D$155,MATCH(LARGE(EU_Extra!T$4:T$155,$D76),EU_Extra!T$4:T$155,0)),Countries!$A:$B,2,FALSE),"")</f>
        <v>Panama</v>
      </c>
      <c r="W76" s="144" t="str">
        <f>IFERROR(VLOOKUP(INDEX(EU_Extra!$D$4:$D$155,MATCH(LARGE(EU_Extra!U$4:U$155,$D76),EU_Extra!U$4:U$155,0)),Countries!$A:$B,2,FALSE),"")</f>
        <v>San Marino</v>
      </c>
      <c r="X76" s="144" t="str">
        <f>IFERROR(VLOOKUP(INDEX(EU_Extra!$D$4:$D$155,MATCH(LARGE(EU_Extra!V$4:V$155,$D76),EU_Extra!V$4:V$155,0)),Countries!$A:$B,2,FALSE),"")</f>
        <v>Russland</v>
      </c>
      <c r="Y76" s="144" t="str">
        <f>IFERROR(VLOOKUP(INDEX(EU_Extra!$D$4:$D$155,MATCH(LARGE(EU_Extra!W$4:W$155,$D76),EU_Extra!W$4:W$155,0)),Countries!$A:$B,2,FALSE),"")</f>
        <v>Mauretanien</v>
      </c>
      <c r="Z76" s="144" t="str">
        <f>IFERROR(VLOOKUP(INDEX(EU_Extra!$D$4:$D$155,MATCH(LARGE(EU_Extra!X$4:X$155,$D76),EU_Extra!X$4:X$155,0)),Countries!$A:$B,2,FALSE),"")</f>
        <v>Russland</v>
      </c>
      <c r="AA76" s="144" t="str">
        <f>IFERROR(VLOOKUP(INDEX(EU_Extra!$D$4:$D$155,MATCH(LARGE(EU_Extra!Y$4:Y$155,$D76),EU_Extra!Y$4:Y$155,0)),Countries!$A:$B,2,FALSE),"")</f>
        <v>Tansania</v>
      </c>
      <c r="AB76" s="144" t="str">
        <f>IFERROR(VLOOKUP(INDEX(EU_Extra!$D$4:$D$155,MATCH(LARGE(EU_Extra!Z$4:Z$155,$D76),EU_Extra!Z$4:Z$155,0)),Countries!$A:$B,2,FALSE),"")</f>
        <v/>
      </c>
      <c r="AC76" s="144" t="str">
        <f>IFERROR(VLOOKUP(INDEX(EU_Extra!$D$4:$D$155,MATCH(LARGE(EU_Extra!AA$4:AA$155,$D76),EU_Extra!AA$4:AA$155,0)),Countries!$A:$B,2,FALSE),"")</f>
        <v/>
      </c>
      <c r="AD76" s="144" t="str">
        <f>IFERROR(VLOOKUP(INDEX(EU_Extra!$D$4:$D$155,MATCH(LARGE(EU_Extra!AB$4:AB$155,$D76),EU_Extra!AB$4:AB$155,0)),Countries!$A:$B,2,FALSE),"")</f>
        <v/>
      </c>
      <c r="AE76" s="144" t="str">
        <f>IFERROR(VLOOKUP(INDEX(EU_Extra!$D$4:$D$155,MATCH(LARGE(EU_Extra!AC$4:AC$155,$D76),EU_Extra!AC$4:AC$155,0)),Countries!$A:$B,2,FALSE),"")</f>
        <v/>
      </c>
      <c r="AF76" s="144" t="str">
        <f>IFERROR(VLOOKUP(INDEX(EU_Extra!$D$4:$D$155,MATCH(LARGE(EU_Extra!AD$4:AD$155,$D76),EU_Extra!AD$4:AD$155,0)),Countries!$A:$B,2,FALSE),"")</f>
        <v/>
      </c>
      <c r="AG76" s="144" t="str">
        <f>IFERROR(VLOOKUP(INDEX(EU_Extra!$D$4:$D$155,MATCH(LARGE(EU_Extra!AE$4:AE$155,$D76),EU_Extra!AE$4:AE$155,0)),Countries!$A:$B,2,FALSE),"")</f>
        <v/>
      </c>
      <c r="AH76" s="144" t="str">
        <f>IFERROR(VLOOKUP(INDEX(EU_Extra!$D$4:$D$155,MATCH(LARGE(EU_Extra!AF$4:AF$155,$D76),EU_Extra!AF$4:AF$155,0)),Countries!$A:$B,2,FALSE),"")</f>
        <v/>
      </c>
      <c r="AI76" s="144" t="str">
        <f>IFERROR(VLOOKUP(INDEX(EU_Extra!$D$4:$D$155,MATCH(LARGE(EU_Extra!AG$4:AG$155,$D76),EU_Extra!AG$4:AG$155,0)),Countries!$A:$B,2,FALSE),"")</f>
        <v/>
      </c>
      <c r="AJ76" s="144" t="str">
        <f>IFERROR(VLOOKUP(INDEX(EU_Extra!$D$4:$D$155,MATCH(LARGE(EU_Extra!AH$4:AH$155,$D76),EU_Extra!AH$4:AH$155,0)),Countries!$A:$B,2,FALSE),"")</f>
        <v/>
      </c>
    </row>
    <row r="77" spans="4:36" ht="16" customHeight="1">
      <c r="D77" s="145">
        <f t="shared" si="2"/>
        <v>70</v>
      </c>
      <c r="E77" s="144" t="str">
        <f>IFERROR(VLOOKUP(INDEX(EU_Extra!$D$4:$D$152,MATCH(LARGE(EU_Extra!#REF!,$D77),EU_Extra!#REF!,0)),Countries!$A:$B,2,FALSE),"")</f>
        <v/>
      </c>
      <c r="F77" s="144" t="str">
        <f>IFERROR(VLOOKUP(INDEX(EU_Extra!$D$4:$D$152,MATCH(LARGE(EU_Extra!#REF!,$D77),EU_Extra!#REF!,0)),Countries!$A:$B,2,FALSE),"")</f>
        <v/>
      </c>
      <c r="G77" s="144" t="str">
        <f>IFERROR(VLOOKUP(INDEX(EU_Extra!$D$4:$D$155,MATCH(LARGE(EU_Extra!E$4:E$155,$D77),EU_Extra!E$4:E$155,0)),Countries!$A:$B,2,FALSE),"")</f>
        <v>Viet Nam</v>
      </c>
      <c r="H77" s="144" t="str">
        <f>IFERROR(VLOOKUP(INDEX(EU_Extra!$D$4:$D$155,MATCH(LARGE(EU_Extra!F$4:F$155,$D77),EU_Extra!F$4:F$155,0)),Countries!$A:$B,2,FALSE),"")</f>
        <v>Taiwan</v>
      </c>
      <c r="I77" s="144" t="str">
        <f>IFERROR(VLOOKUP(INDEX(EU_Extra!$D$4:$D$155,MATCH(LARGE(EU_Extra!G$4:G$155,$D77),EU_Extra!G$4:G$155,0)),Countries!$A:$B,2,FALSE),"")</f>
        <v>Korea, Republik</v>
      </c>
      <c r="J77" s="144" t="str">
        <f>IFERROR(VLOOKUP(INDEX(EU_Extra!$D$4:$D$155,MATCH(LARGE(EU_Extra!H$4:H$155,$D77),EU_Extra!H$4:H$155,0)),Countries!$A:$B,2,FALSE),"")</f>
        <v>Kanada</v>
      </c>
      <c r="K77" s="144" t="str">
        <f>IFERROR(VLOOKUP(INDEX(EU_Extra!$D$4:$D$155,MATCH(LARGE(EU_Extra!I$4:I$155,$D77),EU_Extra!I$4:I$155,0)),Countries!$A:$B,2,FALSE),"")</f>
        <v>Tunisien</v>
      </c>
      <c r="L77" s="144" t="str">
        <f>IFERROR(VLOOKUP(INDEX(EU_Extra!$D$4:$D$155,MATCH(LARGE(EU_Extra!J$4:J$155,$D77),EU_Extra!J$4:J$155,0)),Countries!$A:$B,2,FALSE),"")</f>
        <v>Kanada</v>
      </c>
      <c r="M77" s="144" t="str">
        <f>IFERROR(VLOOKUP(INDEX(EU_Extra!$D$4:$D$155,MATCH(LARGE(EU_Extra!K$4:K$155,$D77),EU_Extra!K$4:K$155,0)),Countries!$A:$B,2,FALSE),"")</f>
        <v>Montenegro</v>
      </c>
      <c r="N77" s="144" t="str">
        <f>IFERROR(VLOOKUP(INDEX(EU_Extra!$D$4:$D$155,MATCH(LARGE(EU_Extra!L$4:L$155,$D77),EU_Extra!L$4:L$155,0)),Countries!$A:$B,2,FALSE),"")</f>
        <v>Kanada</v>
      </c>
      <c r="O77" s="144" t="str">
        <f>IFERROR(VLOOKUP(INDEX(EU_Extra!$D$4:$D$155,MATCH(LARGE(EU_Extra!M$4:M$155,$D77),EU_Extra!M$4:M$155,0)),Countries!$A:$B,2,FALSE),"")</f>
        <v>Malaysia</v>
      </c>
      <c r="P77" s="144" t="str">
        <f>IFERROR(VLOOKUP(INDEX(EU_Extra!$D$4:$D$155,MATCH(LARGE(EU_Extra!N$4:N$155,$D77),EU_Extra!N$4:N$155,0)),Countries!$A:$B,2,FALSE),"")</f>
        <v>Dominikanische Republik</v>
      </c>
      <c r="Q77" s="144" t="str">
        <f>IFERROR(VLOOKUP(INDEX(EU_Extra!$D$4:$D$155,MATCH(LARGE(EU_Extra!O$4:O$155,$D77),EU_Extra!O$4:O$155,0)),Countries!$A:$B,2,FALSE),"")</f>
        <v>Dominikanische Republik</v>
      </c>
      <c r="R77" s="144" t="str">
        <f>IFERROR(VLOOKUP(INDEX(EU_Extra!$D$4:$D$155,MATCH(LARGE(EU_Extra!P$4:P$155,$D77),EU_Extra!P$4:P$155,0)),Countries!$A:$B,2,FALSE),"")</f>
        <v>Iran, Islamische Republik</v>
      </c>
      <c r="S77" s="144" t="str">
        <f>IFERROR(VLOOKUP(INDEX(EU_Extra!$D$4:$D$155,MATCH(LARGE(EU_Extra!Q$4:Q$155,$D77),EU_Extra!Q$4:Q$155,0)),Countries!$A:$B,2,FALSE),"")</f>
        <v>Agypten</v>
      </c>
      <c r="T77" s="144" t="str">
        <f>IFERROR(VLOOKUP(INDEX(EU_Extra!$D$4:$D$155,MATCH(LARGE(EU_Extra!R$4:R$155,$D77),EU_Extra!R$4:R$155,0)),Countries!$A:$B,2,FALSE),"")</f>
        <v>Bangladesh</v>
      </c>
      <c r="U77" s="144" t="str">
        <f>IFERROR(VLOOKUP(INDEX(EU_Extra!$D$4:$D$155,MATCH(LARGE(EU_Extra!S$4:S$155,$D77),EU_Extra!S$4:S$155,0)),Countries!$A:$B,2,FALSE),"")</f>
        <v>NordMazedonien</v>
      </c>
      <c r="V77" s="144" t="str">
        <f>IFERROR(VLOOKUP(INDEX(EU_Extra!$D$4:$D$155,MATCH(LARGE(EU_Extra!T$4:T$155,$D77),EU_Extra!T$4:T$155,0)),Countries!$A:$B,2,FALSE),"")</f>
        <v>Liechtenstein</v>
      </c>
      <c r="W77" s="144" t="str">
        <f>IFERROR(VLOOKUP(INDEX(EU_Extra!$D$4:$D$155,MATCH(LARGE(EU_Extra!U$4:U$155,$D77),EU_Extra!U$4:U$155,0)),Countries!$A:$B,2,FALSE),"")</f>
        <v>Neuseeland</v>
      </c>
      <c r="X77" s="144" t="str">
        <f>IFERROR(VLOOKUP(INDEX(EU_Extra!$D$4:$D$155,MATCH(LARGE(EU_Extra!V$4:V$155,$D77),EU_Extra!V$4:V$155,0)),Countries!$A:$B,2,FALSE),"")</f>
        <v>Mauretanien</v>
      </c>
      <c r="Y77" s="144" t="str">
        <f>IFERROR(VLOOKUP(INDEX(EU_Extra!$D$4:$D$155,MATCH(LARGE(EU_Extra!W$4:W$155,$D77),EU_Extra!W$4:W$155,0)),Countries!$A:$B,2,FALSE),"")</f>
        <v>Panama</v>
      </c>
      <c r="Z77" s="144" t="str">
        <f>IFERROR(VLOOKUP(INDEX(EU_Extra!$D$4:$D$155,MATCH(LARGE(EU_Extra!X$4:X$155,$D77),EU_Extra!X$4:X$155,0)),Countries!$A:$B,2,FALSE),"")</f>
        <v>Barbados</v>
      </c>
      <c r="AA77" s="144" t="str">
        <f>IFERROR(VLOOKUP(INDEX(EU_Extra!$D$4:$D$155,MATCH(LARGE(EU_Extra!Y$4:Y$155,$D77),EU_Extra!Y$4:Y$155,0)),Countries!$A:$B,2,FALSE),"")</f>
        <v>Cote d'Ivoire</v>
      </c>
      <c r="AB77" s="144" t="str">
        <f>IFERROR(VLOOKUP(INDEX(EU_Extra!$D$4:$D$155,MATCH(LARGE(EU_Extra!Z$4:Z$155,$D77),EU_Extra!Z$4:Z$155,0)),Countries!$A:$B,2,FALSE),"")</f>
        <v/>
      </c>
      <c r="AC77" s="144" t="str">
        <f>IFERROR(VLOOKUP(INDEX(EU_Extra!$D$4:$D$155,MATCH(LARGE(EU_Extra!AA$4:AA$155,$D77),EU_Extra!AA$4:AA$155,0)),Countries!$A:$B,2,FALSE),"")</f>
        <v/>
      </c>
      <c r="AD77" s="144" t="str">
        <f>IFERROR(VLOOKUP(INDEX(EU_Extra!$D$4:$D$155,MATCH(LARGE(EU_Extra!AB$4:AB$155,$D77),EU_Extra!AB$4:AB$155,0)),Countries!$A:$B,2,FALSE),"")</f>
        <v/>
      </c>
      <c r="AE77" s="144" t="str">
        <f>IFERROR(VLOOKUP(INDEX(EU_Extra!$D$4:$D$155,MATCH(LARGE(EU_Extra!AC$4:AC$155,$D77),EU_Extra!AC$4:AC$155,0)),Countries!$A:$B,2,FALSE),"")</f>
        <v/>
      </c>
      <c r="AF77" s="144" t="str">
        <f>IFERROR(VLOOKUP(INDEX(EU_Extra!$D$4:$D$155,MATCH(LARGE(EU_Extra!AD$4:AD$155,$D77),EU_Extra!AD$4:AD$155,0)),Countries!$A:$B,2,FALSE),"")</f>
        <v/>
      </c>
      <c r="AG77" s="144" t="str">
        <f>IFERROR(VLOOKUP(INDEX(EU_Extra!$D$4:$D$155,MATCH(LARGE(EU_Extra!AE$4:AE$155,$D77),EU_Extra!AE$4:AE$155,0)),Countries!$A:$B,2,FALSE),"")</f>
        <v/>
      </c>
      <c r="AH77" s="144" t="str">
        <f>IFERROR(VLOOKUP(INDEX(EU_Extra!$D$4:$D$155,MATCH(LARGE(EU_Extra!AF$4:AF$155,$D77),EU_Extra!AF$4:AF$155,0)),Countries!$A:$B,2,FALSE),"")</f>
        <v/>
      </c>
      <c r="AI77" s="144" t="str">
        <f>IFERROR(VLOOKUP(INDEX(EU_Extra!$D$4:$D$155,MATCH(LARGE(EU_Extra!AG$4:AG$155,$D77),EU_Extra!AG$4:AG$155,0)),Countries!$A:$B,2,FALSE),"")</f>
        <v/>
      </c>
      <c r="AJ77" s="144" t="str">
        <f>IFERROR(VLOOKUP(INDEX(EU_Extra!$D$4:$D$155,MATCH(LARGE(EU_Extra!AH$4:AH$155,$D77),EU_Extra!AH$4:AH$155,0)),Countries!$A:$B,2,FALSE),"")</f>
        <v/>
      </c>
    </row>
    <row r="78" spans="4:36" ht="16" customHeight="1">
      <c r="D78" s="145">
        <f t="shared" si="2"/>
        <v>71</v>
      </c>
      <c r="E78" s="144" t="str">
        <f>IFERROR(VLOOKUP(INDEX(EU_Extra!$D$4:$D$152,MATCH(LARGE(EU_Extra!#REF!,$D78),EU_Extra!#REF!,0)),Countries!$A:$B,2,FALSE),"")</f>
        <v/>
      </c>
      <c r="F78" s="144" t="str">
        <f>IFERROR(VLOOKUP(INDEX(EU_Extra!$D$4:$D$152,MATCH(LARGE(EU_Extra!#REF!,$D78),EU_Extra!#REF!,0)),Countries!$A:$B,2,FALSE),"")</f>
        <v/>
      </c>
      <c r="G78" s="144" t="str">
        <f>IFERROR(VLOOKUP(INDEX(EU_Extra!$D$4:$D$155,MATCH(LARGE(EU_Extra!E$4:E$155,$D78),EU_Extra!E$4:E$155,0)),Countries!$A:$B,2,FALSE),"")</f>
        <v>Japan</v>
      </c>
      <c r="H78" s="144" t="str">
        <f>IFERROR(VLOOKUP(INDEX(EU_Extra!$D$4:$D$155,MATCH(LARGE(EU_Extra!F$4:F$155,$D78),EU_Extra!F$4:F$155,0)),Countries!$A:$B,2,FALSE),"")</f>
        <v>Japan</v>
      </c>
      <c r="I78" s="144" t="str">
        <f>IFERROR(VLOOKUP(INDEX(EU_Extra!$D$4:$D$155,MATCH(LARGE(EU_Extra!G$4:G$155,$D78),EU_Extra!G$4:G$155,0)),Countries!$A:$B,2,FALSE),"")</f>
        <v>Mauretanien</v>
      </c>
      <c r="J78" s="144" t="str">
        <f>IFERROR(VLOOKUP(INDEX(EU_Extra!$D$4:$D$155,MATCH(LARGE(EU_Extra!H$4:H$155,$D78),EU_Extra!H$4:H$155,0)),Countries!$A:$B,2,FALSE),"")</f>
        <v>Pakistan</v>
      </c>
      <c r="K78" s="144" t="str">
        <f>IFERROR(VLOOKUP(INDEX(EU_Extra!$D$4:$D$155,MATCH(LARGE(EU_Extra!I$4:I$155,$D78),EU_Extra!I$4:I$155,0)),Countries!$A:$B,2,FALSE),"")</f>
        <v>Kap Verde</v>
      </c>
      <c r="L78" s="144" t="str">
        <f>IFERROR(VLOOKUP(INDEX(EU_Extra!$D$4:$D$155,MATCH(LARGE(EU_Extra!J$4:J$155,$D78),EU_Extra!J$4:J$155,0)),Countries!$A:$B,2,FALSE),"")</f>
        <v>Ukraine</v>
      </c>
      <c r="M78" s="144" t="str">
        <f>IFERROR(VLOOKUP(INDEX(EU_Extra!$D$4:$D$155,MATCH(LARGE(EU_Extra!K$4:K$155,$D78),EU_Extra!K$4:K$155,0)),Countries!$A:$B,2,FALSE),"")</f>
        <v>Kap Verde</v>
      </c>
      <c r="N78" s="144" t="str">
        <f>IFERROR(VLOOKUP(INDEX(EU_Extra!$D$4:$D$155,MATCH(LARGE(EU_Extra!L$4:L$155,$D78),EU_Extra!L$4:L$155,0)),Countries!$A:$B,2,FALSE),"")</f>
        <v>Afghanistan</v>
      </c>
      <c r="O78" s="144" t="str">
        <f>IFERROR(VLOOKUP(INDEX(EU_Extra!$D$4:$D$155,MATCH(LARGE(EU_Extra!M$4:M$155,$D78),EU_Extra!M$4:M$155,0)),Countries!$A:$B,2,FALSE),"")</f>
        <v>Kambodscha</v>
      </c>
      <c r="P78" s="144" t="str">
        <f>IFERROR(VLOOKUP(INDEX(EU_Extra!$D$4:$D$155,MATCH(LARGE(EU_Extra!N$4:N$155,$D78),EU_Extra!N$4:N$155,0)),Countries!$A:$B,2,FALSE),"")</f>
        <v>Pakistan</v>
      </c>
      <c r="Q78" s="144" t="str">
        <f>IFERROR(VLOOKUP(INDEX(EU_Extra!$D$4:$D$155,MATCH(LARGE(EU_Extra!O$4:O$155,$D78),EU_Extra!O$4:O$155,0)),Countries!$A:$B,2,FALSE),"")</f>
        <v>Kanada</v>
      </c>
      <c r="R78" s="144" t="str">
        <f>IFERROR(VLOOKUP(INDEX(EU_Extra!$D$4:$D$155,MATCH(LARGE(EU_Extra!P$4:P$155,$D78),EU_Extra!P$4:P$155,0)),Countries!$A:$B,2,FALSE),"")</f>
        <v>Sri Lanka</v>
      </c>
      <c r="S78" s="144" t="str">
        <f>IFERROR(VLOOKUP(INDEX(EU_Extra!$D$4:$D$155,MATCH(LARGE(EU_Extra!Q$4:Q$155,$D78),EU_Extra!Q$4:Q$155,0)),Countries!$A:$B,2,FALSE),"")</f>
        <v>Singapur</v>
      </c>
      <c r="T78" s="144" t="str">
        <f>IFERROR(VLOOKUP(INDEX(EU_Extra!$D$4:$D$155,MATCH(LARGE(EU_Extra!R$4:R$155,$D78),EU_Extra!R$4:R$155,0)),Countries!$A:$B,2,FALSE),"")</f>
        <v>St Martin</v>
      </c>
      <c r="U78" s="144" t="str">
        <f>IFERROR(VLOOKUP(INDEX(EU_Extra!$D$4:$D$155,MATCH(LARGE(EU_Extra!S$4:S$155,$D78),EU_Extra!S$4:S$155,0)),Countries!$A:$B,2,FALSE),"")</f>
        <v>Chile</v>
      </c>
      <c r="V78" s="144" t="str">
        <f>IFERROR(VLOOKUP(INDEX(EU_Extra!$D$4:$D$155,MATCH(LARGE(EU_Extra!T$4:T$155,$D78),EU_Extra!T$4:T$155,0)),Countries!$A:$B,2,FALSE),"")</f>
        <v>NordMazedonien</v>
      </c>
      <c r="W78" s="144" t="str">
        <f>IFERROR(VLOOKUP(INDEX(EU_Extra!$D$4:$D$155,MATCH(LARGE(EU_Extra!U$4:U$155,$D78),EU_Extra!U$4:U$155,0)),Countries!$A:$B,2,FALSE),"")</f>
        <v>Arabische Republik Syrien</v>
      </c>
      <c r="X78" s="144" t="str">
        <f>IFERROR(VLOOKUP(INDEX(EU_Extra!$D$4:$D$155,MATCH(LARGE(EU_Extra!V$4:V$155,$D78),EU_Extra!V$4:V$155,0)),Countries!$A:$B,2,FALSE),"")</f>
        <v>Neuseeland</v>
      </c>
      <c r="Y78" s="144" t="str">
        <f>IFERROR(VLOOKUP(INDEX(EU_Extra!$D$4:$D$155,MATCH(LARGE(EU_Extra!W$4:W$155,$D78),EU_Extra!W$4:W$155,0)),Countries!$A:$B,2,FALSE),"")</f>
        <v>St Lucia</v>
      </c>
      <c r="Z78" s="144" t="str">
        <f>IFERROR(VLOOKUP(INDEX(EU_Extra!$D$4:$D$155,MATCH(LARGE(EU_Extra!X$4:X$155,$D78),EU_Extra!X$4:X$155,0)),Countries!$A:$B,2,FALSE),"")</f>
        <v>Arabische Republik Syrien</v>
      </c>
      <c r="AA78" s="144" t="str">
        <f>IFERROR(VLOOKUP(INDEX(EU_Extra!$D$4:$D$155,MATCH(LARGE(EU_Extra!Y$4:Y$155,$D78),EU_Extra!Y$4:Y$155,0)),Countries!$A:$B,2,FALSE),"")</f>
        <v>Jordanien</v>
      </c>
      <c r="AB78" s="144" t="str">
        <f>IFERROR(VLOOKUP(INDEX(EU_Extra!$D$4:$D$155,MATCH(LARGE(EU_Extra!Z$4:Z$155,$D78),EU_Extra!Z$4:Z$155,0)),Countries!$A:$B,2,FALSE),"")</f>
        <v/>
      </c>
      <c r="AC78" s="144" t="str">
        <f>IFERROR(VLOOKUP(INDEX(EU_Extra!$D$4:$D$155,MATCH(LARGE(EU_Extra!AA$4:AA$155,$D78),EU_Extra!AA$4:AA$155,0)),Countries!$A:$B,2,FALSE),"")</f>
        <v/>
      </c>
      <c r="AD78" s="144" t="str">
        <f>IFERROR(VLOOKUP(INDEX(EU_Extra!$D$4:$D$155,MATCH(LARGE(EU_Extra!AB$4:AB$155,$D78),EU_Extra!AB$4:AB$155,0)),Countries!$A:$B,2,FALSE),"")</f>
        <v/>
      </c>
      <c r="AE78" s="144" t="str">
        <f>IFERROR(VLOOKUP(INDEX(EU_Extra!$D$4:$D$155,MATCH(LARGE(EU_Extra!AC$4:AC$155,$D78),EU_Extra!AC$4:AC$155,0)),Countries!$A:$B,2,FALSE),"")</f>
        <v/>
      </c>
      <c r="AF78" s="144" t="str">
        <f>IFERROR(VLOOKUP(INDEX(EU_Extra!$D$4:$D$155,MATCH(LARGE(EU_Extra!AD$4:AD$155,$D78),EU_Extra!AD$4:AD$155,0)),Countries!$A:$B,2,FALSE),"")</f>
        <v/>
      </c>
      <c r="AG78" s="144" t="str">
        <f>IFERROR(VLOOKUP(INDEX(EU_Extra!$D$4:$D$155,MATCH(LARGE(EU_Extra!AE$4:AE$155,$D78),EU_Extra!AE$4:AE$155,0)),Countries!$A:$B,2,FALSE),"")</f>
        <v/>
      </c>
      <c r="AH78" s="144" t="str">
        <f>IFERROR(VLOOKUP(INDEX(EU_Extra!$D$4:$D$155,MATCH(LARGE(EU_Extra!AF$4:AF$155,$D78),EU_Extra!AF$4:AF$155,0)),Countries!$A:$B,2,FALSE),"")</f>
        <v/>
      </c>
      <c r="AI78" s="144" t="str">
        <f>IFERROR(VLOOKUP(INDEX(EU_Extra!$D$4:$D$155,MATCH(LARGE(EU_Extra!AG$4:AG$155,$D78),EU_Extra!AG$4:AG$155,0)),Countries!$A:$B,2,FALSE),"")</f>
        <v/>
      </c>
      <c r="AJ78" s="144" t="str">
        <f>IFERROR(VLOOKUP(INDEX(EU_Extra!$D$4:$D$155,MATCH(LARGE(EU_Extra!AH$4:AH$155,$D78),EU_Extra!AH$4:AH$155,0)),Countries!$A:$B,2,FALSE),"")</f>
        <v/>
      </c>
    </row>
    <row r="79" spans="4:36" ht="16" customHeight="1">
      <c r="D79" s="145">
        <f t="shared" si="2"/>
        <v>72</v>
      </c>
      <c r="E79" s="144" t="str">
        <f>IFERROR(VLOOKUP(INDEX(EU_Extra!$D$4:$D$152,MATCH(LARGE(EU_Extra!#REF!,$D79),EU_Extra!#REF!,0)),Countries!$A:$B,2,FALSE),"")</f>
        <v/>
      </c>
      <c r="F79" s="144" t="str">
        <f>IFERROR(VLOOKUP(INDEX(EU_Extra!$D$4:$D$152,MATCH(LARGE(EU_Extra!#REF!,$D79),EU_Extra!#REF!,0)),Countries!$A:$B,2,FALSE),"")</f>
        <v/>
      </c>
      <c r="G79" s="144" t="str">
        <f>IFERROR(VLOOKUP(INDEX(EU_Extra!$D$4:$D$155,MATCH(LARGE(EU_Extra!E$4:E$155,$D79),EU_Extra!E$4:E$155,0)),Countries!$A:$B,2,FALSE),"")</f>
        <v>Island</v>
      </c>
      <c r="H79" s="144" t="str">
        <f>IFERROR(VLOOKUP(INDEX(EU_Extra!$D$4:$D$155,MATCH(LARGE(EU_Extra!F$4:F$155,$D79),EU_Extra!F$4:F$155,0)),Countries!$A:$B,2,FALSE),"")</f>
        <v>Viet Nam</v>
      </c>
      <c r="I79" s="144" t="str">
        <f>IFERROR(VLOOKUP(INDEX(EU_Extra!$D$4:$D$155,MATCH(LARGE(EU_Extra!G$4:G$155,$D79),EU_Extra!G$4:G$155,0)),Countries!$A:$B,2,FALSE),"")</f>
        <v>Jugoslawien</v>
      </c>
      <c r="J79" s="144" t="str">
        <f>IFERROR(VLOOKUP(INDEX(EU_Extra!$D$4:$D$155,MATCH(LARGE(EU_Extra!H$4:H$155,$D79),EU_Extra!H$4:H$155,0)),Countries!$A:$B,2,FALSE),"")</f>
        <v>Israel</v>
      </c>
      <c r="K79" s="144" t="str">
        <f>IFERROR(VLOOKUP(INDEX(EU_Extra!$D$4:$D$155,MATCH(LARGE(EU_Extra!I$4:I$155,$D79),EU_Extra!I$4:I$155,0)),Countries!$A:$B,2,FALSE),"")</f>
        <v>Japan</v>
      </c>
      <c r="L79" s="144" t="str">
        <f>IFERROR(VLOOKUP(INDEX(EU_Extra!$D$4:$D$155,MATCH(LARGE(EU_Extra!J$4:J$155,$D79),EU_Extra!J$4:J$155,0)),Countries!$A:$B,2,FALSE),"")</f>
        <v>Libanon</v>
      </c>
      <c r="M79" s="144" t="str">
        <f>IFERROR(VLOOKUP(INDEX(EU_Extra!$D$4:$D$155,MATCH(LARGE(EU_Extra!K$4:K$155,$D79),EU_Extra!K$4:K$155,0)),Countries!$A:$B,2,FALSE),"")</f>
        <v>Kap Verde</v>
      </c>
      <c r="N79" s="144" t="str">
        <f>IFERROR(VLOOKUP(INDEX(EU_Extra!$D$4:$D$155,MATCH(LARGE(EU_Extra!L$4:L$155,$D79),EU_Extra!L$4:L$155,0)),Countries!$A:$B,2,FALSE),"")</f>
        <v>Taiwan</v>
      </c>
      <c r="O79" s="144" t="str">
        <f>IFERROR(VLOOKUP(INDEX(EU_Extra!$D$4:$D$155,MATCH(LARGE(EU_Extra!M$4:M$155,$D79),EU_Extra!M$4:M$155,0)),Countries!$A:$B,2,FALSE),"")</f>
        <v>Nigeria</v>
      </c>
      <c r="P79" s="144" t="str">
        <f>IFERROR(VLOOKUP(INDEX(EU_Extra!$D$4:$D$155,MATCH(LARGE(EU_Extra!N$4:N$155,$D79),EU_Extra!N$4:N$155,0)),Countries!$A:$B,2,FALSE),"")</f>
        <v>Albanien</v>
      </c>
      <c r="Q79" s="144" t="str">
        <f>IFERROR(VLOOKUP(INDEX(EU_Extra!$D$4:$D$155,MATCH(LARGE(EU_Extra!O$4:O$155,$D79),EU_Extra!O$4:O$155,0)),Countries!$A:$B,2,FALSE),"")</f>
        <v>Viet Nam</v>
      </c>
      <c r="R79" s="144" t="str">
        <f>IFERROR(VLOOKUP(INDEX(EU_Extra!$D$4:$D$155,MATCH(LARGE(EU_Extra!P$4:P$155,$D79),EU_Extra!P$4:P$155,0)),Countries!$A:$B,2,FALSE),"")</f>
        <v>Taiwan</v>
      </c>
      <c r="S79" s="144" t="str">
        <f>IFERROR(VLOOKUP(INDEX(EU_Extra!$D$4:$D$155,MATCH(LARGE(EU_Extra!Q$4:Q$155,$D79),EU_Extra!Q$4:Q$155,0)),Countries!$A:$B,2,FALSE),"")</f>
        <v>Indonesien</v>
      </c>
      <c r="T79" s="144" t="str">
        <f>IFERROR(VLOOKUP(INDEX(EU_Extra!$D$4:$D$155,MATCH(LARGE(EU_Extra!R$4:R$155,$D79),EU_Extra!R$4:R$155,0)),Countries!$A:$B,2,FALSE),"")</f>
        <v>Senegal</v>
      </c>
      <c r="U79" s="144" t="str">
        <f>IFERROR(VLOOKUP(INDEX(EU_Extra!$D$4:$D$155,MATCH(LARGE(EU_Extra!S$4:S$155,$D79),EU_Extra!S$4:S$155,0)),Countries!$A:$B,2,FALSE),"")</f>
        <v>Panama</v>
      </c>
      <c r="V79" s="144" t="str">
        <f>IFERROR(VLOOKUP(INDEX(EU_Extra!$D$4:$D$155,MATCH(LARGE(EU_Extra!T$4:T$155,$D79),EU_Extra!T$4:T$155,0)),Countries!$A:$B,2,FALSE),"")</f>
        <v>Aserbaidschan</v>
      </c>
      <c r="W79" s="144" t="str">
        <f>IFERROR(VLOOKUP(INDEX(EU_Extra!$D$4:$D$155,MATCH(LARGE(EU_Extra!U$4:U$155,$D79),EU_Extra!U$4:U$155,0)),Countries!$A:$B,2,FALSE),"")</f>
        <v>St Lucia</v>
      </c>
      <c r="X79" s="144" t="str">
        <f>IFERROR(VLOOKUP(INDEX(EU_Extra!$D$4:$D$155,MATCH(LARGE(EU_Extra!V$4:V$155,$D79),EU_Extra!V$4:V$155,0)),Countries!$A:$B,2,FALSE),"")</f>
        <v>Aserbaidschan</v>
      </c>
      <c r="Y79" s="144" t="str">
        <f>IFERROR(VLOOKUP(INDEX(EU_Extra!$D$4:$D$155,MATCH(LARGE(EU_Extra!W$4:W$155,$D79),EU_Extra!W$4:W$155,0)),Countries!$A:$B,2,FALSE),"")</f>
        <v>Kamerun</v>
      </c>
      <c r="Z79" s="144" t="str">
        <f>IFERROR(VLOOKUP(INDEX(EU_Extra!$D$4:$D$155,MATCH(LARGE(EU_Extra!X$4:X$155,$D79),EU_Extra!X$4:X$155,0)),Countries!$A:$B,2,FALSE),"")</f>
        <v>Bangladesh</v>
      </c>
      <c r="AA79" s="144" t="str">
        <f>IFERROR(VLOOKUP(INDEX(EU_Extra!$D$4:$D$155,MATCH(LARGE(EU_Extra!Y$4:Y$155,$D79),EU_Extra!Y$4:Y$155,0)),Countries!$A:$B,2,FALSE),"")</f>
        <v>Senegal</v>
      </c>
      <c r="AB79" s="144" t="str">
        <f>IFERROR(VLOOKUP(INDEX(EU_Extra!$D$4:$D$155,MATCH(LARGE(EU_Extra!Z$4:Z$155,$D79),EU_Extra!Z$4:Z$155,0)),Countries!$A:$B,2,FALSE),"")</f>
        <v/>
      </c>
      <c r="AC79" s="144" t="str">
        <f>IFERROR(VLOOKUP(INDEX(EU_Extra!$D$4:$D$155,MATCH(LARGE(EU_Extra!AA$4:AA$155,$D79),EU_Extra!AA$4:AA$155,0)),Countries!$A:$B,2,FALSE),"")</f>
        <v/>
      </c>
      <c r="AD79" s="144" t="str">
        <f>IFERROR(VLOOKUP(INDEX(EU_Extra!$D$4:$D$155,MATCH(LARGE(EU_Extra!AB$4:AB$155,$D79),EU_Extra!AB$4:AB$155,0)),Countries!$A:$B,2,FALSE),"")</f>
        <v/>
      </c>
      <c r="AE79" s="144" t="str">
        <f>IFERROR(VLOOKUP(INDEX(EU_Extra!$D$4:$D$155,MATCH(LARGE(EU_Extra!AC$4:AC$155,$D79),EU_Extra!AC$4:AC$155,0)),Countries!$A:$B,2,FALSE),"")</f>
        <v/>
      </c>
      <c r="AF79" s="144" t="str">
        <f>IFERROR(VLOOKUP(INDEX(EU_Extra!$D$4:$D$155,MATCH(LARGE(EU_Extra!AD$4:AD$155,$D79),EU_Extra!AD$4:AD$155,0)),Countries!$A:$B,2,FALSE),"")</f>
        <v/>
      </c>
      <c r="AG79" s="144" t="str">
        <f>IFERROR(VLOOKUP(INDEX(EU_Extra!$D$4:$D$155,MATCH(LARGE(EU_Extra!AE$4:AE$155,$D79),EU_Extra!AE$4:AE$155,0)),Countries!$A:$B,2,FALSE),"")</f>
        <v/>
      </c>
      <c r="AH79" s="144" t="str">
        <f>IFERROR(VLOOKUP(INDEX(EU_Extra!$D$4:$D$155,MATCH(LARGE(EU_Extra!AF$4:AF$155,$D79),EU_Extra!AF$4:AF$155,0)),Countries!$A:$B,2,FALSE),"")</f>
        <v/>
      </c>
      <c r="AI79" s="144" t="str">
        <f>IFERROR(VLOOKUP(INDEX(EU_Extra!$D$4:$D$155,MATCH(LARGE(EU_Extra!AG$4:AG$155,$D79),EU_Extra!AG$4:AG$155,0)),Countries!$A:$B,2,FALSE),"")</f>
        <v/>
      </c>
      <c r="AJ79" s="144" t="str">
        <f>IFERROR(VLOOKUP(INDEX(EU_Extra!$D$4:$D$155,MATCH(LARGE(EU_Extra!AH$4:AH$155,$D79),EU_Extra!AH$4:AH$155,0)),Countries!$A:$B,2,FALSE),"")</f>
        <v/>
      </c>
    </row>
    <row r="80" spans="4:36" ht="16" customHeight="1">
      <c r="D80" s="145">
        <f t="shared" si="2"/>
        <v>73</v>
      </c>
      <c r="E80" s="144" t="str">
        <f>IFERROR(VLOOKUP(INDEX(EU_Extra!$D$4:$D$152,MATCH(LARGE(EU_Extra!#REF!,$D80),EU_Extra!#REF!,0)),Countries!$A:$B,2,FALSE),"")</f>
        <v/>
      </c>
      <c r="F80" s="144" t="str">
        <f>IFERROR(VLOOKUP(INDEX(EU_Extra!$D$4:$D$152,MATCH(LARGE(EU_Extra!#REF!,$D80),EU_Extra!#REF!,0)),Countries!$A:$B,2,FALSE),"")</f>
        <v/>
      </c>
      <c r="G80" s="144" t="str">
        <f>IFERROR(VLOOKUP(INDEX(EU_Extra!$D$4:$D$155,MATCH(LARGE(EU_Extra!E$4:E$155,$D80),EU_Extra!E$4:E$155,0)),Countries!$A:$B,2,FALSE),"")</f>
        <v>Taiwan</v>
      </c>
      <c r="H80" s="144" t="str">
        <f>IFERROR(VLOOKUP(INDEX(EU_Extra!$D$4:$D$155,MATCH(LARGE(EU_Extra!F$4:F$155,$D80),EU_Extra!F$4:F$155,0)),Countries!$A:$B,2,FALSE),"")</f>
        <v>Mali</v>
      </c>
      <c r="I80" s="144" t="str">
        <f>IFERROR(VLOOKUP(INDEX(EU_Extra!$D$4:$D$155,MATCH(LARGE(EU_Extra!G$4:G$155,$D80),EU_Extra!G$4:G$155,0)),Countries!$A:$B,2,FALSE),"")</f>
        <v>Nicht spezifizierte Länder und Gebiete im Rahmen des Warenverkehrs mit Drittländern</v>
      </c>
      <c r="J80" s="144" t="str">
        <f>IFERROR(VLOOKUP(INDEX(EU_Extra!$D$4:$D$155,MATCH(LARGE(EU_Extra!H$4:H$155,$D80),EU_Extra!H$4:H$155,0)),Countries!$A:$B,2,FALSE),"")</f>
        <v>Iran, Islamische Republik</v>
      </c>
      <c r="K80" s="144" t="str">
        <f>IFERROR(VLOOKUP(INDEX(EU_Extra!$D$4:$D$155,MATCH(LARGE(EU_Extra!I$4:I$155,$D80),EU_Extra!I$4:I$155,0)),Countries!$A:$B,2,FALSE),"")</f>
        <v>Hong Kong</v>
      </c>
      <c r="L80" s="144" t="str">
        <f>IFERROR(VLOOKUP(INDEX(EU_Extra!$D$4:$D$155,MATCH(LARGE(EU_Extra!J$4:J$155,$D80),EU_Extra!J$4:J$155,0)),Countries!$A:$B,2,FALSE),"")</f>
        <v>Bahrein</v>
      </c>
      <c r="M80" s="144" t="str">
        <f>IFERROR(VLOOKUP(INDEX(EU_Extra!$D$4:$D$155,MATCH(LARGE(EU_Extra!K$4:K$155,$D80),EU_Extra!K$4:K$155,0)),Countries!$A:$B,2,FALSE),"")</f>
        <v>Kap Verde</v>
      </c>
      <c r="N80" s="144" t="str">
        <f>IFERROR(VLOOKUP(INDEX(EU_Extra!$D$4:$D$155,MATCH(LARGE(EU_Extra!L$4:L$155,$D80),EU_Extra!L$4:L$155,0)),Countries!$A:$B,2,FALSE),"")</f>
        <v>Venezuela</v>
      </c>
      <c r="O80" s="144" t="str">
        <f>IFERROR(VLOOKUP(INDEX(EU_Extra!$D$4:$D$155,MATCH(LARGE(EU_Extra!M$4:M$155,$D80),EU_Extra!M$4:M$155,0)),Countries!$A:$B,2,FALSE),"")</f>
        <v>Jordanien</v>
      </c>
      <c r="P80" s="144" t="str">
        <f>IFERROR(VLOOKUP(INDEX(EU_Extra!$D$4:$D$155,MATCH(LARGE(EU_Extra!N$4:N$155,$D80),EU_Extra!N$4:N$155,0)),Countries!$A:$B,2,FALSE),"")</f>
        <v>Arabische Republik Syrien</v>
      </c>
      <c r="Q80" s="144" t="str">
        <f>IFERROR(VLOOKUP(INDEX(EU_Extra!$D$4:$D$155,MATCH(LARGE(EU_Extra!O$4:O$155,$D80),EU_Extra!O$4:O$155,0)),Countries!$A:$B,2,FALSE),"")</f>
        <v>Kambodscha</v>
      </c>
      <c r="R80" s="144" t="str">
        <f>IFERROR(VLOOKUP(INDEX(EU_Extra!$D$4:$D$155,MATCH(LARGE(EU_Extra!P$4:P$155,$D80),EU_Extra!P$4:P$155,0)),Countries!$A:$B,2,FALSE),"")</f>
        <v>Korea, Republik</v>
      </c>
      <c r="S80" s="144" t="str">
        <f>IFERROR(VLOOKUP(INDEX(EU_Extra!$D$4:$D$155,MATCH(LARGE(EU_Extra!Q$4:Q$155,$D80),EU_Extra!Q$4:Q$155,0)),Countries!$A:$B,2,FALSE),"")</f>
        <v>Kanada</v>
      </c>
      <c r="T80" s="144" t="str">
        <f>IFERROR(VLOOKUP(INDEX(EU_Extra!$D$4:$D$155,MATCH(LARGE(EU_Extra!R$4:R$155,$D80),EU_Extra!R$4:R$155,0)),Countries!$A:$B,2,FALSE),"")</f>
        <v>Chile</v>
      </c>
      <c r="U80" s="144" t="str">
        <f>IFERROR(VLOOKUP(INDEX(EU_Extra!$D$4:$D$155,MATCH(LARGE(EU_Extra!S$4:S$155,$D80),EU_Extra!S$4:S$155,0)),Countries!$A:$B,2,FALSE),"")</f>
        <v>Dominikanische Republik</v>
      </c>
      <c r="V80" s="144" t="str">
        <f>IFERROR(VLOOKUP(INDEX(EU_Extra!$D$4:$D$155,MATCH(LARGE(EU_Extra!T$4:T$155,$D80),EU_Extra!T$4:T$155,0)),Countries!$A:$B,2,FALSE),"")</f>
        <v>Viet Nam</v>
      </c>
      <c r="W80" s="144" t="str">
        <f>IFERROR(VLOOKUP(INDEX(EU_Extra!$D$4:$D$155,MATCH(LARGE(EU_Extra!U$4:U$155,$D80),EU_Extra!U$4:U$155,0)),Countries!$A:$B,2,FALSE),"")</f>
        <v>Albanien</v>
      </c>
      <c r="X80" s="144" t="str">
        <f>IFERROR(VLOOKUP(INDEX(EU_Extra!$D$4:$D$155,MATCH(LARGE(EU_Extra!V$4:V$155,$D80),EU_Extra!V$4:V$155,0)),Countries!$A:$B,2,FALSE),"")</f>
        <v>Malaysia</v>
      </c>
      <c r="Y80" s="144" t="str">
        <f>IFERROR(VLOOKUP(INDEX(EU_Extra!$D$4:$D$155,MATCH(LARGE(EU_Extra!W$4:W$155,$D80),EU_Extra!W$4:W$155,0)),Countries!$A:$B,2,FALSE),"")</f>
        <v>Albanien</v>
      </c>
      <c r="Z80" s="144" t="str">
        <f>IFERROR(VLOOKUP(INDEX(EU_Extra!$D$4:$D$155,MATCH(LARGE(EU_Extra!X$4:X$155,$D80),EU_Extra!X$4:X$155,0)),Countries!$A:$B,2,FALSE),"")</f>
        <v>Cote d'Ivoire</v>
      </c>
      <c r="AA80" s="144" t="str">
        <f>IFERROR(VLOOKUP(INDEX(EU_Extra!$D$4:$D$155,MATCH(LARGE(EU_Extra!Y$4:Y$155,$D80),EU_Extra!Y$4:Y$155,0)),Countries!$A:$B,2,FALSE),"")</f>
        <v>Trinidad und Tobago</v>
      </c>
      <c r="AB80" s="144" t="str">
        <f>IFERROR(VLOOKUP(INDEX(EU_Extra!$D$4:$D$155,MATCH(LARGE(EU_Extra!Z$4:Z$155,$D80),EU_Extra!Z$4:Z$155,0)),Countries!$A:$B,2,FALSE),"")</f>
        <v/>
      </c>
      <c r="AC80" s="144" t="str">
        <f>IFERROR(VLOOKUP(INDEX(EU_Extra!$D$4:$D$155,MATCH(LARGE(EU_Extra!AA$4:AA$155,$D80),EU_Extra!AA$4:AA$155,0)),Countries!$A:$B,2,FALSE),"")</f>
        <v/>
      </c>
      <c r="AD80" s="144" t="str">
        <f>IFERROR(VLOOKUP(INDEX(EU_Extra!$D$4:$D$155,MATCH(LARGE(EU_Extra!AB$4:AB$155,$D80),EU_Extra!AB$4:AB$155,0)),Countries!$A:$B,2,FALSE),"")</f>
        <v/>
      </c>
      <c r="AE80" s="144" t="str">
        <f>IFERROR(VLOOKUP(INDEX(EU_Extra!$D$4:$D$155,MATCH(LARGE(EU_Extra!AC$4:AC$155,$D80),EU_Extra!AC$4:AC$155,0)),Countries!$A:$B,2,FALSE),"")</f>
        <v/>
      </c>
      <c r="AF80" s="144" t="str">
        <f>IFERROR(VLOOKUP(INDEX(EU_Extra!$D$4:$D$155,MATCH(LARGE(EU_Extra!AD$4:AD$155,$D80),EU_Extra!AD$4:AD$155,0)),Countries!$A:$B,2,FALSE),"")</f>
        <v/>
      </c>
      <c r="AG80" s="144" t="str">
        <f>IFERROR(VLOOKUP(INDEX(EU_Extra!$D$4:$D$155,MATCH(LARGE(EU_Extra!AE$4:AE$155,$D80),EU_Extra!AE$4:AE$155,0)),Countries!$A:$B,2,FALSE),"")</f>
        <v/>
      </c>
      <c r="AH80" s="144" t="str">
        <f>IFERROR(VLOOKUP(INDEX(EU_Extra!$D$4:$D$155,MATCH(LARGE(EU_Extra!AF$4:AF$155,$D80),EU_Extra!AF$4:AF$155,0)),Countries!$A:$B,2,FALSE),"")</f>
        <v/>
      </c>
      <c r="AI80" s="144" t="str">
        <f>IFERROR(VLOOKUP(INDEX(EU_Extra!$D$4:$D$155,MATCH(LARGE(EU_Extra!AG$4:AG$155,$D80),EU_Extra!AG$4:AG$155,0)),Countries!$A:$B,2,FALSE),"")</f>
        <v/>
      </c>
      <c r="AJ80" s="144" t="str">
        <f>IFERROR(VLOOKUP(INDEX(EU_Extra!$D$4:$D$155,MATCH(LARGE(EU_Extra!AH$4:AH$155,$D80),EU_Extra!AH$4:AH$155,0)),Countries!$A:$B,2,FALSE),"")</f>
        <v/>
      </c>
    </row>
    <row r="81" spans="4:36" ht="16" customHeight="1">
      <c r="D81" s="145">
        <f t="shared" si="2"/>
        <v>74</v>
      </c>
      <c r="E81" s="144" t="str">
        <f>IFERROR(VLOOKUP(INDEX(EU_Extra!$D$4:$D$152,MATCH(LARGE(EU_Extra!#REF!,$D81),EU_Extra!#REF!,0)),Countries!$A:$B,2,FALSE),"")</f>
        <v/>
      </c>
      <c r="F81" s="144" t="str">
        <f>IFERROR(VLOOKUP(INDEX(EU_Extra!$D$4:$D$152,MATCH(LARGE(EU_Extra!#REF!,$D81),EU_Extra!#REF!,0)),Countries!$A:$B,2,FALSE),"")</f>
        <v/>
      </c>
      <c r="G81" s="144" t="str">
        <f>IFERROR(VLOOKUP(INDEX(EU_Extra!$D$4:$D$155,MATCH(LARGE(EU_Extra!E$4:E$155,$D81),EU_Extra!E$4:E$155,0)),Countries!$A:$B,2,FALSE),"")</f>
        <v>Venezuela</v>
      </c>
      <c r="H81" s="144" t="str">
        <f>IFERROR(VLOOKUP(INDEX(EU_Extra!$D$4:$D$155,MATCH(LARGE(EU_Extra!F$4:F$155,$D81),EU_Extra!F$4:F$155,0)),Countries!$A:$B,2,FALSE),"")</f>
        <v>Kap Verde</v>
      </c>
      <c r="I81" s="144" t="str">
        <f>IFERROR(VLOOKUP(INDEX(EU_Extra!$D$4:$D$155,MATCH(LARGE(EU_Extra!G$4:G$155,$D81),EU_Extra!G$4:G$155,0)),Countries!$A:$B,2,FALSE),"")</f>
        <v>Nicht spezifizierte Länder und Gebiete im Rahmen des Warenverkehrs mit Drittländern</v>
      </c>
      <c r="J81" s="144" t="str">
        <f>IFERROR(VLOOKUP(INDEX(EU_Extra!$D$4:$D$155,MATCH(LARGE(EU_Extra!H$4:H$155,$D81),EU_Extra!H$4:H$155,0)),Countries!$A:$B,2,FALSE),"")</f>
        <v>Hong Kong</v>
      </c>
      <c r="K81" s="144" t="str">
        <f>IFERROR(VLOOKUP(INDEX(EU_Extra!$D$4:$D$155,MATCH(LARGE(EU_Extra!I$4:I$155,$D81),EU_Extra!I$4:I$155,0)),Countries!$A:$B,2,FALSE),"")</f>
        <v>Singapur</v>
      </c>
      <c r="L81" s="144" t="str">
        <f>IFERROR(VLOOKUP(INDEX(EU_Extra!$D$4:$D$155,MATCH(LARGE(EU_Extra!J$4:J$155,$D81),EU_Extra!J$4:J$155,0)),Countries!$A:$B,2,FALSE),"")</f>
        <v>Bahrein</v>
      </c>
      <c r="M81" s="144" t="str">
        <f>IFERROR(VLOOKUP(INDEX(EU_Extra!$D$4:$D$155,MATCH(LARGE(EU_Extra!K$4:K$155,$D81),EU_Extra!K$4:K$155,0)),Countries!$A:$B,2,FALSE),"")</f>
        <v/>
      </c>
      <c r="N81" s="144" t="str">
        <f>IFERROR(VLOOKUP(INDEX(EU_Extra!$D$4:$D$155,MATCH(LARGE(EU_Extra!L$4:L$155,$D81),EU_Extra!L$4:L$155,0)),Countries!$A:$B,2,FALSE),"")</f>
        <v>Viet Nam</v>
      </c>
      <c r="O81" s="144" t="str">
        <f>IFERROR(VLOOKUP(INDEX(EU_Extra!$D$4:$D$155,MATCH(LARGE(EU_Extra!M$4:M$155,$D81),EU_Extra!M$4:M$155,0)),Countries!$A:$B,2,FALSE),"")</f>
        <v>Jordanien</v>
      </c>
      <c r="P81" s="144" t="str">
        <f>IFERROR(VLOOKUP(INDEX(EU_Extra!$D$4:$D$155,MATCH(LARGE(EU_Extra!N$4:N$155,$D81),EU_Extra!N$4:N$155,0)),Countries!$A:$B,2,FALSE),"")</f>
        <v>Libanon</v>
      </c>
      <c r="Q81" s="144" t="str">
        <f>IFERROR(VLOOKUP(INDEX(EU_Extra!$D$4:$D$155,MATCH(LARGE(EU_Extra!O$4:O$155,$D81),EU_Extra!O$4:O$155,0)),Countries!$A:$B,2,FALSE),"")</f>
        <v>Neuseeland</v>
      </c>
      <c r="R81" s="144" t="str">
        <f>IFERROR(VLOOKUP(INDEX(EU_Extra!$D$4:$D$155,MATCH(LARGE(EU_Extra!P$4:P$155,$D81),EU_Extra!P$4:P$155,0)),Countries!$A:$B,2,FALSE),"")</f>
        <v>Hong Kong</v>
      </c>
      <c r="S81" s="144" t="str">
        <f>IFERROR(VLOOKUP(INDEX(EU_Extra!$D$4:$D$155,MATCH(LARGE(EU_Extra!Q$4:Q$155,$D81),EU_Extra!Q$4:Q$155,0)),Countries!$A:$B,2,FALSE),"")</f>
        <v>NordMazedonien</v>
      </c>
      <c r="T81" s="144" t="str">
        <f>IFERROR(VLOOKUP(INDEX(EU_Extra!$D$4:$D$155,MATCH(LARGE(EU_Extra!R$4:R$155,$D81),EU_Extra!R$4:R$155,0)),Countries!$A:$B,2,FALSE),"")</f>
        <v>St Lucia</v>
      </c>
      <c r="U81" s="144" t="str">
        <f>IFERROR(VLOOKUP(INDEX(EU_Extra!$D$4:$D$155,MATCH(LARGE(EU_Extra!S$4:S$155,$D81),EU_Extra!S$4:S$155,0)),Countries!$A:$B,2,FALSE),"")</f>
        <v>Arabische Republik Syrien</v>
      </c>
      <c r="V81" s="144" t="str">
        <f>IFERROR(VLOOKUP(INDEX(EU_Extra!$D$4:$D$155,MATCH(LARGE(EU_Extra!T$4:T$155,$D81),EU_Extra!T$4:T$155,0)),Countries!$A:$B,2,FALSE),"")</f>
        <v>Madagaskar</v>
      </c>
      <c r="W81" s="144" t="str">
        <f>IFERROR(VLOOKUP(INDEX(EU_Extra!$D$4:$D$155,MATCH(LARGE(EU_Extra!U$4:U$155,$D81),EU_Extra!U$4:U$155,0)),Countries!$A:$B,2,FALSE),"")</f>
        <v>Kamerun</v>
      </c>
      <c r="X81" s="144" t="str">
        <f>IFERROR(VLOOKUP(INDEX(EU_Extra!$D$4:$D$155,MATCH(LARGE(EU_Extra!V$4:V$155,$D81),EU_Extra!V$4:V$155,0)),Countries!$A:$B,2,FALSE),"")</f>
        <v>Senegal</v>
      </c>
      <c r="Y81" s="144" t="str">
        <f>IFERROR(VLOOKUP(INDEX(EU_Extra!$D$4:$D$155,MATCH(LARGE(EU_Extra!W$4:W$155,$D81),EU_Extra!W$4:W$155,0)),Countries!$A:$B,2,FALSE),"")</f>
        <v>Tunisien</v>
      </c>
      <c r="Z81" s="144" t="str">
        <f>IFERROR(VLOOKUP(INDEX(EU_Extra!$D$4:$D$155,MATCH(LARGE(EU_Extra!X$4:X$155,$D81),EU_Extra!X$4:X$155,0)),Countries!$A:$B,2,FALSE),"")</f>
        <v>Chile</v>
      </c>
      <c r="AA81" s="144" t="str">
        <f>IFERROR(VLOOKUP(INDEX(EU_Extra!$D$4:$D$155,MATCH(LARGE(EU_Extra!Y$4:Y$155,$D81),EU_Extra!Y$4:Y$155,0)),Countries!$A:$B,2,FALSE),"")</f>
        <v>Chile</v>
      </c>
      <c r="AB81" s="144" t="str">
        <f>IFERROR(VLOOKUP(INDEX(EU_Extra!$D$4:$D$155,MATCH(LARGE(EU_Extra!Z$4:Z$155,$D81),EU_Extra!Z$4:Z$155,0)),Countries!$A:$B,2,FALSE),"")</f>
        <v/>
      </c>
      <c r="AC81" s="144" t="str">
        <f>IFERROR(VLOOKUP(INDEX(EU_Extra!$D$4:$D$155,MATCH(LARGE(EU_Extra!AA$4:AA$155,$D81),EU_Extra!AA$4:AA$155,0)),Countries!$A:$B,2,FALSE),"")</f>
        <v/>
      </c>
      <c r="AD81" s="144" t="str">
        <f>IFERROR(VLOOKUP(INDEX(EU_Extra!$D$4:$D$155,MATCH(LARGE(EU_Extra!AB$4:AB$155,$D81),EU_Extra!AB$4:AB$155,0)),Countries!$A:$B,2,FALSE),"")</f>
        <v/>
      </c>
      <c r="AE81" s="144" t="str">
        <f>IFERROR(VLOOKUP(INDEX(EU_Extra!$D$4:$D$155,MATCH(LARGE(EU_Extra!AC$4:AC$155,$D81),EU_Extra!AC$4:AC$155,0)),Countries!$A:$B,2,FALSE),"")</f>
        <v/>
      </c>
      <c r="AF81" s="144" t="str">
        <f>IFERROR(VLOOKUP(INDEX(EU_Extra!$D$4:$D$155,MATCH(LARGE(EU_Extra!AD$4:AD$155,$D81),EU_Extra!AD$4:AD$155,0)),Countries!$A:$B,2,FALSE),"")</f>
        <v/>
      </c>
      <c r="AG81" s="144" t="str">
        <f>IFERROR(VLOOKUP(INDEX(EU_Extra!$D$4:$D$155,MATCH(LARGE(EU_Extra!AE$4:AE$155,$D81),EU_Extra!AE$4:AE$155,0)),Countries!$A:$B,2,FALSE),"")</f>
        <v/>
      </c>
      <c r="AH81" s="144" t="str">
        <f>IFERROR(VLOOKUP(INDEX(EU_Extra!$D$4:$D$155,MATCH(LARGE(EU_Extra!AF$4:AF$155,$D81),EU_Extra!AF$4:AF$155,0)),Countries!$A:$B,2,FALSE),"")</f>
        <v/>
      </c>
      <c r="AI81" s="144" t="str">
        <f>IFERROR(VLOOKUP(INDEX(EU_Extra!$D$4:$D$155,MATCH(LARGE(EU_Extra!AG$4:AG$155,$D81),EU_Extra!AG$4:AG$155,0)),Countries!$A:$B,2,FALSE),"")</f>
        <v/>
      </c>
      <c r="AJ81" s="144" t="str">
        <f>IFERROR(VLOOKUP(INDEX(EU_Extra!$D$4:$D$155,MATCH(LARGE(EU_Extra!AH$4:AH$155,$D81),EU_Extra!AH$4:AH$155,0)),Countries!$A:$B,2,FALSE),"")</f>
        <v/>
      </c>
    </row>
    <row r="82" spans="4:36" ht="16" customHeight="1">
      <c r="D82" s="145">
        <f t="shared" si="2"/>
        <v>75</v>
      </c>
      <c r="E82" s="144" t="str">
        <f>IFERROR(VLOOKUP(INDEX(EU_Extra!$D$4:$D$152,MATCH(LARGE(EU_Extra!#REF!,$D82),EU_Extra!#REF!,0)),Countries!$A:$B,2,FALSE),"")</f>
        <v/>
      </c>
      <c r="F82" s="144" t="str">
        <f>IFERROR(VLOOKUP(INDEX(EU_Extra!$D$4:$D$152,MATCH(LARGE(EU_Extra!#REF!,$D82),EU_Extra!#REF!,0)),Countries!$A:$B,2,FALSE),"")</f>
        <v/>
      </c>
      <c r="G82" s="144" t="str">
        <f>IFERROR(VLOOKUP(INDEX(EU_Extra!$D$4:$D$155,MATCH(LARGE(EU_Extra!E$4:E$155,$D82),EU_Extra!E$4:E$155,0)),Countries!$A:$B,2,FALSE),"")</f>
        <v>Nigeria</v>
      </c>
      <c r="H82" s="144" t="str">
        <f>IFERROR(VLOOKUP(INDEX(EU_Extra!$D$4:$D$155,MATCH(LARGE(EU_Extra!F$4:F$155,$D82),EU_Extra!F$4:F$155,0)),Countries!$A:$B,2,FALSE),"")</f>
        <v>Kap Verde</v>
      </c>
      <c r="I82" s="144" t="str">
        <f>IFERROR(VLOOKUP(INDEX(EU_Extra!$D$4:$D$155,MATCH(LARGE(EU_Extra!G$4:G$155,$D82),EU_Extra!G$4:G$155,0)),Countries!$A:$B,2,FALSE),"")</f>
        <v>Nicht spezifizierte Länder und Gebiete im Rahmen des Warenverkehrs mit Drittländern</v>
      </c>
      <c r="J82" s="144" t="str">
        <f>IFERROR(VLOOKUP(INDEX(EU_Extra!$D$4:$D$155,MATCH(LARGE(EU_Extra!H$4:H$155,$D82),EU_Extra!H$4:H$155,0)),Countries!$A:$B,2,FALSE),"")</f>
        <v>Dominikanische Republik</v>
      </c>
      <c r="K82" s="144" t="str">
        <f>IFERROR(VLOOKUP(INDEX(EU_Extra!$D$4:$D$155,MATCH(LARGE(EU_Extra!I$4:I$155,$D82),EU_Extra!I$4:I$155,0)),Countries!$A:$B,2,FALSE),"")</f>
        <v>Nicht spezifizierte Länder und Gebiete im Rahmen des Warenverkehrs mit Drittländern</v>
      </c>
      <c r="L82" s="144" t="str">
        <f>IFERROR(VLOOKUP(INDEX(EU_Extra!$D$4:$D$155,MATCH(LARGE(EU_Extra!J$4:J$155,$D82),EU_Extra!J$4:J$155,0)),Countries!$A:$B,2,FALSE),"")</f>
        <v>Japan</v>
      </c>
      <c r="M82" s="144" t="str">
        <f>IFERROR(VLOOKUP(INDEX(EU_Extra!$D$4:$D$155,MATCH(LARGE(EU_Extra!K$4:K$155,$D82),EU_Extra!K$4:K$155,0)),Countries!$A:$B,2,FALSE),"")</f>
        <v/>
      </c>
      <c r="N82" s="144" t="str">
        <f>IFERROR(VLOOKUP(INDEX(EU_Extra!$D$4:$D$155,MATCH(LARGE(EU_Extra!L$4:L$155,$D82),EU_Extra!L$4:L$155,0)),Countries!$A:$B,2,FALSE),"")</f>
        <v>Malaysia</v>
      </c>
      <c r="O82" s="144" t="str">
        <f>IFERROR(VLOOKUP(INDEX(EU_Extra!$D$4:$D$155,MATCH(LARGE(EU_Extra!M$4:M$155,$D82),EU_Extra!M$4:M$155,0)),Countries!$A:$B,2,FALSE),"")</f>
        <v>Libanon</v>
      </c>
      <c r="P82" s="144" t="str">
        <f>IFERROR(VLOOKUP(INDEX(EU_Extra!$D$4:$D$155,MATCH(LARGE(EU_Extra!N$4:N$155,$D82),EU_Extra!N$4:N$155,0)),Countries!$A:$B,2,FALSE),"")</f>
        <v>Kambodscha</v>
      </c>
      <c r="Q82" s="144" t="str">
        <f>IFERROR(VLOOKUP(INDEX(EU_Extra!$D$4:$D$155,MATCH(LARGE(EU_Extra!O$4:O$155,$D82),EU_Extra!O$4:O$155,0)),Countries!$A:$B,2,FALSE),"")</f>
        <v>Libanon</v>
      </c>
      <c r="R82" s="144" t="str">
        <f>IFERROR(VLOOKUP(INDEX(EU_Extra!$D$4:$D$155,MATCH(LARGE(EU_Extra!P$4:P$155,$D82),EU_Extra!P$4:P$155,0)),Countries!$A:$B,2,FALSE),"")</f>
        <v>Japan</v>
      </c>
      <c r="S82" s="144" t="str">
        <f>IFERROR(VLOOKUP(INDEX(EU_Extra!$D$4:$D$155,MATCH(LARGE(EU_Extra!Q$4:Q$155,$D82),EU_Extra!Q$4:Q$155,0)),Countries!$A:$B,2,FALSE),"")</f>
        <v>Saudi Arabien</v>
      </c>
      <c r="T82" s="144" t="str">
        <f>IFERROR(VLOOKUP(INDEX(EU_Extra!$D$4:$D$155,MATCH(LARGE(EU_Extra!R$4:R$155,$D82),EU_Extra!R$4:R$155,0)),Countries!$A:$B,2,FALSE),"")</f>
        <v>Malaysia</v>
      </c>
      <c r="U82" s="144" t="str">
        <f>IFERROR(VLOOKUP(INDEX(EU_Extra!$D$4:$D$155,MATCH(LARGE(EU_Extra!S$4:S$155,$D82),EU_Extra!S$4:S$155,0)),Countries!$A:$B,2,FALSE),"")</f>
        <v>Cote d'Ivoire</v>
      </c>
      <c r="V82" s="144" t="str">
        <f>IFERROR(VLOOKUP(INDEX(EU_Extra!$D$4:$D$155,MATCH(LARGE(EU_Extra!T$4:T$155,$D82),EU_Extra!T$4:T$155,0)),Countries!$A:$B,2,FALSE),"")</f>
        <v>Dominikanische Republik</v>
      </c>
      <c r="W82" s="144" t="str">
        <f>IFERROR(VLOOKUP(INDEX(EU_Extra!$D$4:$D$155,MATCH(LARGE(EU_Extra!U$4:U$155,$D82),EU_Extra!U$4:U$155,0)),Countries!$A:$B,2,FALSE),"")</f>
        <v>Andorra</v>
      </c>
      <c r="X82" s="144" t="str">
        <f>IFERROR(VLOOKUP(INDEX(EU_Extra!$D$4:$D$155,MATCH(LARGE(EU_Extra!V$4:V$155,$D82),EU_Extra!V$4:V$155,0)),Countries!$A:$B,2,FALSE),"")</f>
        <v>Mali</v>
      </c>
      <c r="Y82" s="144" t="str">
        <f>IFERROR(VLOOKUP(INDEX(EU_Extra!$D$4:$D$155,MATCH(LARGE(EU_Extra!W$4:W$155,$D82),EU_Extra!W$4:W$155,0)),Countries!$A:$B,2,FALSE),"")</f>
        <v>Indonesien</v>
      </c>
      <c r="Z82" s="144" t="str">
        <f>IFERROR(VLOOKUP(INDEX(EU_Extra!$D$4:$D$155,MATCH(LARGE(EU_Extra!X$4:X$155,$D82),EU_Extra!X$4:X$155,0)),Countries!$A:$B,2,FALSE),"")</f>
        <v>St Lucia</v>
      </c>
      <c r="AA82" s="144" t="str">
        <f>IFERROR(VLOOKUP(INDEX(EU_Extra!$D$4:$D$155,MATCH(LARGE(EU_Extra!Y$4:Y$155,$D82),EU_Extra!Y$4:Y$155,0)),Countries!$A:$B,2,FALSE),"")</f>
        <v>Singapur</v>
      </c>
      <c r="AB82" s="144" t="str">
        <f>IFERROR(VLOOKUP(INDEX(EU_Extra!$D$4:$D$155,MATCH(LARGE(EU_Extra!Z$4:Z$155,$D82),EU_Extra!Z$4:Z$155,0)),Countries!$A:$B,2,FALSE),"")</f>
        <v/>
      </c>
      <c r="AC82" s="144" t="str">
        <f>IFERROR(VLOOKUP(INDEX(EU_Extra!$D$4:$D$155,MATCH(LARGE(EU_Extra!AA$4:AA$155,$D82),EU_Extra!AA$4:AA$155,0)),Countries!$A:$B,2,FALSE),"")</f>
        <v/>
      </c>
      <c r="AD82" s="144" t="str">
        <f>IFERROR(VLOOKUP(INDEX(EU_Extra!$D$4:$D$155,MATCH(LARGE(EU_Extra!AB$4:AB$155,$D82),EU_Extra!AB$4:AB$155,0)),Countries!$A:$B,2,FALSE),"")</f>
        <v/>
      </c>
      <c r="AE82" s="144" t="str">
        <f>IFERROR(VLOOKUP(INDEX(EU_Extra!$D$4:$D$155,MATCH(LARGE(EU_Extra!AC$4:AC$155,$D82),EU_Extra!AC$4:AC$155,0)),Countries!$A:$B,2,FALSE),"")</f>
        <v/>
      </c>
      <c r="AF82" s="144" t="str">
        <f>IFERROR(VLOOKUP(INDEX(EU_Extra!$D$4:$D$155,MATCH(LARGE(EU_Extra!AD$4:AD$155,$D82),EU_Extra!AD$4:AD$155,0)),Countries!$A:$B,2,FALSE),"")</f>
        <v/>
      </c>
      <c r="AG82" s="144" t="str">
        <f>IFERROR(VLOOKUP(INDEX(EU_Extra!$D$4:$D$155,MATCH(LARGE(EU_Extra!AE$4:AE$155,$D82),EU_Extra!AE$4:AE$155,0)),Countries!$A:$B,2,FALSE),"")</f>
        <v/>
      </c>
      <c r="AH82" s="144" t="str">
        <f>IFERROR(VLOOKUP(INDEX(EU_Extra!$D$4:$D$155,MATCH(LARGE(EU_Extra!AF$4:AF$155,$D82),EU_Extra!AF$4:AF$155,0)),Countries!$A:$B,2,FALSE),"")</f>
        <v/>
      </c>
      <c r="AI82" s="144" t="str">
        <f>IFERROR(VLOOKUP(INDEX(EU_Extra!$D$4:$D$155,MATCH(LARGE(EU_Extra!AG$4:AG$155,$D82),EU_Extra!AG$4:AG$155,0)),Countries!$A:$B,2,FALSE),"")</f>
        <v/>
      </c>
      <c r="AJ82" s="144" t="str">
        <f>IFERROR(VLOOKUP(INDEX(EU_Extra!$D$4:$D$155,MATCH(LARGE(EU_Extra!AH$4:AH$155,$D82),EU_Extra!AH$4:AH$155,0)),Countries!$A:$B,2,FALSE),"")</f>
        <v/>
      </c>
    </row>
    <row r="83" spans="4:36" ht="16" customHeight="1">
      <c r="D83" s="145">
        <f t="shared" si="2"/>
        <v>76</v>
      </c>
      <c r="E83" s="144" t="str">
        <f>IFERROR(VLOOKUP(INDEX(EU_Extra!$D$4:$D$152,MATCH(LARGE(EU_Extra!#REF!,$D83),EU_Extra!#REF!,0)),Countries!$A:$B,2,FALSE),"")</f>
        <v/>
      </c>
      <c r="F83" s="144" t="str">
        <f>IFERROR(VLOOKUP(INDEX(EU_Extra!$D$4:$D$152,MATCH(LARGE(EU_Extra!#REF!,$D83),EU_Extra!#REF!,0)),Countries!$A:$B,2,FALSE),"")</f>
        <v/>
      </c>
      <c r="G83" s="144" t="str">
        <f>IFERROR(VLOOKUP(INDEX(EU_Extra!$D$4:$D$155,MATCH(LARGE(EU_Extra!E$4:E$155,$D83),EU_Extra!E$4:E$155,0)),Countries!$A:$B,2,FALSE),"")</f>
        <v>San Marino</v>
      </c>
      <c r="H83" s="144" t="str">
        <f>IFERROR(VLOOKUP(INDEX(EU_Extra!$D$4:$D$155,MATCH(LARGE(EU_Extra!F$4:F$155,$D83),EU_Extra!F$4:F$155,0)),Countries!$A:$B,2,FALSE),"")</f>
        <v>San Marino</v>
      </c>
      <c r="I83" s="144" t="str">
        <f>IFERROR(VLOOKUP(INDEX(EU_Extra!$D$4:$D$155,MATCH(LARGE(EU_Extra!G$4:G$155,$D83),EU_Extra!G$4:G$155,0)),Countries!$A:$B,2,FALSE),"")</f>
        <v>Nicht spezifizierte Länder und Gebiete im Rahmen des Warenverkehrs mit Drittländern</v>
      </c>
      <c r="J83" s="144" t="str">
        <f>IFERROR(VLOOKUP(INDEX(EU_Extra!$D$4:$D$155,MATCH(LARGE(EU_Extra!H$4:H$155,$D83),EU_Extra!H$4:H$155,0)),Countries!$A:$B,2,FALSE),"")</f>
        <v>Mexico</v>
      </c>
      <c r="K83" s="144" t="str">
        <f>IFERROR(VLOOKUP(INDEX(EU_Extra!$D$4:$D$155,MATCH(LARGE(EU_Extra!I$4:I$155,$D83),EU_Extra!I$4:I$155,0)),Countries!$A:$B,2,FALSE),"")</f>
        <v>Bahrein</v>
      </c>
      <c r="L83" s="144" t="str">
        <f>IFERROR(VLOOKUP(INDEX(EU_Extra!$D$4:$D$155,MATCH(LARGE(EU_Extra!J$4:J$155,$D83),EU_Extra!J$4:J$155,0)),Countries!$A:$B,2,FALSE),"")</f>
        <v/>
      </c>
      <c r="M83" s="144" t="str">
        <f>IFERROR(VLOOKUP(INDEX(EU_Extra!$D$4:$D$155,MATCH(LARGE(EU_Extra!K$4:K$155,$D83),EU_Extra!K$4:K$155,0)),Countries!$A:$B,2,FALSE),"")</f>
        <v/>
      </c>
      <c r="N83" s="144" t="str">
        <f>IFERROR(VLOOKUP(INDEX(EU_Extra!$D$4:$D$155,MATCH(LARGE(EU_Extra!L$4:L$155,$D83),EU_Extra!L$4:L$155,0)),Countries!$A:$B,2,FALSE),"")</f>
        <v>Kenia</v>
      </c>
      <c r="O83" s="144" t="str">
        <f>IFERROR(VLOOKUP(INDEX(EU_Extra!$D$4:$D$155,MATCH(LARGE(EU_Extra!M$4:M$155,$D83),EU_Extra!M$4:M$155,0)),Countries!$A:$B,2,FALSE),"")</f>
        <v>Katar</v>
      </c>
      <c r="P83" s="144" t="str">
        <f>IFERROR(VLOOKUP(INDEX(EU_Extra!$D$4:$D$155,MATCH(LARGE(EU_Extra!N$4:N$155,$D83),EU_Extra!N$4:N$155,0)),Countries!$A:$B,2,FALSE),"")</f>
        <v>Andorra</v>
      </c>
      <c r="Q83" s="144" t="str">
        <f>IFERROR(VLOOKUP(INDEX(EU_Extra!$D$4:$D$155,MATCH(LARGE(EU_Extra!O$4:O$155,$D83),EU_Extra!O$4:O$155,0)),Countries!$A:$B,2,FALSE),"")</f>
        <v>Chile</v>
      </c>
      <c r="R83" s="144" t="str">
        <f>IFERROR(VLOOKUP(INDEX(EU_Extra!$D$4:$D$155,MATCH(LARGE(EU_Extra!P$4:P$155,$D83),EU_Extra!P$4:P$155,0)),Countries!$A:$B,2,FALSE),"")</f>
        <v>Afghanistan</v>
      </c>
      <c r="S83" s="144" t="str">
        <f>IFERROR(VLOOKUP(INDEX(EU_Extra!$D$4:$D$155,MATCH(LARGE(EU_Extra!Q$4:Q$155,$D83),EU_Extra!Q$4:Q$155,0)),Countries!$A:$B,2,FALSE),"")</f>
        <v>Neuseeland</v>
      </c>
      <c r="T83" s="144" t="str">
        <f>IFERROR(VLOOKUP(INDEX(EU_Extra!$D$4:$D$155,MATCH(LARGE(EU_Extra!R$4:R$155,$D83),EU_Extra!R$4:R$155,0)),Countries!$A:$B,2,FALSE),"")</f>
        <v>Bahrein</v>
      </c>
      <c r="U83" s="144" t="str">
        <f>IFERROR(VLOOKUP(INDEX(EU_Extra!$D$4:$D$155,MATCH(LARGE(EU_Extra!S$4:S$155,$D83),EU_Extra!S$4:S$155,0)),Countries!$A:$B,2,FALSE),"")</f>
        <v>Nigeria</v>
      </c>
      <c r="V83" s="144" t="str">
        <f>IFERROR(VLOOKUP(INDEX(EU_Extra!$D$4:$D$155,MATCH(LARGE(EU_Extra!T$4:T$155,$D83),EU_Extra!T$4:T$155,0)),Countries!$A:$B,2,FALSE),"")</f>
        <v>Kenia</v>
      </c>
      <c r="W83" s="144" t="str">
        <f>IFERROR(VLOOKUP(INDEX(EU_Extra!$D$4:$D$155,MATCH(LARGE(EU_Extra!U$4:U$155,$D83),EU_Extra!U$4:U$155,0)),Countries!$A:$B,2,FALSE),"")</f>
        <v>Kuwait</v>
      </c>
      <c r="X83" s="144" t="str">
        <f>IFERROR(VLOOKUP(INDEX(EU_Extra!$D$4:$D$155,MATCH(LARGE(EU_Extra!V$4:V$155,$D83),EU_Extra!V$4:V$155,0)),Countries!$A:$B,2,FALSE),"")</f>
        <v>Benin</v>
      </c>
      <c r="Y83" s="144" t="str">
        <f>IFERROR(VLOOKUP(INDEX(EU_Extra!$D$4:$D$155,MATCH(LARGE(EU_Extra!W$4:W$155,$D83),EU_Extra!W$4:W$155,0)),Countries!$A:$B,2,FALSE),"")</f>
        <v>Dominikanische Republik</v>
      </c>
      <c r="Z83" s="144" t="str">
        <f>IFERROR(VLOOKUP(INDEX(EU_Extra!$D$4:$D$155,MATCH(LARGE(EU_Extra!X$4:X$155,$D83),EU_Extra!X$4:X$155,0)),Countries!$A:$B,2,FALSE),"")</f>
        <v>Antigua und Barbuda</v>
      </c>
      <c r="AA83" s="144" t="str">
        <f>IFERROR(VLOOKUP(INDEX(EU_Extra!$D$4:$D$155,MATCH(LARGE(EU_Extra!Y$4:Y$155,$D83),EU_Extra!Y$4:Y$155,0)),Countries!$A:$B,2,FALSE),"")</f>
        <v>Kosovo</v>
      </c>
      <c r="AB83" s="144" t="str">
        <f>IFERROR(VLOOKUP(INDEX(EU_Extra!$D$4:$D$155,MATCH(LARGE(EU_Extra!Z$4:Z$155,$D83),EU_Extra!Z$4:Z$155,0)),Countries!$A:$B,2,FALSE),"")</f>
        <v/>
      </c>
      <c r="AC83" s="144" t="str">
        <f>IFERROR(VLOOKUP(INDEX(EU_Extra!$D$4:$D$155,MATCH(LARGE(EU_Extra!AA$4:AA$155,$D83),EU_Extra!AA$4:AA$155,0)),Countries!$A:$B,2,FALSE),"")</f>
        <v/>
      </c>
      <c r="AD83" s="144" t="str">
        <f>IFERROR(VLOOKUP(INDEX(EU_Extra!$D$4:$D$155,MATCH(LARGE(EU_Extra!AB$4:AB$155,$D83),EU_Extra!AB$4:AB$155,0)),Countries!$A:$B,2,FALSE),"")</f>
        <v/>
      </c>
      <c r="AE83" s="144" t="str">
        <f>IFERROR(VLOOKUP(INDEX(EU_Extra!$D$4:$D$155,MATCH(LARGE(EU_Extra!AC$4:AC$155,$D83),EU_Extra!AC$4:AC$155,0)),Countries!$A:$B,2,FALSE),"")</f>
        <v/>
      </c>
      <c r="AF83" s="144" t="str">
        <f>IFERROR(VLOOKUP(INDEX(EU_Extra!$D$4:$D$155,MATCH(LARGE(EU_Extra!AD$4:AD$155,$D83),EU_Extra!AD$4:AD$155,0)),Countries!$A:$B,2,FALSE),"")</f>
        <v/>
      </c>
      <c r="AG83" s="144" t="str">
        <f>IFERROR(VLOOKUP(INDEX(EU_Extra!$D$4:$D$155,MATCH(LARGE(EU_Extra!AE$4:AE$155,$D83),EU_Extra!AE$4:AE$155,0)),Countries!$A:$B,2,FALSE),"")</f>
        <v/>
      </c>
      <c r="AH83" s="144" t="str">
        <f>IFERROR(VLOOKUP(INDEX(EU_Extra!$D$4:$D$155,MATCH(LARGE(EU_Extra!AF$4:AF$155,$D83),EU_Extra!AF$4:AF$155,0)),Countries!$A:$B,2,FALSE),"")</f>
        <v/>
      </c>
      <c r="AI83" s="144" t="str">
        <f>IFERROR(VLOOKUP(INDEX(EU_Extra!$D$4:$D$155,MATCH(LARGE(EU_Extra!AG$4:AG$155,$D83),EU_Extra!AG$4:AG$155,0)),Countries!$A:$B,2,FALSE),"")</f>
        <v/>
      </c>
      <c r="AJ83" s="144" t="str">
        <f>IFERROR(VLOOKUP(INDEX(EU_Extra!$D$4:$D$155,MATCH(LARGE(EU_Extra!AH$4:AH$155,$D83),EU_Extra!AH$4:AH$155,0)),Countries!$A:$B,2,FALSE),"")</f>
        <v/>
      </c>
    </row>
    <row r="84" spans="4:36" ht="16" customHeight="1">
      <c r="D84" s="145">
        <f t="shared" si="2"/>
        <v>77</v>
      </c>
      <c r="E84" s="144" t="str">
        <f>IFERROR(VLOOKUP(INDEX(EU_Extra!$D$4:$D$152,MATCH(LARGE(EU_Extra!#REF!,$D84),EU_Extra!#REF!,0)),Countries!$A:$B,2,FALSE),"")</f>
        <v/>
      </c>
      <c r="F84" s="144" t="str">
        <f>IFERROR(VLOOKUP(INDEX(EU_Extra!$D$4:$D$152,MATCH(LARGE(EU_Extra!#REF!,$D84),EU_Extra!#REF!,0)),Countries!$A:$B,2,FALSE),"")</f>
        <v/>
      </c>
      <c r="G84" s="144" t="str">
        <f>IFERROR(VLOOKUP(INDEX(EU_Extra!$D$4:$D$155,MATCH(LARGE(EU_Extra!E$4:E$155,$D84),EU_Extra!E$4:E$155,0)),Countries!$A:$B,2,FALSE),"")</f>
        <v>Dominikanische Republik</v>
      </c>
      <c r="H84" s="144" t="str">
        <f>IFERROR(VLOOKUP(INDEX(EU_Extra!$D$4:$D$155,MATCH(LARGE(EU_Extra!F$4:F$155,$D84),EU_Extra!F$4:F$155,0)),Countries!$A:$B,2,FALSE),"")</f>
        <v/>
      </c>
      <c r="I84" s="144" t="str">
        <f>IFERROR(VLOOKUP(INDEX(EU_Extra!$D$4:$D$155,MATCH(LARGE(EU_Extra!G$4:G$155,$D84),EU_Extra!G$4:G$155,0)),Countries!$A:$B,2,FALSE),"")</f>
        <v>Taiwan</v>
      </c>
      <c r="J84" s="144" t="str">
        <f>IFERROR(VLOOKUP(INDEX(EU_Extra!$D$4:$D$155,MATCH(LARGE(EU_Extra!H$4:H$155,$D84),EU_Extra!H$4:H$155,0)),Countries!$A:$B,2,FALSE),"")</f>
        <v>Agypten</v>
      </c>
      <c r="K84" s="144" t="str">
        <f>IFERROR(VLOOKUP(INDEX(EU_Extra!$D$4:$D$155,MATCH(LARGE(EU_Extra!I$4:I$155,$D84),EU_Extra!I$4:I$155,0)),Countries!$A:$B,2,FALSE),"")</f>
        <v>Ukraine</v>
      </c>
      <c r="L84" s="144" t="str">
        <f>IFERROR(VLOOKUP(INDEX(EU_Extra!$D$4:$D$155,MATCH(LARGE(EU_Extra!J$4:J$155,$D84),EU_Extra!J$4:J$155,0)),Countries!$A:$B,2,FALSE),"")</f>
        <v/>
      </c>
      <c r="M84" s="144" t="str">
        <f>IFERROR(VLOOKUP(INDEX(EU_Extra!$D$4:$D$155,MATCH(LARGE(EU_Extra!K$4:K$155,$D84),EU_Extra!K$4:K$155,0)),Countries!$A:$B,2,FALSE),"")</f>
        <v/>
      </c>
      <c r="N84" s="144" t="str">
        <f>IFERROR(VLOOKUP(INDEX(EU_Extra!$D$4:$D$155,MATCH(LARGE(EU_Extra!L$4:L$155,$D84),EU_Extra!L$4:L$155,0)),Countries!$A:$B,2,FALSE),"")</f>
        <v>Burundi</v>
      </c>
      <c r="O84" s="144" t="str">
        <f>IFERROR(VLOOKUP(INDEX(EU_Extra!$D$4:$D$155,MATCH(LARGE(EU_Extra!M$4:M$155,$D84),EU_Extra!M$4:M$155,0)),Countries!$A:$B,2,FALSE),"")</f>
        <v>Kenia</v>
      </c>
      <c r="P84" s="144" t="str">
        <f>IFERROR(VLOOKUP(INDEX(EU_Extra!$D$4:$D$155,MATCH(LARGE(EU_Extra!N$4:N$155,$D84),EU_Extra!N$4:N$155,0)),Countries!$A:$B,2,FALSE),"")</f>
        <v>Russland</v>
      </c>
      <c r="Q84" s="144" t="str">
        <f>IFERROR(VLOOKUP(INDEX(EU_Extra!$D$4:$D$155,MATCH(LARGE(EU_Extra!O$4:O$155,$D84),EU_Extra!O$4:O$155,0)),Countries!$A:$B,2,FALSE),"")</f>
        <v>Nigeria</v>
      </c>
      <c r="R84" s="144" t="str">
        <f>IFERROR(VLOOKUP(INDEX(EU_Extra!$D$4:$D$155,MATCH(LARGE(EU_Extra!P$4:P$155,$D84),EU_Extra!P$4:P$155,0)),Countries!$A:$B,2,FALSE),"")</f>
        <v>NordMazedonien</v>
      </c>
      <c r="S84" s="144" t="str">
        <f>IFERROR(VLOOKUP(INDEX(EU_Extra!$D$4:$D$155,MATCH(LARGE(EU_Extra!Q$4:Q$155,$D84),EU_Extra!Q$4:Q$155,0)),Countries!$A:$B,2,FALSE),"")</f>
        <v>Malaysia</v>
      </c>
      <c r="T84" s="144" t="str">
        <f>IFERROR(VLOOKUP(INDEX(EU_Extra!$D$4:$D$155,MATCH(LARGE(EU_Extra!R$4:R$155,$D84),EU_Extra!R$4:R$155,0)),Countries!$A:$B,2,FALSE),"")</f>
        <v>Agypten</v>
      </c>
      <c r="U84" s="144" t="str">
        <f>IFERROR(VLOOKUP(INDEX(EU_Extra!$D$4:$D$155,MATCH(LARGE(EU_Extra!S$4:S$155,$D84),EU_Extra!S$4:S$155,0)),Countries!$A:$B,2,FALSE),"")</f>
        <v>Jordanien</v>
      </c>
      <c r="V84" s="144" t="str">
        <f>IFERROR(VLOOKUP(INDEX(EU_Extra!$D$4:$D$155,MATCH(LARGE(EU_Extra!T$4:T$155,$D84),EU_Extra!T$4:T$155,0)),Countries!$A:$B,2,FALSE),"")</f>
        <v>Kenia</v>
      </c>
      <c r="W84" s="144" t="str">
        <f>IFERROR(VLOOKUP(INDEX(EU_Extra!$D$4:$D$155,MATCH(LARGE(EU_Extra!U$4:U$155,$D84),EU_Extra!U$4:U$155,0)),Countries!$A:$B,2,FALSE),"")</f>
        <v>Aserbaidschan</v>
      </c>
      <c r="X84" s="144" t="str">
        <f>IFERROR(VLOOKUP(INDEX(EU_Extra!$D$4:$D$155,MATCH(LARGE(EU_Extra!V$4:V$155,$D84),EU_Extra!V$4:V$155,0)),Countries!$A:$B,2,FALSE),"")</f>
        <v>Athiopien</v>
      </c>
      <c r="Y84" s="144" t="str">
        <f>IFERROR(VLOOKUP(INDEX(EU_Extra!$D$4:$D$155,MATCH(LARGE(EU_Extra!W$4:W$155,$D84),EU_Extra!W$4:W$155,0)),Countries!$A:$B,2,FALSE),"")</f>
        <v>Jordanien</v>
      </c>
      <c r="Z84" s="144" t="str">
        <f>IFERROR(VLOOKUP(INDEX(EU_Extra!$D$4:$D$155,MATCH(LARGE(EU_Extra!X$4:X$155,$D84),EU_Extra!X$4:X$155,0)),Countries!$A:$B,2,FALSE),"")</f>
        <v>Madagaskar</v>
      </c>
      <c r="AA84" s="144" t="str">
        <f>IFERROR(VLOOKUP(INDEX(EU_Extra!$D$4:$D$155,MATCH(LARGE(EU_Extra!Y$4:Y$155,$D84),EU_Extra!Y$4:Y$155,0)),Countries!$A:$B,2,FALSE),"")</f>
        <v>Arabische Republik Syrien</v>
      </c>
      <c r="AB84" s="144" t="str">
        <f>IFERROR(VLOOKUP(INDEX(EU_Extra!$D$4:$D$155,MATCH(LARGE(EU_Extra!Z$4:Z$155,$D84),EU_Extra!Z$4:Z$155,0)),Countries!$A:$B,2,FALSE),"")</f>
        <v/>
      </c>
      <c r="AC84" s="144" t="str">
        <f>IFERROR(VLOOKUP(INDEX(EU_Extra!$D$4:$D$155,MATCH(LARGE(EU_Extra!AA$4:AA$155,$D84),EU_Extra!AA$4:AA$155,0)),Countries!$A:$B,2,FALSE),"")</f>
        <v/>
      </c>
      <c r="AD84" s="144" t="str">
        <f>IFERROR(VLOOKUP(INDEX(EU_Extra!$D$4:$D$155,MATCH(LARGE(EU_Extra!AB$4:AB$155,$D84),EU_Extra!AB$4:AB$155,0)),Countries!$A:$B,2,FALSE),"")</f>
        <v/>
      </c>
      <c r="AE84" s="144" t="str">
        <f>IFERROR(VLOOKUP(INDEX(EU_Extra!$D$4:$D$155,MATCH(LARGE(EU_Extra!AC$4:AC$155,$D84),EU_Extra!AC$4:AC$155,0)),Countries!$A:$B,2,FALSE),"")</f>
        <v/>
      </c>
      <c r="AF84" s="144" t="str">
        <f>IFERROR(VLOOKUP(INDEX(EU_Extra!$D$4:$D$155,MATCH(LARGE(EU_Extra!AD$4:AD$155,$D84),EU_Extra!AD$4:AD$155,0)),Countries!$A:$B,2,FALSE),"")</f>
        <v/>
      </c>
      <c r="AG84" s="144" t="str">
        <f>IFERROR(VLOOKUP(INDEX(EU_Extra!$D$4:$D$155,MATCH(LARGE(EU_Extra!AE$4:AE$155,$D84),EU_Extra!AE$4:AE$155,0)),Countries!$A:$B,2,FALSE),"")</f>
        <v/>
      </c>
      <c r="AH84" s="144" t="str">
        <f>IFERROR(VLOOKUP(INDEX(EU_Extra!$D$4:$D$155,MATCH(LARGE(EU_Extra!AF$4:AF$155,$D84),EU_Extra!AF$4:AF$155,0)),Countries!$A:$B,2,FALSE),"")</f>
        <v/>
      </c>
      <c r="AI84" s="144" t="str">
        <f>IFERROR(VLOOKUP(INDEX(EU_Extra!$D$4:$D$155,MATCH(LARGE(EU_Extra!AG$4:AG$155,$D84),EU_Extra!AG$4:AG$155,0)),Countries!$A:$B,2,FALSE),"")</f>
        <v/>
      </c>
      <c r="AJ84" s="144" t="str">
        <f>IFERROR(VLOOKUP(INDEX(EU_Extra!$D$4:$D$155,MATCH(LARGE(EU_Extra!AH$4:AH$155,$D84),EU_Extra!AH$4:AH$155,0)),Countries!$A:$B,2,FALSE),"")</f>
        <v/>
      </c>
    </row>
    <row r="85" spans="4:36" ht="16" customHeight="1">
      <c r="D85" s="145">
        <f t="shared" si="2"/>
        <v>78</v>
      </c>
      <c r="E85" s="144" t="str">
        <f>IFERROR(VLOOKUP(INDEX(EU_Extra!$D$4:$D$152,MATCH(LARGE(EU_Extra!#REF!,$D85),EU_Extra!#REF!,0)),Countries!$A:$B,2,FALSE),"")</f>
        <v/>
      </c>
      <c r="F85" s="144" t="str">
        <f>IFERROR(VLOOKUP(INDEX(EU_Extra!$D$4:$D$152,MATCH(LARGE(EU_Extra!#REF!,$D85),EU_Extra!#REF!,0)),Countries!$A:$B,2,FALSE),"")</f>
        <v/>
      </c>
      <c r="G85" s="144" t="str">
        <f>IFERROR(VLOOKUP(INDEX(EU_Extra!$D$4:$D$155,MATCH(LARGE(EU_Extra!E$4:E$155,$D85),EU_Extra!E$4:E$155,0)),Countries!$A:$B,2,FALSE),"")</f>
        <v>Korea, Republik</v>
      </c>
      <c r="H85" s="144" t="str">
        <f>IFERROR(VLOOKUP(INDEX(EU_Extra!$D$4:$D$155,MATCH(LARGE(EU_Extra!F$4:F$155,$D85),EU_Extra!F$4:F$155,0)),Countries!$A:$B,2,FALSE),"")</f>
        <v/>
      </c>
      <c r="I85" s="144" t="str">
        <f>IFERROR(VLOOKUP(INDEX(EU_Extra!$D$4:$D$155,MATCH(LARGE(EU_Extra!G$4:G$155,$D85),EU_Extra!G$4:G$155,0)),Countries!$A:$B,2,FALSE),"")</f>
        <v>Indonesien</v>
      </c>
      <c r="J85" s="144" t="str">
        <f>IFERROR(VLOOKUP(INDEX(EU_Extra!$D$4:$D$155,MATCH(LARGE(EU_Extra!H$4:H$155,$D85),EU_Extra!H$4:H$155,0)),Countries!$A:$B,2,FALSE),"")</f>
        <v>Indonesien</v>
      </c>
      <c r="K85" s="144" t="str">
        <f>IFERROR(VLOOKUP(INDEX(EU_Extra!$D$4:$D$155,MATCH(LARGE(EU_Extra!I$4:I$155,$D85),EU_Extra!I$4:I$155,0)),Countries!$A:$B,2,FALSE),"")</f>
        <v>Ghana</v>
      </c>
      <c r="L85" s="144" t="str">
        <f>IFERROR(VLOOKUP(INDEX(EU_Extra!$D$4:$D$155,MATCH(LARGE(EU_Extra!J$4:J$155,$D85),EU_Extra!J$4:J$155,0)),Countries!$A:$B,2,FALSE),"")</f>
        <v/>
      </c>
      <c r="M85" s="144" t="str">
        <f>IFERROR(VLOOKUP(INDEX(EU_Extra!$D$4:$D$155,MATCH(LARGE(EU_Extra!K$4:K$155,$D85),EU_Extra!K$4:K$155,0)),Countries!$A:$B,2,FALSE),"")</f>
        <v/>
      </c>
      <c r="N85" s="144" t="str">
        <f>IFERROR(VLOOKUP(INDEX(EU_Extra!$D$4:$D$155,MATCH(LARGE(EU_Extra!L$4:L$155,$D85),EU_Extra!L$4:L$155,0)),Countries!$A:$B,2,FALSE),"")</f>
        <v>Burundi</v>
      </c>
      <c r="O85" s="144" t="str">
        <f>IFERROR(VLOOKUP(INDEX(EU_Extra!$D$4:$D$155,MATCH(LARGE(EU_Extra!M$4:M$155,$D85),EU_Extra!M$4:M$155,0)),Countries!$A:$B,2,FALSE),"")</f>
        <v/>
      </c>
      <c r="P85" s="144" t="str">
        <f>IFERROR(VLOOKUP(INDEX(EU_Extra!$D$4:$D$155,MATCH(LARGE(EU_Extra!N$4:N$155,$D85),EU_Extra!N$4:N$155,0)),Countries!$A:$B,2,FALSE),"")</f>
        <v>Nigeria</v>
      </c>
      <c r="Q85" s="144" t="str">
        <f>IFERROR(VLOOKUP(INDEX(EU_Extra!$D$4:$D$155,MATCH(LARGE(EU_Extra!O$4:O$155,$D85),EU_Extra!O$4:O$155,0)),Countries!$A:$B,2,FALSE),"")</f>
        <v>Tansania</v>
      </c>
      <c r="R85" s="144" t="str">
        <f>IFERROR(VLOOKUP(INDEX(EU_Extra!$D$4:$D$155,MATCH(LARGE(EU_Extra!P$4:P$155,$D85),EU_Extra!P$4:P$155,0)),Countries!$A:$B,2,FALSE),"")</f>
        <v>Viet Nam</v>
      </c>
      <c r="S85" s="144" t="str">
        <f>IFERROR(VLOOKUP(INDEX(EU_Extra!$D$4:$D$155,MATCH(LARGE(EU_Extra!Q$4:Q$155,$D85),EU_Extra!Q$4:Q$155,0)),Countries!$A:$B,2,FALSE),"")</f>
        <v>Chile</v>
      </c>
      <c r="T85" s="144" t="str">
        <f>IFERROR(VLOOKUP(INDEX(EU_Extra!$D$4:$D$155,MATCH(LARGE(EU_Extra!R$4:R$155,$D85),EU_Extra!R$4:R$155,0)),Countries!$A:$B,2,FALSE),"")</f>
        <v>Ceuta</v>
      </c>
      <c r="U85" s="144" t="str">
        <f>IFERROR(VLOOKUP(INDEX(EU_Extra!$D$4:$D$155,MATCH(LARGE(EU_Extra!S$4:S$155,$D85),EU_Extra!S$4:S$155,0)),Countries!$A:$B,2,FALSE),"")</f>
        <v>Kamerun</v>
      </c>
      <c r="V85" s="144" t="str">
        <f>IFERROR(VLOOKUP(INDEX(EU_Extra!$D$4:$D$155,MATCH(LARGE(EU_Extra!T$4:T$155,$D85),EU_Extra!T$4:T$155,0)),Countries!$A:$B,2,FALSE),"")</f>
        <v>Bangladesh</v>
      </c>
      <c r="W85" s="144" t="str">
        <f>IFERROR(VLOOKUP(INDEX(EU_Extra!$D$4:$D$155,MATCH(LARGE(EU_Extra!U$4:U$155,$D85),EU_Extra!U$4:U$155,0)),Countries!$A:$B,2,FALSE),"")</f>
        <v>Singapur</v>
      </c>
      <c r="X85" s="144" t="str">
        <f>IFERROR(VLOOKUP(INDEX(EU_Extra!$D$4:$D$155,MATCH(LARGE(EU_Extra!V$4:V$155,$D85),EU_Extra!V$4:V$155,0)),Countries!$A:$B,2,FALSE),"")</f>
        <v>Cote d'Ivoire</v>
      </c>
      <c r="Y85" s="144" t="str">
        <f>IFERROR(VLOOKUP(INDEX(EU_Extra!$D$4:$D$155,MATCH(LARGE(EU_Extra!W$4:W$155,$D85),EU_Extra!W$4:W$155,0)),Countries!$A:$B,2,FALSE),"")</f>
        <v>Cote d'Ivoire</v>
      </c>
      <c r="Z85" s="144" t="str">
        <f>IFERROR(VLOOKUP(INDEX(EU_Extra!$D$4:$D$155,MATCH(LARGE(EU_Extra!X$4:X$155,$D85),EU_Extra!X$4:X$155,0)),Countries!$A:$B,2,FALSE),"")</f>
        <v>Singapur</v>
      </c>
      <c r="AA85" s="144" t="str">
        <f>IFERROR(VLOOKUP(INDEX(EU_Extra!$D$4:$D$155,MATCH(LARGE(EU_Extra!Y$4:Y$155,$D85),EU_Extra!Y$4:Y$155,0)),Countries!$A:$B,2,FALSE),"")</f>
        <v>Albanien</v>
      </c>
      <c r="AB85" s="144" t="str">
        <f>IFERROR(VLOOKUP(INDEX(EU_Extra!$D$4:$D$155,MATCH(LARGE(EU_Extra!Z$4:Z$155,$D85),EU_Extra!Z$4:Z$155,0)),Countries!$A:$B,2,FALSE),"")</f>
        <v/>
      </c>
      <c r="AC85" s="144" t="str">
        <f>IFERROR(VLOOKUP(INDEX(EU_Extra!$D$4:$D$155,MATCH(LARGE(EU_Extra!AA$4:AA$155,$D85),EU_Extra!AA$4:AA$155,0)),Countries!$A:$B,2,FALSE),"")</f>
        <v/>
      </c>
      <c r="AD85" s="144" t="str">
        <f>IFERROR(VLOOKUP(INDEX(EU_Extra!$D$4:$D$155,MATCH(LARGE(EU_Extra!AB$4:AB$155,$D85),EU_Extra!AB$4:AB$155,0)),Countries!$A:$B,2,FALSE),"")</f>
        <v/>
      </c>
      <c r="AE85" s="144" t="str">
        <f>IFERROR(VLOOKUP(INDEX(EU_Extra!$D$4:$D$155,MATCH(LARGE(EU_Extra!AC$4:AC$155,$D85),EU_Extra!AC$4:AC$155,0)),Countries!$A:$B,2,FALSE),"")</f>
        <v/>
      </c>
      <c r="AF85" s="144" t="str">
        <f>IFERROR(VLOOKUP(INDEX(EU_Extra!$D$4:$D$155,MATCH(LARGE(EU_Extra!AD$4:AD$155,$D85),EU_Extra!AD$4:AD$155,0)),Countries!$A:$B,2,FALSE),"")</f>
        <v/>
      </c>
      <c r="AG85" s="144" t="str">
        <f>IFERROR(VLOOKUP(INDEX(EU_Extra!$D$4:$D$155,MATCH(LARGE(EU_Extra!AE$4:AE$155,$D85),EU_Extra!AE$4:AE$155,0)),Countries!$A:$B,2,FALSE),"")</f>
        <v/>
      </c>
      <c r="AH85" s="144" t="str">
        <f>IFERROR(VLOOKUP(INDEX(EU_Extra!$D$4:$D$155,MATCH(LARGE(EU_Extra!AF$4:AF$155,$D85),EU_Extra!AF$4:AF$155,0)),Countries!$A:$B,2,FALSE),"")</f>
        <v/>
      </c>
      <c r="AI85" s="144" t="str">
        <f>IFERROR(VLOOKUP(INDEX(EU_Extra!$D$4:$D$155,MATCH(LARGE(EU_Extra!AG$4:AG$155,$D85),EU_Extra!AG$4:AG$155,0)),Countries!$A:$B,2,FALSE),"")</f>
        <v/>
      </c>
      <c r="AJ85" s="144" t="str">
        <f>IFERROR(VLOOKUP(INDEX(EU_Extra!$D$4:$D$155,MATCH(LARGE(EU_Extra!AH$4:AH$155,$D85),EU_Extra!AH$4:AH$155,0)),Countries!$A:$B,2,FALSE),"")</f>
        <v/>
      </c>
    </row>
    <row r="86" spans="4:36" ht="16" customHeight="1">
      <c r="D86" s="145">
        <f t="shared" si="2"/>
        <v>79</v>
      </c>
      <c r="E86" s="144" t="str">
        <f>IFERROR(VLOOKUP(INDEX(EU_Extra!$D$4:$D$152,MATCH(LARGE(EU_Extra!#REF!,$D86),EU_Extra!#REF!,0)),Countries!$A:$B,2,FALSE),"")</f>
        <v/>
      </c>
      <c r="F86" s="144" t="str">
        <f>IFERROR(VLOOKUP(INDEX(EU_Extra!$D$4:$D$152,MATCH(LARGE(EU_Extra!#REF!,$D86),EU_Extra!#REF!,0)),Countries!$A:$B,2,FALSE),"")</f>
        <v/>
      </c>
      <c r="G86" s="144" t="str">
        <f>IFERROR(VLOOKUP(INDEX(EU_Extra!$D$4:$D$155,MATCH(LARGE(EU_Extra!E$4:E$155,$D86),EU_Extra!E$4:E$155,0)),Countries!$A:$B,2,FALSE),"")</f>
        <v>Libyen</v>
      </c>
      <c r="H86" s="144" t="str">
        <f>IFERROR(VLOOKUP(INDEX(EU_Extra!$D$4:$D$155,MATCH(LARGE(EU_Extra!F$4:F$155,$D86),EU_Extra!F$4:F$155,0)),Countries!$A:$B,2,FALSE),"")</f>
        <v/>
      </c>
      <c r="I86" s="144" t="str">
        <f>IFERROR(VLOOKUP(INDEX(EU_Extra!$D$4:$D$155,MATCH(LARGE(EU_Extra!G$4:G$155,$D86),EU_Extra!G$4:G$155,0)),Countries!$A:$B,2,FALSE),"")</f>
        <v>Afghanistan</v>
      </c>
      <c r="J86" s="144" t="str">
        <f>IFERROR(VLOOKUP(INDEX(EU_Extra!$D$4:$D$155,MATCH(LARGE(EU_Extra!H$4:H$155,$D86),EU_Extra!H$4:H$155,0)),Countries!$A:$B,2,FALSE),"")</f>
        <v>Bahrein</v>
      </c>
      <c r="K86" s="144" t="str">
        <f>IFERROR(VLOOKUP(INDEX(EU_Extra!$D$4:$D$155,MATCH(LARGE(EU_Extra!I$4:I$155,$D86),EU_Extra!I$4:I$155,0)),Countries!$A:$B,2,FALSE),"")</f>
        <v>Ghana</v>
      </c>
      <c r="L86" s="144" t="str">
        <f>IFERROR(VLOOKUP(INDEX(EU_Extra!$D$4:$D$155,MATCH(LARGE(EU_Extra!J$4:J$155,$D86),EU_Extra!J$4:J$155,0)),Countries!$A:$B,2,FALSE),"")</f>
        <v/>
      </c>
      <c r="M86" s="144" t="str">
        <f>IFERROR(VLOOKUP(INDEX(EU_Extra!$D$4:$D$155,MATCH(LARGE(EU_Extra!K$4:K$155,$D86),EU_Extra!K$4:K$155,0)),Countries!$A:$B,2,FALSE),"")</f>
        <v/>
      </c>
      <c r="N86" s="144" t="str">
        <f>IFERROR(VLOOKUP(INDEX(EU_Extra!$D$4:$D$155,MATCH(LARGE(EU_Extra!L$4:L$155,$D86),EU_Extra!L$4:L$155,0)),Countries!$A:$B,2,FALSE),"")</f>
        <v>Burundi</v>
      </c>
      <c r="O86" s="144" t="str">
        <f>IFERROR(VLOOKUP(INDEX(EU_Extra!$D$4:$D$155,MATCH(LARGE(EU_Extra!M$4:M$155,$D86),EU_Extra!M$4:M$155,0)),Countries!$A:$B,2,FALSE),"")</f>
        <v/>
      </c>
      <c r="P86" s="144" t="str">
        <f>IFERROR(VLOOKUP(INDEX(EU_Extra!$D$4:$D$155,MATCH(LARGE(EU_Extra!N$4:N$155,$D86),EU_Extra!N$4:N$155,0)),Countries!$A:$B,2,FALSE),"")</f>
        <v>Nepal</v>
      </c>
      <c r="Q86" s="144" t="str">
        <f>IFERROR(VLOOKUP(INDEX(EU_Extra!$D$4:$D$155,MATCH(LARGE(EU_Extra!O$4:O$155,$D86),EU_Extra!O$4:O$155,0)),Countries!$A:$B,2,FALSE),"")</f>
        <v>Cote d'Ivoire</v>
      </c>
      <c r="R86" s="144" t="str">
        <f>IFERROR(VLOOKUP(INDEX(EU_Extra!$D$4:$D$155,MATCH(LARGE(EU_Extra!P$4:P$155,$D86),EU_Extra!P$4:P$155,0)),Countries!$A:$B,2,FALSE),"")</f>
        <v>Bahrein</v>
      </c>
      <c r="S86" s="144" t="str">
        <f>IFERROR(VLOOKUP(INDEX(EU_Extra!$D$4:$D$155,MATCH(LARGE(EU_Extra!Q$4:Q$155,$D86),EU_Extra!Q$4:Q$155,0)),Countries!$A:$B,2,FALSE),"")</f>
        <v>Kamerun</v>
      </c>
      <c r="T86" s="144" t="str">
        <f>IFERROR(VLOOKUP(INDEX(EU_Extra!$D$4:$D$155,MATCH(LARGE(EU_Extra!R$4:R$155,$D86),EU_Extra!R$4:R$155,0)),Countries!$A:$B,2,FALSE),"")</f>
        <v>Kanada</v>
      </c>
      <c r="U86" s="144" t="str">
        <f>IFERROR(VLOOKUP(INDEX(EU_Extra!$D$4:$D$155,MATCH(LARGE(EU_Extra!S$4:S$155,$D86),EU_Extra!S$4:S$155,0)),Countries!$A:$B,2,FALSE),"")</f>
        <v>Bahrein</v>
      </c>
      <c r="V86" s="144" t="str">
        <f>IFERROR(VLOOKUP(INDEX(EU_Extra!$D$4:$D$155,MATCH(LARGE(EU_Extra!T$4:T$155,$D86),EU_Extra!T$4:T$155,0)),Countries!$A:$B,2,FALSE),"")</f>
        <v>Andorra</v>
      </c>
      <c r="W86" s="144" t="str">
        <f>IFERROR(VLOOKUP(INDEX(EU_Extra!$D$4:$D$155,MATCH(LARGE(EU_Extra!U$4:U$155,$D86),EU_Extra!U$4:U$155,0)),Countries!$A:$B,2,FALSE),"")</f>
        <v>Weissrussland</v>
      </c>
      <c r="X86" s="144" t="str">
        <f>IFERROR(VLOOKUP(INDEX(EU_Extra!$D$4:$D$155,MATCH(LARGE(EU_Extra!V$4:V$155,$D86),EU_Extra!V$4:V$155,0)),Countries!$A:$B,2,FALSE),"")</f>
        <v>Dominikanische Republik</v>
      </c>
      <c r="Y86" s="144" t="str">
        <f>IFERROR(VLOOKUP(INDEX(EU_Extra!$D$4:$D$155,MATCH(LARGE(EU_Extra!W$4:W$155,$D86),EU_Extra!W$4:W$155,0)),Countries!$A:$B,2,FALSE),"")</f>
        <v>Aserbaidschan</v>
      </c>
      <c r="Z86" s="144" t="str">
        <f>IFERROR(VLOOKUP(INDEX(EU_Extra!$D$4:$D$155,MATCH(LARGE(EU_Extra!X$4:X$155,$D86),EU_Extra!X$4:X$155,0)),Countries!$A:$B,2,FALSE),"")</f>
        <v>Neuseeland</v>
      </c>
      <c r="AA86" s="144" t="str">
        <f>IFERROR(VLOOKUP(INDEX(EU_Extra!$D$4:$D$155,MATCH(LARGE(EU_Extra!Y$4:Y$155,$D86),EU_Extra!Y$4:Y$155,0)),Countries!$A:$B,2,FALSE),"")</f>
        <v>Mauretanien</v>
      </c>
      <c r="AB86" s="144" t="str">
        <f>IFERROR(VLOOKUP(INDEX(EU_Extra!$D$4:$D$155,MATCH(LARGE(EU_Extra!Z$4:Z$155,$D86),EU_Extra!Z$4:Z$155,0)),Countries!$A:$B,2,FALSE),"")</f>
        <v/>
      </c>
      <c r="AC86" s="144" t="str">
        <f>IFERROR(VLOOKUP(INDEX(EU_Extra!$D$4:$D$155,MATCH(LARGE(EU_Extra!AA$4:AA$155,$D86),EU_Extra!AA$4:AA$155,0)),Countries!$A:$B,2,FALSE),"")</f>
        <v/>
      </c>
      <c r="AD86" s="144" t="str">
        <f>IFERROR(VLOOKUP(INDEX(EU_Extra!$D$4:$D$155,MATCH(LARGE(EU_Extra!AB$4:AB$155,$D86),EU_Extra!AB$4:AB$155,0)),Countries!$A:$B,2,FALSE),"")</f>
        <v/>
      </c>
      <c r="AE86" s="144" t="str">
        <f>IFERROR(VLOOKUP(INDEX(EU_Extra!$D$4:$D$155,MATCH(LARGE(EU_Extra!AC$4:AC$155,$D86),EU_Extra!AC$4:AC$155,0)),Countries!$A:$B,2,FALSE),"")</f>
        <v/>
      </c>
      <c r="AF86" s="144" t="str">
        <f>IFERROR(VLOOKUP(INDEX(EU_Extra!$D$4:$D$155,MATCH(LARGE(EU_Extra!AD$4:AD$155,$D86),EU_Extra!AD$4:AD$155,0)),Countries!$A:$B,2,FALSE),"")</f>
        <v/>
      </c>
      <c r="AG86" s="144" t="str">
        <f>IFERROR(VLOOKUP(INDEX(EU_Extra!$D$4:$D$155,MATCH(LARGE(EU_Extra!AE$4:AE$155,$D86),EU_Extra!AE$4:AE$155,0)),Countries!$A:$B,2,FALSE),"")</f>
        <v/>
      </c>
      <c r="AH86" s="144" t="str">
        <f>IFERROR(VLOOKUP(INDEX(EU_Extra!$D$4:$D$155,MATCH(LARGE(EU_Extra!AF$4:AF$155,$D86),EU_Extra!AF$4:AF$155,0)),Countries!$A:$B,2,FALSE),"")</f>
        <v/>
      </c>
      <c r="AI86" s="144" t="str">
        <f>IFERROR(VLOOKUP(INDEX(EU_Extra!$D$4:$D$155,MATCH(LARGE(EU_Extra!AG$4:AG$155,$D86),EU_Extra!AG$4:AG$155,0)),Countries!$A:$B,2,FALSE),"")</f>
        <v/>
      </c>
      <c r="AJ86" s="144" t="str">
        <f>IFERROR(VLOOKUP(INDEX(EU_Extra!$D$4:$D$155,MATCH(LARGE(EU_Extra!AH$4:AH$155,$D86),EU_Extra!AH$4:AH$155,0)),Countries!$A:$B,2,FALSE),"")</f>
        <v/>
      </c>
    </row>
    <row r="87" spans="4:36" ht="16" customHeight="1">
      <c r="D87" s="145">
        <f t="shared" si="2"/>
        <v>80</v>
      </c>
      <c r="E87" s="144" t="str">
        <f>IFERROR(VLOOKUP(INDEX(EU_Extra!$D$4:$D$152,MATCH(LARGE(EU_Extra!#REF!,$D87),EU_Extra!#REF!,0)),Countries!$A:$B,2,FALSE),"")</f>
        <v/>
      </c>
      <c r="F87" s="144" t="str">
        <f>IFERROR(VLOOKUP(INDEX(EU_Extra!$D$4:$D$152,MATCH(LARGE(EU_Extra!#REF!,$D87),EU_Extra!#REF!,0)),Countries!$A:$B,2,FALSE),"")</f>
        <v/>
      </c>
      <c r="G87" s="144" t="str">
        <f>IFERROR(VLOOKUP(INDEX(EU_Extra!$D$4:$D$155,MATCH(LARGE(EU_Extra!E$4:E$155,$D87),EU_Extra!E$4:E$155,0)),Countries!$A:$B,2,FALSE),"")</f>
        <v/>
      </c>
      <c r="H87" s="144" t="str">
        <f>IFERROR(VLOOKUP(INDEX(EU_Extra!$D$4:$D$155,MATCH(LARGE(EU_Extra!F$4:F$155,$D87),EU_Extra!F$4:F$155,0)),Countries!$A:$B,2,FALSE),"")</f>
        <v/>
      </c>
      <c r="I87" s="144" t="str">
        <f>IFERROR(VLOOKUP(INDEX(EU_Extra!$D$4:$D$155,MATCH(LARGE(EU_Extra!G$4:G$155,$D87),EU_Extra!G$4:G$155,0)),Countries!$A:$B,2,FALSE),"")</f>
        <v/>
      </c>
      <c r="J87" s="144" t="str">
        <f>IFERROR(VLOOKUP(INDEX(EU_Extra!$D$4:$D$155,MATCH(LARGE(EU_Extra!H$4:H$155,$D87),EU_Extra!H$4:H$155,0)),Countries!$A:$B,2,FALSE),"")</f>
        <v>Viet Nam</v>
      </c>
      <c r="K87" s="144" t="str">
        <f>IFERROR(VLOOKUP(INDEX(EU_Extra!$D$4:$D$155,MATCH(LARGE(EU_Extra!I$4:I$155,$D87),EU_Extra!I$4:I$155,0)),Countries!$A:$B,2,FALSE),"")</f>
        <v>Ghana</v>
      </c>
      <c r="L87" s="144" t="str">
        <f>IFERROR(VLOOKUP(INDEX(EU_Extra!$D$4:$D$155,MATCH(LARGE(EU_Extra!J$4:J$155,$D87),EU_Extra!J$4:J$155,0)),Countries!$A:$B,2,FALSE),"")</f>
        <v/>
      </c>
      <c r="M87" s="144" t="str">
        <f>IFERROR(VLOOKUP(INDEX(EU_Extra!$D$4:$D$155,MATCH(LARGE(EU_Extra!K$4:K$155,$D87),EU_Extra!K$4:K$155,0)),Countries!$A:$B,2,FALSE),"")</f>
        <v/>
      </c>
      <c r="N87" s="144" t="str">
        <f>IFERROR(VLOOKUP(INDEX(EU_Extra!$D$4:$D$155,MATCH(LARGE(EU_Extra!L$4:L$155,$D87),EU_Extra!L$4:L$155,0)),Countries!$A:$B,2,FALSE),"")</f>
        <v/>
      </c>
      <c r="O87" s="144" t="str">
        <f>IFERROR(VLOOKUP(INDEX(EU_Extra!$D$4:$D$155,MATCH(LARGE(EU_Extra!M$4:M$155,$D87),EU_Extra!M$4:M$155,0)),Countries!$A:$B,2,FALSE),"")</f>
        <v/>
      </c>
      <c r="P87" s="144" t="str">
        <f>IFERROR(VLOOKUP(INDEX(EU_Extra!$D$4:$D$155,MATCH(LARGE(EU_Extra!N$4:N$155,$D87),EU_Extra!N$4:N$155,0)),Countries!$A:$B,2,FALSE),"")</f>
        <v>Katar</v>
      </c>
      <c r="Q87" s="144" t="str">
        <f>IFERROR(VLOOKUP(INDEX(EU_Extra!$D$4:$D$155,MATCH(LARGE(EU_Extra!O$4:O$155,$D87),EU_Extra!O$4:O$155,0)),Countries!$A:$B,2,FALSE),"")</f>
        <v>Kenia</v>
      </c>
      <c r="R87" s="144" t="str">
        <f>IFERROR(VLOOKUP(INDEX(EU_Extra!$D$4:$D$155,MATCH(LARGE(EU_Extra!P$4:P$155,$D87),EU_Extra!P$4:P$155,0)),Countries!$A:$B,2,FALSE),"")</f>
        <v>Indonesien</v>
      </c>
      <c r="S87" s="144" t="str">
        <f>IFERROR(VLOOKUP(INDEX(EU_Extra!$D$4:$D$155,MATCH(LARGE(EU_Extra!Q$4:Q$155,$D87),EU_Extra!Q$4:Q$155,0)),Countries!$A:$B,2,FALSE),"")</f>
        <v>Andorra</v>
      </c>
      <c r="T87" s="144" t="str">
        <f>IFERROR(VLOOKUP(INDEX(EU_Extra!$D$4:$D$155,MATCH(LARGE(EU_Extra!R$4:R$155,$D87),EU_Extra!R$4:R$155,0)),Countries!$A:$B,2,FALSE),"")</f>
        <v>NordMazedonien</v>
      </c>
      <c r="U87" s="144" t="str">
        <f>IFERROR(VLOOKUP(INDEX(EU_Extra!$D$4:$D$155,MATCH(LARGE(EU_Extra!S$4:S$155,$D87),EU_Extra!S$4:S$155,0)),Countries!$A:$B,2,FALSE),"")</f>
        <v>Tunisien</v>
      </c>
      <c r="V87" s="144" t="str">
        <f>IFERROR(VLOOKUP(INDEX(EU_Extra!$D$4:$D$155,MATCH(LARGE(EU_Extra!T$4:T$155,$D87),EU_Extra!T$4:T$155,0)),Countries!$A:$B,2,FALSE),"")</f>
        <v>Venezuela</v>
      </c>
      <c r="W87" s="144" t="str">
        <f>IFERROR(VLOOKUP(INDEX(EU_Extra!$D$4:$D$155,MATCH(LARGE(EU_Extra!U$4:U$155,$D87),EU_Extra!U$4:U$155,0)),Countries!$A:$B,2,FALSE),"")</f>
        <v>Cote d'Ivoire</v>
      </c>
      <c r="X87" s="144" t="str">
        <f>IFERROR(VLOOKUP(INDEX(EU_Extra!$D$4:$D$155,MATCH(LARGE(EU_Extra!V$4:V$155,$D87),EU_Extra!V$4:V$155,0)),Countries!$A:$B,2,FALSE),"")</f>
        <v>St Lucia</v>
      </c>
      <c r="Y87" s="144" t="str">
        <f>IFERROR(VLOOKUP(INDEX(EU_Extra!$D$4:$D$155,MATCH(LARGE(EU_Extra!W$4:W$155,$D87),EU_Extra!W$4:W$155,0)),Countries!$A:$B,2,FALSE),"")</f>
        <v>Nigeria</v>
      </c>
      <c r="Z87" s="144" t="str">
        <f>IFERROR(VLOOKUP(INDEX(EU_Extra!$D$4:$D$155,MATCH(LARGE(EU_Extra!X$4:X$155,$D87),EU_Extra!X$4:X$155,0)),Countries!$A:$B,2,FALSE),"")</f>
        <v>Malaysia</v>
      </c>
      <c r="AA87" s="144" t="str">
        <f>IFERROR(VLOOKUP(INDEX(EU_Extra!$D$4:$D$155,MATCH(LARGE(EU_Extra!Y$4:Y$155,$D87),EU_Extra!Y$4:Y$155,0)),Countries!$A:$B,2,FALSE),"")</f>
        <v>Kamerun</v>
      </c>
      <c r="AB87" s="144" t="str">
        <f>IFERROR(VLOOKUP(INDEX(EU_Extra!$D$4:$D$155,MATCH(LARGE(EU_Extra!Z$4:Z$155,$D87),EU_Extra!Z$4:Z$155,0)),Countries!$A:$B,2,FALSE),"")</f>
        <v/>
      </c>
      <c r="AC87" s="144" t="str">
        <f>IFERROR(VLOOKUP(INDEX(EU_Extra!$D$4:$D$155,MATCH(LARGE(EU_Extra!AA$4:AA$155,$D87),EU_Extra!AA$4:AA$155,0)),Countries!$A:$B,2,FALSE),"")</f>
        <v/>
      </c>
      <c r="AD87" s="144" t="str">
        <f>IFERROR(VLOOKUP(INDEX(EU_Extra!$D$4:$D$155,MATCH(LARGE(EU_Extra!AB$4:AB$155,$D87),EU_Extra!AB$4:AB$155,0)),Countries!$A:$B,2,FALSE),"")</f>
        <v/>
      </c>
      <c r="AE87" s="144" t="str">
        <f>IFERROR(VLOOKUP(INDEX(EU_Extra!$D$4:$D$155,MATCH(LARGE(EU_Extra!AC$4:AC$155,$D87),EU_Extra!AC$4:AC$155,0)),Countries!$A:$B,2,FALSE),"")</f>
        <v/>
      </c>
      <c r="AF87" s="144" t="str">
        <f>IFERROR(VLOOKUP(INDEX(EU_Extra!$D$4:$D$155,MATCH(LARGE(EU_Extra!AD$4:AD$155,$D87),EU_Extra!AD$4:AD$155,0)),Countries!$A:$B,2,FALSE),"")</f>
        <v/>
      </c>
      <c r="AG87" s="144" t="str">
        <f>IFERROR(VLOOKUP(INDEX(EU_Extra!$D$4:$D$155,MATCH(LARGE(EU_Extra!AE$4:AE$155,$D87),EU_Extra!AE$4:AE$155,0)),Countries!$A:$B,2,FALSE),"")</f>
        <v/>
      </c>
      <c r="AH87" s="144" t="str">
        <f>IFERROR(VLOOKUP(INDEX(EU_Extra!$D$4:$D$155,MATCH(LARGE(EU_Extra!AF$4:AF$155,$D87),EU_Extra!AF$4:AF$155,0)),Countries!$A:$B,2,FALSE),"")</f>
        <v/>
      </c>
      <c r="AI87" s="144" t="str">
        <f>IFERROR(VLOOKUP(INDEX(EU_Extra!$D$4:$D$155,MATCH(LARGE(EU_Extra!AG$4:AG$155,$D87),EU_Extra!AG$4:AG$155,0)),Countries!$A:$B,2,FALSE),"")</f>
        <v/>
      </c>
      <c r="AJ87" s="144" t="str">
        <f>IFERROR(VLOOKUP(INDEX(EU_Extra!$D$4:$D$155,MATCH(LARGE(EU_Extra!AH$4:AH$155,$D87),EU_Extra!AH$4:AH$155,0)),Countries!$A:$B,2,FALSE),"")</f>
        <v/>
      </c>
    </row>
    <row r="88" spans="4:36" ht="16" customHeight="1">
      <c r="D88" s="145">
        <f t="shared" si="2"/>
        <v>81</v>
      </c>
      <c r="E88" s="144" t="str">
        <f>IFERROR(VLOOKUP(INDEX(EU_Extra!$D$4:$D$152,MATCH(LARGE(EU_Extra!#REF!,$D88),EU_Extra!#REF!,0)),Countries!$A:$B,2,FALSE),"")</f>
        <v/>
      </c>
      <c r="F88" s="144" t="str">
        <f>IFERROR(VLOOKUP(INDEX(EU_Extra!$D$4:$D$152,MATCH(LARGE(EU_Extra!#REF!,$D88),EU_Extra!#REF!,0)),Countries!$A:$B,2,FALSE),"")</f>
        <v/>
      </c>
      <c r="G88" s="144" t="str">
        <f>IFERROR(VLOOKUP(INDEX(EU_Extra!$D$4:$D$155,MATCH(LARGE(EU_Extra!E$4:E$155,$D88),EU_Extra!E$4:E$155,0)),Countries!$A:$B,2,FALSE),"")</f>
        <v/>
      </c>
      <c r="H88" s="144" t="str">
        <f>IFERROR(VLOOKUP(INDEX(EU_Extra!$D$4:$D$155,MATCH(LARGE(EU_Extra!F$4:F$155,$D88),EU_Extra!F$4:F$155,0)),Countries!$A:$B,2,FALSE),"")</f>
        <v/>
      </c>
      <c r="I88" s="144" t="str">
        <f>IFERROR(VLOOKUP(INDEX(EU_Extra!$D$4:$D$155,MATCH(LARGE(EU_Extra!G$4:G$155,$D88),EU_Extra!G$4:G$155,0)),Countries!$A:$B,2,FALSE),"")</f>
        <v/>
      </c>
      <c r="J88" s="144" t="str">
        <f>IFERROR(VLOOKUP(INDEX(EU_Extra!$D$4:$D$155,MATCH(LARGE(EU_Extra!H$4:H$155,$D88),EU_Extra!H$4:H$155,0)),Countries!$A:$B,2,FALSE),"")</f>
        <v>Honduras</v>
      </c>
      <c r="K88" s="144" t="str">
        <f>IFERROR(VLOOKUP(INDEX(EU_Extra!$D$4:$D$155,MATCH(LARGE(EU_Extra!I$4:I$155,$D88),EU_Extra!I$4:I$155,0)),Countries!$A:$B,2,FALSE),"")</f>
        <v>Venezuela</v>
      </c>
      <c r="L88" s="144" t="str">
        <f>IFERROR(VLOOKUP(INDEX(EU_Extra!$D$4:$D$155,MATCH(LARGE(EU_Extra!J$4:J$155,$D88),EU_Extra!J$4:J$155,0)),Countries!$A:$B,2,FALSE),"")</f>
        <v/>
      </c>
      <c r="M88" s="144" t="str">
        <f>IFERROR(VLOOKUP(INDEX(EU_Extra!$D$4:$D$155,MATCH(LARGE(EU_Extra!K$4:K$155,$D88),EU_Extra!K$4:K$155,0)),Countries!$A:$B,2,FALSE),"")</f>
        <v/>
      </c>
      <c r="N88" s="144" t="str">
        <f>IFERROR(VLOOKUP(INDEX(EU_Extra!$D$4:$D$155,MATCH(LARGE(EU_Extra!L$4:L$155,$D88),EU_Extra!L$4:L$155,0)),Countries!$A:$B,2,FALSE),"")</f>
        <v/>
      </c>
      <c r="O88" s="144" t="str">
        <f>IFERROR(VLOOKUP(INDEX(EU_Extra!$D$4:$D$155,MATCH(LARGE(EU_Extra!M$4:M$155,$D88),EU_Extra!M$4:M$155,0)),Countries!$A:$B,2,FALSE),"")</f>
        <v/>
      </c>
      <c r="P88" s="144" t="str">
        <f>IFERROR(VLOOKUP(INDEX(EU_Extra!$D$4:$D$155,MATCH(LARGE(EU_Extra!N$4:N$155,$D88),EU_Extra!N$4:N$155,0)),Countries!$A:$B,2,FALSE),"")</f>
        <v>Cote d'Ivoire</v>
      </c>
      <c r="Q88" s="144" t="str">
        <f>IFERROR(VLOOKUP(INDEX(EU_Extra!$D$4:$D$155,MATCH(LARGE(EU_Extra!O$4:O$155,$D88),EU_Extra!O$4:O$155,0)),Countries!$A:$B,2,FALSE),"")</f>
        <v/>
      </c>
      <c r="R88" s="144" t="str">
        <f>IFERROR(VLOOKUP(INDEX(EU_Extra!$D$4:$D$155,MATCH(LARGE(EU_Extra!P$4:P$155,$D88),EU_Extra!P$4:P$155,0)),Countries!$A:$B,2,FALSE),"")</f>
        <v>Singapur</v>
      </c>
      <c r="S88" s="144" t="str">
        <f>IFERROR(VLOOKUP(INDEX(EU_Extra!$D$4:$D$155,MATCH(LARGE(EU_Extra!Q$4:Q$155,$D88),EU_Extra!Q$4:Q$155,0)),Countries!$A:$B,2,FALSE),"")</f>
        <v>Besetzte Palästinensische Gebiete</v>
      </c>
      <c r="T88" s="144" t="str">
        <f>IFERROR(VLOOKUP(INDEX(EU_Extra!$D$4:$D$155,MATCH(LARGE(EU_Extra!R$4:R$155,$D88),EU_Extra!R$4:R$155,0)),Countries!$A:$B,2,FALSE),"")</f>
        <v>Dominikanische Republik</v>
      </c>
      <c r="U88" s="144" t="str">
        <f>IFERROR(VLOOKUP(INDEX(EU_Extra!$D$4:$D$155,MATCH(LARGE(EU_Extra!S$4:S$155,$D88),EU_Extra!S$4:S$155,0)),Countries!$A:$B,2,FALSE),"")</f>
        <v>Neuseeland</v>
      </c>
      <c r="V88" s="144" t="str">
        <f>IFERROR(VLOOKUP(INDEX(EU_Extra!$D$4:$D$155,MATCH(LARGE(EU_Extra!T$4:T$155,$D88),EU_Extra!T$4:T$155,0)),Countries!$A:$B,2,FALSE),"")</f>
        <v>St Lucia</v>
      </c>
      <c r="W88" s="144" t="str">
        <f>IFERROR(VLOOKUP(INDEX(EU_Extra!$D$4:$D$155,MATCH(LARGE(EU_Extra!U$4:U$155,$D88),EU_Extra!U$4:U$155,0)),Countries!$A:$B,2,FALSE),"")</f>
        <v>Nigeria</v>
      </c>
      <c r="X88" s="144" t="str">
        <f>IFERROR(VLOOKUP(INDEX(EU_Extra!$D$4:$D$155,MATCH(LARGE(EU_Extra!V$4:V$155,$D88),EU_Extra!V$4:V$155,0)),Countries!$A:$B,2,FALSE),"")</f>
        <v>Jordanien</v>
      </c>
      <c r="Y88" s="144" t="str">
        <f>IFERROR(VLOOKUP(INDEX(EU_Extra!$D$4:$D$155,MATCH(LARGE(EU_Extra!W$4:W$155,$D88),EU_Extra!W$4:W$155,0)),Countries!$A:$B,2,FALSE),"")</f>
        <v>Jamaika</v>
      </c>
      <c r="Z88" s="144" t="str">
        <f>IFERROR(VLOOKUP(INDEX(EU_Extra!$D$4:$D$155,MATCH(LARGE(EU_Extra!X$4:X$155,$D88),EU_Extra!X$4:X$155,0)),Countries!$A:$B,2,FALSE),"")</f>
        <v>Jamaika</v>
      </c>
      <c r="AA88" s="144" t="str">
        <f>IFERROR(VLOOKUP(INDEX(EU_Extra!$D$4:$D$155,MATCH(LARGE(EU_Extra!Y$4:Y$155,$D88),EU_Extra!Y$4:Y$155,0)),Countries!$A:$B,2,FALSE),"")</f>
        <v>Sudan</v>
      </c>
      <c r="AB88" s="144" t="str">
        <f>IFERROR(VLOOKUP(INDEX(EU_Extra!$D$4:$D$155,MATCH(LARGE(EU_Extra!Z$4:Z$155,$D88),EU_Extra!Z$4:Z$155,0)),Countries!$A:$B,2,FALSE),"")</f>
        <v/>
      </c>
      <c r="AC88" s="144" t="str">
        <f>IFERROR(VLOOKUP(INDEX(EU_Extra!$D$4:$D$155,MATCH(LARGE(EU_Extra!AA$4:AA$155,$D88),EU_Extra!AA$4:AA$155,0)),Countries!$A:$B,2,FALSE),"")</f>
        <v/>
      </c>
      <c r="AD88" s="144" t="str">
        <f>IFERROR(VLOOKUP(INDEX(EU_Extra!$D$4:$D$155,MATCH(LARGE(EU_Extra!AB$4:AB$155,$D88),EU_Extra!AB$4:AB$155,0)),Countries!$A:$B,2,FALSE),"")</f>
        <v/>
      </c>
      <c r="AE88" s="144" t="str">
        <f>IFERROR(VLOOKUP(INDEX(EU_Extra!$D$4:$D$155,MATCH(LARGE(EU_Extra!AC$4:AC$155,$D88),EU_Extra!AC$4:AC$155,0)),Countries!$A:$B,2,FALSE),"")</f>
        <v/>
      </c>
      <c r="AF88" s="144" t="str">
        <f>IFERROR(VLOOKUP(INDEX(EU_Extra!$D$4:$D$155,MATCH(LARGE(EU_Extra!AD$4:AD$155,$D88),EU_Extra!AD$4:AD$155,0)),Countries!$A:$B,2,FALSE),"")</f>
        <v/>
      </c>
      <c r="AG88" s="144" t="str">
        <f>IFERROR(VLOOKUP(INDEX(EU_Extra!$D$4:$D$155,MATCH(LARGE(EU_Extra!AE$4:AE$155,$D88),EU_Extra!AE$4:AE$155,0)),Countries!$A:$B,2,FALSE),"")</f>
        <v/>
      </c>
      <c r="AH88" s="144" t="str">
        <f>IFERROR(VLOOKUP(INDEX(EU_Extra!$D$4:$D$155,MATCH(LARGE(EU_Extra!AF$4:AF$155,$D88),EU_Extra!AF$4:AF$155,0)),Countries!$A:$B,2,FALSE),"")</f>
        <v/>
      </c>
      <c r="AI88" s="144" t="str">
        <f>IFERROR(VLOOKUP(INDEX(EU_Extra!$D$4:$D$155,MATCH(LARGE(EU_Extra!AG$4:AG$155,$D88),EU_Extra!AG$4:AG$155,0)),Countries!$A:$B,2,FALSE),"")</f>
        <v/>
      </c>
      <c r="AJ88" s="144" t="str">
        <f>IFERROR(VLOOKUP(INDEX(EU_Extra!$D$4:$D$155,MATCH(LARGE(EU_Extra!AH$4:AH$155,$D88),EU_Extra!AH$4:AH$155,0)),Countries!$A:$B,2,FALSE),"")</f>
        <v/>
      </c>
    </row>
    <row r="89" spans="4:36" ht="16" customHeight="1">
      <c r="D89" s="145">
        <f t="shared" si="2"/>
        <v>82</v>
      </c>
      <c r="E89" s="144" t="str">
        <f>IFERROR(VLOOKUP(INDEX(EU_Extra!$D$4:$D$152,MATCH(LARGE(EU_Extra!#REF!,$D89),EU_Extra!#REF!,0)),Countries!$A:$B,2,FALSE),"")</f>
        <v/>
      </c>
      <c r="F89" s="144" t="str">
        <f>IFERROR(VLOOKUP(INDEX(EU_Extra!$D$4:$D$152,MATCH(LARGE(EU_Extra!#REF!,$D89),EU_Extra!#REF!,0)),Countries!$A:$B,2,FALSE),"")</f>
        <v/>
      </c>
      <c r="G89" s="144" t="str">
        <f>IFERROR(VLOOKUP(INDEX(EU_Extra!$D$4:$D$155,MATCH(LARGE(EU_Extra!E$4:E$155,$D89),EU_Extra!E$4:E$155,0)),Countries!$A:$B,2,FALSE),"")</f>
        <v/>
      </c>
      <c r="H89" s="144" t="str">
        <f>IFERROR(VLOOKUP(INDEX(EU_Extra!$D$4:$D$155,MATCH(LARGE(EU_Extra!F$4:F$155,$D89),EU_Extra!F$4:F$155,0)),Countries!$A:$B,2,FALSE),"")</f>
        <v/>
      </c>
      <c r="I89" s="144" t="str">
        <f>IFERROR(VLOOKUP(INDEX(EU_Extra!$D$4:$D$155,MATCH(LARGE(EU_Extra!G$4:G$155,$D89),EU_Extra!G$4:G$155,0)),Countries!$A:$B,2,FALSE),"")</f>
        <v/>
      </c>
      <c r="J89" s="144" t="str">
        <f>IFERROR(VLOOKUP(INDEX(EU_Extra!$D$4:$D$155,MATCH(LARGE(EU_Extra!H$4:H$155,$D89),EU_Extra!H$4:H$155,0)),Countries!$A:$B,2,FALSE),"")</f>
        <v>Venezuela</v>
      </c>
      <c r="K89" s="144" t="str">
        <f>IFERROR(VLOOKUP(INDEX(EU_Extra!$D$4:$D$155,MATCH(LARGE(EU_Extra!I$4:I$155,$D89),EU_Extra!I$4:I$155,0)),Countries!$A:$B,2,FALSE),"")</f>
        <v>Viet Nam</v>
      </c>
      <c r="L89" s="144" t="str">
        <f>IFERROR(VLOOKUP(INDEX(EU_Extra!$D$4:$D$155,MATCH(LARGE(EU_Extra!J$4:J$155,$D89),EU_Extra!J$4:J$155,0)),Countries!$A:$B,2,FALSE),"")</f>
        <v/>
      </c>
      <c r="M89" s="144" t="str">
        <f>IFERROR(VLOOKUP(INDEX(EU_Extra!$D$4:$D$155,MATCH(LARGE(EU_Extra!K$4:K$155,$D89),EU_Extra!K$4:K$155,0)),Countries!$A:$B,2,FALSE),"")</f>
        <v/>
      </c>
      <c r="N89" s="144" t="str">
        <f>IFERROR(VLOOKUP(INDEX(EU_Extra!$D$4:$D$155,MATCH(LARGE(EU_Extra!L$4:L$155,$D89),EU_Extra!L$4:L$155,0)),Countries!$A:$B,2,FALSE),"")</f>
        <v/>
      </c>
      <c r="O89" s="144" t="str">
        <f>IFERROR(VLOOKUP(INDEX(EU_Extra!$D$4:$D$155,MATCH(LARGE(EU_Extra!M$4:M$155,$D89),EU_Extra!M$4:M$155,0)),Countries!$A:$B,2,FALSE),"")</f>
        <v/>
      </c>
      <c r="P89" s="144" t="str">
        <f>IFERROR(VLOOKUP(INDEX(EU_Extra!$D$4:$D$155,MATCH(LARGE(EU_Extra!N$4:N$155,$D89),EU_Extra!N$4:N$155,0)),Countries!$A:$B,2,FALSE),"")</f>
        <v>Ukraine</v>
      </c>
      <c r="Q89" s="144" t="str">
        <f>IFERROR(VLOOKUP(INDEX(EU_Extra!$D$4:$D$155,MATCH(LARGE(EU_Extra!O$4:O$155,$D89),EU_Extra!O$4:O$155,0)),Countries!$A:$B,2,FALSE),"")</f>
        <v/>
      </c>
      <c r="R89" s="144" t="str">
        <f>IFERROR(VLOOKUP(INDEX(EU_Extra!$D$4:$D$155,MATCH(LARGE(EU_Extra!P$4:P$155,$D89),EU_Extra!P$4:P$155,0)),Countries!$A:$B,2,FALSE),"")</f>
        <v>Panama</v>
      </c>
      <c r="S89" s="144" t="str">
        <f>IFERROR(VLOOKUP(INDEX(EU_Extra!$D$4:$D$155,MATCH(LARGE(EU_Extra!Q$4:Q$155,$D89),EU_Extra!Q$4:Q$155,0)),Countries!$A:$B,2,FALSE),"")</f>
        <v>San Marino</v>
      </c>
      <c r="T89" s="144" t="str">
        <f>IFERROR(VLOOKUP(INDEX(EU_Extra!$D$4:$D$155,MATCH(LARGE(EU_Extra!R$4:R$155,$D89),EU_Extra!R$4:R$155,0)),Countries!$A:$B,2,FALSE),"")</f>
        <v>Gambia</v>
      </c>
      <c r="U89" s="144" t="str">
        <f>IFERROR(VLOOKUP(INDEX(EU_Extra!$D$4:$D$155,MATCH(LARGE(EU_Extra!S$4:S$155,$D89),EU_Extra!S$4:S$155,0)),Countries!$A:$B,2,FALSE),"")</f>
        <v>Myanmar</v>
      </c>
      <c r="V89" s="144" t="str">
        <f>IFERROR(VLOOKUP(INDEX(EU_Extra!$D$4:$D$155,MATCH(LARGE(EU_Extra!T$4:T$155,$D89),EU_Extra!T$4:T$155,0)),Countries!$A:$B,2,FALSE),"")</f>
        <v>Arabische Republik Syrien</v>
      </c>
      <c r="W89" s="144" t="str">
        <f>IFERROR(VLOOKUP(INDEX(EU_Extra!$D$4:$D$155,MATCH(LARGE(EU_Extra!U$4:U$155,$D89),EU_Extra!U$4:U$155,0)),Countries!$A:$B,2,FALSE),"")</f>
        <v>Agypten</v>
      </c>
      <c r="X89" s="144" t="str">
        <f>IFERROR(VLOOKUP(INDEX(EU_Extra!$D$4:$D$155,MATCH(LARGE(EU_Extra!V$4:V$155,$D89),EU_Extra!V$4:V$155,0)),Countries!$A:$B,2,FALSE),"")</f>
        <v>Nigeria</v>
      </c>
      <c r="Y89" s="144" t="str">
        <f>IFERROR(VLOOKUP(INDEX(EU_Extra!$D$4:$D$155,MATCH(LARGE(EU_Extra!W$4:W$155,$D89),EU_Extra!W$4:W$155,0)),Countries!$A:$B,2,FALSE),"")</f>
        <v>Malediven</v>
      </c>
      <c r="Z89" s="144" t="str">
        <f>IFERROR(VLOOKUP(INDEX(EU_Extra!$D$4:$D$155,MATCH(LARGE(EU_Extra!X$4:X$155,$D89),EU_Extra!X$4:X$155,0)),Countries!$A:$B,2,FALSE),"")</f>
        <v>Albanien</v>
      </c>
      <c r="AA89" s="144" t="str">
        <f>IFERROR(VLOOKUP(INDEX(EU_Extra!$D$4:$D$155,MATCH(LARGE(EU_Extra!Y$4:Y$155,$D89),EU_Extra!Y$4:Y$155,0)),Countries!$A:$B,2,FALSE),"")</f>
        <v>Benin</v>
      </c>
      <c r="AB89" s="144" t="str">
        <f>IFERROR(VLOOKUP(INDEX(EU_Extra!$D$4:$D$155,MATCH(LARGE(EU_Extra!Z$4:Z$155,$D89),EU_Extra!Z$4:Z$155,0)),Countries!$A:$B,2,FALSE),"")</f>
        <v/>
      </c>
      <c r="AC89" s="144" t="str">
        <f>IFERROR(VLOOKUP(INDEX(EU_Extra!$D$4:$D$155,MATCH(LARGE(EU_Extra!AA$4:AA$155,$D89),EU_Extra!AA$4:AA$155,0)),Countries!$A:$B,2,FALSE),"")</f>
        <v/>
      </c>
      <c r="AD89" s="144" t="str">
        <f>IFERROR(VLOOKUP(INDEX(EU_Extra!$D$4:$D$155,MATCH(LARGE(EU_Extra!AB$4:AB$155,$D89),EU_Extra!AB$4:AB$155,0)),Countries!$A:$B,2,FALSE),"")</f>
        <v/>
      </c>
      <c r="AE89" s="144" t="str">
        <f>IFERROR(VLOOKUP(INDEX(EU_Extra!$D$4:$D$155,MATCH(LARGE(EU_Extra!AC$4:AC$155,$D89),EU_Extra!AC$4:AC$155,0)),Countries!$A:$B,2,FALSE),"")</f>
        <v/>
      </c>
      <c r="AF89" s="144" t="str">
        <f>IFERROR(VLOOKUP(INDEX(EU_Extra!$D$4:$D$155,MATCH(LARGE(EU_Extra!AD$4:AD$155,$D89),EU_Extra!AD$4:AD$155,0)),Countries!$A:$B,2,FALSE),"")</f>
        <v/>
      </c>
      <c r="AG89" s="144" t="str">
        <f>IFERROR(VLOOKUP(INDEX(EU_Extra!$D$4:$D$155,MATCH(LARGE(EU_Extra!AE$4:AE$155,$D89),EU_Extra!AE$4:AE$155,0)),Countries!$A:$B,2,FALSE),"")</f>
        <v/>
      </c>
      <c r="AH89" s="144" t="str">
        <f>IFERROR(VLOOKUP(INDEX(EU_Extra!$D$4:$D$155,MATCH(LARGE(EU_Extra!AF$4:AF$155,$D89),EU_Extra!AF$4:AF$155,0)),Countries!$A:$B,2,FALSE),"")</f>
        <v/>
      </c>
      <c r="AI89" s="144" t="str">
        <f>IFERROR(VLOOKUP(INDEX(EU_Extra!$D$4:$D$155,MATCH(LARGE(EU_Extra!AG$4:AG$155,$D89),EU_Extra!AG$4:AG$155,0)),Countries!$A:$B,2,FALSE),"")</f>
        <v/>
      </c>
      <c r="AJ89" s="144" t="str">
        <f>IFERROR(VLOOKUP(INDEX(EU_Extra!$D$4:$D$155,MATCH(LARGE(EU_Extra!AH$4:AH$155,$D89),EU_Extra!AH$4:AH$155,0)),Countries!$A:$B,2,FALSE),"")</f>
        <v/>
      </c>
    </row>
    <row r="90" spans="4:36" ht="16" customHeight="1">
      <c r="D90" s="145">
        <f t="shared" si="2"/>
        <v>83</v>
      </c>
      <c r="E90" s="144" t="str">
        <f>IFERROR(VLOOKUP(INDEX(EU_Extra!$D$4:$D$152,MATCH(LARGE(EU_Extra!#REF!,$D90),EU_Extra!#REF!,0)),Countries!$A:$B,2,FALSE),"")</f>
        <v/>
      </c>
      <c r="F90" s="144" t="str">
        <f>IFERROR(VLOOKUP(INDEX(EU_Extra!$D$4:$D$152,MATCH(LARGE(EU_Extra!#REF!,$D90),EU_Extra!#REF!,0)),Countries!$A:$B,2,FALSE),"")</f>
        <v/>
      </c>
      <c r="G90" s="144" t="str">
        <f>IFERROR(VLOOKUP(INDEX(EU_Extra!$D$4:$D$155,MATCH(LARGE(EU_Extra!E$4:E$155,$D90),EU_Extra!E$4:E$155,0)),Countries!$A:$B,2,FALSE),"")</f>
        <v/>
      </c>
      <c r="H90" s="144" t="str">
        <f>IFERROR(VLOOKUP(INDEX(EU_Extra!$D$4:$D$155,MATCH(LARGE(EU_Extra!F$4:F$155,$D90),EU_Extra!F$4:F$155,0)),Countries!$A:$B,2,FALSE),"")</f>
        <v/>
      </c>
      <c r="I90" s="144" t="str">
        <f>IFERROR(VLOOKUP(INDEX(EU_Extra!$D$4:$D$155,MATCH(LARGE(EU_Extra!G$4:G$155,$D90),EU_Extra!G$4:G$155,0)),Countries!$A:$B,2,FALSE),"")</f>
        <v/>
      </c>
      <c r="J90" s="144" t="str">
        <f>IFERROR(VLOOKUP(INDEX(EU_Extra!$D$4:$D$155,MATCH(LARGE(EU_Extra!H$4:H$155,$D90),EU_Extra!H$4:H$155,0)),Countries!$A:$B,2,FALSE),"")</f>
        <v>Korea, Republik</v>
      </c>
      <c r="K90" s="144" t="str">
        <f>IFERROR(VLOOKUP(INDEX(EU_Extra!$D$4:$D$155,MATCH(LARGE(EU_Extra!I$4:I$155,$D90),EU_Extra!I$4:I$155,0)),Countries!$A:$B,2,FALSE),"")</f>
        <v>Agypten</v>
      </c>
      <c r="L90" s="144" t="str">
        <f>IFERROR(VLOOKUP(INDEX(EU_Extra!$D$4:$D$155,MATCH(LARGE(EU_Extra!J$4:J$155,$D90),EU_Extra!J$4:J$155,0)),Countries!$A:$B,2,FALSE),"")</f>
        <v/>
      </c>
      <c r="M90" s="144" t="str">
        <f>IFERROR(VLOOKUP(INDEX(EU_Extra!$D$4:$D$155,MATCH(LARGE(EU_Extra!K$4:K$155,$D90),EU_Extra!K$4:K$155,0)),Countries!$A:$B,2,FALSE),"")</f>
        <v/>
      </c>
      <c r="N90" s="144" t="str">
        <f>IFERROR(VLOOKUP(INDEX(EU_Extra!$D$4:$D$155,MATCH(LARGE(EU_Extra!L$4:L$155,$D90),EU_Extra!L$4:L$155,0)),Countries!$A:$B,2,FALSE),"")</f>
        <v/>
      </c>
      <c r="O90" s="144" t="str">
        <f>IFERROR(VLOOKUP(INDEX(EU_Extra!$D$4:$D$155,MATCH(LARGE(EU_Extra!M$4:M$155,$D90),EU_Extra!M$4:M$155,0)),Countries!$A:$B,2,FALSE),"")</f>
        <v/>
      </c>
      <c r="P90" s="144" t="str">
        <f>IFERROR(VLOOKUP(INDEX(EU_Extra!$D$4:$D$155,MATCH(LARGE(EU_Extra!N$4:N$155,$D90),EU_Extra!N$4:N$155,0)),Countries!$A:$B,2,FALSE),"")</f>
        <v>Bahrein</v>
      </c>
      <c r="Q90" s="144" t="str">
        <f>IFERROR(VLOOKUP(INDEX(EU_Extra!$D$4:$D$155,MATCH(LARGE(EU_Extra!O$4:O$155,$D90),EU_Extra!O$4:O$155,0)),Countries!$A:$B,2,FALSE),"")</f>
        <v/>
      </c>
      <c r="R90" s="144" t="str">
        <f>IFERROR(VLOOKUP(INDEX(EU_Extra!$D$4:$D$155,MATCH(LARGE(EU_Extra!P$4:P$155,$D90),EU_Extra!P$4:P$155,0)),Countries!$A:$B,2,FALSE),"")</f>
        <v>Neuseeland</v>
      </c>
      <c r="S90" s="144" t="str">
        <f>IFERROR(VLOOKUP(INDEX(EU_Extra!$D$4:$D$155,MATCH(LARGE(EU_Extra!Q$4:Q$155,$D90),EU_Extra!Q$4:Q$155,0)),Countries!$A:$B,2,FALSE),"")</f>
        <v>Cote d'Ivoire</v>
      </c>
      <c r="T90" s="144" t="str">
        <f>IFERROR(VLOOKUP(INDEX(EU_Extra!$D$4:$D$155,MATCH(LARGE(EU_Extra!R$4:R$155,$D90),EU_Extra!R$4:R$155,0)),Countries!$A:$B,2,FALSE),"")</f>
        <v>Nigeria</v>
      </c>
      <c r="U90" s="144" t="str">
        <f>IFERROR(VLOOKUP(INDEX(EU_Extra!$D$4:$D$155,MATCH(LARGE(EU_Extra!S$4:S$155,$D90),EU_Extra!S$4:S$155,0)),Countries!$A:$B,2,FALSE),"")</f>
        <v>Saudi Arabien</v>
      </c>
      <c r="V90" s="144" t="str">
        <f>IFERROR(VLOOKUP(INDEX(EU_Extra!$D$4:$D$155,MATCH(LARGE(EU_Extra!T$4:T$155,$D90),EU_Extra!T$4:T$155,0)),Countries!$A:$B,2,FALSE),"")</f>
        <v>Singapur</v>
      </c>
      <c r="W90" s="144" t="str">
        <f>IFERROR(VLOOKUP(INDEX(EU_Extra!$D$4:$D$155,MATCH(LARGE(EU_Extra!U$4:U$155,$D90),EU_Extra!U$4:U$155,0)),Countries!$A:$B,2,FALSE),"")</f>
        <v>Jamaika</v>
      </c>
      <c r="X90" s="144" t="str">
        <f>IFERROR(VLOOKUP(INDEX(EU_Extra!$D$4:$D$155,MATCH(LARGE(EU_Extra!V$4:V$155,$D90),EU_Extra!V$4:V$155,0)),Countries!$A:$B,2,FALSE),"")</f>
        <v>Andorra</v>
      </c>
      <c r="Y90" s="144" t="str">
        <f>IFERROR(VLOOKUP(INDEX(EU_Extra!$D$4:$D$155,MATCH(LARGE(EU_Extra!W$4:W$155,$D90),EU_Extra!W$4:W$155,0)),Countries!$A:$B,2,FALSE),"")</f>
        <v>San Marino</v>
      </c>
      <c r="Z90" s="144" t="str">
        <f>IFERROR(VLOOKUP(INDEX(EU_Extra!$D$4:$D$155,MATCH(LARGE(EU_Extra!X$4:X$155,$D90),EU_Extra!X$4:X$155,0)),Countries!$A:$B,2,FALSE),"")</f>
        <v>Kongo, Demokratische Republik</v>
      </c>
      <c r="AA90" s="144" t="str">
        <f>IFERROR(VLOOKUP(INDEX(EU_Extra!$D$4:$D$155,MATCH(LARGE(EU_Extra!Y$4:Y$155,$D90),EU_Extra!Y$4:Y$155,0)),Countries!$A:$B,2,FALSE),"")</f>
        <v>Malaysia</v>
      </c>
      <c r="AB90" s="144" t="str">
        <f>IFERROR(VLOOKUP(INDEX(EU_Extra!$D$4:$D$155,MATCH(LARGE(EU_Extra!Z$4:Z$155,$D90),EU_Extra!Z$4:Z$155,0)),Countries!$A:$B,2,FALSE),"")</f>
        <v/>
      </c>
      <c r="AC90" s="144" t="str">
        <f>IFERROR(VLOOKUP(INDEX(EU_Extra!$D$4:$D$155,MATCH(LARGE(EU_Extra!AA$4:AA$155,$D90),EU_Extra!AA$4:AA$155,0)),Countries!$A:$B,2,FALSE),"")</f>
        <v/>
      </c>
      <c r="AD90" s="144" t="str">
        <f>IFERROR(VLOOKUP(INDEX(EU_Extra!$D$4:$D$155,MATCH(LARGE(EU_Extra!AB$4:AB$155,$D90),EU_Extra!AB$4:AB$155,0)),Countries!$A:$B,2,FALSE),"")</f>
        <v/>
      </c>
      <c r="AE90" s="144" t="str">
        <f>IFERROR(VLOOKUP(INDEX(EU_Extra!$D$4:$D$155,MATCH(LARGE(EU_Extra!AC$4:AC$155,$D90),EU_Extra!AC$4:AC$155,0)),Countries!$A:$B,2,FALSE),"")</f>
        <v/>
      </c>
      <c r="AF90" s="144" t="str">
        <f>IFERROR(VLOOKUP(INDEX(EU_Extra!$D$4:$D$155,MATCH(LARGE(EU_Extra!AD$4:AD$155,$D90),EU_Extra!AD$4:AD$155,0)),Countries!$A:$B,2,FALSE),"")</f>
        <v/>
      </c>
      <c r="AG90" s="144" t="str">
        <f>IFERROR(VLOOKUP(INDEX(EU_Extra!$D$4:$D$155,MATCH(LARGE(EU_Extra!AE$4:AE$155,$D90),EU_Extra!AE$4:AE$155,0)),Countries!$A:$B,2,FALSE),"")</f>
        <v/>
      </c>
      <c r="AH90" s="144" t="str">
        <f>IFERROR(VLOOKUP(INDEX(EU_Extra!$D$4:$D$155,MATCH(LARGE(EU_Extra!AF$4:AF$155,$D90),EU_Extra!AF$4:AF$155,0)),Countries!$A:$B,2,FALSE),"")</f>
        <v/>
      </c>
      <c r="AI90" s="144" t="str">
        <f>IFERROR(VLOOKUP(INDEX(EU_Extra!$D$4:$D$155,MATCH(LARGE(EU_Extra!AG$4:AG$155,$D90),EU_Extra!AG$4:AG$155,0)),Countries!$A:$B,2,FALSE),"")</f>
        <v/>
      </c>
      <c r="AJ90" s="144" t="str">
        <f>IFERROR(VLOOKUP(INDEX(EU_Extra!$D$4:$D$155,MATCH(LARGE(EU_Extra!AH$4:AH$155,$D90),EU_Extra!AH$4:AH$155,0)),Countries!$A:$B,2,FALSE),"")</f>
        <v/>
      </c>
    </row>
    <row r="91" spans="4:36" ht="16" customHeight="1">
      <c r="D91" s="145">
        <f t="shared" si="2"/>
        <v>84</v>
      </c>
      <c r="E91" s="144" t="str">
        <f>IFERROR(VLOOKUP(INDEX(EU_Extra!$D$4:$D$152,MATCH(LARGE(EU_Extra!#REF!,$D91),EU_Extra!#REF!,0)),Countries!$A:$B,2,FALSE),"")</f>
        <v/>
      </c>
      <c r="F91" s="144" t="str">
        <f>IFERROR(VLOOKUP(INDEX(EU_Extra!$D$4:$D$152,MATCH(LARGE(EU_Extra!#REF!,$D91),EU_Extra!#REF!,0)),Countries!$A:$B,2,FALSE),"")</f>
        <v/>
      </c>
      <c r="G91" s="144" t="str">
        <f>IFERROR(VLOOKUP(INDEX(EU_Extra!$D$4:$D$155,MATCH(LARGE(EU_Extra!E$4:E$155,$D91),EU_Extra!E$4:E$155,0)),Countries!$A:$B,2,FALSE),"")</f>
        <v/>
      </c>
      <c r="H91" s="144" t="str">
        <f>IFERROR(VLOOKUP(INDEX(EU_Extra!$D$4:$D$155,MATCH(LARGE(EU_Extra!F$4:F$155,$D91),EU_Extra!F$4:F$155,0)),Countries!$A:$B,2,FALSE),"")</f>
        <v/>
      </c>
      <c r="I91" s="144" t="str">
        <f>IFERROR(VLOOKUP(INDEX(EU_Extra!$D$4:$D$155,MATCH(LARGE(EU_Extra!G$4:G$155,$D91),EU_Extra!G$4:G$155,0)),Countries!$A:$B,2,FALSE),"")</f>
        <v/>
      </c>
      <c r="J91" s="144" t="str">
        <f>IFERROR(VLOOKUP(INDEX(EU_Extra!$D$4:$D$155,MATCH(LARGE(EU_Extra!H$4:H$155,$D91),EU_Extra!H$4:H$155,0)),Countries!$A:$B,2,FALSE),"")</f>
        <v/>
      </c>
      <c r="K91" s="144" t="str">
        <f>IFERROR(VLOOKUP(INDEX(EU_Extra!$D$4:$D$155,MATCH(LARGE(EU_Extra!I$4:I$155,$D91),EU_Extra!I$4:I$155,0)),Countries!$A:$B,2,FALSE),"")</f>
        <v>Agypten</v>
      </c>
      <c r="L91" s="144" t="str">
        <f>IFERROR(VLOOKUP(INDEX(EU_Extra!$D$4:$D$155,MATCH(LARGE(EU_Extra!J$4:J$155,$D91),EU_Extra!J$4:J$155,0)),Countries!$A:$B,2,FALSE),"")</f>
        <v/>
      </c>
      <c r="M91" s="144" t="str">
        <f>IFERROR(VLOOKUP(INDEX(EU_Extra!$D$4:$D$155,MATCH(LARGE(EU_Extra!K$4:K$155,$D91),EU_Extra!K$4:K$155,0)),Countries!$A:$B,2,FALSE),"")</f>
        <v/>
      </c>
      <c r="N91" s="144" t="str">
        <f>IFERROR(VLOOKUP(INDEX(EU_Extra!$D$4:$D$155,MATCH(LARGE(EU_Extra!L$4:L$155,$D91),EU_Extra!L$4:L$155,0)),Countries!$A:$B,2,FALSE),"")</f>
        <v/>
      </c>
      <c r="O91" s="144" t="str">
        <f>IFERROR(VLOOKUP(INDEX(EU_Extra!$D$4:$D$155,MATCH(LARGE(EU_Extra!M$4:M$155,$D91),EU_Extra!M$4:M$155,0)),Countries!$A:$B,2,FALSE),"")</f>
        <v/>
      </c>
      <c r="P91" s="144" t="str">
        <f>IFERROR(VLOOKUP(INDEX(EU_Extra!$D$4:$D$155,MATCH(LARGE(EU_Extra!N$4:N$155,$D91),EU_Extra!N$4:N$155,0)),Countries!$A:$B,2,FALSE),"")</f>
        <v>Liechtenstein</v>
      </c>
      <c r="Q91" s="144" t="str">
        <f>IFERROR(VLOOKUP(INDEX(EU_Extra!$D$4:$D$155,MATCH(LARGE(EU_Extra!O$4:O$155,$D91),EU_Extra!O$4:O$155,0)),Countries!$A:$B,2,FALSE),"")</f>
        <v/>
      </c>
      <c r="R91" s="144" t="str">
        <f>IFERROR(VLOOKUP(INDEX(EU_Extra!$D$4:$D$155,MATCH(LARGE(EU_Extra!P$4:P$155,$D91),EU_Extra!P$4:P$155,0)),Countries!$A:$B,2,FALSE),"")</f>
        <v>Senegal</v>
      </c>
      <c r="S91" s="144" t="str">
        <f>IFERROR(VLOOKUP(INDEX(EU_Extra!$D$4:$D$155,MATCH(LARGE(EU_Extra!Q$4:Q$155,$D91),EU_Extra!Q$4:Q$155,0)),Countries!$A:$B,2,FALSE),"")</f>
        <v>Nigeria</v>
      </c>
      <c r="T91" s="144" t="str">
        <f>IFERROR(VLOOKUP(INDEX(EU_Extra!$D$4:$D$155,MATCH(LARGE(EU_Extra!R$4:R$155,$D91),EU_Extra!R$4:R$155,0)),Countries!$A:$B,2,FALSE),"")</f>
        <v>Myanmar</v>
      </c>
      <c r="U91" s="144" t="str">
        <f>IFERROR(VLOOKUP(INDEX(EU_Extra!$D$4:$D$155,MATCH(LARGE(EU_Extra!S$4:S$155,$D91),EU_Extra!S$4:S$155,0)),Countries!$A:$B,2,FALSE),"")</f>
        <v>Oman</v>
      </c>
      <c r="V91" s="144" t="str">
        <f>IFERROR(VLOOKUP(INDEX(EU_Extra!$D$4:$D$155,MATCH(LARGE(EU_Extra!T$4:T$155,$D91),EU_Extra!T$4:T$155,0)),Countries!$A:$B,2,FALSE),"")</f>
        <v>Kamerun</v>
      </c>
      <c r="W91" s="144" t="str">
        <f>IFERROR(VLOOKUP(INDEX(EU_Extra!$D$4:$D$155,MATCH(LARGE(EU_Extra!U$4:U$155,$D91),EU_Extra!U$4:U$155,0)),Countries!$A:$B,2,FALSE),"")</f>
        <v>Venezuela</v>
      </c>
      <c r="X91" s="144" t="str">
        <f>IFERROR(VLOOKUP(INDEX(EU_Extra!$D$4:$D$155,MATCH(LARGE(EU_Extra!V$4:V$155,$D91),EU_Extra!V$4:V$155,0)),Countries!$A:$B,2,FALSE),"")</f>
        <v>Liechtenstein</v>
      </c>
      <c r="Y91" s="144" t="str">
        <f>IFERROR(VLOOKUP(INDEX(EU_Extra!$D$4:$D$155,MATCH(LARGE(EU_Extra!W$4:W$155,$D91),EU_Extra!W$4:W$155,0)),Countries!$A:$B,2,FALSE),"")</f>
        <v>Senegal</v>
      </c>
      <c r="Z91" s="144" t="str">
        <f>IFERROR(VLOOKUP(INDEX(EU_Extra!$D$4:$D$155,MATCH(LARGE(EU_Extra!X$4:X$155,$D91),EU_Extra!X$4:X$155,0)),Countries!$A:$B,2,FALSE),"")</f>
        <v>Nigeria</v>
      </c>
      <c r="AA91" s="144" t="str">
        <f>IFERROR(VLOOKUP(INDEX(EU_Extra!$D$4:$D$155,MATCH(LARGE(EU_Extra!Y$4:Y$155,$D91),EU_Extra!Y$4:Y$155,0)),Countries!$A:$B,2,FALSE),"")</f>
        <v>Aserbaidschan</v>
      </c>
      <c r="AB91" s="144" t="str">
        <f>IFERROR(VLOOKUP(INDEX(EU_Extra!$D$4:$D$155,MATCH(LARGE(EU_Extra!Z$4:Z$155,$D91),EU_Extra!Z$4:Z$155,0)),Countries!$A:$B,2,FALSE),"")</f>
        <v/>
      </c>
      <c r="AC91" s="144" t="str">
        <f>IFERROR(VLOOKUP(INDEX(EU_Extra!$D$4:$D$155,MATCH(LARGE(EU_Extra!AA$4:AA$155,$D91),EU_Extra!AA$4:AA$155,0)),Countries!$A:$B,2,FALSE),"")</f>
        <v/>
      </c>
      <c r="AD91" s="144" t="str">
        <f>IFERROR(VLOOKUP(INDEX(EU_Extra!$D$4:$D$155,MATCH(LARGE(EU_Extra!AB$4:AB$155,$D91),EU_Extra!AB$4:AB$155,0)),Countries!$A:$B,2,FALSE),"")</f>
        <v/>
      </c>
      <c r="AE91" s="144" t="str">
        <f>IFERROR(VLOOKUP(INDEX(EU_Extra!$D$4:$D$155,MATCH(LARGE(EU_Extra!AC$4:AC$155,$D91),EU_Extra!AC$4:AC$155,0)),Countries!$A:$B,2,FALSE),"")</f>
        <v/>
      </c>
      <c r="AF91" s="144" t="str">
        <f>IFERROR(VLOOKUP(INDEX(EU_Extra!$D$4:$D$155,MATCH(LARGE(EU_Extra!AD$4:AD$155,$D91),EU_Extra!AD$4:AD$155,0)),Countries!$A:$B,2,FALSE),"")</f>
        <v/>
      </c>
      <c r="AG91" s="144" t="str">
        <f>IFERROR(VLOOKUP(INDEX(EU_Extra!$D$4:$D$155,MATCH(LARGE(EU_Extra!AE$4:AE$155,$D91),EU_Extra!AE$4:AE$155,0)),Countries!$A:$B,2,FALSE),"")</f>
        <v/>
      </c>
      <c r="AH91" s="144" t="str">
        <f>IFERROR(VLOOKUP(INDEX(EU_Extra!$D$4:$D$155,MATCH(LARGE(EU_Extra!AF$4:AF$155,$D91),EU_Extra!AF$4:AF$155,0)),Countries!$A:$B,2,FALSE),"")</f>
        <v/>
      </c>
      <c r="AI91" s="144" t="str">
        <f>IFERROR(VLOOKUP(INDEX(EU_Extra!$D$4:$D$155,MATCH(LARGE(EU_Extra!AG$4:AG$155,$D91),EU_Extra!AG$4:AG$155,0)),Countries!$A:$B,2,FALSE),"")</f>
        <v/>
      </c>
      <c r="AJ91" s="144" t="str">
        <f>IFERROR(VLOOKUP(INDEX(EU_Extra!$D$4:$D$155,MATCH(LARGE(EU_Extra!AH$4:AH$155,$D91),EU_Extra!AH$4:AH$155,0)),Countries!$A:$B,2,FALSE),"")</f>
        <v/>
      </c>
    </row>
    <row r="92" spans="4:36" ht="16" customHeight="1">
      <c r="D92" s="145">
        <f t="shared" si="2"/>
        <v>85</v>
      </c>
      <c r="E92" s="144" t="str">
        <f>IFERROR(VLOOKUP(INDEX(EU_Extra!$D$4:$D$152,MATCH(LARGE(EU_Extra!#REF!,$D92),EU_Extra!#REF!,0)),Countries!$A:$B,2,FALSE),"")</f>
        <v/>
      </c>
      <c r="F92" s="144" t="str">
        <f>IFERROR(VLOOKUP(INDEX(EU_Extra!$D$4:$D$152,MATCH(LARGE(EU_Extra!#REF!,$D92),EU_Extra!#REF!,0)),Countries!$A:$B,2,FALSE),"")</f>
        <v/>
      </c>
      <c r="G92" s="144" t="str">
        <f>IFERROR(VLOOKUP(INDEX(EU_Extra!$D$4:$D$155,MATCH(LARGE(EU_Extra!E$4:E$155,$D92),EU_Extra!E$4:E$155,0)),Countries!$A:$B,2,FALSE),"")</f>
        <v/>
      </c>
      <c r="H92" s="144" t="str">
        <f>IFERROR(VLOOKUP(INDEX(EU_Extra!$D$4:$D$155,MATCH(LARGE(EU_Extra!F$4:F$155,$D92),EU_Extra!F$4:F$155,0)),Countries!$A:$B,2,FALSE),"")</f>
        <v/>
      </c>
      <c r="I92" s="144" t="str">
        <f>IFERROR(VLOOKUP(INDEX(EU_Extra!$D$4:$D$155,MATCH(LARGE(EU_Extra!G$4:G$155,$D92),EU_Extra!G$4:G$155,0)),Countries!$A:$B,2,FALSE),"")</f>
        <v/>
      </c>
      <c r="J92" s="144" t="str">
        <f>IFERROR(VLOOKUP(INDEX(EU_Extra!$D$4:$D$155,MATCH(LARGE(EU_Extra!H$4:H$155,$D92),EU_Extra!H$4:H$155,0)),Countries!$A:$B,2,FALSE),"")</f>
        <v/>
      </c>
      <c r="K92" s="144" t="str">
        <f>IFERROR(VLOOKUP(INDEX(EU_Extra!$D$4:$D$155,MATCH(LARGE(EU_Extra!I$4:I$155,$D92),EU_Extra!I$4:I$155,0)),Countries!$A:$B,2,FALSE),"")</f>
        <v/>
      </c>
      <c r="L92" s="144" t="str">
        <f>IFERROR(VLOOKUP(INDEX(EU_Extra!$D$4:$D$155,MATCH(LARGE(EU_Extra!J$4:J$155,$D92),EU_Extra!J$4:J$155,0)),Countries!$A:$B,2,FALSE),"")</f>
        <v/>
      </c>
      <c r="M92" s="144" t="str">
        <f>IFERROR(VLOOKUP(INDEX(EU_Extra!$D$4:$D$155,MATCH(LARGE(EU_Extra!K$4:K$155,$D92),EU_Extra!K$4:K$155,0)),Countries!$A:$B,2,FALSE),"")</f>
        <v/>
      </c>
      <c r="N92" s="144" t="str">
        <f>IFERROR(VLOOKUP(INDEX(EU_Extra!$D$4:$D$155,MATCH(LARGE(EU_Extra!L$4:L$155,$D92),EU_Extra!L$4:L$155,0)),Countries!$A:$B,2,FALSE),"")</f>
        <v/>
      </c>
      <c r="O92" s="144" t="str">
        <f>IFERROR(VLOOKUP(INDEX(EU_Extra!$D$4:$D$155,MATCH(LARGE(EU_Extra!M$4:M$155,$D92),EU_Extra!M$4:M$155,0)),Countries!$A:$B,2,FALSE),"")</f>
        <v/>
      </c>
      <c r="P92" s="144" t="str">
        <f>IFERROR(VLOOKUP(INDEX(EU_Extra!$D$4:$D$155,MATCH(LARGE(EU_Extra!N$4:N$155,$D92),EU_Extra!N$4:N$155,0)),Countries!$A:$B,2,FALSE),"")</f>
        <v>Kamerun</v>
      </c>
      <c r="Q92" s="144" t="str">
        <f>IFERROR(VLOOKUP(INDEX(EU_Extra!$D$4:$D$155,MATCH(LARGE(EU_Extra!O$4:O$155,$D92),EU_Extra!O$4:O$155,0)),Countries!$A:$B,2,FALSE),"")</f>
        <v/>
      </c>
      <c r="R92" s="144" t="str">
        <f>IFERROR(VLOOKUP(INDEX(EU_Extra!$D$4:$D$155,MATCH(LARGE(EU_Extra!P$4:P$155,$D92),EU_Extra!P$4:P$155,0)),Countries!$A:$B,2,FALSE),"")</f>
        <v>Nigeria</v>
      </c>
      <c r="S92" s="144" t="str">
        <f>IFERROR(VLOOKUP(INDEX(EU_Extra!$D$4:$D$155,MATCH(LARGE(EU_Extra!Q$4:Q$155,$D92),EU_Extra!Q$4:Q$155,0)),Countries!$A:$B,2,FALSE),"")</f>
        <v>Arabische Republik Syrien</v>
      </c>
      <c r="T92" s="144" t="str">
        <f>IFERROR(VLOOKUP(INDEX(EU_Extra!$D$4:$D$155,MATCH(LARGE(EU_Extra!R$4:R$155,$D92),EU_Extra!R$4:R$155,0)),Countries!$A:$B,2,FALSE),"")</f>
        <v>Aserbaidschan</v>
      </c>
      <c r="U92" s="144" t="str">
        <f>IFERROR(VLOOKUP(INDEX(EU_Extra!$D$4:$D$155,MATCH(LARGE(EU_Extra!S$4:S$155,$D92),EU_Extra!S$4:S$155,0)),Countries!$A:$B,2,FALSE),"")</f>
        <v>Mali</v>
      </c>
      <c r="V92" s="144" t="str">
        <f>IFERROR(VLOOKUP(INDEX(EU_Extra!$D$4:$D$155,MATCH(LARGE(EU_Extra!T$4:T$155,$D92),EU_Extra!T$4:T$155,0)),Countries!$A:$B,2,FALSE),"")</f>
        <v>Mali</v>
      </c>
      <c r="W92" s="144" t="str">
        <f>IFERROR(VLOOKUP(INDEX(EU_Extra!$D$4:$D$155,MATCH(LARGE(EU_Extra!U$4:U$155,$D92),EU_Extra!U$4:U$155,0)),Countries!$A:$B,2,FALSE),"")</f>
        <v>Dominikanische Republik</v>
      </c>
      <c r="X92" s="144" t="str">
        <f>IFERROR(VLOOKUP(INDEX(EU_Extra!$D$4:$D$155,MATCH(LARGE(EU_Extra!V$4:V$155,$D92),EU_Extra!V$4:V$155,0)),Countries!$A:$B,2,FALSE),"")</f>
        <v>Albanien</v>
      </c>
      <c r="Y92" s="144" t="str">
        <f>IFERROR(VLOOKUP(INDEX(EU_Extra!$D$4:$D$155,MATCH(LARGE(EU_Extra!W$4:W$155,$D92),EU_Extra!W$4:W$155,0)),Countries!$A:$B,2,FALSE),"")</f>
        <v>Irak</v>
      </c>
      <c r="Z92" s="144" t="str">
        <f>IFERROR(VLOOKUP(INDEX(EU_Extra!$D$4:$D$155,MATCH(LARGE(EU_Extra!X$4:X$155,$D92),EU_Extra!X$4:X$155,0)),Countries!$A:$B,2,FALSE),"")</f>
        <v>Kosovo</v>
      </c>
      <c r="AA92" s="144" t="str">
        <f>IFERROR(VLOOKUP(INDEX(EU_Extra!$D$4:$D$155,MATCH(LARGE(EU_Extra!Y$4:Y$155,$D92),EU_Extra!Y$4:Y$155,0)),Countries!$A:$B,2,FALSE),"")</f>
        <v>Barbados</v>
      </c>
      <c r="AB92" s="144" t="str">
        <f>IFERROR(VLOOKUP(INDEX(EU_Extra!$D$4:$D$155,MATCH(LARGE(EU_Extra!Z$4:Z$155,$D92),EU_Extra!Z$4:Z$155,0)),Countries!$A:$B,2,FALSE),"")</f>
        <v/>
      </c>
      <c r="AC92" s="144" t="str">
        <f>IFERROR(VLOOKUP(INDEX(EU_Extra!$D$4:$D$155,MATCH(LARGE(EU_Extra!AA$4:AA$155,$D92),EU_Extra!AA$4:AA$155,0)),Countries!$A:$B,2,FALSE),"")</f>
        <v/>
      </c>
      <c r="AD92" s="144" t="str">
        <f>IFERROR(VLOOKUP(INDEX(EU_Extra!$D$4:$D$155,MATCH(LARGE(EU_Extra!AB$4:AB$155,$D92),EU_Extra!AB$4:AB$155,0)),Countries!$A:$B,2,FALSE),"")</f>
        <v/>
      </c>
      <c r="AE92" s="144" t="str">
        <f>IFERROR(VLOOKUP(INDEX(EU_Extra!$D$4:$D$155,MATCH(LARGE(EU_Extra!AC$4:AC$155,$D92),EU_Extra!AC$4:AC$155,0)),Countries!$A:$B,2,FALSE),"")</f>
        <v/>
      </c>
      <c r="AF92" s="144" t="str">
        <f>IFERROR(VLOOKUP(INDEX(EU_Extra!$D$4:$D$155,MATCH(LARGE(EU_Extra!AD$4:AD$155,$D92),EU_Extra!AD$4:AD$155,0)),Countries!$A:$B,2,FALSE),"")</f>
        <v/>
      </c>
      <c r="AG92" s="144" t="str">
        <f>IFERROR(VLOOKUP(INDEX(EU_Extra!$D$4:$D$155,MATCH(LARGE(EU_Extra!AE$4:AE$155,$D92),EU_Extra!AE$4:AE$155,0)),Countries!$A:$B,2,FALSE),"")</f>
        <v/>
      </c>
      <c r="AH92" s="144" t="str">
        <f>IFERROR(VLOOKUP(INDEX(EU_Extra!$D$4:$D$155,MATCH(LARGE(EU_Extra!AF$4:AF$155,$D92),EU_Extra!AF$4:AF$155,0)),Countries!$A:$B,2,FALSE),"")</f>
        <v/>
      </c>
      <c r="AI92" s="144" t="str">
        <f>IFERROR(VLOOKUP(INDEX(EU_Extra!$D$4:$D$155,MATCH(LARGE(EU_Extra!AG$4:AG$155,$D92),EU_Extra!AG$4:AG$155,0)),Countries!$A:$B,2,FALSE),"")</f>
        <v/>
      </c>
      <c r="AJ92" s="144" t="str">
        <f>IFERROR(VLOOKUP(INDEX(EU_Extra!$D$4:$D$155,MATCH(LARGE(EU_Extra!AH$4:AH$155,$D92),EU_Extra!AH$4:AH$155,0)),Countries!$A:$B,2,FALSE),"")</f>
        <v/>
      </c>
    </row>
    <row r="93" spans="4:36" ht="16" customHeight="1">
      <c r="D93" s="145">
        <f t="shared" si="2"/>
        <v>86</v>
      </c>
      <c r="E93" s="144" t="str">
        <f>IFERROR(VLOOKUP(INDEX(EU_Extra!$D$4:$D$152,MATCH(LARGE(EU_Extra!#REF!,$D93),EU_Extra!#REF!,0)),Countries!$A:$B,2,FALSE),"")</f>
        <v/>
      </c>
      <c r="F93" s="144" t="str">
        <f>IFERROR(VLOOKUP(INDEX(EU_Extra!$D$4:$D$152,MATCH(LARGE(EU_Extra!#REF!,$D93),EU_Extra!#REF!,0)),Countries!$A:$B,2,FALSE),"")</f>
        <v/>
      </c>
      <c r="G93" s="144" t="str">
        <f>IFERROR(VLOOKUP(INDEX(EU_Extra!$D$4:$D$155,MATCH(LARGE(EU_Extra!E$4:E$155,$D93),EU_Extra!E$4:E$155,0)),Countries!$A:$B,2,FALSE),"")</f>
        <v/>
      </c>
      <c r="H93" s="144" t="str">
        <f>IFERROR(VLOOKUP(INDEX(EU_Extra!$D$4:$D$155,MATCH(LARGE(EU_Extra!F$4:F$155,$D93),EU_Extra!F$4:F$155,0)),Countries!$A:$B,2,FALSE),"")</f>
        <v/>
      </c>
      <c r="I93" s="144" t="str">
        <f>IFERROR(VLOOKUP(INDEX(EU_Extra!$D$4:$D$155,MATCH(LARGE(EU_Extra!G$4:G$155,$D93),EU_Extra!G$4:G$155,0)),Countries!$A:$B,2,FALSE),"")</f>
        <v/>
      </c>
      <c r="J93" s="144" t="str">
        <f>IFERROR(VLOOKUP(INDEX(EU_Extra!$D$4:$D$155,MATCH(LARGE(EU_Extra!H$4:H$155,$D93),EU_Extra!H$4:H$155,0)),Countries!$A:$B,2,FALSE),"")</f>
        <v/>
      </c>
      <c r="K93" s="144" t="str">
        <f>IFERROR(VLOOKUP(INDEX(EU_Extra!$D$4:$D$155,MATCH(LARGE(EU_Extra!I$4:I$155,$D93),EU_Extra!I$4:I$155,0)),Countries!$A:$B,2,FALSE),"")</f>
        <v/>
      </c>
      <c r="L93" s="144" t="str">
        <f>IFERROR(VLOOKUP(INDEX(EU_Extra!$D$4:$D$155,MATCH(LARGE(EU_Extra!J$4:J$155,$D93),EU_Extra!J$4:J$155,0)),Countries!$A:$B,2,FALSE),"")</f>
        <v/>
      </c>
      <c r="M93" s="144" t="str">
        <f>IFERROR(VLOOKUP(INDEX(EU_Extra!$D$4:$D$155,MATCH(LARGE(EU_Extra!K$4:K$155,$D93),EU_Extra!K$4:K$155,0)),Countries!$A:$B,2,FALSE),"")</f>
        <v/>
      </c>
      <c r="N93" s="144" t="str">
        <f>IFERROR(VLOOKUP(INDEX(EU_Extra!$D$4:$D$155,MATCH(LARGE(EU_Extra!L$4:L$155,$D93),EU_Extra!L$4:L$155,0)),Countries!$A:$B,2,FALSE),"")</f>
        <v/>
      </c>
      <c r="O93" s="144" t="str">
        <f>IFERROR(VLOOKUP(INDEX(EU_Extra!$D$4:$D$155,MATCH(LARGE(EU_Extra!M$4:M$155,$D93),EU_Extra!M$4:M$155,0)),Countries!$A:$B,2,FALSE),"")</f>
        <v/>
      </c>
      <c r="P93" s="144" t="str">
        <f>IFERROR(VLOOKUP(INDEX(EU_Extra!$D$4:$D$155,MATCH(LARGE(EU_Extra!N$4:N$155,$D93),EU_Extra!N$4:N$155,0)),Countries!$A:$B,2,FALSE),"")</f>
        <v/>
      </c>
      <c r="Q93" s="144" t="str">
        <f>IFERROR(VLOOKUP(INDEX(EU_Extra!$D$4:$D$155,MATCH(LARGE(EU_Extra!O$4:O$155,$D93),EU_Extra!O$4:O$155,0)),Countries!$A:$B,2,FALSE),"")</f>
        <v/>
      </c>
      <c r="R93" s="144" t="str">
        <f>IFERROR(VLOOKUP(INDEX(EU_Extra!$D$4:$D$155,MATCH(LARGE(EU_Extra!P$4:P$155,$D93),EU_Extra!P$4:P$155,0)),Countries!$A:$B,2,FALSE),"")</f>
        <v>Jordanien</v>
      </c>
      <c r="S93" s="144" t="str">
        <f>IFERROR(VLOOKUP(INDEX(EU_Extra!$D$4:$D$155,MATCH(LARGE(EU_Extra!Q$4:Q$155,$D93),EU_Extra!Q$4:Q$155,0)),Countries!$A:$B,2,FALSE),"")</f>
        <v>Myanmar</v>
      </c>
      <c r="T93" s="144" t="str">
        <f>IFERROR(VLOOKUP(INDEX(EU_Extra!$D$4:$D$155,MATCH(LARGE(EU_Extra!R$4:R$155,$D93),EU_Extra!R$4:R$155,0)),Countries!$A:$B,2,FALSE),"")</f>
        <v>Nicht spezifizierte Länder und Gebiete im Rahmen des Warenverkehrs mit Drittländern</v>
      </c>
      <c r="U93" s="144" t="str">
        <f>IFERROR(VLOOKUP(INDEX(EU_Extra!$D$4:$D$155,MATCH(LARGE(EU_Extra!S$4:S$155,$D93),EU_Extra!S$4:S$155,0)),Countries!$A:$B,2,FALSE),"")</f>
        <v>Mali</v>
      </c>
      <c r="V93" s="144" t="str">
        <f>IFERROR(VLOOKUP(INDEX(EU_Extra!$D$4:$D$155,MATCH(LARGE(EU_Extra!T$4:T$155,$D93),EU_Extra!T$4:T$155,0)),Countries!$A:$B,2,FALSE),"")</f>
        <v>Fransösische Süd und Antarktisgebiete</v>
      </c>
      <c r="W93" s="144" t="str">
        <f>IFERROR(VLOOKUP(INDEX(EU_Extra!$D$4:$D$155,MATCH(LARGE(EU_Extra!U$4:U$155,$D93),EU_Extra!U$4:U$155,0)),Countries!$A:$B,2,FALSE),"")</f>
        <v/>
      </c>
      <c r="X93" s="144" t="str">
        <f>IFERROR(VLOOKUP(INDEX(EU_Extra!$D$4:$D$155,MATCH(LARGE(EU_Extra!V$4:V$155,$D93),EU_Extra!V$4:V$155,0)),Countries!$A:$B,2,FALSE),"")</f>
        <v>Kamerun</v>
      </c>
      <c r="Y93" s="144" t="str">
        <f>IFERROR(VLOOKUP(INDEX(EU_Extra!$D$4:$D$155,MATCH(LARGE(EU_Extra!W$4:W$155,$D93),EU_Extra!W$4:W$155,0)),Countries!$A:$B,2,FALSE),"")</f>
        <v>Kongo, Demokratische Republik</v>
      </c>
      <c r="Z93" s="144" t="str">
        <f>IFERROR(VLOOKUP(INDEX(EU_Extra!$D$4:$D$155,MATCH(LARGE(EU_Extra!X$4:X$155,$D93),EU_Extra!X$4:X$155,0)),Countries!$A:$B,2,FALSE),"")</f>
        <v>San Marino</v>
      </c>
      <c r="AA93" s="144" t="str">
        <f>IFERROR(VLOOKUP(INDEX(EU_Extra!$D$4:$D$155,MATCH(LARGE(EU_Extra!Y$4:Y$155,$D93),EU_Extra!Y$4:Y$155,0)),Countries!$A:$B,2,FALSE),"")</f>
        <v>Kambodscha</v>
      </c>
      <c r="AB93" s="144" t="str">
        <f>IFERROR(VLOOKUP(INDEX(EU_Extra!$D$4:$D$155,MATCH(LARGE(EU_Extra!Z$4:Z$155,$D93),EU_Extra!Z$4:Z$155,0)),Countries!$A:$B,2,FALSE),"")</f>
        <v/>
      </c>
      <c r="AC93" s="144" t="str">
        <f>IFERROR(VLOOKUP(INDEX(EU_Extra!$D$4:$D$155,MATCH(LARGE(EU_Extra!AA$4:AA$155,$D93),EU_Extra!AA$4:AA$155,0)),Countries!$A:$B,2,FALSE),"")</f>
        <v/>
      </c>
      <c r="AD93" s="144" t="str">
        <f>IFERROR(VLOOKUP(INDEX(EU_Extra!$D$4:$D$155,MATCH(LARGE(EU_Extra!AB$4:AB$155,$D93),EU_Extra!AB$4:AB$155,0)),Countries!$A:$B,2,FALSE),"")</f>
        <v/>
      </c>
      <c r="AE93" s="144" t="str">
        <f>IFERROR(VLOOKUP(INDEX(EU_Extra!$D$4:$D$155,MATCH(LARGE(EU_Extra!AC$4:AC$155,$D93),EU_Extra!AC$4:AC$155,0)),Countries!$A:$B,2,FALSE),"")</f>
        <v/>
      </c>
      <c r="AF93" s="144" t="str">
        <f>IFERROR(VLOOKUP(INDEX(EU_Extra!$D$4:$D$155,MATCH(LARGE(EU_Extra!AD$4:AD$155,$D93),EU_Extra!AD$4:AD$155,0)),Countries!$A:$B,2,FALSE),"")</f>
        <v/>
      </c>
      <c r="AG93" s="144" t="str">
        <f>IFERROR(VLOOKUP(INDEX(EU_Extra!$D$4:$D$155,MATCH(LARGE(EU_Extra!AE$4:AE$155,$D93),EU_Extra!AE$4:AE$155,0)),Countries!$A:$B,2,FALSE),"")</f>
        <v/>
      </c>
      <c r="AH93" s="144" t="str">
        <f>IFERROR(VLOOKUP(INDEX(EU_Extra!$D$4:$D$155,MATCH(LARGE(EU_Extra!AF$4:AF$155,$D93),EU_Extra!AF$4:AF$155,0)),Countries!$A:$B,2,FALSE),"")</f>
        <v/>
      </c>
      <c r="AI93" s="144" t="str">
        <f>IFERROR(VLOOKUP(INDEX(EU_Extra!$D$4:$D$155,MATCH(LARGE(EU_Extra!AG$4:AG$155,$D93),EU_Extra!AG$4:AG$155,0)),Countries!$A:$B,2,FALSE),"")</f>
        <v/>
      </c>
      <c r="AJ93" s="144" t="str">
        <f>IFERROR(VLOOKUP(INDEX(EU_Extra!$D$4:$D$155,MATCH(LARGE(EU_Extra!AH$4:AH$155,$D93),EU_Extra!AH$4:AH$155,0)),Countries!$A:$B,2,FALSE),"")</f>
        <v/>
      </c>
    </row>
    <row r="94" spans="4:36" ht="16" customHeight="1">
      <c r="D94" s="145">
        <f t="shared" si="2"/>
        <v>87</v>
      </c>
      <c r="E94" s="144" t="str">
        <f>IFERROR(VLOOKUP(INDEX(EU_Extra!$D$4:$D$152,MATCH(LARGE(EU_Extra!#REF!,$D94),EU_Extra!#REF!,0)),Countries!$A:$B,2,FALSE),"")</f>
        <v/>
      </c>
      <c r="F94" s="144" t="str">
        <f>IFERROR(VLOOKUP(INDEX(EU_Extra!$D$4:$D$152,MATCH(LARGE(EU_Extra!#REF!,$D94),EU_Extra!#REF!,0)),Countries!$A:$B,2,FALSE),"")</f>
        <v/>
      </c>
      <c r="G94" s="144" t="str">
        <f>IFERROR(VLOOKUP(INDEX(EU_Extra!$D$4:$D$155,MATCH(LARGE(EU_Extra!E$4:E$155,$D94),EU_Extra!E$4:E$155,0)),Countries!$A:$B,2,FALSE),"")</f>
        <v/>
      </c>
      <c r="H94" s="144" t="str">
        <f>IFERROR(VLOOKUP(INDEX(EU_Extra!$D$4:$D$155,MATCH(LARGE(EU_Extra!F$4:F$155,$D94),EU_Extra!F$4:F$155,0)),Countries!$A:$B,2,FALSE),"")</f>
        <v/>
      </c>
      <c r="I94" s="144" t="str">
        <f>IFERROR(VLOOKUP(INDEX(EU_Extra!$D$4:$D$155,MATCH(LARGE(EU_Extra!G$4:G$155,$D94),EU_Extra!G$4:G$155,0)),Countries!$A:$B,2,FALSE),"")</f>
        <v/>
      </c>
      <c r="J94" s="144" t="str">
        <f>IFERROR(VLOOKUP(INDEX(EU_Extra!$D$4:$D$155,MATCH(LARGE(EU_Extra!H$4:H$155,$D94),EU_Extra!H$4:H$155,0)),Countries!$A:$B,2,FALSE),"")</f>
        <v/>
      </c>
      <c r="K94" s="144" t="str">
        <f>IFERROR(VLOOKUP(INDEX(EU_Extra!$D$4:$D$155,MATCH(LARGE(EU_Extra!I$4:I$155,$D94),EU_Extra!I$4:I$155,0)),Countries!$A:$B,2,FALSE),"")</f>
        <v/>
      </c>
      <c r="L94" s="144" t="str">
        <f>IFERROR(VLOOKUP(INDEX(EU_Extra!$D$4:$D$155,MATCH(LARGE(EU_Extra!J$4:J$155,$D94),EU_Extra!J$4:J$155,0)),Countries!$A:$B,2,FALSE),"")</f>
        <v/>
      </c>
      <c r="M94" s="144" t="str">
        <f>IFERROR(VLOOKUP(INDEX(EU_Extra!$D$4:$D$155,MATCH(LARGE(EU_Extra!K$4:K$155,$D94),EU_Extra!K$4:K$155,0)),Countries!$A:$B,2,FALSE),"")</f>
        <v/>
      </c>
      <c r="N94" s="144" t="str">
        <f>IFERROR(VLOOKUP(INDEX(EU_Extra!$D$4:$D$155,MATCH(LARGE(EU_Extra!L$4:L$155,$D94),EU_Extra!L$4:L$155,0)),Countries!$A:$B,2,FALSE),"")</f>
        <v/>
      </c>
      <c r="O94" s="144" t="str">
        <f>IFERROR(VLOOKUP(INDEX(EU_Extra!$D$4:$D$155,MATCH(LARGE(EU_Extra!M$4:M$155,$D94),EU_Extra!M$4:M$155,0)),Countries!$A:$B,2,FALSE),"")</f>
        <v/>
      </c>
      <c r="P94" s="144" t="str">
        <f>IFERROR(VLOOKUP(INDEX(EU_Extra!$D$4:$D$155,MATCH(LARGE(EU_Extra!N$4:N$155,$D94),EU_Extra!N$4:N$155,0)),Countries!$A:$B,2,FALSE),"")</f>
        <v/>
      </c>
      <c r="Q94" s="144" t="str">
        <f>IFERROR(VLOOKUP(INDEX(EU_Extra!$D$4:$D$155,MATCH(LARGE(EU_Extra!O$4:O$155,$D94),EU_Extra!O$4:O$155,0)),Countries!$A:$B,2,FALSE),"")</f>
        <v/>
      </c>
      <c r="R94" s="144" t="str">
        <f>IFERROR(VLOOKUP(INDEX(EU_Extra!$D$4:$D$155,MATCH(LARGE(EU_Extra!P$4:P$155,$D94),EU_Extra!P$4:P$155,0)),Countries!$A:$B,2,FALSE),"")</f>
        <v/>
      </c>
      <c r="S94" s="144" t="str">
        <f>IFERROR(VLOOKUP(INDEX(EU_Extra!$D$4:$D$155,MATCH(LARGE(EU_Extra!Q$4:Q$155,$D94),EU_Extra!Q$4:Q$155,0)),Countries!$A:$B,2,FALSE),"")</f>
        <v/>
      </c>
      <c r="T94" s="144" t="str">
        <f>IFERROR(VLOOKUP(INDEX(EU_Extra!$D$4:$D$155,MATCH(LARGE(EU_Extra!R$4:R$155,$D94),EU_Extra!R$4:R$155,0)),Countries!$A:$B,2,FALSE),"")</f>
        <v>Mali</v>
      </c>
      <c r="U94" s="144" t="str">
        <f>IFERROR(VLOOKUP(INDEX(EU_Extra!$D$4:$D$155,MATCH(LARGE(EU_Extra!S$4:S$155,$D94),EU_Extra!S$4:S$155,0)),Countries!$A:$B,2,FALSE),"")</f>
        <v>Katar</v>
      </c>
      <c r="V94" s="144" t="str">
        <f>IFERROR(VLOOKUP(INDEX(EU_Extra!$D$4:$D$155,MATCH(LARGE(EU_Extra!T$4:T$155,$D94),EU_Extra!T$4:T$155,0)),Countries!$A:$B,2,FALSE),"")</f>
        <v>Jordanien</v>
      </c>
      <c r="W94" s="144" t="str">
        <f>IFERROR(VLOOKUP(INDEX(EU_Extra!$D$4:$D$155,MATCH(LARGE(EU_Extra!U$4:U$155,$D94),EU_Extra!U$4:U$155,0)),Countries!$A:$B,2,FALSE),"")</f>
        <v/>
      </c>
      <c r="X94" s="144" t="str">
        <f>IFERROR(VLOOKUP(INDEX(EU_Extra!$D$4:$D$155,MATCH(LARGE(EU_Extra!V$4:V$155,$D94),EU_Extra!V$4:V$155,0)),Countries!$A:$B,2,FALSE),"")</f>
        <v>Kenia</v>
      </c>
      <c r="Y94" s="144" t="str">
        <f>IFERROR(VLOOKUP(INDEX(EU_Extra!$D$4:$D$155,MATCH(LARGE(EU_Extra!W$4:W$155,$D94),EU_Extra!W$4:W$155,0)),Countries!$A:$B,2,FALSE),"")</f>
        <v>Nepal</v>
      </c>
      <c r="Z94" s="144" t="str">
        <f>IFERROR(VLOOKUP(INDEX(EU_Extra!$D$4:$D$155,MATCH(LARGE(EU_Extra!X$4:X$155,$D94),EU_Extra!X$4:X$155,0)),Countries!$A:$B,2,FALSE),"")</f>
        <v>Haiti</v>
      </c>
      <c r="AA94" s="144" t="str">
        <f>IFERROR(VLOOKUP(INDEX(EU_Extra!$D$4:$D$155,MATCH(LARGE(EU_Extra!Y$4:Y$155,$D94),EU_Extra!Y$4:Y$155,0)),Countries!$A:$B,2,FALSE),"")</f>
        <v>Kenia</v>
      </c>
      <c r="AB94" s="144" t="str">
        <f>IFERROR(VLOOKUP(INDEX(EU_Extra!$D$4:$D$155,MATCH(LARGE(EU_Extra!Z$4:Z$155,$D94),EU_Extra!Z$4:Z$155,0)),Countries!$A:$B,2,FALSE),"")</f>
        <v/>
      </c>
      <c r="AC94" s="144" t="str">
        <f>IFERROR(VLOOKUP(INDEX(EU_Extra!$D$4:$D$155,MATCH(LARGE(EU_Extra!AA$4:AA$155,$D94),EU_Extra!AA$4:AA$155,0)),Countries!$A:$B,2,FALSE),"")</f>
        <v/>
      </c>
      <c r="AD94" s="144" t="str">
        <f>IFERROR(VLOOKUP(INDEX(EU_Extra!$D$4:$D$155,MATCH(LARGE(EU_Extra!AB$4:AB$155,$D94),EU_Extra!AB$4:AB$155,0)),Countries!$A:$B,2,FALSE),"")</f>
        <v/>
      </c>
      <c r="AE94" s="144" t="str">
        <f>IFERROR(VLOOKUP(INDEX(EU_Extra!$D$4:$D$155,MATCH(LARGE(EU_Extra!AC$4:AC$155,$D94),EU_Extra!AC$4:AC$155,0)),Countries!$A:$B,2,FALSE),"")</f>
        <v/>
      </c>
      <c r="AF94" s="144" t="str">
        <f>IFERROR(VLOOKUP(INDEX(EU_Extra!$D$4:$D$155,MATCH(LARGE(EU_Extra!AD$4:AD$155,$D94),EU_Extra!AD$4:AD$155,0)),Countries!$A:$B,2,FALSE),"")</f>
        <v/>
      </c>
      <c r="AG94" s="144" t="str">
        <f>IFERROR(VLOOKUP(INDEX(EU_Extra!$D$4:$D$155,MATCH(LARGE(EU_Extra!AE$4:AE$155,$D94),EU_Extra!AE$4:AE$155,0)),Countries!$A:$B,2,FALSE),"")</f>
        <v/>
      </c>
      <c r="AH94" s="144" t="str">
        <f>IFERROR(VLOOKUP(INDEX(EU_Extra!$D$4:$D$155,MATCH(LARGE(EU_Extra!AF$4:AF$155,$D94),EU_Extra!AF$4:AF$155,0)),Countries!$A:$B,2,FALSE),"")</f>
        <v/>
      </c>
      <c r="AI94" s="144" t="str">
        <f>IFERROR(VLOOKUP(INDEX(EU_Extra!$D$4:$D$155,MATCH(LARGE(EU_Extra!AG$4:AG$155,$D94),EU_Extra!AG$4:AG$155,0)),Countries!$A:$B,2,FALSE),"")</f>
        <v/>
      </c>
      <c r="AJ94" s="144" t="str">
        <f>IFERROR(VLOOKUP(INDEX(EU_Extra!$D$4:$D$155,MATCH(LARGE(EU_Extra!AH$4:AH$155,$D94),EU_Extra!AH$4:AH$155,0)),Countries!$A:$B,2,FALSE),"")</f>
        <v/>
      </c>
    </row>
    <row r="95" spans="4:36" ht="16" customHeight="1">
      <c r="D95" s="145">
        <f t="shared" si="2"/>
        <v>88</v>
      </c>
      <c r="E95" s="144" t="str">
        <f>IFERROR(VLOOKUP(INDEX(EU_Extra!$D$4:$D$152,MATCH(LARGE(EU_Extra!#REF!,$D95),EU_Extra!#REF!,0)),Countries!$A:$B,2,FALSE),"")</f>
        <v/>
      </c>
      <c r="F95" s="144" t="str">
        <f>IFERROR(VLOOKUP(INDEX(EU_Extra!$D$4:$D$152,MATCH(LARGE(EU_Extra!#REF!,$D95),EU_Extra!#REF!,0)),Countries!$A:$B,2,FALSE),"")</f>
        <v/>
      </c>
      <c r="G95" s="144" t="str">
        <f>IFERROR(VLOOKUP(INDEX(EU_Extra!$D$4:$D$155,MATCH(LARGE(EU_Extra!E$4:E$155,$D95),EU_Extra!E$4:E$155,0)),Countries!$A:$B,2,FALSE),"")</f>
        <v/>
      </c>
      <c r="H95" s="144" t="str">
        <f>IFERROR(VLOOKUP(INDEX(EU_Extra!$D$4:$D$155,MATCH(LARGE(EU_Extra!F$4:F$155,$D95),EU_Extra!F$4:F$155,0)),Countries!$A:$B,2,FALSE),"")</f>
        <v/>
      </c>
      <c r="I95" s="144" t="str">
        <f>IFERROR(VLOOKUP(INDEX(EU_Extra!$D$4:$D$155,MATCH(LARGE(EU_Extra!G$4:G$155,$D95),EU_Extra!G$4:G$155,0)),Countries!$A:$B,2,FALSE),"")</f>
        <v/>
      </c>
      <c r="J95" s="144" t="str">
        <f>IFERROR(VLOOKUP(INDEX(EU_Extra!$D$4:$D$155,MATCH(LARGE(EU_Extra!H$4:H$155,$D95),EU_Extra!H$4:H$155,0)),Countries!$A:$B,2,FALSE),"")</f>
        <v/>
      </c>
      <c r="K95" s="144" t="str">
        <f>IFERROR(VLOOKUP(INDEX(EU_Extra!$D$4:$D$155,MATCH(LARGE(EU_Extra!I$4:I$155,$D95),EU_Extra!I$4:I$155,0)),Countries!$A:$B,2,FALSE),"")</f>
        <v/>
      </c>
      <c r="L95" s="144" t="str">
        <f>IFERROR(VLOOKUP(INDEX(EU_Extra!$D$4:$D$155,MATCH(LARGE(EU_Extra!J$4:J$155,$D95),EU_Extra!J$4:J$155,0)),Countries!$A:$B,2,FALSE),"")</f>
        <v/>
      </c>
      <c r="M95" s="144" t="str">
        <f>IFERROR(VLOOKUP(INDEX(EU_Extra!$D$4:$D$155,MATCH(LARGE(EU_Extra!K$4:K$155,$D95),EU_Extra!K$4:K$155,0)),Countries!$A:$B,2,FALSE),"")</f>
        <v/>
      </c>
      <c r="N95" s="144" t="str">
        <f>IFERROR(VLOOKUP(INDEX(EU_Extra!$D$4:$D$155,MATCH(LARGE(EU_Extra!L$4:L$155,$D95),EU_Extra!L$4:L$155,0)),Countries!$A:$B,2,FALSE),"")</f>
        <v/>
      </c>
      <c r="O95" s="144" t="str">
        <f>IFERROR(VLOOKUP(INDEX(EU_Extra!$D$4:$D$155,MATCH(LARGE(EU_Extra!M$4:M$155,$D95),EU_Extra!M$4:M$155,0)),Countries!$A:$B,2,FALSE),"")</f>
        <v/>
      </c>
      <c r="P95" s="144" t="str">
        <f>IFERROR(VLOOKUP(INDEX(EU_Extra!$D$4:$D$155,MATCH(LARGE(EU_Extra!N$4:N$155,$D95),EU_Extra!N$4:N$155,0)),Countries!$A:$B,2,FALSE),"")</f>
        <v/>
      </c>
      <c r="Q95" s="144" t="str">
        <f>IFERROR(VLOOKUP(INDEX(EU_Extra!$D$4:$D$155,MATCH(LARGE(EU_Extra!O$4:O$155,$D95),EU_Extra!O$4:O$155,0)),Countries!$A:$B,2,FALSE),"")</f>
        <v/>
      </c>
      <c r="R95" s="144" t="str">
        <f>IFERROR(VLOOKUP(INDEX(EU_Extra!$D$4:$D$155,MATCH(LARGE(EU_Extra!P$4:P$155,$D95),EU_Extra!P$4:P$155,0)),Countries!$A:$B,2,FALSE),"")</f>
        <v/>
      </c>
      <c r="S95" s="144" t="str">
        <f>IFERROR(VLOOKUP(INDEX(EU_Extra!$D$4:$D$155,MATCH(LARGE(EU_Extra!Q$4:Q$155,$D95),EU_Extra!Q$4:Q$155,0)),Countries!$A:$B,2,FALSE),"")</f>
        <v/>
      </c>
      <c r="T95" s="144" t="str">
        <f>IFERROR(VLOOKUP(INDEX(EU_Extra!$D$4:$D$155,MATCH(LARGE(EU_Extra!R$4:R$155,$D95),EU_Extra!R$4:R$155,0)),Countries!$A:$B,2,FALSE),"")</f>
        <v>Kuwait</v>
      </c>
      <c r="U95" s="144" t="str">
        <f>IFERROR(VLOOKUP(INDEX(EU_Extra!$D$4:$D$155,MATCH(LARGE(EU_Extra!S$4:S$155,$D95),EU_Extra!S$4:S$155,0)),Countries!$A:$B,2,FALSE),"")</f>
        <v>Nepal</v>
      </c>
      <c r="V95" s="144" t="str">
        <f>IFERROR(VLOOKUP(INDEX(EU_Extra!$D$4:$D$155,MATCH(LARGE(EU_Extra!T$4:T$155,$D95),EU_Extra!T$4:T$155,0)),Countries!$A:$B,2,FALSE),"")</f>
        <v>Malaysia</v>
      </c>
      <c r="W95" s="144" t="str">
        <f>IFERROR(VLOOKUP(INDEX(EU_Extra!$D$4:$D$155,MATCH(LARGE(EU_Extra!U$4:U$155,$D95),EU_Extra!U$4:U$155,0)),Countries!$A:$B,2,FALSE),"")</f>
        <v/>
      </c>
      <c r="X95" s="144" t="str">
        <f>IFERROR(VLOOKUP(INDEX(EU_Extra!$D$4:$D$155,MATCH(LARGE(EU_Extra!V$4:V$155,$D95),EU_Extra!V$4:V$155,0)),Countries!$A:$B,2,FALSE),"")</f>
        <v>Guinea</v>
      </c>
      <c r="Y95" s="144" t="str">
        <f>IFERROR(VLOOKUP(INDEX(EU_Extra!$D$4:$D$155,MATCH(LARGE(EU_Extra!W$4:W$155,$D95),EU_Extra!W$4:W$155,0)),Countries!$A:$B,2,FALSE),"")</f>
        <v>Island</v>
      </c>
      <c r="Z95" s="144" t="str">
        <f>IFERROR(VLOOKUP(INDEX(EU_Extra!$D$4:$D$155,MATCH(LARGE(EU_Extra!X$4:X$155,$D95),EU_Extra!X$4:X$155,0)),Countries!$A:$B,2,FALSE),"")</f>
        <v>Uruguay</v>
      </c>
      <c r="AA95" s="144" t="str">
        <f>IFERROR(VLOOKUP(INDEX(EU_Extra!$D$4:$D$155,MATCH(LARGE(EU_Extra!Y$4:Y$155,$D95),EU_Extra!Y$4:Y$155,0)),Countries!$A:$B,2,FALSE),"")</f>
        <v>Nigeria</v>
      </c>
      <c r="AB95" s="144" t="str">
        <f>IFERROR(VLOOKUP(INDEX(EU_Extra!$D$4:$D$155,MATCH(LARGE(EU_Extra!Z$4:Z$155,$D95),EU_Extra!Z$4:Z$155,0)),Countries!$A:$B,2,FALSE),"")</f>
        <v/>
      </c>
      <c r="AC95" s="144" t="str">
        <f>IFERROR(VLOOKUP(INDEX(EU_Extra!$D$4:$D$155,MATCH(LARGE(EU_Extra!AA$4:AA$155,$D95),EU_Extra!AA$4:AA$155,0)),Countries!$A:$B,2,FALSE),"")</f>
        <v/>
      </c>
      <c r="AD95" s="144" t="str">
        <f>IFERROR(VLOOKUP(INDEX(EU_Extra!$D$4:$D$155,MATCH(LARGE(EU_Extra!AB$4:AB$155,$D95),EU_Extra!AB$4:AB$155,0)),Countries!$A:$B,2,FALSE),"")</f>
        <v/>
      </c>
      <c r="AE95" s="144" t="str">
        <f>IFERROR(VLOOKUP(INDEX(EU_Extra!$D$4:$D$155,MATCH(LARGE(EU_Extra!AC$4:AC$155,$D95),EU_Extra!AC$4:AC$155,0)),Countries!$A:$B,2,FALSE),"")</f>
        <v/>
      </c>
      <c r="AF95" s="144" t="str">
        <f>IFERROR(VLOOKUP(INDEX(EU_Extra!$D$4:$D$155,MATCH(LARGE(EU_Extra!AD$4:AD$155,$D95),EU_Extra!AD$4:AD$155,0)),Countries!$A:$B,2,FALSE),"")</f>
        <v/>
      </c>
      <c r="AG95" s="144" t="str">
        <f>IFERROR(VLOOKUP(INDEX(EU_Extra!$D$4:$D$155,MATCH(LARGE(EU_Extra!AE$4:AE$155,$D95),EU_Extra!AE$4:AE$155,0)),Countries!$A:$B,2,FALSE),"")</f>
        <v/>
      </c>
      <c r="AH95" s="144" t="str">
        <f>IFERROR(VLOOKUP(INDEX(EU_Extra!$D$4:$D$155,MATCH(LARGE(EU_Extra!AF$4:AF$155,$D95),EU_Extra!AF$4:AF$155,0)),Countries!$A:$B,2,FALSE),"")</f>
        <v/>
      </c>
      <c r="AI95" s="144" t="str">
        <f>IFERROR(VLOOKUP(INDEX(EU_Extra!$D$4:$D$155,MATCH(LARGE(EU_Extra!AG$4:AG$155,$D95),EU_Extra!AG$4:AG$155,0)),Countries!$A:$B,2,FALSE),"")</f>
        <v/>
      </c>
      <c r="AJ95" s="144" t="str">
        <f>IFERROR(VLOOKUP(INDEX(EU_Extra!$D$4:$D$155,MATCH(LARGE(EU_Extra!AH$4:AH$155,$D95),EU_Extra!AH$4:AH$155,0)),Countries!$A:$B,2,FALSE),"")</f>
        <v/>
      </c>
    </row>
    <row r="96" spans="4:36" ht="16" customHeight="1">
      <c r="D96" s="145">
        <f t="shared" si="2"/>
        <v>89</v>
      </c>
      <c r="E96" s="144" t="str">
        <f>IFERROR(VLOOKUP(INDEX(EU_Extra!$D$4:$D$152,MATCH(LARGE(EU_Extra!#REF!,$D96),EU_Extra!#REF!,0)),Countries!$A:$B,2,FALSE),"")</f>
        <v/>
      </c>
      <c r="F96" s="144" t="str">
        <f>IFERROR(VLOOKUP(INDEX(EU_Extra!$D$4:$D$152,MATCH(LARGE(EU_Extra!#REF!,$D96),EU_Extra!#REF!,0)),Countries!$A:$B,2,FALSE),"")</f>
        <v/>
      </c>
      <c r="G96" s="144" t="str">
        <f>IFERROR(VLOOKUP(INDEX(EU_Extra!$D$4:$D$155,MATCH(LARGE(EU_Extra!E$4:E$155,$D96),EU_Extra!E$4:E$155,0)),Countries!$A:$B,2,FALSE),"")</f>
        <v/>
      </c>
      <c r="H96" s="144" t="str">
        <f>IFERROR(VLOOKUP(INDEX(EU_Extra!$D$4:$D$155,MATCH(LARGE(EU_Extra!F$4:F$155,$D96),EU_Extra!F$4:F$155,0)),Countries!$A:$B,2,FALSE),"")</f>
        <v/>
      </c>
      <c r="I96" s="144" t="str">
        <f>IFERROR(VLOOKUP(INDEX(EU_Extra!$D$4:$D$155,MATCH(LARGE(EU_Extra!G$4:G$155,$D96),EU_Extra!G$4:G$155,0)),Countries!$A:$B,2,FALSE),"")</f>
        <v/>
      </c>
      <c r="J96" s="144" t="str">
        <f>IFERROR(VLOOKUP(INDEX(EU_Extra!$D$4:$D$155,MATCH(LARGE(EU_Extra!H$4:H$155,$D96),EU_Extra!H$4:H$155,0)),Countries!$A:$B,2,FALSE),"")</f>
        <v/>
      </c>
      <c r="K96" s="144" t="str">
        <f>IFERROR(VLOOKUP(INDEX(EU_Extra!$D$4:$D$155,MATCH(LARGE(EU_Extra!I$4:I$155,$D96),EU_Extra!I$4:I$155,0)),Countries!$A:$B,2,FALSE),"")</f>
        <v/>
      </c>
      <c r="L96" s="144" t="str">
        <f>IFERROR(VLOOKUP(INDEX(EU_Extra!$D$4:$D$155,MATCH(LARGE(EU_Extra!J$4:J$155,$D96),EU_Extra!J$4:J$155,0)),Countries!$A:$B,2,FALSE),"")</f>
        <v/>
      </c>
      <c r="M96" s="144" t="str">
        <f>IFERROR(VLOOKUP(INDEX(EU_Extra!$D$4:$D$155,MATCH(LARGE(EU_Extra!K$4:K$155,$D96),EU_Extra!K$4:K$155,0)),Countries!$A:$B,2,FALSE),"")</f>
        <v/>
      </c>
      <c r="N96" s="144" t="str">
        <f>IFERROR(VLOOKUP(INDEX(EU_Extra!$D$4:$D$155,MATCH(LARGE(EU_Extra!L$4:L$155,$D96),EU_Extra!L$4:L$155,0)),Countries!$A:$B,2,FALSE),"")</f>
        <v/>
      </c>
      <c r="O96" s="144" t="str">
        <f>IFERROR(VLOOKUP(INDEX(EU_Extra!$D$4:$D$155,MATCH(LARGE(EU_Extra!M$4:M$155,$D96),EU_Extra!M$4:M$155,0)),Countries!$A:$B,2,FALSE),"")</f>
        <v/>
      </c>
      <c r="P96" s="144" t="str">
        <f>IFERROR(VLOOKUP(INDEX(EU_Extra!$D$4:$D$155,MATCH(LARGE(EU_Extra!N$4:N$155,$D96),EU_Extra!N$4:N$155,0)),Countries!$A:$B,2,FALSE),"")</f>
        <v/>
      </c>
      <c r="Q96" s="144" t="str">
        <f>IFERROR(VLOOKUP(INDEX(EU_Extra!$D$4:$D$155,MATCH(LARGE(EU_Extra!O$4:O$155,$D96),EU_Extra!O$4:O$155,0)),Countries!$A:$B,2,FALSE),"")</f>
        <v/>
      </c>
      <c r="R96" s="144" t="str">
        <f>IFERROR(VLOOKUP(INDEX(EU_Extra!$D$4:$D$155,MATCH(LARGE(EU_Extra!P$4:P$155,$D96),EU_Extra!P$4:P$155,0)),Countries!$A:$B,2,FALSE),"")</f>
        <v/>
      </c>
      <c r="S96" s="144" t="str">
        <f>IFERROR(VLOOKUP(INDEX(EU_Extra!$D$4:$D$155,MATCH(LARGE(EU_Extra!Q$4:Q$155,$D96),EU_Extra!Q$4:Q$155,0)),Countries!$A:$B,2,FALSE),"")</f>
        <v/>
      </c>
      <c r="T96" s="144" t="str">
        <f>IFERROR(VLOOKUP(INDEX(EU_Extra!$D$4:$D$155,MATCH(LARGE(EU_Extra!R$4:R$155,$D96),EU_Extra!R$4:R$155,0)),Countries!$A:$B,2,FALSE),"")</f>
        <v/>
      </c>
      <c r="U96" s="144" t="str">
        <f>IFERROR(VLOOKUP(INDEX(EU_Extra!$D$4:$D$155,MATCH(LARGE(EU_Extra!S$4:S$155,$D96),EU_Extra!S$4:S$155,0)),Countries!$A:$B,2,FALSE),"")</f>
        <v>Weissrussland</v>
      </c>
      <c r="V96" s="144" t="str">
        <f>IFERROR(VLOOKUP(INDEX(EU_Extra!$D$4:$D$155,MATCH(LARGE(EU_Extra!T$4:T$155,$D96),EU_Extra!T$4:T$155,0)),Countries!$A:$B,2,FALSE),"")</f>
        <v>Ghana</v>
      </c>
      <c r="W96" s="144" t="str">
        <f>IFERROR(VLOOKUP(INDEX(EU_Extra!$D$4:$D$155,MATCH(LARGE(EU_Extra!U$4:U$155,$D96),EU_Extra!U$4:U$155,0)),Countries!$A:$B,2,FALSE),"")</f>
        <v/>
      </c>
      <c r="X96" s="144" t="str">
        <f>IFERROR(VLOOKUP(INDEX(EU_Extra!$D$4:$D$155,MATCH(LARGE(EU_Extra!V$4:V$155,$D96),EU_Extra!V$4:V$155,0)),Countries!$A:$B,2,FALSE),"")</f>
        <v>San Marino</v>
      </c>
      <c r="Y96" s="144" t="str">
        <f>IFERROR(VLOOKUP(INDEX(EU_Extra!$D$4:$D$155,MATCH(LARGE(EU_Extra!W$4:W$155,$D96),EU_Extra!W$4:W$155,0)),Countries!$A:$B,2,FALSE),"")</f>
        <v>Katar</v>
      </c>
      <c r="Z96" s="144" t="str">
        <f>IFERROR(VLOOKUP(INDEX(EU_Extra!$D$4:$D$155,MATCH(LARGE(EU_Extra!X$4:X$155,$D96),EU_Extra!X$4:X$155,0)),Countries!$A:$B,2,FALSE),"")</f>
        <v>Mauretanien</v>
      </c>
      <c r="AA96" s="144" t="str">
        <f>IFERROR(VLOOKUP(INDEX(EU_Extra!$D$4:$D$155,MATCH(LARGE(EU_Extra!Y$4:Y$155,$D96),EU_Extra!Y$4:Y$155,0)),Countries!$A:$B,2,FALSE),"")</f>
        <v>St Lucia</v>
      </c>
      <c r="AB96" s="144" t="str">
        <f>IFERROR(VLOOKUP(INDEX(EU_Extra!$D$4:$D$155,MATCH(LARGE(EU_Extra!Z$4:Z$155,$D96),EU_Extra!Z$4:Z$155,0)),Countries!$A:$B,2,FALSE),"")</f>
        <v/>
      </c>
      <c r="AC96" s="144" t="str">
        <f>IFERROR(VLOOKUP(INDEX(EU_Extra!$D$4:$D$155,MATCH(LARGE(EU_Extra!AA$4:AA$155,$D96),EU_Extra!AA$4:AA$155,0)),Countries!$A:$B,2,FALSE),"")</f>
        <v/>
      </c>
      <c r="AD96" s="144" t="str">
        <f>IFERROR(VLOOKUP(INDEX(EU_Extra!$D$4:$D$155,MATCH(LARGE(EU_Extra!AB$4:AB$155,$D96),EU_Extra!AB$4:AB$155,0)),Countries!$A:$B,2,FALSE),"")</f>
        <v/>
      </c>
      <c r="AE96" s="144" t="str">
        <f>IFERROR(VLOOKUP(INDEX(EU_Extra!$D$4:$D$155,MATCH(LARGE(EU_Extra!AC$4:AC$155,$D96),EU_Extra!AC$4:AC$155,0)),Countries!$A:$B,2,FALSE),"")</f>
        <v/>
      </c>
      <c r="AF96" s="144" t="str">
        <f>IFERROR(VLOOKUP(INDEX(EU_Extra!$D$4:$D$155,MATCH(LARGE(EU_Extra!AD$4:AD$155,$D96),EU_Extra!AD$4:AD$155,0)),Countries!$A:$B,2,FALSE),"")</f>
        <v/>
      </c>
      <c r="AG96" s="144" t="str">
        <f>IFERROR(VLOOKUP(INDEX(EU_Extra!$D$4:$D$155,MATCH(LARGE(EU_Extra!AE$4:AE$155,$D96),EU_Extra!AE$4:AE$155,0)),Countries!$A:$B,2,FALSE),"")</f>
        <v/>
      </c>
      <c r="AH96" s="144" t="str">
        <f>IFERROR(VLOOKUP(INDEX(EU_Extra!$D$4:$D$155,MATCH(LARGE(EU_Extra!AF$4:AF$155,$D96),EU_Extra!AF$4:AF$155,0)),Countries!$A:$B,2,FALSE),"")</f>
        <v/>
      </c>
      <c r="AI96" s="144" t="str">
        <f>IFERROR(VLOOKUP(INDEX(EU_Extra!$D$4:$D$155,MATCH(LARGE(EU_Extra!AG$4:AG$155,$D96),EU_Extra!AG$4:AG$155,0)),Countries!$A:$B,2,FALSE),"")</f>
        <v/>
      </c>
      <c r="AJ96" s="144" t="str">
        <f>IFERROR(VLOOKUP(INDEX(EU_Extra!$D$4:$D$155,MATCH(LARGE(EU_Extra!AH$4:AH$155,$D96),EU_Extra!AH$4:AH$155,0)),Countries!$A:$B,2,FALSE),"")</f>
        <v/>
      </c>
    </row>
    <row r="97" spans="4:36" ht="16" customHeight="1">
      <c r="D97" s="145">
        <f t="shared" si="2"/>
        <v>90</v>
      </c>
      <c r="E97" s="144" t="str">
        <f>IFERROR(VLOOKUP(INDEX(EU_Extra!$D$4:$D$152,MATCH(LARGE(EU_Extra!#REF!,$D97),EU_Extra!#REF!,0)),Countries!$A:$B,2,FALSE),"")</f>
        <v/>
      </c>
      <c r="F97" s="144" t="str">
        <f>IFERROR(VLOOKUP(INDEX(EU_Extra!$D$4:$D$152,MATCH(LARGE(EU_Extra!#REF!,$D97),EU_Extra!#REF!,0)),Countries!$A:$B,2,FALSE),"")</f>
        <v/>
      </c>
      <c r="G97" s="144" t="str">
        <f>IFERROR(VLOOKUP(INDEX(EU_Extra!$D$4:$D$155,MATCH(LARGE(EU_Extra!E$4:E$155,$D97),EU_Extra!E$4:E$155,0)),Countries!$A:$B,2,FALSE),"")</f>
        <v/>
      </c>
      <c r="H97" s="144" t="str">
        <f>IFERROR(VLOOKUP(INDEX(EU_Extra!$D$4:$D$155,MATCH(LARGE(EU_Extra!F$4:F$155,$D97),EU_Extra!F$4:F$155,0)),Countries!$A:$B,2,FALSE),"")</f>
        <v/>
      </c>
      <c r="I97" s="144" t="str">
        <f>IFERROR(VLOOKUP(INDEX(EU_Extra!$D$4:$D$155,MATCH(LARGE(EU_Extra!G$4:G$155,$D97),EU_Extra!G$4:G$155,0)),Countries!$A:$B,2,FALSE),"")</f>
        <v/>
      </c>
      <c r="J97" s="144" t="str">
        <f>IFERROR(VLOOKUP(INDEX(EU_Extra!$D$4:$D$155,MATCH(LARGE(EU_Extra!H$4:H$155,$D97),EU_Extra!H$4:H$155,0)),Countries!$A:$B,2,FALSE),"")</f>
        <v/>
      </c>
      <c r="K97" s="144" t="str">
        <f>IFERROR(VLOOKUP(INDEX(EU_Extra!$D$4:$D$155,MATCH(LARGE(EU_Extra!I$4:I$155,$D97),EU_Extra!I$4:I$155,0)),Countries!$A:$B,2,FALSE),"")</f>
        <v/>
      </c>
      <c r="L97" s="144" t="str">
        <f>IFERROR(VLOOKUP(INDEX(EU_Extra!$D$4:$D$155,MATCH(LARGE(EU_Extra!J$4:J$155,$D97),EU_Extra!J$4:J$155,0)),Countries!$A:$B,2,FALSE),"")</f>
        <v/>
      </c>
      <c r="M97" s="144" t="str">
        <f>IFERROR(VLOOKUP(INDEX(EU_Extra!$D$4:$D$155,MATCH(LARGE(EU_Extra!K$4:K$155,$D97),EU_Extra!K$4:K$155,0)),Countries!$A:$B,2,FALSE),"")</f>
        <v/>
      </c>
      <c r="N97" s="144" t="str">
        <f>IFERROR(VLOOKUP(INDEX(EU_Extra!$D$4:$D$155,MATCH(LARGE(EU_Extra!L$4:L$155,$D97),EU_Extra!L$4:L$155,0)),Countries!$A:$B,2,FALSE),"")</f>
        <v/>
      </c>
      <c r="O97" s="144" t="str">
        <f>IFERROR(VLOOKUP(INDEX(EU_Extra!$D$4:$D$155,MATCH(LARGE(EU_Extra!M$4:M$155,$D97),EU_Extra!M$4:M$155,0)),Countries!$A:$B,2,FALSE),"")</f>
        <v/>
      </c>
      <c r="P97" s="144" t="str">
        <f>IFERROR(VLOOKUP(INDEX(EU_Extra!$D$4:$D$155,MATCH(LARGE(EU_Extra!N$4:N$155,$D97),EU_Extra!N$4:N$155,0)),Countries!$A:$B,2,FALSE),"")</f>
        <v/>
      </c>
      <c r="Q97" s="144" t="str">
        <f>IFERROR(VLOOKUP(INDEX(EU_Extra!$D$4:$D$155,MATCH(LARGE(EU_Extra!O$4:O$155,$D97),EU_Extra!O$4:O$155,0)),Countries!$A:$B,2,FALSE),"")</f>
        <v/>
      </c>
      <c r="R97" s="144" t="str">
        <f>IFERROR(VLOOKUP(INDEX(EU_Extra!$D$4:$D$155,MATCH(LARGE(EU_Extra!P$4:P$155,$D97),EU_Extra!P$4:P$155,0)),Countries!$A:$B,2,FALSE),"")</f>
        <v/>
      </c>
      <c r="S97" s="144" t="str">
        <f>IFERROR(VLOOKUP(INDEX(EU_Extra!$D$4:$D$155,MATCH(LARGE(EU_Extra!Q$4:Q$155,$D97),EU_Extra!Q$4:Q$155,0)),Countries!$A:$B,2,FALSE),"")</f>
        <v/>
      </c>
      <c r="T97" s="144" t="str">
        <f>IFERROR(VLOOKUP(INDEX(EU_Extra!$D$4:$D$155,MATCH(LARGE(EU_Extra!R$4:R$155,$D97),EU_Extra!R$4:R$155,0)),Countries!$A:$B,2,FALSE),"")</f>
        <v/>
      </c>
      <c r="U97" s="144" t="str">
        <f>IFERROR(VLOOKUP(INDEX(EU_Extra!$D$4:$D$155,MATCH(LARGE(EU_Extra!S$4:S$155,$D97),EU_Extra!S$4:S$155,0)),Countries!$A:$B,2,FALSE),"")</f>
        <v>Uganda</v>
      </c>
      <c r="V97" s="144" t="str">
        <f>IFERROR(VLOOKUP(INDEX(EU_Extra!$D$4:$D$155,MATCH(LARGE(EU_Extra!T$4:T$155,$D97),EU_Extra!T$4:T$155,0)),Countries!$A:$B,2,FALSE),"")</f>
        <v>Georgien</v>
      </c>
      <c r="W97" s="144" t="str">
        <f>IFERROR(VLOOKUP(INDEX(EU_Extra!$D$4:$D$155,MATCH(LARGE(EU_Extra!U$4:U$155,$D97),EU_Extra!U$4:U$155,0)),Countries!$A:$B,2,FALSE),"")</f>
        <v/>
      </c>
      <c r="X97" s="144" t="str">
        <f>IFERROR(VLOOKUP(INDEX(EU_Extra!$D$4:$D$155,MATCH(LARGE(EU_Extra!V$4:V$155,$D97),EU_Extra!V$4:V$155,0)),Countries!$A:$B,2,FALSE),"")</f>
        <v>Tansania</v>
      </c>
      <c r="Y97" s="144" t="str">
        <f>IFERROR(VLOOKUP(INDEX(EU_Extra!$D$4:$D$155,MATCH(LARGE(EU_Extra!W$4:W$155,$D97),EU_Extra!W$4:W$155,0)),Countries!$A:$B,2,FALSE),"")</f>
        <v/>
      </c>
      <c r="Z97" s="144" t="str">
        <f>IFERROR(VLOOKUP(INDEX(EU_Extra!$D$4:$D$155,MATCH(LARGE(EU_Extra!X$4:X$155,$D97),EU_Extra!X$4:X$155,0)),Countries!$A:$B,2,FALSE),"")</f>
        <v>Usbekistan</v>
      </c>
      <c r="AA97" s="144" t="str">
        <f>IFERROR(VLOOKUP(INDEX(EU_Extra!$D$4:$D$155,MATCH(LARGE(EU_Extra!Y$4:Y$155,$D97),EU_Extra!Y$4:Y$155,0)),Countries!$A:$B,2,FALSE),"")</f>
        <v>Tunisien</v>
      </c>
      <c r="AB97" s="144" t="str">
        <f>IFERROR(VLOOKUP(INDEX(EU_Extra!$D$4:$D$155,MATCH(LARGE(EU_Extra!Z$4:Z$155,$D97),EU_Extra!Z$4:Z$155,0)),Countries!$A:$B,2,FALSE),"")</f>
        <v/>
      </c>
      <c r="AC97" s="144" t="str">
        <f>IFERROR(VLOOKUP(INDEX(EU_Extra!$D$4:$D$155,MATCH(LARGE(EU_Extra!AA$4:AA$155,$D97),EU_Extra!AA$4:AA$155,0)),Countries!$A:$B,2,FALSE),"")</f>
        <v/>
      </c>
      <c r="AD97" s="144" t="str">
        <f>IFERROR(VLOOKUP(INDEX(EU_Extra!$D$4:$D$155,MATCH(LARGE(EU_Extra!AB$4:AB$155,$D97),EU_Extra!AB$4:AB$155,0)),Countries!$A:$B,2,FALSE),"")</f>
        <v/>
      </c>
      <c r="AE97" s="144" t="str">
        <f>IFERROR(VLOOKUP(INDEX(EU_Extra!$D$4:$D$155,MATCH(LARGE(EU_Extra!AC$4:AC$155,$D97),EU_Extra!AC$4:AC$155,0)),Countries!$A:$B,2,FALSE),"")</f>
        <v/>
      </c>
      <c r="AF97" s="144" t="str">
        <f>IFERROR(VLOOKUP(INDEX(EU_Extra!$D$4:$D$155,MATCH(LARGE(EU_Extra!AD$4:AD$155,$D97),EU_Extra!AD$4:AD$155,0)),Countries!$A:$B,2,FALSE),"")</f>
        <v/>
      </c>
      <c r="AG97" s="144" t="str">
        <f>IFERROR(VLOOKUP(INDEX(EU_Extra!$D$4:$D$155,MATCH(LARGE(EU_Extra!AE$4:AE$155,$D97),EU_Extra!AE$4:AE$155,0)),Countries!$A:$B,2,FALSE),"")</f>
        <v/>
      </c>
      <c r="AH97" s="144" t="str">
        <f>IFERROR(VLOOKUP(INDEX(EU_Extra!$D$4:$D$155,MATCH(LARGE(EU_Extra!AF$4:AF$155,$D97),EU_Extra!AF$4:AF$155,0)),Countries!$A:$B,2,FALSE),"")</f>
        <v/>
      </c>
      <c r="AI97" s="144" t="str">
        <f>IFERROR(VLOOKUP(INDEX(EU_Extra!$D$4:$D$155,MATCH(LARGE(EU_Extra!AG$4:AG$155,$D97),EU_Extra!AG$4:AG$155,0)),Countries!$A:$B,2,FALSE),"")</f>
        <v/>
      </c>
      <c r="AJ97" s="144" t="str">
        <f>IFERROR(VLOOKUP(INDEX(EU_Extra!$D$4:$D$155,MATCH(LARGE(EU_Extra!AH$4:AH$155,$D97),EU_Extra!AH$4:AH$155,0)),Countries!$A:$B,2,FALSE),"")</f>
        <v/>
      </c>
    </row>
    <row r="98" spans="4:36" ht="16" customHeight="1">
      <c r="D98" s="145">
        <f t="shared" si="2"/>
        <v>91</v>
      </c>
      <c r="E98" s="144" t="str">
        <f>IFERROR(VLOOKUP(INDEX(EU_Extra!$D$4:$D$152,MATCH(LARGE(EU_Extra!#REF!,$D98),EU_Extra!#REF!,0)),Countries!$A:$B,2,FALSE),"")</f>
        <v/>
      </c>
      <c r="F98" s="144" t="str">
        <f>IFERROR(VLOOKUP(INDEX(EU_Extra!$D$4:$D$152,MATCH(LARGE(EU_Extra!#REF!,$D98),EU_Extra!#REF!,0)),Countries!$A:$B,2,FALSE),"")</f>
        <v/>
      </c>
      <c r="G98" s="144" t="str">
        <f>IFERROR(VLOOKUP(INDEX(EU_Extra!$D$4:$D$155,MATCH(LARGE(EU_Extra!E$4:E$155,$D98),EU_Extra!E$4:E$155,0)),Countries!$A:$B,2,FALSE),"")</f>
        <v/>
      </c>
      <c r="H98" s="144" t="str">
        <f>IFERROR(VLOOKUP(INDEX(EU_Extra!$D$4:$D$155,MATCH(LARGE(EU_Extra!F$4:F$155,$D98),EU_Extra!F$4:F$155,0)),Countries!$A:$B,2,FALSE),"")</f>
        <v/>
      </c>
      <c r="I98" s="144" t="str">
        <f>IFERROR(VLOOKUP(INDEX(EU_Extra!$D$4:$D$155,MATCH(LARGE(EU_Extra!G$4:G$155,$D98),EU_Extra!G$4:G$155,0)),Countries!$A:$B,2,FALSE),"")</f>
        <v/>
      </c>
      <c r="J98" s="144" t="str">
        <f>IFERROR(VLOOKUP(INDEX(EU_Extra!$D$4:$D$155,MATCH(LARGE(EU_Extra!H$4:H$155,$D98),EU_Extra!H$4:H$155,0)),Countries!$A:$B,2,FALSE),"")</f>
        <v/>
      </c>
      <c r="K98" s="144" t="str">
        <f>IFERROR(VLOOKUP(INDEX(EU_Extra!$D$4:$D$155,MATCH(LARGE(EU_Extra!I$4:I$155,$D98),EU_Extra!I$4:I$155,0)),Countries!$A:$B,2,FALSE),"")</f>
        <v/>
      </c>
      <c r="L98" s="144" t="str">
        <f>IFERROR(VLOOKUP(INDEX(EU_Extra!$D$4:$D$155,MATCH(LARGE(EU_Extra!J$4:J$155,$D98),EU_Extra!J$4:J$155,0)),Countries!$A:$B,2,FALSE),"")</f>
        <v/>
      </c>
      <c r="M98" s="144" t="str">
        <f>IFERROR(VLOOKUP(INDEX(EU_Extra!$D$4:$D$155,MATCH(LARGE(EU_Extra!K$4:K$155,$D98),EU_Extra!K$4:K$155,0)),Countries!$A:$B,2,FALSE),"")</f>
        <v/>
      </c>
      <c r="N98" s="144" t="str">
        <f>IFERROR(VLOOKUP(INDEX(EU_Extra!$D$4:$D$155,MATCH(LARGE(EU_Extra!L$4:L$155,$D98),EU_Extra!L$4:L$155,0)),Countries!$A:$B,2,FALSE),"")</f>
        <v/>
      </c>
      <c r="O98" s="144" t="str">
        <f>IFERROR(VLOOKUP(INDEX(EU_Extra!$D$4:$D$155,MATCH(LARGE(EU_Extra!M$4:M$155,$D98),EU_Extra!M$4:M$155,0)),Countries!$A:$B,2,FALSE),"")</f>
        <v/>
      </c>
      <c r="P98" s="144" t="str">
        <f>IFERROR(VLOOKUP(INDEX(EU_Extra!$D$4:$D$155,MATCH(LARGE(EU_Extra!N$4:N$155,$D98),EU_Extra!N$4:N$155,0)),Countries!$A:$B,2,FALSE),"")</f>
        <v/>
      </c>
      <c r="Q98" s="144" t="str">
        <f>IFERROR(VLOOKUP(INDEX(EU_Extra!$D$4:$D$155,MATCH(LARGE(EU_Extra!O$4:O$155,$D98),EU_Extra!O$4:O$155,0)),Countries!$A:$B,2,FALSE),"")</f>
        <v/>
      </c>
      <c r="R98" s="144" t="str">
        <f>IFERROR(VLOOKUP(INDEX(EU_Extra!$D$4:$D$155,MATCH(LARGE(EU_Extra!P$4:P$155,$D98),EU_Extra!P$4:P$155,0)),Countries!$A:$B,2,FALSE),"")</f>
        <v/>
      </c>
      <c r="S98" s="144" t="str">
        <f>IFERROR(VLOOKUP(INDEX(EU_Extra!$D$4:$D$155,MATCH(LARGE(EU_Extra!Q$4:Q$155,$D98),EU_Extra!Q$4:Q$155,0)),Countries!$A:$B,2,FALSE),"")</f>
        <v/>
      </c>
      <c r="T98" s="144" t="str">
        <f>IFERROR(VLOOKUP(INDEX(EU_Extra!$D$4:$D$155,MATCH(LARGE(EU_Extra!R$4:R$155,$D98),EU_Extra!R$4:R$155,0)),Countries!$A:$B,2,FALSE),"")</f>
        <v/>
      </c>
      <c r="U98" s="144" t="str">
        <f>IFERROR(VLOOKUP(INDEX(EU_Extra!$D$4:$D$155,MATCH(LARGE(EU_Extra!S$4:S$155,$D98),EU_Extra!S$4:S$155,0)),Countries!$A:$B,2,FALSE),"")</f>
        <v/>
      </c>
      <c r="V98" s="144" t="str">
        <f>IFERROR(VLOOKUP(INDEX(EU_Extra!$D$4:$D$155,MATCH(LARGE(EU_Extra!T$4:T$155,$D98),EU_Extra!T$4:T$155,0)),Countries!$A:$B,2,FALSE),"")</f>
        <v>Uruguay</v>
      </c>
      <c r="W98" s="144" t="str">
        <f>IFERROR(VLOOKUP(INDEX(EU_Extra!$D$4:$D$155,MATCH(LARGE(EU_Extra!U$4:U$155,$D98),EU_Extra!U$4:U$155,0)),Countries!$A:$B,2,FALSE),"")</f>
        <v/>
      </c>
      <c r="X98" s="144" t="str">
        <f>IFERROR(VLOOKUP(INDEX(EU_Extra!$D$4:$D$155,MATCH(LARGE(EU_Extra!V$4:V$155,$D98),EU_Extra!V$4:V$155,0)),Countries!$A:$B,2,FALSE),"")</f>
        <v>Angola</v>
      </c>
      <c r="Y98" s="144" t="str">
        <f>IFERROR(VLOOKUP(INDEX(EU_Extra!$D$4:$D$155,MATCH(LARGE(EU_Extra!W$4:W$155,$D98),EU_Extra!W$4:W$155,0)),Countries!$A:$B,2,FALSE),"")</f>
        <v/>
      </c>
      <c r="Z98" s="144" t="str">
        <f>IFERROR(VLOOKUP(INDEX(EU_Extra!$D$4:$D$155,MATCH(LARGE(EU_Extra!X$4:X$155,$D98),EU_Extra!X$4:X$155,0)),Countries!$A:$B,2,FALSE),"")</f>
        <v>Georgien</v>
      </c>
      <c r="AA98" s="144" t="str">
        <f>IFERROR(VLOOKUP(INDEX(EU_Extra!$D$4:$D$155,MATCH(LARGE(EU_Extra!Y$4:Y$155,$D98),EU_Extra!Y$4:Y$155,0)),Countries!$A:$B,2,FALSE),"")</f>
        <v>Färöerinseln</v>
      </c>
      <c r="AB98" s="144" t="str">
        <f>IFERROR(VLOOKUP(INDEX(EU_Extra!$D$4:$D$155,MATCH(LARGE(EU_Extra!Z$4:Z$155,$D98),EU_Extra!Z$4:Z$155,0)),Countries!$A:$B,2,FALSE),"")</f>
        <v/>
      </c>
      <c r="AC98" s="144" t="str">
        <f>IFERROR(VLOOKUP(INDEX(EU_Extra!$D$4:$D$155,MATCH(LARGE(EU_Extra!AA$4:AA$155,$D98),EU_Extra!AA$4:AA$155,0)),Countries!$A:$B,2,FALSE),"")</f>
        <v/>
      </c>
      <c r="AD98" s="144" t="str">
        <f>IFERROR(VLOOKUP(INDEX(EU_Extra!$D$4:$D$155,MATCH(LARGE(EU_Extra!AB$4:AB$155,$D98),EU_Extra!AB$4:AB$155,0)),Countries!$A:$B,2,FALSE),"")</f>
        <v/>
      </c>
      <c r="AE98" s="144" t="str">
        <f>IFERROR(VLOOKUP(INDEX(EU_Extra!$D$4:$D$155,MATCH(LARGE(EU_Extra!AC$4:AC$155,$D98),EU_Extra!AC$4:AC$155,0)),Countries!$A:$B,2,FALSE),"")</f>
        <v/>
      </c>
      <c r="AF98" s="144" t="str">
        <f>IFERROR(VLOOKUP(INDEX(EU_Extra!$D$4:$D$155,MATCH(LARGE(EU_Extra!AD$4:AD$155,$D98),EU_Extra!AD$4:AD$155,0)),Countries!$A:$B,2,FALSE),"")</f>
        <v/>
      </c>
      <c r="AG98" s="144" t="str">
        <f>IFERROR(VLOOKUP(INDEX(EU_Extra!$D$4:$D$155,MATCH(LARGE(EU_Extra!AE$4:AE$155,$D98),EU_Extra!AE$4:AE$155,0)),Countries!$A:$B,2,FALSE),"")</f>
        <v/>
      </c>
      <c r="AH98" s="144" t="str">
        <f>IFERROR(VLOOKUP(INDEX(EU_Extra!$D$4:$D$155,MATCH(LARGE(EU_Extra!AF$4:AF$155,$D98),EU_Extra!AF$4:AF$155,0)),Countries!$A:$B,2,FALSE),"")</f>
        <v/>
      </c>
      <c r="AI98" s="144" t="str">
        <f>IFERROR(VLOOKUP(INDEX(EU_Extra!$D$4:$D$155,MATCH(LARGE(EU_Extra!AG$4:AG$155,$D98),EU_Extra!AG$4:AG$155,0)),Countries!$A:$B,2,FALSE),"")</f>
        <v/>
      </c>
      <c r="AJ98" s="144" t="str">
        <f>IFERROR(VLOOKUP(INDEX(EU_Extra!$D$4:$D$155,MATCH(LARGE(EU_Extra!AH$4:AH$155,$D98),EU_Extra!AH$4:AH$155,0)),Countries!$A:$B,2,FALSE),"")</f>
        <v/>
      </c>
    </row>
    <row r="99" spans="4:36" ht="16" customHeight="1">
      <c r="D99" s="145">
        <f t="shared" si="2"/>
        <v>92</v>
      </c>
      <c r="E99" s="144" t="str">
        <f>IFERROR(VLOOKUP(INDEX(EU_Extra!$D$4:$D$152,MATCH(LARGE(EU_Extra!#REF!,$D99),EU_Extra!#REF!,0)),Countries!$A:$B,2,FALSE),"")</f>
        <v/>
      </c>
      <c r="F99" s="144" t="str">
        <f>IFERROR(VLOOKUP(INDEX(EU_Extra!$D$4:$D$152,MATCH(LARGE(EU_Extra!#REF!,$D99),EU_Extra!#REF!,0)),Countries!$A:$B,2,FALSE),"")</f>
        <v/>
      </c>
      <c r="G99" s="144" t="str">
        <f>IFERROR(VLOOKUP(INDEX(EU_Extra!$D$4:$D$155,MATCH(LARGE(EU_Extra!E$4:E$155,$D99),EU_Extra!E$4:E$155,0)),Countries!$A:$B,2,FALSE),"")</f>
        <v/>
      </c>
      <c r="H99" s="144" t="str">
        <f>IFERROR(VLOOKUP(INDEX(EU_Extra!$D$4:$D$155,MATCH(LARGE(EU_Extra!F$4:F$155,$D99),EU_Extra!F$4:F$155,0)),Countries!$A:$B,2,FALSE),"")</f>
        <v/>
      </c>
      <c r="I99" s="144" t="str">
        <f>IFERROR(VLOOKUP(INDEX(EU_Extra!$D$4:$D$155,MATCH(LARGE(EU_Extra!G$4:G$155,$D99),EU_Extra!G$4:G$155,0)),Countries!$A:$B,2,FALSE),"")</f>
        <v/>
      </c>
      <c r="J99" s="144" t="str">
        <f>IFERROR(VLOOKUP(INDEX(EU_Extra!$D$4:$D$155,MATCH(LARGE(EU_Extra!H$4:H$155,$D99),EU_Extra!H$4:H$155,0)),Countries!$A:$B,2,FALSE),"")</f>
        <v/>
      </c>
      <c r="K99" s="144" t="str">
        <f>IFERROR(VLOOKUP(INDEX(EU_Extra!$D$4:$D$155,MATCH(LARGE(EU_Extra!I$4:I$155,$D99),EU_Extra!I$4:I$155,0)),Countries!$A:$B,2,FALSE),"")</f>
        <v/>
      </c>
      <c r="L99" s="144" t="str">
        <f>IFERROR(VLOOKUP(INDEX(EU_Extra!$D$4:$D$155,MATCH(LARGE(EU_Extra!J$4:J$155,$D99),EU_Extra!J$4:J$155,0)),Countries!$A:$B,2,FALSE),"")</f>
        <v/>
      </c>
      <c r="M99" s="144" t="str">
        <f>IFERROR(VLOOKUP(INDEX(EU_Extra!$D$4:$D$155,MATCH(LARGE(EU_Extra!K$4:K$155,$D99),EU_Extra!K$4:K$155,0)),Countries!$A:$B,2,FALSE),"")</f>
        <v/>
      </c>
      <c r="N99" s="144" t="str">
        <f>IFERROR(VLOOKUP(INDEX(EU_Extra!$D$4:$D$155,MATCH(LARGE(EU_Extra!L$4:L$155,$D99),EU_Extra!L$4:L$155,0)),Countries!$A:$B,2,FALSE),"")</f>
        <v/>
      </c>
      <c r="O99" s="144" t="str">
        <f>IFERROR(VLOOKUP(INDEX(EU_Extra!$D$4:$D$155,MATCH(LARGE(EU_Extra!M$4:M$155,$D99),EU_Extra!M$4:M$155,0)),Countries!$A:$B,2,FALSE),"")</f>
        <v/>
      </c>
      <c r="P99" s="144" t="str">
        <f>IFERROR(VLOOKUP(INDEX(EU_Extra!$D$4:$D$155,MATCH(LARGE(EU_Extra!N$4:N$155,$D99),EU_Extra!N$4:N$155,0)),Countries!$A:$B,2,FALSE),"")</f>
        <v/>
      </c>
      <c r="Q99" s="144" t="str">
        <f>IFERROR(VLOOKUP(INDEX(EU_Extra!$D$4:$D$155,MATCH(LARGE(EU_Extra!O$4:O$155,$D99),EU_Extra!O$4:O$155,0)),Countries!$A:$B,2,FALSE),"")</f>
        <v/>
      </c>
      <c r="R99" s="144" t="str">
        <f>IFERROR(VLOOKUP(INDEX(EU_Extra!$D$4:$D$155,MATCH(LARGE(EU_Extra!P$4:P$155,$D99),EU_Extra!P$4:P$155,0)),Countries!$A:$B,2,FALSE),"")</f>
        <v/>
      </c>
      <c r="S99" s="144" t="str">
        <f>IFERROR(VLOOKUP(INDEX(EU_Extra!$D$4:$D$155,MATCH(LARGE(EU_Extra!Q$4:Q$155,$D99),EU_Extra!Q$4:Q$155,0)),Countries!$A:$B,2,FALSE),"")</f>
        <v/>
      </c>
      <c r="T99" s="144" t="str">
        <f>IFERROR(VLOOKUP(INDEX(EU_Extra!$D$4:$D$155,MATCH(LARGE(EU_Extra!R$4:R$155,$D99),EU_Extra!R$4:R$155,0)),Countries!$A:$B,2,FALSE),"")</f>
        <v/>
      </c>
      <c r="U99" s="144" t="str">
        <f>IFERROR(VLOOKUP(INDEX(EU_Extra!$D$4:$D$155,MATCH(LARGE(EU_Extra!S$4:S$155,$D99),EU_Extra!S$4:S$155,0)),Countries!$A:$B,2,FALSE),"")</f>
        <v/>
      </c>
      <c r="V99" s="144" t="str">
        <f>IFERROR(VLOOKUP(INDEX(EU_Extra!$D$4:$D$155,MATCH(LARGE(EU_Extra!T$4:T$155,$D99),EU_Extra!T$4:T$155,0)),Countries!$A:$B,2,FALSE),"")</f>
        <v>Haiti</v>
      </c>
      <c r="W99" s="144" t="str">
        <f>IFERROR(VLOOKUP(INDEX(EU_Extra!$D$4:$D$155,MATCH(LARGE(EU_Extra!U$4:U$155,$D99),EU_Extra!U$4:U$155,0)),Countries!$A:$B,2,FALSE),"")</f>
        <v/>
      </c>
      <c r="X99" s="144" t="str">
        <f>IFERROR(VLOOKUP(INDEX(EU_Extra!$D$4:$D$155,MATCH(LARGE(EU_Extra!V$4:V$155,$D99),EU_Extra!V$4:V$155,0)),Countries!$A:$B,2,FALSE),"")</f>
        <v>Venezuela</v>
      </c>
      <c r="Y99" s="144" t="str">
        <f>IFERROR(VLOOKUP(INDEX(EU_Extra!$D$4:$D$155,MATCH(LARGE(EU_Extra!W$4:W$155,$D99),EU_Extra!W$4:W$155,0)),Countries!$A:$B,2,FALSE),"")</f>
        <v/>
      </c>
      <c r="Z99" s="144" t="str">
        <f>IFERROR(VLOOKUP(INDEX(EU_Extra!$D$4:$D$155,MATCH(LARGE(EU_Extra!X$4:X$155,$D99),EU_Extra!X$4:X$155,0)),Countries!$A:$B,2,FALSE),"")</f>
        <v>Benin</v>
      </c>
      <c r="AA99" s="144" t="str">
        <f>IFERROR(VLOOKUP(INDEX(EU_Extra!$D$4:$D$155,MATCH(LARGE(EU_Extra!Y$4:Y$155,$D99),EU_Extra!Y$4:Y$155,0)),Countries!$A:$B,2,FALSE),"")</f>
        <v>Timor Leste</v>
      </c>
      <c r="AB99" s="144" t="str">
        <f>IFERROR(VLOOKUP(INDEX(EU_Extra!$D$4:$D$155,MATCH(LARGE(EU_Extra!Z$4:Z$155,$D99),EU_Extra!Z$4:Z$155,0)),Countries!$A:$B,2,FALSE),"")</f>
        <v/>
      </c>
      <c r="AC99" s="144" t="str">
        <f>IFERROR(VLOOKUP(INDEX(EU_Extra!$D$4:$D$155,MATCH(LARGE(EU_Extra!AA$4:AA$155,$D99),EU_Extra!AA$4:AA$155,0)),Countries!$A:$B,2,FALSE),"")</f>
        <v/>
      </c>
      <c r="AD99" s="144" t="str">
        <f>IFERROR(VLOOKUP(INDEX(EU_Extra!$D$4:$D$155,MATCH(LARGE(EU_Extra!AB$4:AB$155,$D99),EU_Extra!AB$4:AB$155,0)),Countries!$A:$B,2,FALSE),"")</f>
        <v/>
      </c>
      <c r="AE99" s="144" t="str">
        <f>IFERROR(VLOOKUP(INDEX(EU_Extra!$D$4:$D$155,MATCH(LARGE(EU_Extra!AC$4:AC$155,$D99),EU_Extra!AC$4:AC$155,0)),Countries!$A:$B,2,FALSE),"")</f>
        <v/>
      </c>
      <c r="AF99" s="144" t="str">
        <f>IFERROR(VLOOKUP(INDEX(EU_Extra!$D$4:$D$155,MATCH(LARGE(EU_Extra!AD$4:AD$155,$D99),EU_Extra!AD$4:AD$155,0)),Countries!$A:$B,2,FALSE),"")</f>
        <v/>
      </c>
      <c r="AG99" s="144" t="str">
        <f>IFERROR(VLOOKUP(INDEX(EU_Extra!$D$4:$D$155,MATCH(LARGE(EU_Extra!AE$4:AE$155,$D99),EU_Extra!AE$4:AE$155,0)),Countries!$A:$B,2,FALSE),"")</f>
        <v/>
      </c>
      <c r="AH99" s="144" t="str">
        <f>IFERROR(VLOOKUP(INDEX(EU_Extra!$D$4:$D$155,MATCH(LARGE(EU_Extra!AF$4:AF$155,$D99),EU_Extra!AF$4:AF$155,0)),Countries!$A:$B,2,FALSE),"")</f>
        <v/>
      </c>
      <c r="AI99" s="144" t="str">
        <f>IFERROR(VLOOKUP(INDEX(EU_Extra!$D$4:$D$155,MATCH(LARGE(EU_Extra!AG$4:AG$155,$D99),EU_Extra!AG$4:AG$155,0)),Countries!$A:$B,2,FALSE),"")</f>
        <v/>
      </c>
      <c r="AJ99" s="144" t="str">
        <f>IFERROR(VLOOKUP(INDEX(EU_Extra!$D$4:$D$155,MATCH(LARGE(EU_Extra!AH$4:AH$155,$D99),EU_Extra!AH$4:AH$155,0)),Countries!$A:$B,2,FALSE),"")</f>
        <v/>
      </c>
    </row>
    <row r="100" spans="4:36" ht="16" customHeight="1">
      <c r="D100" s="145">
        <f t="shared" si="2"/>
        <v>93</v>
      </c>
      <c r="E100" s="144" t="str">
        <f>IFERROR(VLOOKUP(INDEX(EU_Extra!$D$4:$D$152,MATCH(LARGE(EU_Extra!#REF!,$D100),EU_Extra!#REF!,0)),Countries!$A:$B,2,FALSE),"")</f>
        <v/>
      </c>
      <c r="F100" s="144" t="str">
        <f>IFERROR(VLOOKUP(INDEX(EU_Extra!$D$4:$D$152,MATCH(LARGE(EU_Extra!#REF!,$D100),EU_Extra!#REF!,0)),Countries!$A:$B,2,FALSE),"")</f>
        <v/>
      </c>
      <c r="G100" s="144" t="str">
        <f>IFERROR(VLOOKUP(INDEX(EU_Extra!$D$4:$D$155,MATCH(LARGE(EU_Extra!E$4:E$155,$D100),EU_Extra!E$4:E$155,0)),Countries!$A:$B,2,FALSE),"")</f>
        <v/>
      </c>
      <c r="H100" s="144" t="str">
        <f>IFERROR(VLOOKUP(INDEX(EU_Extra!$D$4:$D$155,MATCH(LARGE(EU_Extra!F$4:F$155,$D100),EU_Extra!F$4:F$155,0)),Countries!$A:$B,2,FALSE),"")</f>
        <v/>
      </c>
      <c r="I100" s="144" t="str">
        <f>IFERROR(VLOOKUP(INDEX(EU_Extra!$D$4:$D$155,MATCH(LARGE(EU_Extra!G$4:G$155,$D100),EU_Extra!G$4:G$155,0)),Countries!$A:$B,2,FALSE),"")</f>
        <v/>
      </c>
      <c r="J100" s="144" t="str">
        <f>IFERROR(VLOOKUP(INDEX(EU_Extra!$D$4:$D$155,MATCH(LARGE(EU_Extra!H$4:H$155,$D100),EU_Extra!H$4:H$155,0)),Countries!$A:$B,2,FALSE),"")</f>
        <v/>
      </c>
      <c r="K100" s="144" t="str">
        <f>IFERROR(VLOOKUP(INDEX(EU_Extra!$D$4:$D$155,MATCH(LARGE(EU_Extra!I$4:I$155,$D100),EU_Extra!I$4:I$155,0)),Countries!$A:$B,2,FALSE),"")</f>
        <v/>
      </c>
      <c r="L100" s="144" t="str">
        <f>IFERROR(VLOOKUP(INDEX(EU_Extra!$D$4:$D$155,MATCH(LARGE(EU_Extra!J$4:J$155,$D100),EU_Extra!J$4:J$155,0)),Countries!$A:$B,2,FALSE),"")</f>
        <v/>
      </c>
      <c r="M100" s="144" t="str">
        <f>IFERROR(VLOOKUP(INDEX(EU_Extra!$D$4:$D$155,MATCH(LARGE(EU_Extra!K$4:K$155,$D100),EU_Extra!K$4:K$155,0)),Countries!$A:$B,2,FALSE),"")</f>
        <v/>
      </c>
      <c r="N100" s="144" t="str">
        <f>IFERROR(VLOOKUP(INDEX(EU_Extra!$D$4:$D$155,MATCH(LARGE(EU_Extra!L$4:L$155,$D100),EU_Extra!L$4:L$155,0)),Countries!$A:$B,2,FALSE),"")</f>
        <v/>
      </c>
      <c r="O100" s="144" t="str">
        <f>IFERROR(VLOOKUP(INDEX(EU_Extra!$D$4:$D$155,MATCH(LARGE(EU_Extra!M$4:M$155,$D100),EU_Extra!M$4:M$155,0)),Countries!$A:$B,2,FALSE),"")</f>
        <v/>
      </c>
      <c r="P100" s="144" t="str">
        <f>IFERROR(VLOOKUP(INDEX(EU_Extra!$D$4:$D$155,MATCH(LARGE(EU_Extra!N$4:N$155,$D100),EU_Extra!N$4:N$155,0)),Countries!$A:$B,2,FALSE),"")</f>
        <v/>
      </c>
      <c r="Q100" s="144" t="str">
        <f>IFERROR(VLOOKUP(INDEX(EU_Extra!$D$4:$D$155,MATCH(LARGE(EU_Extra!O$4:O$155,$D100),EU_Extra!O$4:O$155,0)),Countries!$A:$B,2,FALSE),"")</f>
        <v/>
      </c>
      <c r="R100" s="144" t="str">
        <f>IFERROR(VLOOKUP(INDEX(EU_Extra!$D$4:$D$155,MATCH(LARGE(EU_Extra!P$4:P$155,$D100),EU_Extra!P$4:P$155,0)),Countries!$A:$B,2,FALSE),"")</f>
        <v/>
      </c>
      <c r="S100" s="144" t="str">
        <f>IFERROR(VLOOKUP(INDEX(EU_Extra!$D$4:$D$155,MATCH(LARGE(EU_Extra!Q$4:Q$155,$D100),EU_Extra!Q$4:Q$155,0)),Countries!$A:$B,2,FALSE),"")</f>
        <v/>
      </c>
      <c r="T100" s="144" t="str">
        <f>IFERROR(VLOOKUP(INDEX(EU_Extra!$D$4:$D$155,MATCH(LARGE(EU_Extra!R$4:R$155,$D100),EU_Extra!R$4:R$155,0)),Countries!$A:$B,2,FALSE),"")</f>
        <v/>
      </c>
      <c r="U100" s="144" t="str">
        <f>IFERROR(VLOOKUP(INDEX(EU_Extra!$D$4:$D$155,MATCH(LARGE(EU_Extra!S$4:S$155,$D100),EU_Extra!S$4:S$155,0)),Countries!$A:$B,2,FALSE),"")</f>
        <v/>
      </c>
      <c r="V100" s="144" t="str">
        <f>IFERROR(VLOOKUP(INDEX(EU_Extra!$D$4:$D$155,MATCH(LARGE(EU_Extra!T$4:T$155,$D100),EU_Extra!T$4:T$155,0)),Countries!$A:$B,2,FALSE),"")</f>
        <v>Jemen</v>
      </c>
      <c r="W100" s="144" t="str">
        <f>IFERROR(VLOOKUP(INDEX(EU_Extra!$D$4:$D$155,MATCH(LARGE(EU_Extra!U$4:U$155,$D100),EU_Extra!U$4:U$155,0)),Countries!$A:$B,2,FALSE),"")</f>
        <v/>
      </c>
      <c r="X100" s="144" t="str">
        <f>IFERROR(VLOOKUP(INDEX(EU_Extra!$D$4:$D$155,MATCH(LARGE(EU_Extra!V$4:V$155,$D100),EU_Extra!V$4:V$155,0)),Countries!$A:$B,2,FALSE),"")</f>
        <v/>
      </c>
      <c r="Y100" s="144" t="str">
        <f>IFERROR(VLOOKUP(INDEX(EU_Extra!$D$4:$D$155,MATCH(LARGE(EU_Extra!W$4:W$155,$D100),EU_Extra!W$4:W$155,0)),Countries!$A:$B,2,FALSE),"")</f>
        <v/>
      </c>
      <c r="Z100" s="144" t="str">
        <f>IFERROR(VLOOKUP(INDEX(EU_Extra!$D$4:$D$155,MATCH(LARGE(EU_Extra!X$4:X$155,$D100),EU_Extra!X$4:X$155,0)),Countries!$A:$B,2,FALSE),"")</f>
        <v>Togo</v>
      </c>
      <c r="AA100" s="144" t="str">
        <f>IFERROR(VLOOKUP(INDEX(EU_Extra!$D$4:$D$155,MATCH(LARGE(EU_Extra!Y$4:Y$155,$D100),EU_Extra!Y$4:Y$155,0)),Countries!$A:$B,2,FALSE),"")</f>
        <v>Weissrussland</v>
      </c>
      <c r="AB100" s="144" t="str">
        <f>IFERROR(VLOOKUP(INDEX(EU_Extra!$D$4:$D$155,MATCH(LARGE(EU_Extra!Z$4:Z$155,$D100),EU_Extra!Z$4:Z$155,0)),Countries!$A:$B,2,FALSE),"")</f>
        <v/>
      </c>
      <c r="AC100" s="144" t="str">
        <f>IFERROR(VLOOKUP(INDEX(EU_Extra!$D$4:$D$155,MATCH(LARGE(EU_Extra!AA$4:AA$155,$D100),EU_Extra!AA$4:AA$155,0)),Countries!$A:$B,2,FALSE),"")</f>
        <v/>
      </c>
      <c r="AD100" s="144" t="str">
        <f>IFERROR(VLOOKUP(INDEX(EU_Extra!$D$4:$D$155,MATCH(LARGE(EU_Extra!AB$4:AB$155,$D100),EU_Extra!AB$4:AB$155,0)),Countries!$A:$B,2,FALSE),"")</f>
        <v/>
      </c>
      <c r="AE100" s="144" t="str">
        <f>IFERROR(VLOOKUP(INDEX(EU_Extra!$D$4:$D$155,MATCH(LARGE(EU_Extra!AC$4:AC$155,$D100),EU_Extra!AC$4:AC$155,0)),Countries!$A:$B,2,FALSE),"")</f>
        <v/>
      </c>
      <c r="AF100" s="144" t="str">
        <f>IFERROR(VLOOKUP(INDEX(EU_Extra!$D$4:$D$155,MATCH(LARGE(EU_Extra!AD$4:AD$155,$D100),EU_Extra!AD$4:AD$155,0)),Countries!$A:$B,2,FALSE),"")</f>
        <v/>
      </c>
      <c r="AG100" s="144" t="str">
        <f>IFERROR(VLOOKUP(INDEX(EU_Extra!$D$4:$D$155,MATCH(LARGE(EU_Extra!AE$4:AE$155,$D100),EU_Extra!AE$4:AE$155,0)),Countries!$A:$B,2,FALSE),"")</f>
        <v/>
      </c>
      <c r="AH100" s="144" t="str">
        <f>IFERROR(VLOOKUP(INDEX(EU_Extra!$D$4:$D$155,MATCH(LARGE(EU_Extra!AF$4:AF$155,$D100),EU_Extra!AF$4:AF$155,0)),Countries!$A:$B,2,FALSE),"")</f>
        <v/>
      </c>
      <c r="AI100" s="144" t="str">
        <f>IFERROR(VLOOKUP(INDEX(EU_Extra!$D$4:$D$155,MATCH(LARGE(EU_Extra!AG$4:AG$155,$D100),EU_Extra!AG$4:AG$155,0)),Countries!$A:$B,2,FALSE),"")</f>
        <v/>
      </c>
      <c r="AJ100" s="144" t="str">
        <f>IFERROR(VLOOKUP(INDEX(EU_Extra!$D$4:$D$155,MATCH(LARGE(EU_Extra!AH$4:AH$155,$D100),EU_Extra!AH$4:AH$155,0)),Countries!$A:$B,2,FALSE),"")</f>
        <v/>
      </c>
    </row>
    <row r="101" spans="4:36" ht="16" customHeight="1">
      <c r="D101" s="145">
        <f t="shared" si="2"/>
        <v>94</v>
      </c>
      <c r="E101" s="144" t="str">
        <f>IFERROR(VLOOKUP(INDEX(EU_Extra!$D$4:$D$152,MATCH(LARGE(EU_Extra!#REF!,$D101),EU_Extra!#REF!,0)),Countries!$A:$B,2,FALSE),"")</f>
        <v/>
      </c>
      <c r="F101" s="144" t="str">
        <f>IFERROR(VLOOKUP(INDEX(EU_Extra!$D$4:$D$152,MATCH(LARGE(EU_Extra!#REF!,$D101),EU_Extra!#REF!,0)),Countries!$A:$B,2,FALSE),"")</f>
        <v/>
      </c>
      <c r="G101" s="144" t="str">
        <f>IFERROR(VLOOKUP(INDEX(EU_Extra!$D$4:$D$155,MATCH(LARGE(EU_Extra!E$4:E$155,$D101),EU_Extra!E$4:E$155,0)),Countries!$A:$B,2,FALSE),"")</f>
        <v/>
      </c>
      <c r="H101" s="144" t="str">
        <f>IFERROR(VLOOKUP(INDEX(EU_Extra!$D$4:$D$155,MATCH(LARGE(EU_Extra!F$4:F$155,$D101),EU_Extra!F$4:F$155,0)),Countries!$A:$B,2,FALSE),"")</f>
        <v/>
      </c>
      <c r="I101" s="144" t="str">
        <f>IFERROR(VLOOKUP(INDEX(EU_Extra!$D$4:$D$155,MATCH(LARGE(EU_Extra!G$4:G$155,$D101),EU_Extra!G$4:G$155,0)),Countries!$A:$B,2,FALSE),"")</f>
        <v/>
      </c>
      <c r="J101" s="144" t="str">
        <f>IFERROR(VLOOKUP(INDEX(EU_Extra!$D$4:$D$155,MATCH(LARGE(EU_Extra!H$4:H$155,$D101),EU_Extra!H$4:H$155,0)),Countries!$A:$B,2,FALSE),"")</f>
        <v/>
      </c>
      <c r="K101" s="144" t="str">
        <f>IFERROR(VLOOKUP(INDEX(EU_Extra!$D$4:$D$155,MATCH(LARGE(EU_Extra!I$4:I$155,$D101),EU_Extra!I$4:I$155,0)),Countries!$A:$B,2,FALSE),"")</f>
        <v/>
      </c>
      <c r="L101" s="144" t="str">
        <f>IFERROR(VLOOKUP(INDEX(EU_Extra!$D$4:$D$155,MATCH(LARGE(EU_Extra!J$4:J$155,$D101),EU_Extra!J$4:J$155,0)),Countries!$A:$B,2,FALSE),"")</f>
        <v/>
      </c>
      <c r="M101" s="144" t="str">
        <f>IFERROR(VLOOKUP(INDEX(EU_Extra!$D$4:$D$155,MATCH(LARGE(EU_Extra!K$4:K$155,$D101),EU_Extra!K$4:K$155,0)),Countries!$A:$B,2,FALSE),"")</f>
        <v/>
      </c>
      <c r="N101" s="144" t="str">
        <f>IFERROR(VLOOKUP(INDEX(EU_Extra!$D$4:$D$155,MATCH(LARGE(EU_Extra!L$4:L$155,$D101),EU_Extra!L$4:L$155,0)),Countries!$A:$B,2,FALSE),"")</f>
        <v/>
      </c>
      <c r="O101" s="144" t="str">
        <f>IFERROR(VLOOKUP(INDEX(EU_Extra!$D$4:$D$155,MATCH(LARGE(EU_Extra!M$4:M$155,$D101),EU_Extra!M$4:M$155,0)),Countries!$A:$B,2,FALSE),"")</f>
        <v/>
      </c>
      <c r="P101" s="144" t="str">
        <f>IFERROR(VLOOKUP(INDEX(EU_Extra!$D$4:$D$155,MATCH(LARGE(EU_Extra!N$4:N$155,$D101),EU_Extra!N$4:N$155,0)),Countries!$A:$B,2,FALSE),"")</f>
        <v/>
      </c>
      <c r="Q101" s="144" t="str">
        <f>IFERROR(VLOOKUP(INDEX(EU_Extra!$D$4:$D$155,MATCH(LARGE(EU_Extra!O$4:O$155,$D101),EU_Extra!O$4:O$155,0)),Countries!$A:$B,2,FALSE),"")</f>
        <v/>
      </c>
      <c r="R101" s="144" t="str">
        <f>IFERROR(VLOOKUP(INDEX(EU_Extra!$D$4:$D$155,MATCH(LARGE(EU_Extra!P$4:P$155,$D101),EU_Extra!P$4:P$155,0)),Countries!$A:$B,2,FALSE),"")</f>
        <v/>
      </c>
      <c r="S101" s="144" t="str">
        <f>IFERROR(VLOOKUP(INDEX(EU_Extra!$D$4:$D$155,MATCH(LARGE(EU_Extra!Q$4:Q$155,$D101),EU_Extra!Q$4:Q$155,0)),Countries!$A:$B,2,FALSE),"")</f>
        <v/>
      </c>
      <c r="T101" s="144" t="str">
        <f>IFERROR(VLOOKUP(INDEX(EU_Extra!$D$4:$D$155,MATCH(LARGE(EU_Extra!R$4:R$155,$D101),EU_Extra!R$4:R$155,0)),Countries!$A:$B,2,FALSE),"")</f>
        <v/>
      </c>
      <c r="U101" s="144" t="str">
        <f>IFERROR(VLOOKUP(INDEX(EU_Extra!$D$4:$D$155,MATCH(LARGE(EU_Extra!S$4:S$155,$D101),EU_Extra!S$4:S$155,0)),Countries!$A:$B,2,FALSE),"")</f>
        <v/>
      </c>
      <c r="V101" s="144" t="str">
        <f>IFERROR(VLOOKUP(INDEX(EU_Extra!$D$4:$D$155,MATCH(LARGE(EU_Extra!T$4:T$155,$D101),EU_Extra!T$4:T$155,0)),Countries!$A:$B,2,FALSE),"")</f>
        <v/>
      </c>
      <c r="W101" s="144" t="str">
        <f>IFERROR(VLOOKUP(INDEX(EU_Extra!$D$4:$D$155,MATCH(LARGE(EU_Extra!U$4:U$155,$D101),EU_Extra!U$4:U$155,0)),Countries!$A:$B,2,FALSE),"")</f>
        <v/>
      </c>
      <c r="X101" s="144" t="str">
        <f>IFERROR(VLOOKUP(INDEX(EU_Extra!$D$4:$D$155,MATCH(LARGE(EU_Extra!V$4:V$155,$D101),EU_Extra!V$4:V$155,0)),Countries!$A:$B,2,FALSE),"")</f>
        <v/>
      </c>
      <c r="Y101" s="144" t="str">
        <f>IFERROR(VLOOKUP(INDEX(EU_Extra!$D$4:$D$155,MATCH(LARGE(EU_Extra!W$4:W$155,$D101),EU_Extra!W$4:W$155,0)),Countries!$A:$B,2,FALSE),"")</f>
        <v/>
      </c>
      <c r="Z101" s="144" t="str">
        <f>IFERROR(VLOOKUP(INDEX(EU_Extra!$D$4:$D$155,MATCH(LARGE(EU_Extra!X$4:X$155,$D101),EU_Extra!X$4:X$155,0)),Countries!$A:$B,2,FALSE),"")</f>
        <v>Island</v>
      </c>
      <c r="AA101" s="144" t="str">
        <f>IFERROR(VLOOKUP(INDEX(EU_Extra!$D$4:$D$155,MATCH(LARGE(EU_Extra!Y$4:Y$155,$D101),EU_Extra!Y$4:Y$155,0)),Countries!$A:$B,2,FALSE),"")</f>
        <v>Burundi</v>
      </c>
      <c r="AB101" s="144" t="str">
        <f>IFERROR(VLOOKUP(INDEX(EU_Extra!$D$4:$D$155,MATCH(LARGE(EU_Extra!Z$4:Z$155,$D101),EU_Extra!Z$4:Z$155,0)),Countries!$A:$B,2,FALSE),"")</f>
        <v/>
      </c>
      <c r="AC101" s="144" t="str">
        <f>IFERROR(VLOOKUP(INDEX(EU_Extra!$D$4:$D$155,MATCH(LARGE(EU_Extra!AA$4:AA$155,$D101),EU_Extra!AA$4:AA$155,0)),Countries!$A:$B,2,FALSE),"")</f>
        <v/>
      </c>
      <c r="AD101" s="144" t="str">
        <f>IFERROR(VLOOKUP(INDEX(EU_Extra!$D$4:$D$155,MATCH(LARGE(EU_Extra!AB$4:AB$155,$D101),EU_Extra!AB$4:AB$155,0)),Countries!$A:$B,2,FALSE),"")</f>
        <v/>
      </c>
      <c r="AE101" s="144" t="str">
        <f>IFERROR(VLOOKUP(INDEX(EU_Extra!$D$4:$D$155,MATCH(LARGE(EU_Extra!AC$4:AC$155,$D101),EU_Extra!AC$4:AC$155,0)),Countries!$A:$B,2,FALSE),"")</f>
        <v/>
      </c>
      <c r="AF101" s="144" t="str">
        <f>IFERROR(VLOOKUP(INDEX(EU_Extra!$D$4:$D$155,MATCH(LARGE(EU_Extra!AD$4:AD$155,$D101),EU_Extra!AD$4:AD$155,0)),Countries!$A:$B,2,FALSE),"")</f>
        <v/>
      </c>
      <c r="AG101" s="144" t="str">
        <f>IFERROR(VLOOKUP(INDEX(EU_Extra!$D$4:$D$155,MATCH(LARGE(EU_Extra!AE$4:AE$155,$D101),EU_Extra!AE$4:AE$155,0)),Countries!$A:$B,2,FALSE),"")</f>
        <v/>
      </c>
      <c r="AH101" s="144" t="str">
        <f>IFERROR(VLOOKUP(INDEX(EU_Extra!$D$4:$D$155,MATCH(LARGE(EU_Extra!AF$4:AF$155,$D101),EU_Extra!AF$4:AF$155,0)),Countries!$A:$B,2,FALSE),"")</f>
        <v/>
      </c>
      <c r="AI101" s="144" t="str">
        <f>IFERROR(VLOOKUP(INDEX(EU_Extra!$D$4:$D$155,MATCH(LARGE(EU_Extra!AG$4:AG$155,$D101),EU_Extra!AG$4:AG$155,0)),Countries!$A:$B,2,FALSE),"")</f>
        <v/>
      </c>
      <c r="AJ101" s="144" t="str">
        <f>IFERROR(VLOOKUP(INDEX(EU_Extra!$D$4:$D$155,MATCH(LARGE(EU_Extra!AH$4:AH$155,$D101),EU_Extra!AH$4:AH$155,0)),Countries!$A:$B,2,FALSE),"")</f>
        <v/>
      </c>
    </row>
    <row r="102" spans="4:36" ht="16" customHeight="1">
      <c r="D102" s="145">
        <f t="shared" si="2"/>
        <v>95</v>
      </c>
      <c r="E102" s="144" t="str">
        <f>IFERROR(VLOOKUP(INDEX(EU_Extra!$D$4:$D$152,MATCH(LARGE(EU_Extra!#REF!,$D102),EU_Extra!#REF!,0)),Countries!$A:$B,2,FALSE),"")</f>
        <v/>
      </c>
      <c r="F102" s="144" t="str">
        <f>IFERROR(VLOOKUP(INDEX(EU_Extra!$D$4:$D$152,MATCH(LARGE(EU_Extra!#REF!,$D102),EU_Extra!#REF!,0)),Countries!$A:$B,2,FALSE),"")</f>
        <v/>
      </c>
      <c r="G102" s="144" t="str">
        <f>IFERROR(VLOOKUP(INDEX(EU_Extra!$D$4:$D$155,MATCH(LARGE(EU_Extra!E$4:E$155,$D102),EU_Extra!E$4:E$155,0)),Countries!$A:$B,2,FALSE),"")</f>
        <v/>
      </c>
      <c r="H102" s="144" t="str">
        <f>IFERROR(VLOOKUP(INDEX(EU_Extra!$D$4:$D$155,MATCH(LARGE(EU_Extra!F$4:F$155,$D102),EU_Extra!F$4:F$155,0)),Countries!$A:$B,2,FALSE),"")</f>
        <v/>
      </c>
      <c r="I102" s="144" t="str">
        <f>IFERROR(VLOOKUP(INDEX(EU_Extra!$D$4:$D$155,MATCH(LARGE(EU_Extra!G$4:G$155,$D102),EU_Extra!G$4:G$155,0)),Countries!$A:$B,2,FALSE),"")</f>
        <v/>
      </c>
      <c r="J102" s="144" t="str">
        <f>IFERROR(VLOOKUP(INDEX(EU_Extra!$D$4:$D$155,MATCH(LARGE(EU_Extra!H$4:H$155,$D102),EU_Extra!H$4:H$155,0)),Countries!$A:$B,2,FALSE),"")</f>
        <v/>
      </c>
      <c r="K102" s="144" t="str">
        <f>IFERROR(VLOOKUP(INDEX(EU_Extra!$D$4:$D$155,MATCH(LARGE(EU_Extra!I$4:I$155,$D102),EU_Extra!I$4:I$155,0)),Countries!$A:$B,2,FALSE),"")</f>
        <v/>
      </c>
      <c r="L102" s="144" t="str">
        <f>IFERROR(VLOOKUP(INDEX(EU_Extra!$D$4:$D$155,MATCH(LARGE(EU_Extra!J$4:J$155,$D102),EU_Extra!J$4:J$155,0)),Countries!$A:$B,2,FALSE),"")</f>
        <v/>
      </c>
      <c r="M102" s="144" t="str">
        <f>IFERROR(VLOOKUP(INDEX(EU_Extra!$D$4:$D$155,MATCH(LARGE(EU_Extra!K$4:K$155,$D102),EU_Extra!K$4:K$155,0)),Countries!$A:$B,2,FALSE),"")</f>
        <v/>
      </c>
      <c r="N102" s="144" t="str">
        <f>IFERROR(VLOOKUP(INDEX(EU_Extra!$D$4:$D$155,MATCH(LARGE(EU_Extra!L$4:L$155,$D102),EU_Extra!L$4:L$155,0)),Countries!$A:$B,2,FALSE),"")</f>
        <v/>
      </c>
      <c r="O102" s="144" t="str">
        <f>IFERROR(VLOOKUP(INDEX(EU_Extra!$D$4:$D$155,MATCH(LARGE(EU_Extra!M$4:M$155,$D102),EU_Extra!M$4:M$155,0)),Countries!$A:$B,2,FALSE),"")</f>
        <v/>
      </c>
      <c r="P102" s="144" t="str">
        <f>IFERROR(VLOOKUP(INDEX(EU_Extra!$D$4:$D$155,MATCH(LARGE(EU_Extra!N$4:N$155,$D102),EU_Extra!N$4:N$155,0)),Countries!$A:$B,2,FALSE),"")</f>
        <v/>
      </c>
      <c r="Q102" s="144" t="str">
        <f>IFERROR(VLOOKUP(INDEX(EU_Extra!$D$4:$D$155,MATCH(LARGE(EU_Extra!O$4:O$155,$D102),EU_Extra!O$4:O$155,0)),Countries!$A:$B,2,FALSE),"")</f>
        <v/>
      </c>
      <c r="R102" s="144" t="str">
        <f>IFERROR(VLOOKUP(INDEX(EU_Extra!$D$4:$D$155,MATCH(LARGE(EU_Extra!P$4:P$155,$D102),EU_Extra!P$4:P$155,0)),Countries!$A:$B,2,FALSE),"")</f>
        <v/>
      </c>
      <c r="S102" s="144" t="str">
        <f>IFERROR(VLOOKUP(INDEX(EU_Extra!$D$4:$D$155,MATCH(LARGE(EU_Extra!Q$4:Q$155,$D102),EU_Extra!Q$4:Q$155,0)),Countries!$A:$B,2,FALSE),"")</f>
        <v/>
      </c>
      <c r="T102" s="144" t="str">
        <f>IFERROR(VLOOKUP(INDEX(EU_Extra!$D$4:$D$155,MATCH(LARGE(EU_Extra!R$4:R$155,$D102),EU_Extra!R$4:R$155,0)),Countries!$A:$B,2,FALSE),"")</f>
        <v/>
      </c>
      <c r="U102" s="144" t="str">
        <f>IFERROR(VLOOKUP(INDEX(EU_Extra!$D$4:$D$155,MATCH(LARGE(EU_Extra!S$4:S$155,$D102),EU_Extra!S$4:S$155,0)),Countries!$A:$B,2,FALSE),"")</f>
        <v/>
      </c>
      <c r="V102" s="144" t="str">
        <f>IFERROR(VLOOKUP(INDEX(EU_Extra!$D$4:$D$155,MATCH(LARGE(EU_Extra!T$4:T$155,$D102),EU_Extra!T$4:T$155,0)),Countries!$A:$B,2,FALSE),"")</f>
        <v/>
      </c>
      <c r="W102" s="144" t="str">
        <f>IFERROR(VLOOKUP(INDEX(EU_Extra!$D$4:$D$155,MATCH(LARGE(EU_Extra!U$4:U$155,$D102),EU_Extra!U$4:U$155,0)),Countries!$A:$B,2,FALSE),"")</f>
        <v/>
      </c>
      <c r="X102" s="144" t="str">
        <f>IFERROR(VLOOKUP(INDEX(EU_Extra!$D$4:$D$155,MATCH(LARGE(EU_Extra!V$4:V$155,$D102),EU_Extra!V$4:V$155,0)),Countries!$A:$B,2,FALSE),"")</f>
        <v/>
      </c>
      <c r="Y102" s="144" t="str">
        <f>IFERROR(VLOOKUP(INDEX(EU_Extra!$D$4:$D$155,MATCH(LARGE(EU_Extra!W$4:W$155,$D102),EU_Extra!W$4:W$155,0)),Countries!$A:$B,2,FALSE),"")</f>
        <v/>
      </c>
      <c r="Z102" s="144" t="str">
        <f>IFERROR(VLOOKUP(INDEX(EU_Extra!$D$4:$D$155,MATCH(LARGE(EU_Extra!X$4:X$155,$D102),EU_Extra!X$4:X$155,0)),Countries!$A:$B,2,FALSE),"")</f>
        <v>Ghana</v>
      </c>
      <c r="AA102" s="144" t="str">
        <f>IFERROR(VLOOKUP(INDEX(EU_Extra!$D$4:$D$155,MATCH(LARGE(EU_Extra!Y$4:Y$155,$D102),EU_Extra!Y$4:Y$155,0)),Countries!$A:$B,2,FALSE),"")</f>
        <v>Kongo, Demokratische Republik</v>
      </c>
      <c r="AB102" s="144" t="str">
        <f>IFERROR(VLOOKUP(INDEX(EU_Extra!$D$4:$D$155,MATCH(LARGE(EU_Extra!Z$4:Z$155,$D102),EU_Extra!Z$4:Z$155,0)),Countries!$A:$B,2,FALSE),"")</f>
        <v/>
      </c>
      <c r="AC102" s="144" t="str">
        <f>IFERROR(VLOOKUP(INDEX(EU_Extra!$D$4:$D$155,MATCH(LARGE(EU_Extra!AA$4:AA$155,$D102),EU_Extra!AA$4:AA$155,0)),Countries!$A:$B,2,FALSE),"")</f>
        <v/>
      </c>
      <c r="AD102" s="144" t="str">
        <f>IFERROR(VLOOKUP(INDEX(EU_Extra!$D$4:$D$155,MATCH(LARGE(EU_Extra!AB$4:AB$155,$D102),EU_Extra!AB$4:AB$155,0)),Countries!$A:$B,2,FALSE),"")</f>
        <v/>
      </c>
      <c r="AE102" s="144" t="str">
        <f>IFERROR(VLOOKUP(INDEX(EU_Extra!$D$4:$D$155,MATCH(LARGE(EU_Extra!AC$4:AC$155,$D102),EU_Extra!AC$4:AC$155,0)),Countries!$A:$B,2,FALSE),"")</f>
        <v/>
      </c>
      <c r="AF102" s="144" t="str">
        <f>IFERROR(VLOOKUP(INDEX(EU_Extra!$D$4:$D$155,MATCH(LARGE(EU_Extra!AD$4:AD$155,$D102),EU_Extra!AD$4:AD$155,0)),Countries!$A:$B,2,FALSE),"")</f>
        <v/>
      </c>
      <c r="AG102" s="144" t="str">
        <f>IFERROR(VLOOKUP(INDEX(EU_Extra!$D$4:$D$155,MATCH(LARGE(EU_Extra!AE$4:AE$155,$D102),EU_Extra!AE$4:AE$155,0)),Countries!$A:$B,2,FALSE),"")</f>
        <v/>
      </c>
      <c r="AH102" s="144" t="str">
        <f>IFERROR(VLOOKUP(INDEX(EU_Extra!$D$4:$D$155,MATCH(LARGE(EU_Extra!AF$4:AF$155,$D102),EU_Extra!AF$4:AF$155,0)),Countries!$A:$B,2,FALSE),"")</f>
        <v/>
      </c>
      <c r="AI102" s="144" t="str">
        <f>IFERROR(VLOOKUP(INDEX(EU_Extra!$D$4:$D$155,MATCH(LARGE(EU_Extra!AG$4:AG$155,$D102),EU_Extra!AG$4:AG$155,0)),Countries!$A:$B,2,FALSE),"")</f>
        <v/>
      </c>
      <c r="AJ102" s="144" t="str">
        <f>IFERROR(VLOOKUP(INDEX(EU_Extra!$D$4:$D$155,MATCH(LARGE(EU_Extra!AH$4:AH$155,$D102),EU_Extra!AH$4:AH$155,0)),Countries!$A:$B,2,FALSE),"")</f>
        <v/>
      </c>
    </row>
    <row r="103" spans="4:36" ht="16" customHeight="1">
      <c r="D103" s="145">
        <f t="shared" si="2"/>
        <v>96</v>
      </c>
      <c r="E103" s="144" t="str">
        <f>IFERROR(VLOOKUP(INDEX(EU_Extra!$D$4:$D$152,MATCH(LARGE(EU_Extra!#REF!,$D103),EU_Extra!#REF!,0)),Countries!$A:$B,2,FALSE),"")</f>
        <v/>
      </c>
      <c r="F103" s="144" t="str">
        <f>IFERROR(VLOOKUP(INDEX(EU_Extra!$D$4:$D$152,MATCH(LARGE(EU_Extra!#REF!,$D103),EU_Extra!#REF!,0)),Countries!$A:$B,2,FALSE),"")</f>
        <v/>
      </c>
      <c r="G103" s="144" t="str">
        <f>IFERROR(VLOOKUP(INDEX(EU_Extra!$D$4:$D$155,MATCH(LARGE(EU_Extra!E$4:E$155,$D103),EU_Extra!E$4:E$155,0)),Countries!$A:$B,2,FALSE),"")</f>
        <v/>
      </c>
      <c r="H103" s="144" t="str">
        <f>IFERROR(VLOOKUP(INDEX(EU_Extra!$D$4:$D$155,MATCH(LARGE(EU_Extra!F$4:F$155,$D103),EU_Extra!F$4:F$155,0)),Countries!$A:$B,2,FALSE),"")</f>
        <v/>
      </c>
      <c r="I103" s="144" t="str">
        <f>IFERROR(VLOOKUP(INDEX(EU_Extra!$D$4:$D$155,MATCH(LARGE(EU_Extra!G$4:G$155,$D103),EU_Extra!G$4:G$155,0)),Countries!$A:$B,2,FALSE),"")</f>
        <v/>
      </c>
      <c r="J103" s="144" t="str">
        <f>IFERROR(VLOOKUP(INDEX(EU_Extra!$D$4:$D$155,MATCH(LARGE(EU_Extra!H$4:H$155,$D103),EU_Extra!H$4:H$155,0)),Countries!$A:$B,2,FALSE),"")</f>
        <v/>
      </c>
      <c r="K103" s="144" t="str">
        <f>IFERROR(VLOOKUP(INDEX(EU_Extra!$D$4:$D$155,MATCH(LARGE(EU_Extra!I$4:I$155,$D103),EU_Extra!I$4:I$155,0)),Countries!$A:$B,2,FALSE),"")</f>
        <v/>
      </c>
      <c r="L103" s="144" t="str">
        <f>IFERROR(VLOOKUP(INDEX(EU_Extra!$D$4:$D$155,MATCH(LARGE(EU_Extra!J$4:J$155,$D103),EU_Extra!J$4:J$155,0)),Countries!$A:$B,2,FALSE),"")</f>
        <v/>
      </c>
      <c r="M103" s="144" t="str">
        <f>IFERROR(VLOOKUP(INDEX(EU_Extra!$D$4:$D$155,MATCH(LARGE(EU_Extra!K$4:K$155,$D103),EU_Extra!K$4:K$155,0)),Countries!$A:$B,2,FALSE),"")</f>
        <v/>
      </c>
      <c r="N103" s="144" t="str">
        <f>IFERROR(VLOOKUP(INDEX(EU_Extra!$D$4:$D$155,MATCH(LARGE(EU_Extra!L$4:L$155,$D103),EU_Extra!L$4:L$155,0)),Countries!$A:$B,2,FALSE),"")</f>
        <v/>
      </c>
      <c r="O103" s="144" t="str">
        <f>IFERROR(VLOOKUP(INDEX(EU_Extra!$D$4:$D$155,MATCH(LARGE(EU_Extra!M$4:M$155,$D103),EU_Extra!M$4:M$155,0)),Countries!$A:$B,2,FALSE),"")</f>
        <v/>
      </c>
      <c r="P103" s="144" t="str">
        <f>IFERROR(VLOOKUP(INDEX(EU_Extra!$D$4:$D$155,MATCH(LARGE(EU_Extra!N$4:N$155,$D103),EU_Extra!N$4:N$155,0)),Countries!$A:$B,2,FALSE),"")</f>
        <v/>
      </c>
      <c r="Q103" s="144" t="str">
        <f>IFERROR(VLOOKUP(INDEX(EU_Extra!$D$4:$D$155,MATCH(LARGE(EU_Extra!O$4:O$155,$D103),EU_Extra!O$4:O$155,0)),Countries!$A:$B,2,FALSE),"")</f>
        <v/>
      </c>
      <c r="R103" s="144" t="str">
        <f>IFERROR(VLOOKUP(INDEX(EU_Extra!$D$4:$D$155,MATCH(LARGE(EU_Extra!P$4:P$155,$D103),EU_Extra!P$4:P$155,0)),Countries!$A:$B,2,FALSE),"")</f>
        <v/>
      </c>
      <c r="S103" s="144" t="str">
        <f>IFERROR(VLOOKUP(INDEX(EU_Extra!$D$4:$D$155,MATCH(LARGE(EU_Extra!Q$4:Q$155,$D103),EU_Extra!Q$4:Q$155,0)),Countries!$A:$B,2,FALSE),"")</f>
        <v/>
      </c>
      <c r="T103" s="144" t="str">
        <f>IFERROR(VLOOKUP(INDEX(EU_Extra!$D$4:$D$155,MATCH(LARGE(EU_Extra!R$4:R$155,$D103),EU_Extra!R$4:R$155,0)),Countries!$A:$B,2,FALSE),"")</f>
        <v/>
      </c>
      <c r="U103" s="144" t="str">
        <f>IFERROR(VLOOKUP(INDEX(EU_Extra!$D$4:$D$155,MATCH(LARGE(EU_Extra!S$4:S$155,$D103),EU_Extra!S$4:S$155,0)),Countries!$A:$B,2,FALSE),"")</f>
        <v/>
      </c>
      <c r="V103" s="144" t="str">
        <f>IFERROR(VLOOKUP(INDEX(EU_Extra!$D$4:$D$155,MATCH(LARGE(EU_Extra!T$4:T$155,$D103),EU_Extra!T$4:T$155,0)),Countries!$A:$B,2,FALSE),"")</f>
        <v/>
      </c>
      <c r="W103" s="144" t="str">
        <f>IFERROR(VLOOKUP(INDEX(EU_Extra!$D$4:$D$155,MATCH(LARGE(EU_Extra!U$4:U$155,$D103),EU_Extra!U$4:U$155,0)),Countries!$A:$B,2,FALSE),"")</f>
        <v/>
      </c>
      <c r="X103" s="144" t="str">
        <f>IFERROR(VLOOKUP(INDEX(EU_Extra!$D$4:$D$155,MATCH(LARGE(EU_Extra!V$4:V$155,$D103),EU_Extra!V$4:V$155,0)),Countries!$A:$B,2,FALSE),"")</f>
        <v/>
      </c>
      <c r="Y103" s="144" t="str">
        <f>IFERROR(VLOOKUP(INDEX(EU_Extra!$D$4:$D$155,MATCH(LARGE(EU_Extra!W$4:W$155,$D103),EU_Extra!W$4:W$155,0)),Countries!$A:$B,2,FALSE),"")</f>
        <v/>
      </c>
      <c r="Z103" s="144" t="str">
        <f>IFERROR(VLOOKUP(INDEX(EU_Extra!$D$4:$D$155,MATCH(LARGE(EU_Extra!X$4:X$155,$D103),EU_Extra!X$4:X$155,0)),Countries!$A:$B,2,FALSE),"")</f>
        <v>Angola</v>
      </c>
      <c r="AA103" s="144" t="str">
        <f>IFERROR(VLOOKUP(INDEX(EU_Extra!$D$4:$D$155,MATCH(LARGE(EU_Extra!Y$4:Y$155,$D103),EU_Extra!Y$4:Y$155,0)),Countries!$A:$B,2,FALSE),"")</f>
        <v>Kongo, Demokratische Republik</v>
      </c>
      <c r="AB103" s="144" t="str">
        <f>IFERROR(VLOOKUP(INDEX(EU_Extra!$D$4:$D$155,MATCH(LARGE(EU_Extra!Z$4:Z$155,$D103),EU_Extra!Z$4:Z$155,0)),Countries!$A:$B,2,FALSE),"")</f>
        <v/>
      </c>
      <c r="AC103" s="144" t="str">
        <f>IFERROR(VLOOKUP(INDEX(EU_Extra!$D$4:$D$155,MATCH(LARGE(EU_Extra!AA$4:AA$155,$D103),EU_Extra!AA$4:AA$155,0)),Countries!$A:$B,2,FALSE),"")</f>
        <v/>
      </c>
      <c r="AD103" s="144" t="str">
        <f>IFERROR(VLOOKUP(INDEX(EU_Extra!$D$4:$D$155,MATCH(LARGE(EU_Extra!AB$4:AB$155,$D103),EU_Extra!AB$4:AB$155,0)),Countries!$A:$B,2,FALSE),"")</f>
        <v/>
      </c>
      <c r="AE103" s="144" t="str">
        <f>IFERROR(VLOOKUP(INDEX(EU_Extra!$D$4:$D$155,MATCH(LARGE(EU_Extra!AC$4:AC$155,$D103),EU_Extra!AC$4:AC$155,0)),Countries!$A:$B,2,FALSE),"")</f>
        <v/>
      </c>
      <c r="AF103" s="144" t="str">
        <f>IFERROR(VLOOKUP(INDEX(EU_Extra!$D$4:$D$155,MATCH(LARGE(EU_Extra!AD$4:AD$155,$D103),EU_Extra!AD$4:AD$155,0)),Countries!$A:$B,2,FALSE),"")</f>
        <v/>
      </c>
      <c r="AG103" s="144" t="str">
        <f>IFERROR(VLOOKUP(INDEX(EU_Extra!$D$4:$D$155,MATCH(LARGE(EU_Extra!AE$4:AE$155,$D103),EU_Extra!AE$4:AE$155,0)),Countries!$A:$B,2,FALSE),"")</f>
        <v/>
      </c>
      <c r="AH103" s="144" t="str">
        <f>IFERROR(VLOOKUP(INDEX(EU_Extra!$D$4:$D$155,MATCH(LARGE(EU_Extra!AF$4:AF$155,$D103),EU_Extra!AF$4:AF$155,0)),Countries!$A:$B,2,FALSE),"")</f>
        <v/>
      </c>
      <c r="AI103" s="144" t="str">
        <f>IFERROR(VLOOKUP(INDEX(EU_Extra!$D$4:$D$155,MATCH(LARGE(EU_Extra!AG$4:AG$155,$D103),EU_Extra!AG$4:AG$155,0)),Countries!$A:$B,2,FALSE),"")</f>
        <v/>
      </c>
      <c r="AJ103" s="144" t="str">
        <f>IFERROR(VLOOKUP(INDEX(EU_Extra!$D$4:$D$155,MATCH(LARGE(EU_Extra!AH$4:AH$155,$D103),EU_Extra!AH$4:AH$155,0)),Countries!$A:$B,2,FALSE),"")</f>
        <v/>
      </c>
    </row>
    <row r="104" spans="4:36" ht="16" customHeight="1">
      <c r="D104" s="145">
        <f t="shared" si="2"/>
        <v>97</v>
      </c>
      <c r="E104" s="144" t="str">
        <f>IFERROR(VLOOKUP(INDEX(EU_Extra!$D$4:$D$152,MATCH(LARGE(EU_Extra!#REF!,$D104),EU_Extra!#REF!,0)),Countries!$A:$B,2,FALSE),"")</f>
        <v/>
      </c>
      <c r="F104" s="144" t="str">
        <f>IFERROR(VLOOKUP(INDEX(EU_Extra!$D$4:$D$152,MATCH(LARGE(EU_Extra!#REF!,$D104),EU_Extra!#REF!,0)),Countries!$A:$B,2,FALSE),"")</f>
        <v/>
      </c>
      <c r="G104" s="144" t="str">
        <f>IFERROR(VLOOKUP(INDEX(EU_Extra!$D$4:$D$155,MATCH(LARGE(EU_Extra!E$4:E$155,$D104),EU_Extra!E$4:E$155,0)),Countries!$A:$B,2,FALSE),"")</f>
        <v/>
      </c>
      <c r="H104" s="144" t="str">
        <f>IFERROR(VLOOKUP(INDEX(EU_Extra!$D$4:$D$155,MATCH(LARGE(EU_Extra!F$4:F$155,$D104),EU_Extra!F$4:F$155,0)),Countries!$A:$B,2,FALSE),"")</f>
        <v/>
      </c>
      <c r="I104" s="144" t="str">
        <f>IFERROR(VLOOKUP(INDEX(EU_Extra!$D$4:$D$155,MATCH(LARGE(EU_Extra!G$4:G$155,$D104),EU_Extra!G$4:G$155,0)),Countries!$A:$B,2,FALSE),"")</f>
        <v/>
      </c>
      <c r="J104" s="144" t="str">
        <f>IFERROR(VLOOKUP(INDEX(EU_Extra!$D$4:$D$155,MATCH(LARGE(EU_Extra!H$4:H$155,$D104),EU_Extra!H$4:H$155,0)),Countries!$A:$B,2,FALSE),"")</f>
        <v/>
      </c>
      <c r="K104" s="144" t="str">
        <f>IFERROR(VLOOKUP(INDEX(EU_Extra!$D$4:$D$155,MATCH(LARGE(EU_Extra!I$4:I$155,$D104),EU_Extra!I$4:I$155,0)),Countries!$A:$B,2,FALSE),"")</f>
        <v/>
      </c>
      <c r="L104" s="144" t="str">
        <f>IFERROR(VLOOKUP(INDEX(EU_Extra!$D$4:$D$155,MATCH(LARGE(EU_Extra!J$4:J$155,$D104),EU_Extra!J$4:J$155,0)),Countries!$A:$B,2,FALSE),"")</f>
        <v/>
      </c>
      <c r="M104" s="144" t="str">
        <f>IFERROR(VLOOKUP(INDEX(EU_Extra!$D$4:$D$155,MATCH(LARGE(EU_Extra!K$4:K$155,$D104),EU_Extra!K$4:K$155,0)),Countries!$A:$B,2,FALSE),"")</f>
        <v/>
      </c>
      <c r="N104" s="144" t="str">
        <f>IFERROR(VLOOKUP(INDEX(EU_Extra!$D$4:$D$155,MATCH(LARGE(EU_Extra!L$4:L$155,$D104),EU_Extra!L$4:L$155,0)),Countries!$A:$B,2,FALSE),"")</f>
        <v/>
      </c>
      <c r="O104" s="144" t="str">
        <f>IFERROR(VLOOKUP(INDEX(EU_Extra!$D$4:$D$155,MATCH(LARGE(EU_Extra!M$4:M$155,$D104),EU_Extra!M$4:M$155,0)),Countries!$A:$B,2,FALSE),"")</f>
        <v/>
      </c>
      <c r="P104" s="144" t="str">
        <f>IFERROR(VLOOKUP(INDEX(EU_Extra!$D$4:$D$155,MATCH(LARGE(EU_Extra!N$4:N$155,$D104),EU_Extra!N$4:N$155,0)),Countries!$A:$B,2,FALSE),"")</f>
        <v/>
      </c>
      <c r="Q104" s="144" t="str">
        <f>IFERROR(VLOOKUP(INDEX(EU_Extra!$D$4:$D$155,MATCH(LARGE(EU_Extra!O$4:O$155,$D104),EU_Extra!O$4:O$155,0)),Countries!$A:$B,2,FALSE),"")</f>
        <v/>
      </c>
      <c r="R104" s="144" t="str">
        <f>IFERROR(VLOOKUP(INDEX(EU_Extra!$D$4:$D$155,MATCH(LARGE(EU_Extra!P$4:P$155,$D104),EU_Extra!P$4:P$155,0)),Countries!$A:$B,2,FALSE),"")</f>
        <v/>
      </c>
      <c r="S104" s="144" t="str">
        <f>IFERROR(VLOOKUP(INDEX(EU_Extra!$D$4:$D$155,MATCH(LARGE(EU_Extra!Q$4:Q$155,$D104),EU_Extra!Q$4:Q$155,0)),Countries!$A:$B,2,FALSE),"")</f>
        <v/>
      </c>
      <c r="T104" s="144" t="str">
        <f>IFERROR(VLOOKUP(INDEX(EU_Extra!$D$4:$D$155,MATCH(LARGE(EU_Extra!R$4:R$155,$D104),EU_Extra!R$4:R$155,0)),Countries!$A:$B,2,FALSE),"")</f>
        <v/>
      </c>
      <c r="U104" s="144" t="str">
        <f>IFERROR(VLOOKUP(INDEX(EU_Extra!$D$4:$D$155,MATCH(LARGE(EU_Extra!S$4:S$155,$D104),EU_Extra!S$4:S$155,0)),Countries!$A:$B,2,FALSE),"")</f>
        <v/>
      </c>
      <c r="V104" s="144" t="str">
        <f>IFERROR(VLOOKUP(INDEX(EU_Extra!$D$4:$D$155,MATCH(LARGE(EU_Extra!T$4:T$155,$D104),EU_Extra!T$4:T$155,0)),Countries!$A:$B,2,FALSE),"")</f>
        <v/>
      </c>
      <c r="W104" s="144" t="str">
        <f>IFERROR(VLOOKUP(INDEX(EU_Extra!$D$4:$D$155,MATCH(LARGE(EU_Extra!U$4:U$155,$D104),EU_Extra!U$4:U$155,0)),Countries!$A:$B,2,FALSE),"")</f>
        <v/>
      </c>
      <c r="X104" s="144" t="str">
        <f>IFERROR(VLOOKUP(INDEX(EU_Extra!$D$4:$D$155,MATCH(LARGE(EU_Extra!V$4:V$155,$D104),EU_Extra!V$4:V$155,0)),Countries!$A:$B,2,FALSE),"")</f>
        <v/>
      </c>
      <c r="Y104" s="144" t="str">
        <f>IFERROR(VLOOKUP(INDEX(EU_Extra!$D$4:$D$155,MATCH(LARGE(EU_Extra!W$4:W$155,$D104),EU_Extra!W$4:W$155,0)),Countries!$A:$B,2,FALSE),"")</f>
        <v/>
      </c>
      <c r="Z104" s="144" t="str">
        <f>IFERROR(VLOOKUP(INDEX(EU_Extra!$D$4:$D$155,MATCH(LARGE(EU_Extra!X$4:X$155,$D104),EU_Extra!X$4:X$155,0)),Countries!$A:$B,2,FALSE),"")</f>
        <v>Kambodscha</v>
      </c>
      <c r="AA104" s="144" t="str">
        <f>IFERROR(VLOOKUP(INDEX(EU_Extra!$D$4:$D$155,MATCH(LARGE(EU_Extra!Y$4:Y$155,$D104),EU_Extra!Y$4:Y$155,0)),Countries!$A:$B,2,FALSE),"")</f>
        <v>Simbabwe</v>
      </c>
      <c r="AB104" s="144" t="str">
        <f>IFERROR(VLOOKUP(INDEX(EU_Extra!$D$4:$D$155,MATCH(LARGE(EU_Extra!Z$4:Z$155,$D104),EU_Extra!Z$4:Z$155,0)),Countries!$A:$B,2,FALSE),"")</f>
        <v/>
      </c>
      <c r="AC104" s="144" t="str">
        <f>IFERROR(VLOOKUP(INDEX(EU_Extra!$D$4:$D$155,MATCH(LARGE(EU_Extra!AA$4:AA$155,$D104),EU_Extra!AA$4:AA$155,0)),Countries!$A:$B,2,FALSE),"")</f>
        <v/>
      </c>
      <c r="AD104" s="144" t="str">
        <f>IFERROR(VLOOKUP(INDEX(EU_Extra!$D$4:$D$155,MATCH(LARGE(EU_Extra!AB$4:AB$155,$D104),EU_Extra!AB$4:AB$155,0)),Countries!$A:$B,2,FALSE),"")</f>
        <v/>
      </c>
      <c r="AE104" s="144" t="str">
        <f>IFERROR(VLOOKUP(INDEX(EU_Extra!$D$4:$D$155,MATCH(LARGE(EU_Extra!AC$4:AC$155,$D104),EU_Extra!AC$4:AC$155,0)),Countries!$A:$B,2,FALSE),"")</f>
        <v/>
      </c>
      <c r="AF104" s="144" t="str">
        <f>IFERROR(VLOOKUP(INDEX(EU_Extra!$D$4:$D$155,MATCH(LARGE(EU_Extra!AD$4:AD$155,$D104),EU_Extra!AD$4:AD$155,0)),Countries!$A:$B,2,FALSE),"")</f>
        <v/>
      </c>
      <c r="AG104" s="144" t="str">
        <f>IFERROR(VLOOKUP(INDEX(EU_Extra!$D$4:$D$155,MATCH(LARGE(EU_Extra!AE$4:AE$155,$D104),EU_Extra!AE$4:AE$155,0)),Countries!$A:$B,2,FALSE),"")</f>
        <v/>
      </c>
      <c r="AH104" s="144" t="str">
        <f>IFERROR(VLOOKUP(INDEX(EU_Extra!$D$4:$D$155,MATCH(LARGE(EU_Extra!AF$4:AF$155,$D104),EU_Extra!AF$4:AF$155,0)),Countries!$A:$B,2,FALSE),"")</f>
        <v/>
      </c>
      <c r="AI104" s="144" t="str">
        <f>IFERROR(VLOOKUP(INDEX(EU_Extra!$D$4:$D$155,MATCH(LARGE(EU_Extra!AG$4:AG$155,$D104),EU_Extra!AG$4:AG$155,0)),Countries!$A:$B,2,FALSE),"")</f>
        <v/>
      </c>
      <c r="AJ104" s="144" t="str">
        <f>IFERROR(VLOOKUP(INDEX(EU_Extra!$D$4:$D$155,MATCH(LARGE(EU_Extra!AH$4:AH$155,$D104),EU_Extra!AH$4:AH$155,0)),Countries!$A:$B,2,FALSE),"")</f>
        <v/>
      </c>
    </row>
    <row r="105" spans="4:36" ht="16" customHeight="1">
      <c r="D105" s="145">
        <f t="shared" si="2"/>
        <v>98</v>
      </c>
      <c r="E105" s="144" t="str">
        <f>IFERROR(VLOOKUP(INDEX(EU_Extra!$D$4:$D$152,MATCH(LARGE(EU_Extra!#REF!,$D105),EU_Extra!#REF!,0)),Countries!$A:$B,2,FALSE),"")</f>
        <v/>
      </c>
      <c r="F105" s="144" t="str">
        <f>IFERROR(VLOOKUP(INDEX(EU_Extra!$D$4:$D$152,MATCH(LARGE(EU_Extra!#REF!,$D105),EU_Extra!#REF!,0)),Countries!$A:$B,2,FALSE),"")</f>
        <v/>
      </c>
      <c r="G105" s="144" t="str">
        <f>IFERROR(VLOOKUP(INDEX(EU_Extra!$D$4:$D$155,MATCH(LARGE(EU_Extra!E$4:E$155,$D105),EU_Extra!E$4:E$155,0)),Countries!$A:$B,2,FALSE),"")</f>
        <v/>
      </c>
      <c r="H105" s="144" t="str">
        <f>IFERROR(VLOOKUP(INDEX(EU_Extra!$D$4:$D$155,MATCH(LARGE(EU_Extra!F$4:F$155,$D105),EU_Extra!F$4:F$155,0)),Countries!$A:$B,2,FALSE),"")</f>
        <v/>
      </c>
      <c r="I105" s="144" t="str">
        <f>IFERROR(VLOOKUP(INDEX(EU_Extra!$D$4:$D$155,MATCH(LARGE(EU_Extra!G$4:G$155,$D105),EU_Extra!G$4:G$155,0)),Countries!$A:$B,2,FALSE),"")</f>
        <v/>
      </c>
      <c r="J105" s="144" t="str">
        <f>IFERROR(VLOOKUP(INDEX(EU_Extra!$D$4:$D$155,MATCH(LARGE(EU_Extra!H$4:H$155,$D105),EU_Extra!H$4:H$155,0)),Countries!$A:$B,2,FALSE),"")</f>
        <v/>
      </c>
      <c r="K105" s="144" t="str">
        <f>IFERROR(VLOOKUP(INDEX(EU_Extra!$D$4:$D$155,MATCH(LARGE(EU_Extra!I$4:I$155,$D105),EU_Extra!I$4:I$155,0)),Countries!$A:$B,2,FALSE),"")</f>
        <v/>
      </c>
      <c r="L105" s="144" t="str">
        <f>IFERROR(VLOOKUP(INDEX(EU_Extra!$D$4:$D$155,MATCH(LARGE(EU_Extra!J$4:J$155,$D105),EU_Extra!J$4:J$155,0)),Countries!$A:$B,2,FALSE),"")</f>
        <v/>
      </c>
      <c r="M105" s="144" t="str">
        <f>IFERROR(VLOOKUP(INDEX(EU_Extra!$D$4:$D$155,MATCH(LARGE(EU_Extra!K$4:K$155,$D105),EU_Extra!K$4:K$155,0)),Countries!$A:$B,2,FALSE),"")</f>
        <v/>
      </c>
      <c r="N105" s="144" t="str">
        <f>IFERROR(VLOOKUP(INDEX(EU_Extra!$D$4:$D$155,MATCH(LARGE(EU_Extra!L$4:L$155,$D105),EU_Extra!L$4:L$155,0)),Countries!$A:$B,2,FALSE),"")</f>
        <v/>
      </c>
      <c r="O105" s="144" t="str">
        <f>IFERROR(VLOOKUP(INDEX(EU_Extra!$D$4:$D$155,MATCH(LARGE(EU_Extra!M$4:M$155,$D105),EU_Extra!M$4:M$155,0)),Countries!$A:$B,2,FALSE),"")</f>
        <v/>
      </c>
      <c r="P105" s="144" t="str">
        <f>IFERROR(VLOOKUP(INDEX(EU_Extra!$D$4:$D$155,MATCH(LARGE(EU_Extra!N$4:N$155,$D105),EU_Extra!N$4:N$155,0)),Countries!$A:$B,2,FALSE),"")</f>
        <v/>
      </c>
      <c r="Q105" s="144" t="str">
        <f>IFERROR(VLOOKUP(INDEX(EU_Extra!$D$4:$D$155,MATCH(LARGE(EU_Extra!O$4:O$155,$D105),EU_Extra!O$4:O$155,0)),Countries!$A:$B,2,FALSE),"")</f>
        <v/>
      </c>
      <c r="R105" s="144" t="str">
        <f>IFERROR(VLOOKUP(INDEX(EU_Extra!$D$4:$D$155,MATCH(LARGE(EU_Extra!P$4:P$155,$D105),EU_Extra!P$4:P$155,0)),Countries!$A:$B,2,FALSE),"")</f>
        <v/>
      </c>
      <c r="S105" s="144" t="str">
        <f>IFERROR(VLOOKUP(INDEX(EU_Extra!$D$4:$D$155,MATCH(LARGE(EU_Extra!Q$4:Q$155,$D105),EU_Extra!Q$4:Q$155,0)),Countries!$A:$B,2,FALSE),"")</f>
        <v/>
      </c>
      <c r="T105" s="144" t="str">
        <f>IFERROR(VLOOKUP(INDEX(EU_Extra!$D$4:$D$155,MATCH(LARGE(EU_Extra!R$4:R$155,$D105),EU_Extra!R$4:R$155,0)),Countries!$A:$B,2,FALSE),"")</f>
        <v/>
      </c>
      <c r="U105" s="144" t="str">
        <f>IFERROR(VLOOKUP(INDEX(EU_Extra!$D$4:$D$155,MATCH(LARGE(EU_Extra!S$4:S$155,$D105),EU_Extra!S$4:S$155,0)),Countries!$A:$B,2,FALSE),"")</f>
        <v/>
      </c>
      <c r="V105" s="144" t="str">
        <f>IFERROR(VLOOKUP(INDEX(EU_Extra!$D$4:$D$155,MATCH(LARGE(EU_Extra!T$4:T$155,$D105),EU_Extra!T$4:T$155,0)),Countries!$A:$B,2,FALSE),"")</f>
        <v/>
      </c>
      <c r="W105" s="144" t="str">
        <f>IFERROR(VLOOKUP(INDEX(EU_Extra!$D$4:$D$155,MATCH(LARGE(EU_Extra!U$4:U$155,$D105),EU_Extra!U$4:U$155,0)),Countries!$A:$B,2,FALSE),"")</f>
        <v/>
      </c>
      <c r="X105" s="144" t="str">
        <f>IFERROR(VLOOKUP(INDEX(EU_Extra!$D$4:$D$155,MATCH(LARGE(EU_Extra!V$4:V$155,$D105),EU_Extra!V$4:V$155,0)),Countries!$A:$B,2,FALSE),"")</f>
        <v/>
      </c>
      <c r="Y105" s="144" t="str">
        <f>IFERROR(VLOOKUP(INDEX(EU_Extra!$D$4:$D$155,MATCH(LARGE(EU_Extra!W$4:W$155,$D105),EU_Extra!W$4:W$155,0)),Countries!$A:$B,2,FALSE),"")</f>
        <v/>
      </c>
      <c r="Z105" s="144" t="str">
        <f>IFERROR(VLOOKUP(INDEX(EU_Extra!$D$4:$D$155,MATCH(LARGE(EU_Extra!X$4:X$155,$D105),EU_Extra!X$4:X$155,0)),Countries!$A:$B,2,FALSE),"")</f>
        <v/>
      </c>
      <c r="AA105" s="144" t="str">
        <f>IFERROR(VLOOKUP(INDEX(EU_Extra!$D$4:$D$155,MATCH(LARGE(EU_Extra!Y$4:Y$155,$D105),EU_Extra!Y$4:Y$155,0)),Countries!$A:$B,2,FALSE),"")</f>
        <v>Athiopien</v>
      </c>
      <c r="AB105" s="144" t="str">
        <f>IFERROR(VLOOKUP(INDEX(EU_Extra!$D$4:$D$155,MATCH(LARGE(EU_Extra!Z$4:Z$155,$D105),EU_Extra!Z$4:Z$155,0)),Countries!$A:$B,2,FALSE),"")</f>
        <v/>
      </c>
      <c r="AC105" s="144" t="str">
        <f>IFERROR(VLOOKUP(INDEX(EU_Extra!$D$4:$D$155,MATCH(LARGE(EU_Extra!AA$4:AA$155,$D105),EU_Extra!AA$4:AA$155,0)),Countries!$A:$B,2,FALSE),"")</f>
        <v/>
      </c>
      <c r="AD105" s="144" t="str">
        <f>IFERROR(VLOOKUP(INDEX(EU_Extra!$D$4:$D$155,MATCH(LARGE(EU_Extra!AB$4:AB$155,$D105),EU_Extra!AB$4:AB$155,0)),Countries!$A:$B,2,FALSE),"")</f>
        <v/>
      </c>
      <c r="AE105" s="144" t="str">
        <f>IFERROR(VLOOKUP(INDEX(EU_Extra!$D$4:$D$155,MATCH(LARGE(EU_Extra!AC$4:AC$155,$D105),EU_Extra!AC$4:AC$155,0)),Countries!$A:$B,2,FALSE),"")</f>
        <v/>
      </c>
      <c r="AF105" s="144" t="str">
        <f>IFERROR(VLOOKUP(INDEX(EU_Extra!$D$4:$D$155,MATCH(LARGE(EU_Extra!AD$4:AD$155,$D105),EU_Extra!AD$4:AD$155,0)),Countries!$A:$B,2,FALSE),"")</f>
        <v/>
      </c>
      <c r="AG105" s="144" t="str">
        <f>IFERROR(VLOOKUP(INDEX(EU_Extra!$D$4:$D$155,MATCH(LARGE(EU_Extra!AE$4:AE$155,$D105),EU_Extra!AE$4:AE$155,0)),Countries!$A:$B,2,FALSE),"")</f>
        <v/>
      </c>
      <c r="AH105" s="144" t="str">
        <f>IFERROR(VLOOKUP(INDEX(EU_Extra!$D$4:$D$155,MATCH(LARGE(EU_Extra!AF$4:AF$155,$D105),EU_Extra!AF$4:AF$155,0)),Countries!$A:$B,2,FALSE),"")</f>
        <v/>
      </c>
      <c r="AI105" s="144" t="str">
        <f>IFERROR(VLOOKUP(INDEX(EU_Extra!$D$4:$D$155,MATCH(LARGE(EU_Extra!AG$4:AG$155,$D105),EU_Extra!AG$4:AG$155,0)),Countries!$A:$B,2,FALSE),"")</f>
        <v/>
      </c>
      <c r="AJ105" s="144" t="str">
        <f>IFERROR(VLOOKUP(INDEX(EU_Extra!$D$4:$D$155,MATCH(LARGE(EU_Extra!AH$4:AH$155,$D105),EU_Extra!AH$4:AH$155,0)),Countries!$A:$B,2,FALSE),"")</f>
        <v/>
      </c>
    </row>
    <row r="106" spans="4:36" ht="16" customHeight="1">
      <c r="D106" s="145">
        <f t="shared" si="2"/>
        <v>99</v>
      </c>
      <c r="E106" s="144" t="str">
        <f>IFERROR(VLOOKUP(INDEX(EU_Extra!$D$4:$D$152,MATCH(LARGE(EU_Extra!#REF!,$D106),EU_Extra!#REF!,0)),Countries!$A:$B,2,FALSE),"")</f>
        <v/>
      </c>
      <c r="F106" s="144" t="str">
        <f>IFERROR(VLOOKUP(INDEX(EU_Extra!$D$4:$D$152,MATCH(LARGE(EU_Extra!#REF!,$D106),EU_Extra!#REF!,0)),Countries!$A:$B,2,FALSE),"")</f>
        <v/>
      </c>
      <c r="G106" s="144" t="str">
        <f>IFERROR(VLOOKUP(INDEX(EU_Extra!$D$4:$D$155,MATCH(LARGE(EU_Extra!E$4:E$155,$D106),EU_Extra!E$4:E$155,0)),Countries!$A:$B,2,FALSE),"")</f>
        <v/>
      </c>
      <c r="H106" s="144" t="str">
        <f>IFERROR(VLOOKUP(INDEX(EU_Extra!$D$4:$D$155,MATCH(LARGE(EU_Extra!F$4:F$155,$D106),EU_Extra!F$4:F$155,0)),Countries!$A:$B,2,FALSE),"")</f>
        <v/>
      </c>
      <c r="I106" s="144" t="str">
        <f>IFERROR(VLOOKUP(INDEX(EU_Extra!$D$4:$D$155,MATCH(LARGE(EU_Extra!G$4:G$155,$D106),EU_Extra!G$4:G$155,0)),Countries!$A:$B,2,FALSE),"")</f>
        <v/>
      </c>
      <c r="J106" s="144" t="str">
        <f>IFERROR(VLOOKUP(INDEX(EU_Extra!$D$4:$D$155,MATCH(LARGE(EU_Extra!H$4:H$155,$D106),EU_Extra!H$4:H$155,0)),Countries!$A:$B,2,FALSE),"")</f>
        <v/>
      </c>
      <c r="K106" s="144" t="str">
        <f>IFERROR(VLOOKUP(INDEX(EU_Extra!$D$4:$D$155,MATCH(LARGE(EU_Extra!I$4:I$155,$D106),EU_Extra!I$4:I$155,0)),Countries!$A:$B,2,FALSE),"")</f>
        <v/>
      </c>
      <c r="L106" s="144" t="str">
        <f>IFERROR(VLOOKUP(INDEX(EU_Extra!$D$4:$D$155,MATCH(LARGE(EU_Extra!J$4:J$155,$D106),EU_Extra!J$4:J$155,0)),Countries!$A:$B,2,FALSE),"")</f>
        <v/>
      </c>
      <c r="M106" s="144" t="str">
        <f>IFERROR(VLOOKUP(INDEX(EU_Extra!$D$4:$D$155,MATCH(LARGE(EU_Extra!K$4:K$155,$D106),EU_Extra!K$4:K$155,0)),Countries!$A:$B,2,FALSE),"")</f>
        <v/>
      </c>
      <c r="N106" s="144" t="str">
        <f>IFERROR(VLOOKUP(INDEX(EU_Extra!$D$4:$D$155,MATCH(LARGE(EU_Extra!L$4:L$155,$D106),EU_Extra!L$4:L$155,0)),Countries!$A:$B,2,FALSE),"")</f>
        <v/>
      </c>
      <c r="O106" s="144" t="str">
        <f>IFERROR(VLOOKUP(INDEX(EU_Extra!$D$4:$D$155,MATCH(LARGE(EU_Extra!M$4:M$155,$D106),EU_Extra!M$4:M$155,0)),Countries!$A:$B,2,FALSE),"")</f>
        <v/>
      </c>
      <c r="P106" s="144" t="str">
        <f>IFERROR(VLOOKUP(INDEX(EU_Extra!$D$4:$D$155,MATCH(LARGE(EU_Extra!N$4:N$155,$D106),EU_Extra!N$4:N$155,0)),Countries!$A:$B,2,FALSE),"")</f>
        <v/>
      </c>
      <c r="Q106" s="144" t="str">
        <f>IFERROR(VLOOKUP(INDEX(EU_Extra!$D$4:$D$155,MATCH(LARGE(EU_Extra!O$4:O$155,$D106),EU_Extra!O$4:O$155,0)),Countries!$A:$B,2,FALSE),"")</f>
        <v/>
      </c>
      <c r="R106" s="144" t="str">
        <f>IFERROR(VLOOKUP(INDEX(EU_Extra!$D$4:$D$155,MATCH(LARGE(EU_Extra!P$4:P$155,$D106),EU_Extra!P$4:P$155,0)),Countries!$A:$B,2,FALSE),"")</f>
        <v/>
      </c>
      <c r="S106" s="144" t="str">
        <f>IFERROR(VLOOKUP(INDEX(EU_Extra!$D$4:$D$155,MATCH(LARGE(EU_Extra!Q$4:Q$155,$D106),EU_Extra!Q$4:Q$155,0)),Countries!$A:$B,2,FALSE),"")</f>
        <v/>
      </c>
      <c r="T106" s="144" t="str">
        <f>IFERROR(VLOOKUP(INDEX(EU_Extra!$D$4:$D$155,MATCH(LARGE(EU_Extra!R$4:R$155,$D106),EU_Extra!R$4:R$155,0)),Countries!$A:$B,2,FALSE),"")</f>
        <v/>
      </c>
      <c r="U106" s="144" t="str">
        <f>IFERROR(VLOOKUP(INDEX(EU_Extra!$D$4:$D$155,MATCH(LARGE(EU_Extra!S$4:S$155,$D106),EU_Extra!S$4:S$155,0)),Countries!$A:$B,2,FALSE),"")</f>
        <v/>
      </c>
      <c r="V106" s="144" t="str">
        <f>IFERROR(VLOOKUP(INDEX(EU_Extra!$D$4:$D$155,MATCH(LARGE(EU_Extra!T$4:T$155,$D106),EU_Extra!T$4:T$155,0)),Countries!$A:$B,2,FALSE),"")</f>
        <v/>
      </c>
      <c r="W106" s="144" t="str">
        <f>IFERROR(VLOOKUP(INDEX(EU_Extra!$D$4:$D$155,MATCH(LARGE(EU_Extra!U$4:U$155,$D106),EU_Extra!U$4:U$155,0)),Countries!$A:$B,2,FALSE),"")</f>
        <v/>
      </c>
      <c r="X106" s="144" t="str">
        <f>IFERROR(VLOOKUP(INDEX(EU_Extra!$D$4:$D$155,MATCH(LARGE(EU_Extra!V$4:V$155,$D106),EU_Extra!V$4:V$155,0)),Countries!$A:$B,2,FALSE),"")</f>
        <v/>
      </c>
      <c r="Y106" s="144" t="str">
        <f>IFERROR(VLOOKUP(INDEX(EU_Extra!$D$4:$D$155,MATCH(LARGE(EU_Extra!W$4:W$155,$D106),EU_Extra!W$4:W$155,0)),Countries!$A:$B,2,FALSE),"")</f>
        <v/>
      </c>
      <c r="Z106" s="144" t="str">
        <f>IFERROR(VLOOKUP(INDEX(EU_Extra!$D$4:$D$155,MATCH(LARGE(EU_Extra!X$4:X$155,$D106),EU_Extra!X$4:X$155,0)),Countries!$A:$B,2,FALSE),"")</f>
        <v/>
      </c>
      <c r="AA106" s="144" t="str">
        <f>IFERROR(VLOOKUP(INDEX(EU_Extra!$D$4:$D$155,MATCH(LARGE(EU_Extra!Y$4:Y$155,$D106),EU_Extra!Y$4:Y$155,0)),Countries!$A:$B,2,FALSE),"")</f>
        <v>Jemen</v>
      </c>
      <c r="AB106" s="144" t="str">
        <f>IFERROR(VLOOKUP(INDEX(EU_Extra!$D$4:$D$155,MATCH(LARGE(EU_Extra!Z$4:Z$155,$D106),EU_Extra!Z$4:Z$155,0)),Countries!$A:$B,2,FALSE),"")</f>
        <v/>
      </c>
      <c r="AC106" s="144" t="str">
        <f>IFERROR(VLOOKUP(INDEX(EU_Extra!$D$4:$D$155,MATCH(LARGE(EU_Extra!AA$4:AA$155,$D106),EU_Extra!AA$4:AA$155,0)),Countries!$A:$B,2,FALSE),"")</f>
        <v/>
      </c>
      <c r="AD106" s="144" t="str">
        <f>IFERROR(VLOOKUP(INDEX(EU_Extra!$D$4:$D$155,MATCH(LARGE(EU_Extra!AB$4:AB$155,$D106),EU_Extra!AB$4:AB$155,0)),Countries!$A:$B,2,FALSE),"")</f>
        <v/>
      </c>
      <c r="AE106" s="144" t="str">
        <f>IFERROR(VLOOKUP(INDEX(EU_Extra!$D$4:$D$155,MATCH(LARGE(EU_Extra!AC$4:AC$155,$D106),EU_Extra!AC$4:AC$155,0)),Countries!$A:$B,2,FALSE),"")</f>
        <v/>
      </c>
      <c r="AF106" s="144" t="str">
        <f>IFERROR(VLOOKUP(INDEX(EU_Extra!$D$4:$D$155,MATCH(LARGE(EU_Extra!AD$4:AD$155,$D106),EU_Extra!AD$4:AD$155,0)),Countries!$A:$B,2,FALSE),"")</f>
        <v/>
      </c>
      <c r="AG106" s="144" t="str">
        <f>IFERROR(VLOOKUP(INDEX(EU_Extra!$D$4:$D$155,MATCH(LARGE(EU_Extra!AE$4:AE$155,$D106),EU_Extra!AE$4:AE$155,0)),Countries!$A:$B,2,FALSE),"")</f>
        <v/>
      </c>
      <c r="AH106" s="144" t="str">
        <f>IFERROR(VLOOKUP(INDEX(EU_Extra!$D$4:$D$155,MATCH(LARGE(EU_Extra!AF$4:AF$155,$D106),EU_Extra!AF$4:AF$155,0)),Countries!$A:$B,2,FALSE),"")</f>
        <v/>
      </c>
      <c r="AI106" s="144" t="str">
        <f>IFERROR(VLOOKUP(INDEX(EU_Extra!$D$4:$D$155,MATCH(LARGE(EU_Extra!AG$4:AG$155,$D106),EU_Extra!AG$4:AG$155,0)),Countries!$A:$B,2,FALSE),"")</f>
        <v/>
      </c>
      <c r="AJ106" s="144" t="str">
        <f>IFERROR(VLOOKUP(INDEX(EU_Extra!$D$4:$D$155,MATCH(LARGE(EU_Extra!AH$4:AH$155,$D106),EU_Extra!AH$4:AH$155,0)),Countries!$A:$B,2,FALSE),"")</f>
        <v/>
      </c>
    </row>
    <row r="107" spans="4:36" ht="16" customHeight="1">
      <c r="D107" s="145">
        <f t="shared" si="2"/>
        <v>100</v>
      </c>
      <c r="E107" s="144" t="str">
        <f>IFERROR(VLOOKUP(INDEX(EU_Extra!$D$4:$D$152,MATCH(LARGE(EU_Extra!#REF!,$D107),EU_Extra!#REF!,0)),Countries!$A:$B,2,FALSE),"")</f>
        <v/>
      </c>
      <c r="F107" s="144" t="str">
        <f>IFERROR(VLOOKUP(INDEX(EU_Extra!$D$4:$D$152,MATCH(LARGE(EU_Extra!#REF!,$D107),EU_Extra!#REF!,0)),Countries!$A:$B,2,FALSE),"")</f>
        <v/>
      </c>
      <c r="G107" s="144" t="str">
        <f>IFERROR(VLOOKUP(INDEX(EU_Extra!$D$4:$D$155,MATCH(LARGE(EU_Extra!E$4:E$155,$D107),EU_Extra!E$4:E$155,0)),Countries!$A:$B,2,FALSE),"")</f>
        <v/>
      </c>
      <c r="H107" s="144" t="str">
        <f>IFERROR(VLOOKUP(INDEX(EU_Extra!$D$4:$D$155,MATCH(LARGE(EU_Extra!F$4:F$155,$D107),EU_Extra!F$4:F$155,0)),Countries!$A:$B,2,FALSE),"")</f>
        <v/>
      </c>
      <c r="I107" s="144" t="str">
        <f>IFERROR(VLOOKUP(INDEX(EU_Extra!$D$4:$D$155,MATCH(LARGE(EU_Extra!G$4:G$155,$D107),EU_Extra!G$4:G$155,0)),Countries!$A:$B,2,FALSE),"")</f>
        <v/>
      </c>
      <c r="J107" s="144" t="str">
        <f>IFERROR(VLOOKUP(INDEX(EU_Extra!$D$4:$D$155,MATCH(LARGE(EU_Extra!H$4:H$155,$D107),EU_Extra!H$4:H$155,0)),Countries!$A:$B,2,FALSE),"")</f>
        <v/>
      </c>
      <c r="K107" s="144" t="str">
        <f>IFERROR(VLOOKUP(INDEX(EU_Extra!$D$4:$D$155,MATCH(LARGE(EU_Extra!I$4:I$155,$D107),EU_Extra!I$4:I$155,0)),Countries!$A:$B,2,FALSE),"")</f>
        <v/>
      </c>
      <c r="L107" s="144" t="str">
        <f>IFERROR(VLOOKUP(INDEX(EU_Extra!$D$4:$D$155,MATCH(LARGE(EU_Extra!J$4:J$155,$D107),EU_Extra!J$4:J$155,0)),Countries!$A:$B,2,FALSE),"")</f>
        <v/>
      </c>
      <c r="M107" s="144" t="str">
        <f>IFERROR(VLOOKUP(INDEX(EU_Extra!$D$4:$D$155,MATCH(LARGE(EU_Extra!K$4:K$155,$D107),EU_Extra!K$4:K$155,0)),Countries!$A:$B,2,FALSE),"")</f>
        <v/>
      </c>
      <c r="N107" s="144" t="str">
        <f>IFERROR(VLOOKUP(INDEX(EU_Extra!$D$4:$D$155,MATCH(LARGE(EU_Extra!L$4:L$155,$D107),EU_Extra!L$4:L$155,0)),Countries!$A:$B,2,FALSE),"")</f>
        <v/>
      </c>
      <c r="O107" s="144" t="str">
        <f>IFERROR(VLOOKUP(INDEX(EU_Extra!$D$4:$D$155,MATCH(LARGE(EU_Extra!M$4:M$155,$D107),EU_Extra!M$4:M$155,0)),Countries!$A:$B,2,FALSE),"")</f>
        <v/>
      </c>
      <c r="P107" s="144" t="str">
        <f>IFERROR(VLOOKUP(INDEX(EU_Extra!$D$4:$D$155,MATCH(LARGE(EU_Extra!N$4:N$155,$D107),EU_Extra!N$4:N$155,0)),Countries!$A:$B,2,FALSE),"")</f>
        <v/>
      </c>
      <c r="Q107" s="144" t="str">
        <f>IFERROR(VLOOKUP(INDEX(EU_Extra!$D$4:$D$155,MATCH(LARGE(EU_Extra!O$4:O$155,$D107),EU_Extra!O$4:O$155,0)),Countries!$A:$B,2,FALSE),"")</f>
        <v/>
      </c>
      <c r="R107" s="144" t="str">
        <f>IFERROR(VLOOKUP(INDEX(EU_Extra!$D$4:$D$155,MATCH(LARGE(EU_Extra!P$4:P$155,$D107),EU_Extra!P$4:P$155,0)),Countries!$A:$B,2,FALSE),"")</f>
        <v/>
      </c>
      <c r="S107" s="144" t="str">
        <f>IFERROR(VLOOKUP(INDEX(EU_Extra!$D$4:$D$155,MATCH(LARGE(EU_Extra!Q$4:Q$155,$D107),EU_Extra!Q$4:Q$155,0)),Countries!$A:$B,2,FALSE),"")</f>
        <v/>
      </c>
      <c r="T107" s="144" t="str">
        <f>IFERROR(VLOOKUP(INDEX(EU_Extra!$D$4:$D$155,MATCH(LARGE(EU_Extra!R$4:R$155,$D107),EU_Extra!R$4:R$155,0)),Countries!$A:$B,2,FALSE),"")</f>
        <v/>
      </c>
      <c r="U107" s="144" t="str">
        <f>IFERROR(VLOOKUP(INDEX(EU_Extra!$D$4:$D$155,MATCH(LARGE(EU_Extra!S$4:S$155,$D107),EU_Extra!S$4:S$155,0)),Countries!$A:$B,2,FALSE),"")</f>
        <v/>
      </c>
      <c r="V107" s="144" t="str">
        <f>IFERROR(VLOOKUP(INDEX(EU_Extra!$D$4:$D$155,MATCH(LARGE(EU_Extra!T$4:T$155,$D107),EU_Extra!T$4:T$155,0)),Countries!$A:$B,2,FALSE),"")</f>
        <v/>
      </c>
      <c r="W107" s="144" t="str">
        <f>IFERROR(VLOOKUP(INDEX(EU_Extra!$D$4:$D$155,MATCH(LARGE(EU_Extra!U$4:U$155,$D107),EU_Extra!U$4:U$155,0)),Countries!$A:$B,2,FALSE),"")</f>
        <v/>
      </c>
      <c r="X107" s="144" t="str">
        <f>IFERROR(VLOOKUP(INDEX(EU_Extra!$D$4:$D$155,MATCH(LARGE(EU_Extra!V$4:V$155,$D107),EU_Extra!V$4:V$155,0)),Countries!$A:$B,2,FALSE),"")</f>
        <v/>
      </c>
      <c r="Y107" s="144" t="str">
        <f>IFERROR(VLOOKUP(INDEX(EU_Extra!$D$4:$D$155,MATCH(LARGE(EU_Extra!W$4:W$155,$D107),EU_Extra!W$4:W$155,0)),Countries!$A:$B,2,FALSE),"")</f>
        <v/>
      </c>
      <c r="Z107" s="144" t="str">
        <f>IFERROR(VLOOKUP(INDEX(EU_Extra!$D$4:$D$155,MATCH(LARGE(EU_Extra!X$4:X$155,$D107),EU_Extra!X$4:X$155,0)),Countries!$A:$B,2,FALSE),"")</f>
        <v/>
      </c>
      <c r="AA107" s="144" t="str">
        <f>IFERROR(VLOOKUP(INDEX(EU_Extra!$D$4:$D$155,MATCH(LARGE(EU_Extra!Y$4:Y$155,$D107),EU_Extra!Y$4:Y$155,0)),Countries!$A:$B,2,FALSE),"")</f>
        <v>St Kitts und Nevis</v>
      </c>
      <c r="AB107" s="144" t="str">
        <f>IFERROR(VLOOKUP(INDEX(EU_Extra!$D$4:$D$155,MATCH(LARGE(EU_Extra!Z$4:Z$155,$D107),EU_Extra!Z$4:Z$155,0)),Countries!$A:$B,2,FALSE),"")</f>
        <v/>
      </c>
      <c r="AC107" s="144" t="str">
        <f>IFERROR(VLOOKUP(INDEX(EU_Extra!$D$4:$D$155,MATCH(LARGE(EU_Extra!AA$4:AA$155,$D107),EU_Extra!AA$4:AA$155,0)),Countries!$A:$B,2,FALSE),"")</f>
        <v/>
      </c>
      <c r="AD107" s="144" t="str">
        <f>IFERROR(VLOOKUP(INDEX(EU_Extra!$D$4:$D$155,MATCH(LARGE(EU_Extra!AB$4:AB$155,$D107),EU_Extra!AB$4:AB$155,0)),Countries!$A:$B,2,FALSE),"")</f>
        <v/>
      </c>
      <c r="AE107" s="144" t="str">
        <f>IFERROR(VLOOKUP(INDEX(EU_Extra!$D$4:$D$155,MATCH(LARGE(EU_Extra!AC$4:AC$155,$D107),EU_Extra!AC$4:AC$155,0)),Countries!$A:$B,2,FALSE),"")</f>
        <v/>
      </c>
      <c r="AF107" s="144" t="str">
        <f>IFERROR(VLOOKUP(INDEX(EU_Extra!$D$4:$D$155,MATCH(LARGE(EU_Extra!AD$4:AD$155,$D107),EU_Extra!AD$4:AD$155,0)),Countries!$A:$B,2,FALSE),"")</f>
        <v/>
      </c>
      <c r="AG107" s="144" t="str">
        <f>IFERROR(VLOOKUP(INDEX(EU_Extra!$D$4:$D$155,MATCH(LARGE(EU_Extra!AE$4:AE$155,$D107),EU_Extra!AE$4:AE$155,0)),Countries!$A:$B,2,FALSE),"")</f>
        <v/>
      </c>
      <c r="AH107" s="144" t="str">
        <f>IFERROR(VLOOKUP(INDEX(EU_Extra!$D$4:$D$155,MATCH(LARGE(EU_Extra!AF$4:AF$155,$D107),EU_Extra!AF$4:AF$155,0)),Countries!$A:$B,2,FALSE),"")</f>
        <v/>
      </c>
      <c r="AI107" s="144" t="str">
        <f>IFERROR(VLOOKUP(INDEX(EU_Extra!$D$4:$D$155,MATCH(LARGE(EU_Extra!AG$4:AG$155,$D107),EU_Extra!AG$4:AG$155,0)),Countries!$A:$B,2,FALSE),"")</f>
        <v/>
      </c>
      <c r="AJ107" s="144" t="str">
        <f>IFERROR(VLOOKUP(INDEX(EU_Extra!$D$4:$D$155,MATCH(LARGE(EU_Extra!AH$4:AH$155,$D107),EU_Extra!AH$4:AH$155,0)),Countries!$A:$B,2,FALSE),"")</f>
        <v/>
      </c>
    </row>
    <row r="108" spans="4:36" ht="16" customHeight="1">
      <c r="D108" s="145">
        <f t="shared" si="2"/>
        <v>101</v>
      </c>
      <c r="E108" s="144" t="str">
        <f>IFERROR(VLOOKUP(INDEX(EU_Extra!$D$4:$D$152,MATCH(LARGE(EU_Extra!#REF!,$D108),EU_Extra!#REF!,0)),Countries!$A:$B,2,FALSE),"")</f>
        <v/>
      </c>
      <c r="F108" s="144" t="str">
        <f>IFERROR(VLOOKUP(INDEX(EU_Extra!$D$4:$D$152,MATCH(LARGE(EU_Extra!#REF!,$D108),EU_Extra!#REF!,0)),Countries!$A:$B,2,FALSE),"")</f>
        <v/>
      </c>
      <c r="G108" s="144" t="str">
        <f>IFERROR(VLOOKUP(INDEX(EU_Extra!$D$4:$D$155,MATCH(LARGE(EU_Extra!E$4:E$155,$D108),EU_Extra!E$4:E$155,0)),Countries!$A:$B,2,FALSE),"")</f>
        <v/>
      </c>
      <c r="H108" s="144" t="str">
        <f>IFERROR(VLOOKUP(INDEX(EU_Extra!$D$4:$D$155,MATCH(LARGE(EU_Extra!F$4:F$155,$D108),EU_Extra!F$4:F$155,0)),Countries!$A:$B,2,FALSE),"")</f>
        <v/>
      </c>
      <c r="I108" s="144" t="str">
        <f>IFERROR(VLOOKUP(INDEX(EU_Extra!$D$4:$D$155,MATCH(LARGE(EU_Extra!G$4:G$155,$D108),EU_Extra!G$4:G$155,0)),Countries!$A:$B,2,FALSE),"")</f>
        <v/>
      </c>
      <c r="J108" s="144" t="str">
        <f>IFERROR(VLOOKUP(INDEX(EU_Extra!$D$4:$D$155,MATCH(LARGE(EU_Extra!H$4:H$155,$D108),EU_Extra!H$4:H$155,0)),Countries!$A:$B,2,FALSE),"")</f>
        <v/>
      </c>
      <c r="K108" s="144" t="str">
        <f>IFERROR(VLOOKUP(INDEX(EU_Extra!$D$4:$D$155,MATCH(LARGE(EU_Extra!I$4:I$155,$D108),EU_Extra!I$4:I$155,0)),Countries!$A:$B,2,FALSE),"")</f>
        <v/>
      </c>
      <c r="L108" s="144" t="str">
        <f>IFERROR(VLOOKUP(INDEX(EU_Extra!$D$4:$D$155,MATCH(LARGE(EU_Extra!J$4:J$155,$D108),EU_Extra!J$4:J$155,0)),Countries!$A:$B,2,FALSE),"")</f>
        <v/>
      </c>
      <c r="M108" s="144" t="str">
        <f>IFERROR(VLOOKUP(INDEX(EU_Extra!$D$4:$D$155,MATCH(LARGE(EU_Extra!K$4:K$155,$D108),EU_Extra!K$4:K$155,0)),Countries!$A:$B,2,FALSE),"")</f>
        <v/>
      </c>
      <c r="N108" s="144" t="str">
        <f>IFERROR(VLOOKUP(INDEX(EU_Extra!$D$4:$D$155,MATCH(LARGE(EU_Extra!L$4:L$155,$D108),EU_Extra!L$4:L$155,0)),Countries!$A:$B,2,FALSE),"")</f>
        <v/>
      </c>
      <c r="O108" s="144" t="str">
        <f>IFERROR(VLOOKUP(INDEX(EU_Extra!$D$4:$D$155,MATCH(LARGE(EU_Extra!M$4:M$155,$D108),EU_Extra!M$4:M$155,0)),Countries!$A:$B,2,FALSE),"")</f>
        <v/>
      </c>
      <c r="P108" s="144" t="str">
        <f>IFERROR(VLOOKUP(INDEX(EU_Extra!$D$4:$D$155,MATCH(LARGE(EU_Extra!N$4:N$155,$D108),EU_Extra!N$4:N$155,0)),Countries!$A:$B,2,FALSE),"")</f>
        <v/>
      </c>
      <c r="Q108" s="144" t="str">
        <f>IFERROR(VLOOKUP(INDEX(EU_Extra!$D$4:$D$155,MATCH(LARGE(EU_Extra!O$4:O$155,$D108),EU_Extra!O$4:O$155,0)),Countries!$A:$B,2,FALSE),"")</f>
        <v/>
      </c>
      <c r="R108" s="144" t="str">
        <f>IFERROR(VLOOKUP(INDEX(EU_Extra!$D$4:$D$155,MATCH(LARGE(EU_Extra!P$4:P$155,$D108),EU_Extra!P$4:P$155,0)),Countries!$A:$B,2,FALSE),"")</f>
        <v/>
      </c>
      <c r="S108" s="144" t="str">
        <f>IFERROR(VLOOKUP(INDEX(EU_Extra!$D$4:$D$155,MATCH(LARGE(EU_Extra!Q$4:Q$155,$D108),EU_Extra!Q$4:Q$155,0)),Countries!$A:$B,2,FALSE),"")</f>
        <v/>
      </c>
      <c r="T108" s="144" t="str">
        <f>IFERROR(VLOOKUP(INDEX(EU_Extra!$D$4:$D$155,MATCH(LARGE(EU_Extra!R$4:R$155,$D108),EU_Extra!R$4:R$155,0)),Countries!$A:$B,2,FALSE),"")</f>
        <v/>
      </c>
      <c r="U108" s="144" t="str">
        <f>IFERROR(VLOOKUP(INDEX(EU_Extra!$D$4:$D$155,MATCH(LARGE(EU_Extra!S$4:S$155,$D108),EU_Extra!S$4:S$155,0)),Countries!$A:$B,2,FALSE),"")</f>
        <v/>
      </c>
      <c r="V108" s="144" t="str">
        <f>IFERROR(VLOOKUP(INDEX(EU_Extra!$D$4:$D$155,MATCH(LARGE(EU_Extra!T$4:T$155,$D108),EU_Extra!T$4:T$155,0)),Countries!$A:$B,2,FALSE),"")</f>
        <v/>
      </c>
      <c r="W108" s="144" t="str">
        <f>IFERROR(VLOOKUP(INDEX(EU_Extra!$D$4:$D$155,MATCH(LARGE(EU_Extra!U$4:U$155,$D108),EU_Extra!U$4:U$155,0)),Countries!$A:$B,2,FALSE),"")</f>
        <v/>
      </c>
      <c r="X108" s="144" t="str">
        <f>IFERROR(VLOOKUP(INDEX(EU_Extra!$D$4:$D$155,MATCH(LARGE(EU_Extra!V$4:V$155,$D108),EU_Extra!V$4:V$155,0)),Countries!$A:$B,2,FALSE),"")</f>
        <v/>
      </c>
      <c r="Y108" s="144" t="str">
        <f>IFERROR(VLOOKUP(INDEX(EU_Extra!$D$4:$D$155,MATCH(LARGE(EU_Extra!W$4:W$155,$D108),EU_Extra!W$4:W$155,0)),Countries!$A:$B,2,FALSE),"")</f>
        <v/>
      </c>
      <c r="Z108" s="144" t="str">
        <f>IFERROR(VLOOKUP(INDEX(EU_Extra!$D$4:$D$155,MATCH(LARGE(EU_Extra!X$4:X$155,$D108),EU_Extra!X$4:X$155,0)),Countries!$A:$B,2,FALSE),"")</f>
        <v/>
      </c>
      <c r="AA108" s="144" t="str">
        <f>IFERROR(VLOOKUP(INDEX(EU_Extra!$D$4:$D$155,MATCH(LARGE(EU_Extra!Y$4:Y$155,$D108),EU_Extra!Y$4:Y$155,0)),Countries!$A:$B,2,FALSE),"")</f>
        <v>St Kitts und Nevis</v>
      </c>
      <c r="AB108" s="144" t="str">
        <f>IFERROR(VLOOKUP(INDEX(EU_Extra!$D$4:$D$155,MATCH(LARGE(EU_Extra!Z$4:Z$155,$D108),EU_Extra!Z$4:Z$155,0)),Countries!$A:$B,2,FALSE),"")</f>
        <v/>
      </c>
      <c r="AC108" s="144" t="str">
        <f>IFERROR(VLOOKUP(INDEX(EU_Extra!$D$4:$D$155,MATCH(LARGE(EU_Extra!AA$4:AA$155,$D108),EU_Extra!AA$4:AA$155,0)),Countries!$A:$B,2,FALSE),"")</f>
        <v/>
      </c>
      <c r="AD108" s="144" t="str">
        <f>IFERROR(VLOOKUP(INDEX(EU_Extra!$D$4:$D$155,MATCH(LARGE(EU_Extra!AB$4:AB$155,$D108),EU_Extra!AB$4:AB$155,0)),Countries!$A:$B,2,FALSE),"")</f>
        <v/>
      </c>
      <c r="AE108" s="144" t="str">
        <f>IFERROR(VLOOKUP(INDEX(EU_Extra!$D$4:$D$155,MATCH(LARGE(EU_Extra!AC$4:AC$155,$D108),EU_Extra!AC$4:AC$155,0)),Countries!$A:$B,2,FALSE),"")</f>
        <v/>
      </c>
      <c r="AF108" s="144" t="str">
        <f>IFERROR(VLOOKUP(INDEX(EU_Extra!$D$4:$D$155,MATCH(LARGE(EU_Extra!AD$4:AD$155,$D108),EU_Extra!AD$4:AD$155,0)),Countries!$A:$B,2,FALSE),"")</f>
        <v/>
      </c>
      <c r="AG108" s="144" t="str">
        <f>IFERROR(VLOOKUP(INDEX(EU_Extra!$D$4:$D$155,MATCH(LARGE(EU_Extra!AE$4:AE$155,$D108),EU_Extra!AE$4:AE$155,0)),Countries!$A:$B,2,FALSE),"")</f>
        <v/>
      </c>
      <c r="AH108" s="144" t="str">
        <f>IFERROR(VLOOKUP(INDEX(EU_Extra!$D$4:$D$155,MATCH(LARGE(EU_Extra!AF$4:AF$155,$D108),EU_Extra!AF$4:AF$155,0)),Countries!$A:$B,2,FALSE),"")</f>
        <v/>
      </c>
      <c r="AI108" s="144" t="str">
        <f>IFERROR(VLOOKUP(INDEX(EU_Extra!$D$4:$D$155,MATCH(LARGE(EU_Extra!AG$4:AG$155,$D108),EU_Extra!AG$4:AG$155,0)),Countries!$A:$B,2,FALSE),"")</f>
        <v/>
      </c>
      <c r="AJ108" s="144" t="str">
        <f>IFERROR(VLOOKUP(INDEX(EU_Extra!$D$4:$D$155,MATCH(LARGE(EU_Extra!AH$4:AH$155,$D108),EU_Extra!AH$4:AH$155,0)),Countries!$A:$B,2,FALSE),"")</f>
        <v/>
      </c>
    </row>
    <row r="109" spans="4:36" ht="16" customHeight="1">
      <c r="D109" s="145">
        <f t="shared" si="2"/>
        <v>102</v>
      </c>
      <c r="E109" s="144" t="str">
        <f>IFERROR(VLOOKUP(INDEX(EU_Extra!$D$4:$D$152,MATCH(LARGE(EU_Extra!#REF!,$D109),EU_Extra!#REF!,0)),Countries!$A:$B,2,FALSE),"")</f>
        <v/>
      </c>
      <c r="F109" s="144" t="str">
        <f>IFERROR(VLOOKUP(INDEX(EU_Extra!$D$4:$D$152,MATCH(LARGE(EU_Extra!#REF!,$D109),EU_Extra!#REF!,0)),Countries!$A:$B,2,FALSE),"")</f>
        <v/>
      </c>
      <c r="G109" s="144" t="str">
        <f>IFERROR(VLOOKUP(INDEX(EU_Extra!$D$4:$D$155,MATCH(LARGE(EU_Extra!E$4:E$155,$D109),EU_Extra!E$4:E$155,0)),Countries!$A:$B,2,FALSE),"")</f>
        <v/>
      </c>
      <c r="H109" s="144" t="str">
        <f>IFERROR(VLOOKUP(INDEX(EU_Extra!$D$4:$D$155,MATCH(LARGE(EU_Extra!F$4:F$155,$D109),EU_Extra!F$4:F$155,0)),Countries!$A:$B,2,FALSE),"")</f>
        <v/>
      </c>
      <c r="I109" s="144" t="str">
        <f>IFERROR(VLOOKUP(INDEX(EU_Extra!$D$4:$D$155,MATCH(LARGE(EU_Extra!G$4:G$155,$D109),EU_Extra!G$4:G$155,0)),Countries!$A:$B,2,FALSE),"")</f>
        <v/>
      </c>
      <c r="J109" s="144" t="str">
        <f>IFERROR(VLOOKUP(INDEX(EU_Extra!$D$4:$D$155,MATCH(LARGE(EU_Extra!H$4:H$155,$D109),EU_Extra!H$4:H$155,0)),Countries!$A:$B,2,FALSE),"")</f>
        <v/>
      </c>
      <c r="K109" s="144" t="str">
        <f>IFERROR(VLOOKUP(INDEX(EU_Extra!$D$4:$D$155,MATCH(LARGE(EU_Extra!I$4:I$155,$D109),EU_Extra!I$4:I$155,0)),Countries!$A:$B,2,FALSE),"")</f>
        <v/>
      </c>
      <c r="L109" s="144" t="str">
        <f>IFERROR(VLOOKUP(INDEX(EU_Extra!$D$4:$D$155,MATCH(LARGE(EU_Extra!J$4:J$155,$D109),EU_Extra!J$4:J$155,0)),Countries!$A:$B,2,FALSE),"")</f>
        <v/>
      </c>
      <c r="M109" s="144" t="str">
        <f>IFERROR(VLOOKUP(INDEX(EU_Extra!$D$4:$D$155,MATCH(LARGE(EU_Extra!K$4:K$155,$D109),EU_Extra!K$4:K$155,0)),Countries!$A:$B,2,FALSE),"")</f>
        <v/>
      </c>
      <c r="N109" s="144" t="str">
        <f>IFERROR(VLOOKUP(INDEX(EU_Extra!$D$4:$D$155,MATCH(LARGE(EU_Extra!L$4:L$155,$D109),EU_Extra!L$4:L$155,0)),Countries!$A:$B,2,FALSE),"")</f>
        <v/>
      </c>
      <c r="O109" s="144" t="str">
        <f>IFERROR(VLOOKUP(INDEX(EU_Extra!$D$4:$D$155,MATCH(LARGE(EU_Extra!M$4:M$155,$D109),EU_Extra!M$4:M$155,0)),Countries!$A:$B,2,FALSE),"")</f>
        <v/>
      </c>
      <c r="P109" s="144" t="str">
        <f>IFERROR(VLOOKUP(INDEX(EU_Extra!$D$4:$D$155,MATCH(LARGE(EU_Extra!N$4:N$155,$D109),EU_Extra!N$4:N$155,0)),Countries!$A:$B,2,FALSE),"")</f>
        <v/>
      </c>
      <c r="Q109" s="144" t="str">
        <f>IFERROR(VLOOKUP(INDEX(EU_Extra!$D$4:$D$155,MATCH(LARGE(EU_Extra!O$4:O$155,$D109),EU_Extra!O$4:O$155,0)),Countries!$A:$B,2,FALSE),"")</f>
        <v/>
      </c>
      <c r="R109" s="144" t="str">
        <f>IFERROR(VLOOKUP(INDEX(EU_Extra!$D$4:$D$155,MATCH(LARGE(EU_Extra!P$4:P$155,$D109),EU_Extra!P$4:P$155,0)),Countries!$A:$B,2,FALSE),"")</f>
        <v/>
      </c>
      <c r="S109" s="144" t="str">
        <f>IFERROR(VLOOKUP(INDEX(EU_Extra!$D$4:$D$155,MATCH(LARGE(EU_Extra!Q$4:Q$155,$D109),EU_Extra!Q$4:Q$155,0)),Countries!$A:$B,2,FALSE),"")</f>
        <v/>
      </c>
      <c r="T109" s="144" t="str">
        <f>IFERROR(VLOOKUP(INDEX(EU_Extra!$D$4:$D$155,MATCH(LARGE(EU_Extra!R$4:R$155,$D109),EU_Extra!R$4:R$155,0)),Countries!$A:$B,2,FALSE),"")</f>
        <v/>
      </c>
      <c r="U109" s="144" t="str">
        <f>IFERROR(VLOOKUP(INDEX(EU_Extra!$D$4:$D$155,MATCH(LARGE(EU_Extra!S$4:S$155,$D109),EU_Extra!S$4:S$155,0)),Countries!$A:$B,2,FALSE),"")</f>
        <v/>
      </c>
      <c r="V109" s="144" t="str">
        <f>IFERROR(VLOOKUP(INDEX(EU_Extra!$D$4:$D$155,MATCH(LARGE(EU_Extra!T$4:T$155,$D109),EU_Extra!T$4:T$155,0)),Countries!$A:$B,2,FALSE),"")</f>
        <v/>
      </c>
      <c r="W109" s="144" t="str">
        <f>IFERROR(VLOOKUP(INDEX(EU_Extra!$D$4:$D$155,MATCH(LARGE(EU_Extra!U$4:U$155,$D109),EU_Extra!U$4:U$155,0)),Countries!$A:$B,2,FALSE),"")</f>
        <v/>
      </c>
      <c r="X109" s="144" t="str">
        <f>IFERROR(VLOOKUP(INDEX(EU_Extra!$D$4:$D$155,MATCH(LARGE(EU_Extra!V$4:V$155,$D109),EU_Extra!V$4:V$155,0)),Countries!$A:$B,2,FALSE),"")</f>
        <v/>
      </c>
      <c r="Y109" s="144" t="str">
        <f>IFERROR(VLOOKUP(INDEX(EU_Extra!$D$4:$D$155,MATCH(LARGE(EU_Extra!W$4:W$155,$D109),EU_Extra!W$4:W$155,0)),Countries!$A:$B,2,FALSE),"")</f>
        <v/>
      </c>
      <c r="Z109" s="144" t="str">
        <f>IFERROR(VLOOKUP(INDEX(EU_Extra!$D$4:$D$155,MATCH(LARGE(EU_Extra!X$4:X$155,$D109),EU_Extra!X$4:X$155,0)),Countries!$A:$B,2,FALSE),"")</f>
        <v/>
      </c>
      <c r="AA109" s="144" t="str">
        <f>IFERROR(VLOOKUP(INDEX(EU_Extra!$D$4:$D$155,MATCH(LARGE(EU_Extra!Y$4:Y$155,$D109),EU_Extra!Y$4:Y$155,0)),Countries!$A:$B,2,FALSE),"")</f>
        <v>St Kitts und Nevis</v>
      </c>
      <c r="AB109" s="144" t="str">
        <f>IFERROR(VLOOKUP(INDEX(EU_Extra!$D$4:$D$155,MATCH(LARGE(EU_Extra!Z$4:Z$155,$D109),EU_Extra!Z$4:Z$155,0)),Countries!$A:$B,2,FALSE),"")</f>
        <v/>
      </c>
      <c r="AC109" s="144" t="str">
        <f>IFERROR(VLOOKUP(INDEX(EU_Extra!$D$4:$D$155,MATCH(LARGE(EU_Extra!AA$4:AA$155,$D109),EU_Extra!AA$4:AA$155,0)),Countries!$A:$B,2,FALSE),"")</f>
        <v/>
      </c>
      <c r="AD109" s="144" t="str">
        <f>IFERROR(VLOOKUP(INDEX(EU_Extra!$D$4:$D$155,MATCH(LARGE(EU_Extra!AB$4:AB$155,$D109),EU_Extra!AB$4:AB$155,0)),Countries!$A:$B,2,FALSE),"")</f>
        <v/>
      </c>
      <c r="AE109" s="144" t="str">
        <f>IFERROR(VLOOKUP(INDEX(EU_Extra!$D$4:$D$155,MATCH(LARGE(EU_Extra!AC$4:AC$155,$D109),EU_Extra!AC$4:AC$155,0)),Countries!$A:$B,2,FALSE),"")</f>
        <v/>
      </c>
      <c r="AF109" s="144" t="str">
        <f>IFERROR(VLOOKUP(INDEX(EU_Extra!$D$4:$D$155,MATCH(LARGE(EU_Extra!AD$4:AD$155,$D109),EU_Extra!AD$4:AD$155,0)),Countries!$A:$B,2,FALSE),"")</f>
        <v/>
      </c>
      <c r="AG109" s="144" t="str">
        <f>IFERROR(VLOOKUP(INDEX(EU_Extra!$D$4:$D$155,MATCH(LARGE(EU_Extra!AE$4:AE$155,$D109),EU_Extra!AE$4:AE$155,0)),Countries!$A:$B,2,FALSE),"")</f>
        <v/>
      </c>
      <c r="AH109" s="144" t="str">
        <f>IFERROR(VLOOKUP(INDEX(EU_Extra!$D$4:$D$155,MATCH(LARGE(EU_Extra!AF$4:AF$155,$D109),EU_Extra!AF$4:AF$155,0)),Countries!$A:$B,2,FALSE),"")</f>
        <v/>
      </c>
      <c r="AI109" s="144" t="str">
        <f>IFERROR(VLOOKUP(INDEX(EU_Extra!$D$4:$D$155,MATCH(LARGE(EU_Extra!AG$4:AG$155,$D109),EU_Extra!AG$4:AG$155,0)),Countries!$A:$B,2,FALSE),"")</f>
        <v/>
      </c>
      <c r="AJ109" s="144" t="str">
        <f>IFERROR(VLOOKUP(INDEX(EU_Extra!$D$4:$D$155,MATCH(LARGE(EU_Extra!AH$4:AH$155,$D109),EU_Extra!AH$4:AH$155,0)),Countries!$A:$B,2,FALSE),"")</f>
        <v/>
      </c>
    </row>
    <row r="110" spans="4:36" ht="16" customHeight="1">
      <c r="D110" s="145">
        <f t="shared" si="2"/>
        <v>103</v>
      </c>
      <c r="E110" s="144" t="str">
        <f>IFERROR(VLOOKUP(INDEX(EU_Extra!$D$4:$D$152,MATCH(LARGE(EU_Extra!#REF!,$D110),EU_Extra!#REF!,0)),Countries!$A:$B,2,FALSE),"")</f>
        <v/>
      </c>
      <c r="F110" s="144" t="str">
        <f>IFERROR(VLOOKUP(INDEX(EU_Extra!$D$4:$D$152,MATCH(LARGE(EU_Extra!#REF!,$D110),EU_Extra!#REF!,0)),Countries!$A:$B,2,FALSE),"")</f>
        <v/>
      </c>
      <c r="G110" s="144" t="str">
        <f>IFERROR(VLOOKUP(INDEX(EU_Extra!$D$4:$D$155,MATCH(LARGE(EU_Extra!E$4:E$155,$D110),EU_Extra!E$4:E$155,0)),Countries!$A:$B,2,FALSE),"")</f>
        <v/>
      </c>
      <c r="H110" s="144" t="str">
        <f>IFERROR(VLOOKUP(INDEX(EU_Extra!$D$4:$D$155,MATCH(LARGE(EU_Extra!F$4:F$155,$D110),EU_Extra!F$4:F$155,0)),Countries!$A:$B,2,FALSE),"")</f>
        <v/>
      </c>
      <c r="I110" s="144" t="str">
        <f>IFERROR(VLOOKUP(INDEX(EU_Extra!$D$4:$D$155,MATCH(LARGE(EU_Extra!G$4:G$155,$D110),EU_Extra!G$4:G$155,0)),Countries!$A:$B,2,FALSE),"")</f>
        <v/>
      </c>
      <c r="J110" s="144" t="str">
        <f>IFERROR(VLOOKUP(INDEX(EU_Extra!$D$4:$D$155,MATCH(LARGE(EU_Extra!H$4:H$155,$D110),EU_Extra!H$4:H$155,0)),Countries!$A:$B,2,FALSE),"")</f>
        <v/>
      </c>
      <c r="K110" s="144" t="str">
        <f>IFERROR(VLOOKUP(INDEX(EU_Extra!$D$4:$D$155,MATCH(LARGE(EU_Extra!I$4:I$155,$D110),EU_Extra!I$4:I$155,0)),Countries!$A:$B,2,FALSE),"")</f>
        <v/>
      </c>
      <c r="L110" s="144" t="str">
        <f>IFERROR(VLOOKUP(INDEX(EU_Extra!$D$4:$D$155,MATCH(LARGE(EU_Extra!J$4:J$155,$D110),EU_Extra!J$4:J$155,0)),Countries!$A:$B,2,FALSE),"")</f>
        <v/>
      </c>
      <c r="M110" s="144" t="str">
        <f>IFERROR(VLOOKUP(INDEX(EU_Extra!$D$4:$D$155,MATCH(LARGE(EU_Extra!K$4:K$155,$D110),EU_Extra!K$4:K$155,0)),Countries!$A:$B,2,FALSE),"")</f>
        <v/>
      </c>
      <c r="N110" s="144" t="str">
        <f>IFERROR(VLOOKUP(INDEX(EU_Extra!$D$4:$D$155,MATCH(LARGE(EU_Extra!L$4:L$155,$D110),EU_Extra!L$4:L$155,0)),Countries!$A:$B,2,FALSE),"")</f>
        <v/>
      </c>
      <c r="O110" s="144" t="str">
        <f>IFERROR(VLOOKUP(INDEX(EU_Extra!$D$4:$D$155,MATCH(LARGE(EU_Extra!M$4:M$155,$D110),EU_Extra!M$4:M$155,0)),Countries!$A:$B,2,FALSE),"")</f>
        <v/>
      </c>
      <c r="P110" s="144" t="str">
        <f>IFERROR(VLOOKUP(INDEX(EU_Extra!$D$4:$D$155,MATCH(LARGE(EU_Extra!N$4:N$155,$D110),EU_Extra!N$4:N$155,0)),Countries!$A:$B,2,FALSE),"")</f>
        <v/>
      </c>
      <c r="Q110" s="144" t="str">
        <f>IFERROR(VLOOKUP(INDEX(EU_Extra!$D$4:$D$155,MATCH(LARGE(EU_Extra!O$4:O$155,$D110),EU_Extra!O$4:O$155,0)),Countries!$A:$B,2,FALSE),"")</f>
        <v/>
      </c>
      <c r="R110" s="144" t="str">
        <f>IFERROR(VLOOKUP(INDEX(EU_Extra!$D$4:$D$155,MATCH(LARGE(EU_Extra!P$4:P$155,$D110),EU_Extra!P$4:P$155,0)),Countries!$A:$B,2,FALSE),"")</f>
        <v/>
      </c>
      <c r="S110" s="144" t="str">
        <f>IFERROR(VLOOKUP(INDEX(EU_Extra!$D$4:$D$155,MATCH(LARGE(EU_Extra!Q$4:Q$155,$D110),EU_Extra!Q$4:Q$155,0)),Countries!$A:$B,2,FALSE),"")</f>
        <v/>
      </c>
      <c r="T110" s="144" t="str">
        <f>IFERROR(VLOOKUP(INDEX(EU_Extra!$D$4:$D$155,MATCH(LARGE(EU_Extra!R$4:R$155,$D110),EU_Extra!R$4:R$155,0)),Countries!$A:$B,2,FALSE),"")</f>
        <v/>
      </c>
      <c r="U110" s="144" t="str">
        <f>IFERROR(VLOOKUP(INDEX(EU_Extra!$D$4:$D$155,MATCH(LARGE(EU_Extra!S$4:S$155,$D110),EU_Extra!S$4:S$155,0)),Countries!$A:$B,2,FALSE),"")</f>
        <v/>
      </c>
      <c r="V110" s="144" t="str">
        <f>IFERROR(VLOOKUP(INDEX(EU_Extra!$D$4:$D$155,MATCH(LARGE(EU_Extra!T$4:T$155,$D110),EU_Extra!T$4:T$155,0)),Countries!$A:$B,2,FALSE),"")</f>
        <v/>
      </c>
      <c r="W110" s="144" t="str">
        <f>IFERROR(VLOOKUP(INDEX(EU_Extra!$D$4:$D$155,MATCH(LARGE(EU_Extra!U$4:U$155,$D110),EU_Extra!U$4:U$155,0)),Countries!$A:$B,2,FALSE),"")</f>
        <v/>
      </c>
      <c r="X110" s="144" t="str">
        <f>IFERROR(VLOOKUP(INDEX(EU_Extra!$D$4:$D$155,MATCH(LARGE(EU_Extra!V$4:V$155,$D110),EU_Extra!V$4:V$155,0)),Countries!$A:$B,2,FALSE),"")</f>
        <v/>
      </c>
      <c r="Y110" s="144" t="str">
        <f>IFERROR(VLOOKUP(INDEX(EU_Extra!$D$4:$D$155,MATCH(LARGE(EU_Extra!W$4:W$155,$D110),EU_Extra!W$4:W$155,0)),Countries!$A:$B,2,FALSE),"")</f>
        <v/>
      </c>
      <c r="Z110" s="144" t="str">
        <f>IFERROR(VLOOKUP(INDEX(EU_Extra!$D$4:$D$155,MATCH(LARGE(EU_Extra!X$4:X$155,$D110),EU_Extra!X$4:X$155,0)),Countries!$A:$B,2,FALSE),"")</f>
        <v/>
      </c>
      <c r="AA110" s="144" t="str">
        <f>IFERROR(VLOOKUP(INDEX(EU_Extra!$D$4:$D$155,MATCH(LARGE(EU_Extra!Y$4:Y$155,$D110),EU_Extra!Y$4:Y$155,0)),Countries!$A:$B,2,FALSE),"")</f>
        <v>Panama</v>
      </c>
      <c r="AB110" s="144" t="str">
        <f>IFERROR(VLOOKUP(INDEX(EU_Extra!$D$4:$D$155,MATCH(LARGE(EU_Extra!Z$4:Z$155,$D110),EU_Extra!Z$4:Z$155,0)),Countries!$A:$B,2,FALSE),"")</f>
        <v/>
      </c>
      <c r="AC110" s="144" t="str">
        <f>IFERROR(VLOOKUP(INDEX(EU_Extra!$D$4:$D$155,MATCH(LARGE(EU_Extra!AA$4:AA$155,$D110),EU_Extra!AA$4:AA$155,0)),Countries!$A:$B,2,FALSE),"")</f>
        <v/>
      </c>
      <c r="AD110" s="144" t="str">
        <f>IFERROR(VLOOKUP(INDEX(EU_Extra!$D$4:$D$155,MATCH(LARGE(EU_Extra!AB$4:AB$155,$D110),EU_Extra!AB$4:AB$155,0)),Countries!$A:$B,2,FALSE),"")</f>
        <v/>
      </c>
      <c r="AE110" s="144" t="str">
        <f>IFERROR(VLOOKUP(INDEX(EU_Extra!$D$4:$D$155,MATCH(LARGE(EU_Extra!AC$4:AC$155,$D110),EU_Extra!AC$4:AC$155,0)),Countries!$A:$B,2,FALSE),"")</f>
        <v/>
      </c>
      <c r="AF110" s="144" t="str">
        <f>IFERROR(VLOOKUP(INDEX(EU_Extra!$D$4:$D$155,MATCH(LARGE(EU_Extra!AD$4:AD$155,$D110),EU_Extra!AD$4:AD$155,0)),Countries!$A:$B,2,FALSE),"")</f>
        <v/>
      </c>
      <c r="AG110" s="144" t="str">
        <f>IFERROR(VLOOKUP(INDEX(EU_Extra!$D$4:$D$155,MATCH(LARGE(EU_Extra!AE$4:AE$155,$D110),EU_Extra!AE$4:AE$155,0)),Countries!$A:$B,2,FALSE),"")</f>
        <v/>
      </c>
      <c r="AH110" s="144" t="str">
        <f>IFERROR(VLOOKUP(INDEX(EU_Extra!$D$4:$D$155,MATCH(LARGE(EU_Extra!AF$4:AF$155,$D110),EU_Extra!AF$4:AF$155,0)),Countries!$A:$B,2,FALSE),"")</f>
        <v/>
      </c>
      <c r="AI110" s="144" t="str">
        <f>IFERROR(VLOOKUP(INDEX(EU_Extra!$D$4:$D$155,MATCH(LARGE(EU_Extra!AG$4:AG$155,$D110),EU_Extra!AG$4:AG$155,0)),Countries!$A:$B,2,FALSE),"")</f>
        <v/>
      </c>
      <c r="AJ110" s="144" t="str">
        <f>IFERROR(VLOOKUP(INDEX(EU_Extra!$D$4:$D$155,MATCH(LARGE(EU_Extra!AH$4:AH$155,$D110),EU_Extra!AH$4:AH$155,0)),Countries!$A:$B,2,FALSE),"")</f>
        <v/>
      </c>
    </row>
    <row r="111" spans="4:36" ht="16" customHeight="1">
      <c r="D111" s="145">
        <f t="shared" si="2"/>
        <v>104</v>
      </c>
      <c r="E111" s="144" t="str">
        <f>IFERROR(VLOOKUP(INDEX(EU_Extra!$D$4:$D$152,MATCH(LARGE(EU_Extra!#REF!,$D111),EU_Extra!#REF!,0)),Countries!$A:$B,2,FALSE),"")</f>
        <v/>
      </c>
      <c r="F111" s="144" t="str">
        <f>IFERROR(VLOOKUP(INDEX(EU_Extra!$D$4:$D$152,MATCH(LARGE(EU_Extra!#REF!,$D111),EU_Extra!#REF!,0)),Countries!$A:$B,2,FALSE),"")</f>
        <v/>
      </c>
      <c r="G111" s="144" t="str">
        <f>IFERROR(VLOOKUP(INDEX(EU_Extra!$D$4:$D$155,MATCH(LARGE(EU_Extra!E$4:E$155,$D111),EU_Extra!E$4:E$155,0)),Countries!$A:$B,2,FALSE),"")</f>
        <v/>
      </c>
      <c r="H111" s="144" t="str">
        <f>IFERROR(VLOOKUP(INDEX(EU_Extra!$D$4:$D$155,MATCH(LARGE(EU_Extra!F$4:F$155,$D111),EU_Extra!F$4:F$155,0)),Countries!$A:$B,2,FALSE),"")</f>
        <v/>
      </c>
      <c r="I111" s="144" t="str">
        <f>IFERROR(VLOOKUP(INDEX(EU_Extra!$D$4:$D$155,MATCH(LARGE(EU_Extra!G$4:G$155,$D111),EU_Extra!G$4:G$155,0)),Countries!$A:$B,2,FALSE),"")</f>
        <v/>
      </c>
      <c r="J111" s="144" t="str">
        <f>IFERROR(VLOOKUP(INDEX(EU_Extra!$D$4:$D$155,MATCH(LARGE(EU_Extra!H$4:H$155,$D111),EU_Extra!H$4:H$155,0)),Countries!$A:$B,2,FALSE),"")</f>
        <v/>
      </c>
      <c r="K111" s="144" t="str">
        <f>IFERROR(VLOOKUP(INDEX(EU_Extra!$D$4:$D$155,MATCH(LARGE(EU_Extra!I$4:I$155,$D111),EU_Extra!I$4:I$155,0)),Countries!$A:$B,2,FALSE),"")</f>
        <v/>
      </c>
      <c r="L111" s="144" t="str">
        <f>IFERROR(VLOOKUP(INDEX(EU_Extra!$D$4:$D$155,MATCH(LARGE(EU_Extra!J$4:J$155,$D111),EU_Extra!J$4:J$155,0)),Countries!$A:$B,2,FALSE),"")</f>
        <v/>
      </c>
      <c r="M111" s="144" t="str">
        <f>IFERROR(VLOOKUP(INDEX(EU_Extra!$D$4:$D$155,MATCH(LARGE(EU_Extra!K$4:K$155,$D111),EU_Extra!K$4:K$155,0)),Countries!$A:$B,2,FALSE),"")</f>
        <v/>
      </c>
      <c r="N111" s="144" t="str">
        <f>IFERROR(VLOOKUP(INDEX(EU_Extra!$D$4:$D$155,MATCH(LARGE(EU_Extra!L$4:L$155,$D111),EU_Extra!L$4:L$155,0)),Countries!$A:$B,2,FALSE),"")</f>
        <v/>
      </c>
      <c r="O111" s="144" t="str">
        <f>IFERROR(VLOOKUP(INDEX(EU_Extra!$D$4:$D$155,MATCH(LARGE(EU_Extra!M$4:M$155,$D111),EU_Extra!M$4:M$155,0)),Countries!$A:$B,2,FALSE),"")</f>
        <v/>
      </c>
      <c r="P111" s="144" t="str">
        <f>IFERROR(VLOOKUP(INDEX(EU_Extra!$D$4:$D$155,MATCH(LARGE(EU_Extra!N$4:N$155,$D111),EU_Extra!N$4:N$155,0)),Countries!$A:$B,2,FALSE),"")</f>
        <v/>
      </c>
      <c r="Q111" s="144" t="str">
        <f>IFERROR(VLOOKUP(INDEX(EU_Extra!$D$4:$D$155,MATCH(LARGE(EU_Extra!O$4:O$155,$D111),EU_Extra!O$4:O$155,0)),Countries!$A:$B,2,FALSE),"")</f>
        <v/>
      </c>
      <c r="R111" s="144" t="str">
        <f>IFERROR(VLOOKUP(INDEX(EU_Extra!$D$4:$D$155,MATCH(LARGE(EU_Extra!P$4:P$155,$D111),EU_Extra!P$4:P$155,0)),Countries!$A:$B,2,FALSE),"")</f>
        <v/>
      </c>
      <c r="S111" s="144" t="str">
        <f>IFERROR(VLOOKUP(INDEX(EU_Extra!$D$4:$D$155,MATCH(LARGE(EU_Extra!Q$4:Q$155,$D111),EU_Extra!Q$4:Q$155,0)),Countries!$A:$B,2,FALSE),"")</f>
        <v/>
      </c>
      <c r="T111" s="144" t="str">
        <f>IFERROR(VLOOKUP(INDEX(EU_Extra!$D$4:$D$155,MATCH(LARGE(EU_Extra!R$4:R$155,$D111),EU_Extra!R$4:R$155,0)),Countries!$A:$B,2,FALSE),"")</f>
        <v/>
      </c>
      <c r="U111" s="144" t="str">
        <f>IFERROR(VLOOKUP(INDEX(EU_Extra!$D$4:$D$155,MATCH(LARGE(EU_Extra!S$4:S$155,$D111),EU_Extra!S$4:S$155,0)),Countries!$A:$B,2,FALSE),"")</f>
        <v/>
      </c>
      <c r="V111" s="144" t="str">
        <f>IFERROR(VLOOKUP(INDEX(EU_Extra!$D$4:$D$155,MATCH(LARGE(EU_Extra!T$4:T$155,$D111),EU_Extra!T$4:T$155,0)),Countries!$A:$B,2,FALSE),"")</f>
        <v/>
      </c>
      <c r="W111" s="144" t="str">
        <f>IFERROR(VLOOKUP(INDEX(EU_Extra!$D$4:$D$155,MATCH(LARGE(EU_Extra!U$4:U$155,$D111),EU_Extra!U$4:U$155,0)),Countries!$A:$B,2,FALSE),"")</f>
        <v/>
      </c>
      <c r="X111" s="144" t="str">
        <f>IFERROR(VLOOKUP(INDEX(EU_Extra!$D$4:$D$155,MATCH(LARGE(EU_Extra!V$4:V$155,$D111),EU_Extra!V$4:V$155,0)),Countries!$A:$B,2,FALSE),"")</f>
        <v/>
      </c>
      <c r="Y111" s="144" t="str">
        <f>IFERROR(VLOOKUP(INDEX(EU_Extra!$D$4:$D$155,MATCH(LARGE(EU_Extra!W$4:W$155,$D111),EU_Extra!W$4:W$155,0)),Countries!$A:$B,2,FALSE),"")</f>
        <v/>
      </c>
      <c r="Z111" s="144" t="str">
        <f>IFERROR(VLOOKUP(INDEX(EU_Extra!$D$4:$D$155,MATCH(LARGE(EU_Extra!X$4:X$155,$D111),EU_Extra!X$4:X$155,0)),Countries!$A:$B,2,FALSE),"")</f>
        <v/>
      </c>
      <c r="AA111" s="144" t="str">
        <f>IFERROR(VLOOKUP(INDEX(EU_Extra!$D$4:$D$155,MATCH(LARGE(EU_Extra!Y$4:Y$155,$D111),EU_Extra!Y$4:Y$155,0)),Countries!$A:$B,2,FALSE),"")</f>
        <v>Kasachstan</v>
      </c>
      <c r="AB111" s="144" t="str">
        <f>IFERROR(VLOOKUP(INDEX(EU_Extra!$D$4:$D$155,MATCH(LARGE(EU_Extra!Z$4:Z$155,$D111),EU_Extra!Z$4:Z$155,0)),Countries!$A:$B,2,FALSE),"")</f>
        <v/>
      </c>
      <c r="AC111" s="144" t="str">
        <f>IFERROR(VLOOKUP(INDEX(EU_Extra!$D$4:$D$155,MATCH(LARGE(EU_Extra!AA$4:AA$155,$D111),EU_Extra!AA$4:AA$155,0)),Countries!$A:$B,2,FALSE),"")</f>
        <v/>
      </c>
      <c r="AD111" s="144" t="str">
        <f>IFERROR(VLOOKUP(INDEX(EU_Extra!$D$4:$D$155,MATCH(LARGE(EU_Extra!AB$4:AB$155,$D111),EU_Extra!AB$4:AB$155,0)),Countries!$A:$B,2,FALSE),"")</f>
        <v/>
      </c>
      <c r="AE111" s="144" t="str">
        <f>IFERROR(VLOOKUP(INDEX(EU_Extra!$D$4:$D$155,MATCH(LARGE(EU_Extra!AC$4:AC$155,$D111),EU_Extra!AC$4:AC$155,0)),Countries!$A:$B,2,FALSE),"")</f>
        <v/>
      </c>
      <c r="AF111" s="144" t="str">
        <f>IFERROR(VLOOKUP(INDEX(EU_Extra!$D$4:$D$155,MATCH(LARGE(EU_Extra!AD$4:AD$155,$D111),EU_Extra!AD$4:AD$155,0)),Countries!$A:$B,2,FALSE),"")</f>
        <v/>
      </c>
      <c r="AG111" s="144" t="str">
        <f>IFERROR(VLOOKUP(INDEX(EU_Extra!$D$4:$D$155,MATCH(LARGE(EU_Extra!AE$4:AE$155,$D111),EU_Extra!AE$4:AE$155,0)),Countries!$A:$B,2,FALSE),"")</f>
        <v/>
      </c>
      <c r="AH111" s="144" t="str">
        <f>IFERROR(VLOOKUP(INDEX(EU_Extra!$D$4:$D$155,MATCH(LARGE(EU_Extra!AF$4:AF$155,$D111),EU_Extra!AF$4:AF$155,0)),Countries!$A:$B,2,FALSE),"")</f>
        <v/>
      </c>
      <c r="AI111" s="144" t="str">
        <f>IFERROR(VLOOKUP(INDEX(EU_Extra!$D$4:$D$155,MATCH(LARGE(EU_Extra!AG$4:AG$155,$D111),EU_Extra!AG$4:AG$155,0)),Countries!$A:$B,2,FALSE),"")</f>
        <v/>
      </c>
      <c r="AJ111" s="144" t="str">
        <f>IFERROR(VLOOKUP(INDEX(EU_Extra!$D$4:$D$155,MATCH(LARGE(EU_Extra!AH$4:AH$155,$D111),EU_Extra!AH$4:AH$155,0)),Countries!$A:$B,2,FALSE),"")</f>
        <v/>
      </c>
    </row>
    <row r="112" spans="4:36" ht="16" customHeight="1">
      <c r="D112" s="145">
        <f t="shared" si="2"/>
        <v>105</v>
      </c>
      <c r="E112" s="144" t="str">
        <f>IFERROR(VLOOKUP(INDEX(EU_Extra!$D$4:$D$152,MATCH(LARGE(EU_Extra!#REF!,$D112),EU_Extra!#REF!,0)),Countries!$A:$B,2,FALSE),"")</f>
        <v/>
      </c>
      <c r="F112" s="144" t="str">
        <f>IFERROR(VLOOKUP(INDEX(EU_Extra!$D$4:$D$152,MATCH(LARGE(EU_Extra!#REF!,$D112),EU_Extra!#REF!,0)),Countries!$A:$B,2,FALSE),"")</f>
        <v/>
      </c>
      <c r="G112" s="144" t="str">
        <f>IFERROR(VLOOKUP(INDEX(EU_Extra!$D$4:$D$155,MATCH(LARGE(EU_Extra!E$4:E$155,$D112),EU_Extra!E$4:E$155,0)),Countries!$A:$B,2,FALSE),"")</f>
        <v/>
      </c>
      <c r="H112" s="144" t="str">
        <f>IFERROR(VLOOKUP(INDEX(EU_Extra!$D$4:$D$155,MATCH(LARGE(EU_Extra!F$4:F$155,$D112),EU_Extra!F$4:F$155,0)),Countries!$A:$B,2,FALSE),"")</f>
        <v/>
      </c>
      <c r="I112" s="144" t="str">
        <f>IFERROR(VLOOKUP(INDEX(EU_Extra!$D$4:$D$155,MATCH(LARGE(EU_Extra!G$4:G$155,$D112),EU_Extra!G$4:G$155,0)),Countries!$A:$B,2,FALSE),"")</f>
        <v/>
      </c>
      <c r="J112" s="144" t="str">
        <f>IFERROR(VLOOKUP(INDEX(EU_Extra!$D$4:$D$155,MATCH(LARGE(EU_Extra!H$4:H$155,$D112),EU_Extra!H$4:H$155,0)),Countries!$A:$B,2,FALSE),"")</f>
        <v/>
      </c>
      <c r="K112" s="144" t="str">
        <f>IFERROR(VLOOKUP(INDEX(EU_Extra!$D$4:$D$155,MATCH(LARGE(EU_Extra!I$4:I$155,$D112),EU_Extra!I$4:I$155,0)),Countries!$A:$B,2,FALSE),"")</f>
        <v/>
      </c>
      <c r="L112" s="144" t="str">
        <f>IFERROR(VLOOKUP(INDEX(EU_Extra!$D$4:$D$155,MATCH(LARGE(EU_Extra!J$4:J$155,$D112),EU_Extra!J$4:J$155,0)),Countries!$A:$B,2,FALSE),"")</f>
        <v/>
      </c>
      <c r="M112" s="144" t="str">
        <f>IFERROR(VLOOKUP(INDEX(EU_Extra!$D$4:$D$155,MATCH(LARGE(EU_Extra!K$4:K$155,$D112),EU_Extra!K$4:K$155,0)),Countries!$A:$B,2,FALSE),"")</f>
        <v/>
      </c>
      <c r="N112" s="144" t="str">
        <f>IFERROR(VLOOKUP(INDEX(EU_Extra!$D$4:$D$155,MATCH(LARGE(EU_Extra!L$4:L$155,$D112),EU_Extra!L$4:L$155,0)),Countries!$A:$B,2,FALSE),"")</f>
        <v/>
      </c>
      <c r="O112" s="144" t="str">
        <f>IFERROR(VLOOKUP(INDEX(EU_Extra!$D$4:$D$155,MATCH(LARGE(EU_Extra!M$4:M$155,$D112),EU_Extra!M$4:M$155,0)),Countries!$A:$B,2,FALSE),"")</f>
        <v/>
      </c>
      <c r="P112" s="144" t="str">
        <f>IFERROR(VLOOKUP(INDEX(EU_Extra!$D$4:$D$155,MATCH(LARGE(EU_Extra!N$4:N$155,$D112),EU_Extra!N$4:N$155,0)),Countries!$A:$B,2,FALSE),"")</f>
        <v/>
      </c>
      <c r="Q112" s="144" t="str">
        <f>IFERROR(VLOOKUP(INDEX(EU_Extra!$D$4:$D$155,MATCH(LARGE(EU_Extra!O$4:O$155,$D112),EU_Extra!O$4:O$155,0)),Countries!$A:$B,2,FALSE),"")</f>
        <v/>
      </c>
      <c r="R112" s="144" t="str">
        <f>IFERROR(VLOOKUP(INDEX(EU_Extra!$D$4:$D$155,MATCH(LARGE(EU_Extra!P$4:P$155,$D112),EU_Extra!P$4:P$155,0)),Countries!$A:$B,2,FALSE),"")</f>
        <v/>
      </c>
      <c r="S112" s="144" t="str">
        <f>IFERROR(VLOOKUP(INDEX(EU_Extra!$D$4:$D$155,MATCH(LARGE(EU_Extra!Q$4:Q$155,$D112),EU_Extra!Q$4:Q$155,0)),Countries!$A:$B,2,FALSE),"")</f>
        <v/>
      </c>
      <c r="T112" s="144" t="str">
        <f>IFERROR(VLOOKUP(INDEX(EU_Extra!$D$4:$D$155,MATCH(LARGE(EU_Extra!R$4:R$155,$D112),EU_Extra!R$4:R$155,0)),Countries!$A:$B,2,FALSE),"")</f>
        <v/>
      </c>
      <c r="U112" s="144" t="str">
        <f>IFERROR(VLOOKUP(INDEX(EU_Extra!$D$4:$D$155,MATCH(LARGE(EU_Extra!S$4:S$155,$D112),EU_Extra!S$4:S$155,0)),Countries!$A:$B,2,FALSE),"")</f>
        <v/>
      </c>
      <c r="V112" s="144" t="str">
        <f>IFERROR(VLOOKUP(INDEX(EU_Extra!$D$4:$D$155,MATCH(LARGE(EU_Extra!T$4:T$155,$D112),EU_Extra!T$4:T$155,0)),Countries!$A:$B,2,FALSE),"")</f>
        <v/>
      </c>
      <c r="W112" s="144" t="str">
        <f>IFERROR(VLOOKUP(INDEX(EU_Extra!$D$4:$D$155,MATCH(LARGE(EU_Extra!U$4:U$155,$D112),EU_Extra!U$4:U$155,0)),Countries!$A:$B,2,FALSE),"")</f>
        <v/>
      </c>
      <c r="X112" s="144" t="str">
        <f>IFERROR(VLOOKUP(INDEX(EU_Extra!$D$4:$D$155,MATCH(LARGE(EU_Extra!V$4:V$155,$D112),EU_Extra!V$4:V$155,0)),Countries!$A:$B,2,FALSE),"")</f>
        <v/>
      </c>
      <c r="Y112" s="144" t="str">
        <f>IFERROR(VLOOKUP(INDEX(EU_Extra!$D$4:$D$155,MATCH(LARGE(EU_Extra!W$4:W$155,$D112),EU_Extra!W$4:W$155,0)),Countries!$A:$B,2,FALSE),"")</f>
        <v/>
      </c>
      <c r="Z112" s="144" t="str">
        <f>IFERROR(VLOOKUP(INDEX(EU_Extra!$D$4:$D$155,MATCH(LARGE(EU_Extra!X$4:X$155,$D112),EU_Extra!X$4:X$155,0)),Countries!$A:$B,2,FALSE),"")</f>
        <v/>
      </c>
      <c r="AA112" s="144" t="str">
        <f>IFERROR(VLOOKUP(INDEX(EU_Extra!$D$4:$D$155,MATCH(LARGE(EU_Extra!Y$4:Y$155,$D112),EU_Extra!Y$4:Y$155,0)),Countries!$A:$B,2,FALSE),"")</f>
        <v>Kasachstan</v>
      </c>
      <c r="AB112" s="144" t="str">
        <f>IFERROR(VLOOKUP(INDEX(EU_Extra!$D$4:$D$155,MATCH(LARGE(EU_Extra!Z$4:Z$155,$D112),EU_Extra!Z$4:Z$155,0)),Countries!$A:$B,2,FALSE),"")</f>
        <v/>
      </c>
      <c r="AC112" s="144" t="str">
        <f>IFERROR(VLOOKUP(INDEX(EU_Extra!$D$4:$D$155,MATCH(LARGE(EU_Extra!AA$4:AA$155,$D112),EU_Extra!AA$4:AA$155,0)),Countries!$A:$B,2,FALSE),"")</f>
        <v/>
      </c>
      <c r="AD112" s="144" t="str">
        <f>IFERROR(VLOOKUP(INDEX(EU_Extra!$D$4:$D$155,MATCH(LARGE(EU_Extra!AB$4:AB$155,$D112),EU_Extra!AB$4:AB$155,0)),Countries!$A:$B,2,FALSE),"")</f>
        <v/>
      </c>
      <c r="AE112" s="144" t="str">
        <f>IFERROR(VLOOKUP(INDEX(EU_Extra!$D$4:$D$155,MATCH(LARGE(EU_Extra!AC$4:AC$155,$D112),EU_Extra!AC$4:AC$155,0)),Countries!$A:$B,2,FALSE),"")</f>
        <v/>
      </c>
      <c r="AF112" s="144" t="str">
        <f>IFERROR(VLOOKUP(INDEX(EU_Extra!$D$4:$D$155,MATCH(LARGE(EU_Extra!AD$4:AD$155,$D112),EU_Extra!AD$4:AD$155,0)),Countries!$A:$B,2,FALSE),"")</f>
        <v/>
      </c>
      <c r="AG112" s="144" t="str">
        <f>IFERROR(VLOOKUP(INDEX(EU_Extra!$D$4:$D$155,MATCH(LARGE(EU_Extra!AE$4:AE$155,$D112),EU_Extra!AE$4:AE$155,0)),Countries!$A:$B,2,FALSE),"")</f>
        <v/>
      </c>
      <c r="AH112" s="144" t="str">
        <f>IFERROR(VLOOKUP(INDEX(EU_Extra!$D$4:$D$155,MATCH(LARGE(EU_Extra!AF$4:AF$155,$D112),EU_Extra!AF$4:AF$155,0)),Countries!$A:$B,2,FALSE),"")</f>
        <v/>
      </c>
      <c r="AI112" s="144" t="str">
        <f>IFERROR(VLOOKUP(INDEX(EU_Extra!$D$4:$D$155,MATCH(LARGE(EU_Extra!AG$4:AG$155,$D112),EU_Extra!AG$4:AG$155,0)),Countries!$A:$B,2,FALSE),"")</f>
        <v/>
      </c>
      <c r="AJ112" s="144" t="str">
        <f>IFERROR(VLOOKUP(INDEX(EU_Extra!$D$4:$D$155,MATCH(LARGE(EU_Extra!AH$4:AH$155,$D112),EU_Extra!AH$4:AH$155,0)),Countries!$A:$B,2,FALSE),"")</f>
        <v/>
      </c>
    </row>
    <row r="113" spans="4:36" ht="16" customHeight="1">
      <c r="D113" s="145">
        <f t="shared" si="2"/>
        <v>106</v>
      </c>
      <c r="E113" s="144" t="str">
        <f>IFERROR(VLOOKUP(INDEX(EU_Extra!$D$4:$D$152,MATCH(LARGE(EU_Extra!#REF!,$D113),EU_Extra!#REF!,0)),Countries!$A:$B,2,FALSE),"")</f>
        <v/>
      </c>
      <c r="F113" s="144" t="str">
        <f>IFERROR(VLOOKUP(INDEX(EU_Extra!$D$4:$D$152,MATCH(LARGE(EU_Extra!#REF!,$D113),EU_Extra!#REF!,0)),Countries!$A:$B,2,FALSE),"")</f>
        <v/>
      </c>
      <c r="G113" s="144" t="str">
        <f>IFERROR(VLOOKUP(INDEX(EU_Extra!$D$4:$D$155,MATCH(LARGE(EU_Extra!E$4:E$155,$D113),EU_Extra!E$4:E$155,0)),Countries!$A:$B,2,FALSE),"")</f>
        <v/>
      </c>
      <c r="H113" s="144" t="str">
        <f>IFERROR(VLOOKUP(INDEX(EU_Extra!$D$4:$D$155,MATCH(LARGE(EU_Extra!F$4:F$155,$D113),EU_Extra!F$4:F$155,0)),Countries!$A:$B,2,FALSE),"")</f>
        <v/>
      </c>
      <c r="I113" s="144" t="str">
        <f>IFERROR(VLOOKUP(INDEX(EU_Extra!$D$4:$D$155,MATCH(LARGE(EU_Extra!G$4:G$155,$D113),EU_Extra!G$4:G$155,0)),Countries!$A:$B,2,FALSE),"")</f>
        <v/>
      </c>
      <c r="J113" s="144" t="str">
        <f>IFERROR(VLOOKUP(INDEX(EU_Extra!$D$4:$D$155,MATCH(LARGE(EU_Extra!H$4:H$155,$D113),EU_Extra!H$4:H$155,0)),Countries!$A:$B,2,FALSE),"")</f>
        <v/>
      </c>
      <c r="K113" s="144" t="str">
        <f>IFERROR(VLOOKUP(INDEX(EU_Extra!$D$4:$D$155,MATCH(LARGE(EU_Extra!I$4:I$155,$D113),EU_Extra!I$4:I$155,0)),Countries!$A:$B,2,FALSE),"")</f>
        <v/>
      </c>
      <c r="L113" s="144" t="str">
        <f>IFERROR(VLOOKUP(INDEX(EU_Extra!$D$4:$D$155,MATCH(LARGE(EU_Extra!J$4:J$155,$D113),EU_Extra!J$4:J$155,0)),Countries!$A:$B,2,FALSE),"")</f>
        <v/>
      </c>
      <c r="M113" s="144" t="str">
        <f>IFERROR(VLOOKUP(INDEX(EU_Extra!$D$4:$D$155,MATCH(LARGE(EU_Extra!K$4:K$155,$D113),EU_Extra!K$4:K$155,0)),Countries!$A:$B,2,FALSE),"")</f>
        <v/>
      </c>
      <c r="N113" s="144" t="str">
        <f>IFERROR(VLOOKUP(INDEX(EU_Extra!$D$4:$D$155,MATCH(LARGE(EU_Extra!L$4:L$155,$D113),EU_Extra!L$4:L$155,0)),Countries!$A:$B,2,FALSE),"")</f>
        <v/>
      </c>
      <c r="O113" s="144" t="str">
        <f>IFERROR(VLOOKUP(INDEX(EU_Extra!$D$4:$D$155,MATCH(LARGE(EU_Extra!M$4:M$155,$D113),EU_Extra!M$4:M$155,0)),Countries!$A:$B,2,FALSE),"")</f>
        <v/>
      </c>
      <c r="P113" s="144" t="str">
        <f>IFERROR(VLOOKUP(INDEX(EU_Extra!$D$4:$D$155,MATCH(LARGE(EU_Extra!N$4:N$155,$D113),EU_Extra!N$4:N$155,0)),Countries!$A:$B,2,FALSE),"")</f>
        <v/>
      </c>
      <c r="Q113" s="144" t="str">
        <f>IFERROR(VLOOKUP(INDEX(EU_Extra!$D$4:$D$155,MATCH(LARGE(EU_Extra!O$4:O$155,$D113),EU_Extra!O$4:O$155,0)),Countries!$A:$B,2,FALSE),"")</f>
        <v/>
      </c>
      <c r="R113" s="144" t="str">
        <f>IFERROR(VLOOKUP(INDEX(EU_Extra!$D$4:$D$155,MATCH(LARGE(EU_Extra!P$4:P$155,$D113),EU_Extra!P$4:P$155,0)),Countries!$A:$B,2,FALSE),"")</f>
        <v/>
      </c>
      <c r="S113" s="144" t="str">
        <f>IFERROR(VLOOKUP(INDEX(EU_Extra!$D$4:$D$155,MATCH(LARGE(EU_Extra!Q$4:Q$155,$D113),EU_Extra!Q$4:Q$155,0)),Countries!$A:$B,2,FALSE),"")</f>
        <v/>
      </c>
      <c r="T113" s="144" t="str">
        <f>IFERROR(VLOOKUP(INDEX(EU_Extra!$D$4:$D$155,MATCH(LARGE(EU_Extra!R$4:R$155,$D113),EU_Extra!R$4:R$155,0)),Countries!$A:$B,2,FALSE),"")</f>
        <v/>
      </c>
      <c r="U113" s="144" t="str">
        <f>IFERROR(VLOOKUP(INDEX(EU_Extra!$D$4:$D$155,MATCH(LARGE(EU_Extra!S$4:S$155,$D113),EU_Extra!S$4:S$155,0)),Countries!$A:$B,2,FALSE),"")</f>
        <v/>
      </c>
      <c r="V113" s="144" t="str">
        <f>IFERROR(VLOOKUP(INDEX(EU_Extra!$D$4:$D$155,MATCH(LARGE(EU_Extra!T$4:T$155,$D113),EU_Extra!T$4:T$155,0)),Countries!$A:$B,2,FALSE),"")</f>
        <v/>
      </c>
      <c r="W113" s="144" t="str">
        <f>IFERROR(VLOOKUP(INDEX(EU_Extra!$D$4:$D$155,MATCH(LARGE(EU_Extra!U$4:U$155,$D113),EU_Extra!U$4:U$155,0)),Countries!$A:$B,2,FALSE),"")</f>
        <v/>
      </c>
      <c r="X113" s="144" t="str">
        <f>IFERROR(VLOOKUP(INDEX(EU_Extra!$D$4:$D$155,MATCH(LARGE(EU_Extra!V$4:V$155,$D113),EU_Extra!V$4:V$155,0)),Countries!$A:$B,2,FALSE),"")</f>
        <v/>
      </c>
      <c r="Y113" s="144" t="str">
        <f>IFERROR(VLOOKUP(INDEX(EU_Extra!$D$4:$D$155,MATCH(LARGE(EU_Extra!W$4:W$155,$D113),EU_Extra!W$4:W$155,0)),Countries!$A:$B,2,FALSE),"")</f>
        <v/>
      </c>
      <c r="Z113" s="144" t="str">
        <f>IFERROR(VLOOKUP(INDEX(EU_Extra!$D$4:$D$155,MATCH(LARGE(EU_Extra!X$4:X$155,$D113),EU_Extra!X$4:X$155,0)),Countries!$A:$B,2,FALSE),"")</f>
        <v/>
      </c>
      <c r="AA113" s="144" t="str">
        <f>IFERROR(VLOOKUP(INDEX(EU_Extra!$D$4:$D$155,MATCH(LARGE(EU_Extra!Y$4:Y$155,$D113),EU_Extra!Y$4:Y$155,0)),Countries!$A:$B,2,FALSE),"")</f>
        <v>Burkina Faso</v>
      </c>
      <c r="AB113" s="144" t="str">
        <f>IFERROR(VLOOKUP(INDEX(EU_Extra!$D$4:$D$155,MATCH(LARGE(EU_Extra!Z$4:Z$155,$D113),EU_Extra!Z$4:Z$155,0)),Countries!$A:$B,2,FALSE),"")</f>
        <v/>
      </c>
      <c r="AC113" s="144" t="str">
        <f>IFERROR(VLOOKUP(INDEX(EU_Extra!$D$4:$D$155,MATCH(LARGE(EU_Extra!AA$4:AA$155,$D113),EU_Extra!AA$4:AA$155,0)),Countries!$A:$B,2,FALSE),"")</f>
        <v/>
      </c>
      <c r="AD113" s="144" t="str">
        <f>IFERROR(VLOOKUP(INDEX(EU_Extra!$D$4:$D$155,MATCH(LARGE(EU_Extra!AB$4:AB$155,$D113),EU_Extra!AB$4:AB$155,0)),Countries!$A:$B,2,FALSE),"")</f>
        <v/>
      </c>
      <c r="AE113" s="144" t="str">
        <f>IFERROR(VLOOKUP(INDEX(EU_Extra!$D$4:$D$155,MATCH(LARGE(EU_Extra!AC$4:AC$155,$D113),EU_Extra!AC$4:AC$155,0)),Countries!$A:$B,2,FALSE),"")</f>
        <v/>
      </c>
      <c r="AF113" s="144" t="str">
        <f>IFERROR(VLOOKUP(INDEX(EU_Extra!$D$4:$D$155,MATCH(LARGE(EU_Extra!AD$4:AD$155,$D113),EU_Extra!AD$4:AD$155,0)),Countries!$A:$B,2,FALSE),"")</f>
        <v/>
      </c>
      <c r="AG113" s="144" t="str">
        <f>IFERROR(VLOOKUP(INDEX(EU_Extra!$D$4:$D$155,MATCH(LARGE(EU_Extra!AE$4:AE$155,$D113),EU_Extra!AE$4:AE$155,0)),Countries!$A:$B,2,FALSE),"")</f>
        <v/>
      </c>
      <c r="AH113" s="144" t="str">
        <f>IFERROR(VLOOKUP(INDEX(EU_Extra!$D$4:$D$155,MATCH(LARGE(EU_Extra!AF$4:AF$155,$D113),EU_Extra!AF$4:AF$155,0)),Countries!$A:$B,2,FALSE),"")</f>
        <v/>
      </c>
      <c r="AI113" s="144" t="str">
        <f>IFERROR(VLOOKUP(INDEX(EU_Extra!$D$4:$D$155,MATCH(LARGE(EU_Extra!AG$4:AG$155,$D113),EU_Extra!AG$4:AG$155,0)),Countries!$A:$B,2,FALSE),"")</f>
        <v/>
      </c>
      <c r="AJ113" s="144" t="str">
        <f>IFERROR(VLOOKUP(INDEX(EU_Extra!$D$4:$D$155,MATCH(LARGE(EU_Extra!AH$4:AH$155,$D113),EU_Extra!AH$4:AH$155,0)),Countries!$A:$B,2,FALSE),"")</f>
        <v/>
      </c>
    </row>
    <row r="114" spans="4:36" ht="16" customHeight="1">
      <c r="D114" s="145">
        <f t="shared" si="2"/>
        <v>107</v>
      </c>
      <c r="E114" s="144" t="str">
        <f>IFERROR(VLOOKUP(INDEX(EU_Extra!$D$4:$D$152,MATCH(LARGE(EU_Extra!#REF!,$D114),EU_Extra!#REF!,0)),Countries!$A:$B,2,FALSE),"")</f>
        <v/>
      </c>
      <c r="F114" s="144" t="str">
        <f>IFERROR(VLOOKUP(INDEX(EU_Extra!$D$4:$D$152,MATCH(LARGE(EU_Extra!#REF!,$D114),EU_Extra!#REF!,0)),Countries!$A:$B,2,FALSE),"")</f>
        <v/>
      </c>
      <c r="G114" s="144" t="str">
        <f>IFERROR(VLOOKUP(INDEX(EU_Extra!$D$4:$D$155,MATCH(LARGE(EU_Extra!E$4:E$155,$D114),EU_Extra!E$4:E$155,0)),Countries!$A:$B,2,FALSE),"")</f>
        <v/>
      </c>
      <c r="H114" s="144" t="str">
        <f>IFERROR(VLOOKUP(INDEX(EU_Extra!$D$4:$D$155,MATCH(LARGE(EU_Extra!F$4:F$155,$D114),EU_Extra!F$4:F$155,0)),Countries!$A:$B,2,FALSE),"")</f>
        <v/>
      </c>
      <c r="I114" s="144" t="str">
        <f>IFERROR(VLOOKUP(INDEX(EU_Extra!$D$4:$D$155,MATCH(LARGE(EU_Extra!G$4:G$155,$D114),EU_Extra!G$4:G$155,0)),Countries!$A:$B,2,FALSE),"")</f>
        <v/>
      </c>
      <c r="J114" s="144" t="str">
        <f>IFERROR(VLOOKUP(INDEX(EU_Extra!$D$4:$D$155,MATCH(LARGE(EU_Extra!H$4:H$155,$D114),EU_Extra!H$4:H$155,0)),Countries!$A:$B,2,FALSE),"")</f>
        <v/>
      </c>
      <c r="K114" s="144" t="str">
        <f>IFERROR(VLOOKUP(INDEX(EU_Extra!$D$4:$D$155,MATCH(LARGE(EU_Extra!I$4:I$155,$D114),EU_Extra!I$4:I$155,0)),Countries!$A:$B,2,FALSE),"")</f>
        <v/>
      </c>
      <c r="L114" s="144" t="str">
        <f>IFERROR(VLOOKUP(INDEX(EU_Extra!$D$4:$D$155,MATCH(LARGE(EU_Extra!J$4:J$155,$D114),EU_Extra!J$4:J$155,0)),Countries!$A:$B,2,FALSE),"")</f>
        <v/>
      </c>
      <c r="M114" s="144" t="str">
        <f>IFERROR(VLOOKUP(INDEX(EU_Extra!$D$4:$D$155,MATCH(LARGE(EU_Extra!K$4:K$155,$D114),EU_Extra!K$4:K$155,0)),Countries!$A:$B,2,FALSE),"")</f>
        <v/>
      </c>
      <c r="N114" s="144" t="str">
        <f>IFERROR(VLOOKUP(INDEX(EU_Extra!$D$4:$D$155,MATCH(LARGE(EU_Extra!L$4:L$155,$D114),EU_Extra!L$4:L$155,0)),Countries!$A:$B,2,FALSE),"")</f>
        <v/>
      </c>
      <c r="O114" s="144" t="str">
        <f>IFERROR(VLOOKUP(INDEX(EU_Extra!$D$4:$D$155,MATCH(LARGE(EU_Extra!M$4:M$155,$D114),EU_Extra!M$4:M$155,0)),Countries!$A:$B,2,FALSE),"")</f>
        <v/>
      </c>
      <c r="P114" s="144" t="str">
        <f>IFERROR(VLOOKUP(INDEX(EU_Extra!$D$4:$D$155,MATCH(LARGE(EU_Extra!N$4:N$155,$D114),EU_Extra!N$4:N$155,0)),Countries!$A:$B,2,FALSE),"")</f>
        <v/>
      </c>
      <c r="Q114" s="144" t="str">
        <f>IFERROR(VLOOKUP(INDEX(EU_Extra!$D$4:$D$155,MATCH(LARGE(EU_Extra!O$4:O$155,$D114),EU_Extra!O$4:O$155,0)),Countries!$A:$B,2,FALSE),"")</f>
        <v/>
      </c>
      <c r="R114" s="144" t="str">
        <f>IFERROR(VLOOKUP(INDEX(EU_Extra!$D$4:$D$155,MATCH(LARGE(EU_Extra!P$4:P$155,$D114),EU_Extra!P$4:P$155,0)),Countries!$A:$B,2,FALSE),"")</f>
        <v/>
      </c>
      <c r="S114" s="144" t="str">
        <f>IFERROR(VLOOKUP(INDEX(EU_Extra!$D$4:$D$155,MATCH(LARGE(EU_Extra!Q$4:Q$155,$D114),EU_Extra!Q$4:Q$155,0)),Countries!$A:$B,2,FALSE),"")</f>
        <v/>
      </c>
      <c r="T114" s="144" t="str">
        <f>IFERROR(VLOOKUP(INDEX(EU_Extra!$D$4:$D$155,MATCH(LARGE(EU_Extra!R$4:R$155,$D114),EU_Extra!R$4:R$155,0)),Countries!$A:$B,2,FALSE),"")</f>
        <v/>
      </c>
      <c r="U114" s="144" t="str">
        <f>IFERROR(VLOOKUP(INDEX(EU_Extra!$D$4:$D$155,MATCH(LARGE(EU_Extra!S$4:S$155,$D114),EU_Extra!S$4:S$155,0)),Countries!$A:$B,2,FALSE),"")</f>
        <v/>
      </c>
      <c r="V114" s="144" t="str">
        <f>IFERROR(VLOOKUP(INDEX(EU_Extra!$D$4:$D$155,MATCH(LARGE(EU_Extra!T$4:T$155,$D114),EU_Extra!T$4:T$155,0)),Countries!$A:$B,2,FALSE),"")</f>
        <v/>
      </c>
      <c r="W114" s="144" t="str">
        <f>IFERROR(VLOOKUP(INDEX(EU_Extra!$D$4:$D$155,MATCH(LARGE(EU_Extra!U$4:U$155,$D114),EU_Extra!U$4:U$155,0)),Countries!$A:$B,2,FALSE),"")</f>
        <v/>
      </c>
      <c r="X114" s="144" t="str">
        <f>IFERROR(VLOOKUP(INDEX(EU_Extra!$D$4:$D$155,MATCH(LARGE(EU_Extra!V$4:V$155,$D114),EU_Extra!V$4:V$155,0)),Countries!$A:$B,2,FALSE),"")</f>
        <v/>
      </c>
      <c r="Y114" s="144" t="str">
        <f>IFERROR(VLOOKUP(INDEX(EU_Extra!$D$4:$D$155,MATCH(LARGE(EU_Extra!W$4:W$155,$D114),EU_Extra!W$4:W$155,0)),Countries!$A:$B,2,FALSE),"")</f>
        <v/>
      </c>
      <c r="Z114" s="144" t="str">
        <f>IFERROR(VLOOKUP(INDEX(EU_Extra!$D$4:$D$155,MATCH(LARGE(EU_Extra!X$4:X$155,$D114),EU_Extra!X$4:X$155,0)),Countries!$A:$B,2,FALSE),"")</f>
        <v/>
      </c>
      <c r="AA114" s="144" t="str">
        <f>IFERROR(VLOOKUP(INDEX(EU_Extra!$D$4:$D$155,MATCH(LARGE(EU_Extra!Y$4:Y$155,$D114),EU_Extra!Y$4:Y$155,0)),Countries!$A:$B,2,FALSE),"")</f>
        <v>Irak</v>
      </c>
      <c r="AB114" s="144" t="str">
        <f>IFERROR(VLOOKUP(INDEX(EU_Extra!$D$4:$D$155,MATCH(LARGE(EU_Extra!Z$4:Z$155,$D114),EU_Extra!Z$4:Z$155,0)),Countries!$A:$B,2,FALSE),"")</f>
        <v/>
      </c>
      <c r="AC114" s="144" t="str">
        <f>IFERROR(VLOOKUP(INDEX(EU_Extra!$D$4:$D$155,MATCH(LARGE(EU_Extra!AA$4:AA$155,$D114),EU_Extra!AA$4:AA$155,0)),Countries!$A:$B,2,FALSE),"")</f>
        <v/>
      </c>
      <c r="AD114" s="144" t="str">
        <f>IFERROR(VLOOKUP(INDEX(EU_Extra!$D$4:$D$155,MATCH(LARGE(EU_Extra!AB$4:AB$155,$D114),EU_Extra!AB$4:AB$155,0)),Countries!$A:$B,2,FALSE),"")</f>
        <v/>
      </c>
      <c r="AE114" s="144" t="str">
        <f>IFERROR(VLOOKUP(INDEX(EU_Extra!$D$4:$D$155,MATCH(LARGE(EU_Extra!AC$4:AC$155,$D114),EU_Extra!AC$4:AC$155,0)),Countries!$A:$B,2,FALSE),"")</f>
        <v/>
      </c>
      <c r="AF114" s="144" t="str">
        <f>IFERROR(VLOOKUP(INDEX(EU_Extra!$D$4:$D$155,MATCH(LARGE(EU_Extra!AD$4:AD$155,$D114),EU_Extra!AD$4:AD$155,0)),Countries!$A:$B,2,FALSE),"")</f>
        <v/>
      </c>
      <c r="AG114" s="144" t="str">
        <f>IFERROR(VLOOKUP(INDEX(EU_Extra!$D$4:$D$155,MATCH(LARGE(EU_Extra!AE$4:AE$155,$D114),EU_Extra!AE$4:AE$155,0)),Countries!$A:$B,2,FALSE),"")</f>
        <v/>
      </c>
      <c r="AH114" s="144" t="str">
        <f>IFERROR(VLOOKUP(INDEX(EU_Extra!$D$4:$D$155,MATCH(LARGE(EU_Extra!AF$4:AF$155,$D114),EU_Extra!AF$4:AF$155,0)),Countries!$A:$B,2,FALSE),"")</f>
        <v/>
      </c>
      <c r="AI114" s="144" t="str">
        <f>IFERROR(VLOOKUP(INDEX(EU_Extra!$D$4:$D$155,MATCH(LARGE(EU_Extra!AG$4:AG$155,$D114),EU_Extra!AG$4:AG$155,0)),Countries!$A:$B,2,FALSE),"")</f>
        <v/>
      </c>
      <c r="AJ114" s="144" t="str">
        <f>IFERROR(VLOOKUP(INDEX(EU_Extra!$D$4:$D$155,MATCH(LARGE(EU_Extra!AH$4:AH$155,$D114),EU_Extra!AH$4:AH$155,0)),Countries!$A:$B,2,FALSE),"")</f>
        <v/>
      </c>
    </row>
    <row r="115" spans="4:36" ht="16" customHeight="1">
      <c r="D115" s="145">
        <f t="shared" si="2"/>
        <v>108</v>
      </c>
      <c r="E115" s="144" t="str">
        <f>IFERROR(VLOOKUP(INDEX(EU_Extra!$D$4:$D$152,MATCH(LARGE(EU_Extra!#REF!,$D115),EU_Extra!#REF!,0)),Countries!$A:$B,2,FALSE),"")</f>
        <v/>
      </c>
      <c r="F115" s="144" t="str">
        <f>IFERROR(VLOOKUP(INDEX(EU_Extra!$D$4:$D$152,MATCH(LARGE(EU_Extra!#REF!,$D115),EU_Extra!#REF!,0)),Countries!$A:$B,2,FALSE),"")</f>
        <v/>
      </c>
      <c r="G115" s="144" t="str">
        <f>IFERROR(VLOOKUP(INDEX(EU_Extra!$D$4:$D$155,MATCH(LARGE(EU_Extra!E$4:E$155,$D115),EU_Extra!E$4:E$155,0)),Countries!$A:$B,2,FALSE),"")</f>
        <v/>
      </c>
      <c r="H115" s="144" t="str">
        <f>IFERROR(VLOOKUP(INDEX(EU_Extra!$D$4:$D$155,MATCH(LARGE(EU_Extra!F$4:F$155,$D115),EU_Extra!F$4:F$155,0)),Countries!$A:$B,2,FALSE),"")</f>
        <v/>
      </c>
      <c r="I115" s="144" t="str">
        <f>IFERROR(VLOOKUP(INDEX(EU_Extra!$D$4:$D$155,MATCH(LARGE(EU_Extra!G$4:G$155,$D115),EU_Extra!G$4:G$155,0)),Countries!$A:$B,2,FALSE),"")</f>
        <v/>
      </c>
      <c r="J115" s="144" t="str">
        <f>IFERROR(VLOOKUP(INDEX(EU_Extra!$D$4:$D$155,MATCH(LARGE(EU_Extra!H$4:H$155,$D115),EU_Extra!H$4:H$155,0)),Countries!$A:$B,2,FALSE),"")</f>
        <v/>
      </c>
      <c r="K115" s="144" t="str">
        <f>IFERROR(VLOOKUP(INDEX(EU_Extra!$D$4:$D$155,MATCH(LARGE(EU_Extra!I$4:I$155,$D115),EU_Extra!I$4:I$155,0)),Countries!$A:$B,2,FALSE),"")</f>
        <v/>
      </c>
      <c r="L115" s="144" t="str">
        <f>IFERROR(VLOOKUP(INDEX(EU_Extra!$D$4:$D$155,MATCH(LARGE(EU_Extra!J$4:J$155,$D115),EU_Extra!J$4:J$155,0)),Countries!$A:$B,2,FALSE),"")</f>
        <v/>
      </c>
      <c r="M115" s="144" t="str">
        <f>IFERROR(VLOOKUP(INDEX(EU_Extra!$D$4:$D$155,MATCH(LARGE(EU_Extra!K$4:K$155,$D115),EU_Extra!K$4:K$155,0)),Countries!$A:$B,2,FALSE),"")</f>
        <v/>
      </c>
      <c r="N115" s="144" t="str">
        <f>IFERROR(VLOOKUP(INDEX(EU_Extra!$D$4:$D$155,MATCH(LARGE(EU_Extra!L$4:L$155,$D115),EU_Extra!L$4:L$155,0)),Countries!$A:$B,2,FALSE),"")</f>
        <v/>
      </c>
      <c r="O115" s="144" t="str">
        <f>IFERROR(VLOOKUP(INDEX(EU_Extra!$D$4:$D$155,MATCH(LARGE(EU_Extra!M$4:M$155,$D115),EU_Extra!M$4:M$155,0)),Countries!$A:$B,2,FALSE),"")</f>
        <v/>
      </c>
      <c r="P115" s="144" t="str">
        <f>IFERROR(VLOOKUP(INDEX(EU_Extra!$D$4:$D$155,MATCH(LARGE(EU_Extra!N$4:N$155,$D115),EU_Extra!N$4:N$155,0)),Countries!$A:$B,2,FALSE),"")</f>
        <v/>
      </c>
      <c r="Q115" s="144" t="str">
        <f>IFERROR(VLOOKUP(INDEX(EU_Extra!$D$4:$D$155,MATCH(LARGE(EU_Extra!O$4:O$155,$D115),EU_Extra!O$4:O$155,0)),Countries!$A:$B,2,FALSE),"")</f>
        <v/>
      </c>
      <c r="R115" s="144" t="str">
        <f>IFERROR(VLOOKUP(INDEX(EU_Extra!$D$4:$D$155,MATCH(LARGE(EU_Extra!P$4:P$155,$D115),EU_Extra!P$4:P$155,0)),Countries!$A:$B,2,FALSE),"")</f>
        <v/>
      </c>
      <c r="S115" s="144" t="str">
        <f>IFERROR(VLOOKUP(INDEX(EU_Extra!$D$4:$D$155,MATCH(LARGE(EU_Extra!Q$4:Q$155,$D115),EU_Extra!Q$4:Q$155,0)),Countries!$A:$B,2,FALSE),"")</f>
        <v/>
      </c>
      <c r="T115" s="144" t="str">
        <f>IFERROR(VLOOKUP(INDEX(EU_Extra!$D$4:$D$155,MATCH(LARGE(EU_Extra!R$4:R$155,$D115),EU_Extra!R$4:R$155,0)),Countries!$A:$B,2,FALSE),"")</f>
        <v/>
      </c>
      <c r="U115" s="144" t="str">
        <f>IFERROR(VLOOKUP(INDEX(EU_Extra!$D$4:$D$155,MATCH(LARGE(EU_Extra!S$4:S$155,$D115),EU_Extra!S$4:S$155,0)),Countries!$A:$B,2,FALSE),"")</f>
        <v/>
      </c>
      <c r="V115" s="144" t="str">
        <f>IFERROR(VLOOKUP(INDEX(EU_Extra!$D$4:$D$155,MATCH(LARGE(EU_Extra!T$4:T$155,$D115),EU_Extra!T$4:T$155,0)),Countries!$A:$B,2,FALSE),"")</f>
        <v/>
      </c>
      <c r="W115" s="144" t="str">
        <f>IFERROR(VLOOKUP(INDEX(EU_Extra!$D$4:$D$155,MATCH(LARGE(EU_Extra!U$4:U$155,$D115),EU_Extra!U$4:U$155,0)),Countries!$A:$B,2,FALSE),"")</f>
        <v/>
      </c>
      <c r="X115" s="144" t="str">
        <f>IFERROR(VLOOKUP(INDEX(EU_Extra!$D$4:$D$155,MATCH(LARGE(EU_Extra!V$4:V$155,$D115),EU_Extra!V$4:V$155,0)),Countries!$A:$B,2,FALSE),"")</f>
        <v/>
      </c>
      <c r="Y115" s="144" t="str">
        <f>IFERROR(VLOOKUP(INDEX(EU_Extra!$D$4:$D$155,MATCH(LARGE(EU_Extra!W$4:W$155,$D115),EU_Extra!W$4:W$155,0)),Countries!$A:$B,2,FALSE),"")</f>
        <v/>
      </c>
      <c r="Z115" s="144" t="str">
        <f>IFERROR(VLOOKUP(INDEX(EU_Extra!$D$4:$D$155,MATCH(LARGE(EU_Extra!X$4:X$155,$D115),EU_Extra!X$4:X$155,0)),Countries!$A:$B,2,FALSE),"")</f>
        <v/>
      </c>
      <c r="AA115" s="144" t="str">
        <f>IFERROR(VLOOKUP(INDEX(EU_Extra!$D$4:$D$155,MATCH(LARGE(EU_Extra!Y$4:Y$155,$D115),EU_Extra!Y$4:Y$155,0)),Countries!$A:$B,2,FALSE),"")</f>
        <v/>
      </c>
      <c r="AB115" s="144" t="str">
        <f>IFERROR(VLOOKUP(INDEX(EU_Extra!$D$4:$D$155,MATCH(LARGE(EU_Extra!Z$4:Z$155,$D115),EU_Extra!Z$4:Z$155,0)),Countries!$A:$B,2,FALSE),"")</f>
        <v/>
      </c>
      <c r="AC115" s="144" t="str">
        <f>IFERROR(VLOOKUP(INDEX(EU_Extra!$D$4:$D$155,MATCH(LARGE(EU_Extra!AA$4:AA$155,$D115),EU_Extra!AA$4:AA$155,0)),Countries!$A:$B,2,FALSE),"")</f>
        <v/>
      </c>
      <c r="AD115" s="144" t="str">
        <f>IFERROR(VLOOKUP(INDEX(EU_Extra!$D$4:$D$155,MATCH(LARGE(EU_Extra!AB$4:AB$155,$D115),EU_Extra!AB$4:AB$155,0)),Countries!$A:$B,2,FALSE),"")</f>
        <v/>
      </c>
      <c r="AE115" s="144" t="str">
        <f>IFERROR(VLOOKUP(INDEX(EU_Extra!$D$4:$D$155,MATCH(LARGE(EU_Extra!AC$4:AC$155,$D115),EU_Extra!AC$4:AC$155,0)),Countries!$A:$B,2,FALSE),"")</f>
        <v/>
      </c>
      <c r="AF115" s="144" t="str">
        <f>IFERROR(VLOOKUP(INDEX(EU_Extra!$D$4:$D$155,MATCH(LARGE(EU_Extra!AD$4:AD$155,$D115),EU_Extra!AD$4:AD$155,0)),Countries!$A:$B,2,FALSE),"")</f>
        <v/>
      </c>
      <c r="AG115" s="144" t="str">
        <f>IFERROR(VLOOKUP(INDEX(EU_Extra!$D$4:$D$155,MATCH(LARGE(EU_Extra!AE$4:AE$155,$D115),EU_Extra!AE$4:AE$155,0)),Countries!$A:$B,2,FALSE),"")</f>
        <v/>
      </c>
      <c r="AH115" s="144" t="str">
        <f>IFERROR(VLOOKUP(INDEX(EU_Extra!$D$4:$D$155,MATCH(LARGE(EU_Extra!AF$4:AF$155,$D115),EU_Extra!AF$4:AF$155,0)),Countries!$A:$B,2,FALSE),"")</f>
        <v/>
      </c>
      <c r="AI115" s="144" t="str">
        <f>IFERROR(VLOOKUP(INDEX(EU_Extra!$D$4:$D$155,MATCH(LARGE(EU_Extra!AG$4:AG$155,$D115),EU_Extra!AG$4:AG$155,0)),Countries!$A:$B,2,FALSE),"")</f>
        <v/>
      </c>
      <c r="AJ115" s="144" t="str">
        <f>IFERROR(VLOOKUP(INDEX(EU_Extra!$D$4:$D$155,MATCH(LARGE(EU_Extra!AH$4:AH$155,$D115),EU_Extra!AH$4:AH$155,0)),Countries!$A:$B,2,FALSE),"")</f>
        <v/>
      </c>
    </row>
    <row r="116" spans="4:36" ht="16" customHeight="1">
      <c r="D116" s="145">
        <f t="shared" si="2"/>
        <v>109</v>
      </c>
      <c r="E116" s="144" t="str">
        <f>IFERROR(VLOOKUP(INDEX(EU_Extra!$D$4:$D$152,MATCH(LARGE(EU_Extra!#REF!,$D116),EU_Extra!#REF!,0)),Countries!$A:$B,2,FALSE),"")</f>
        <v/>
      </c>
      <c r="F116" s="144" t="str">
        <f>IFERROR(VLOOKUP(INDEX(EU_Extra!$D$4:$D$152,MATCH(LARGE(EU_Extra!#REF!,$D116),EU_Extra!#REF!,0)),Countries!$A:$B,2,FALSE),"")</f>
        <v/>
      </c>
      <c r="G116" s="144" t="str">
        <f>IFERROR(VLOOKUP(INDEX(EU_Extra!$D$4:$D$155,MATCH(LARGE(EU_Extra!E$4:E$155,$D116),EU_Extra!E$4:E$155,0)),Countries!$A:$B,2,FALSE),"")</f>
        <v/>
      </c>
      <c r="H116" s="144" t="str">
        <f>IFERROR(VLOOKUP(INDEX(EU_Extra!$D$4:$D$155,MATCH(LARGE(EU_Extra!F$4:F$155,$D116),EU_Extra!F$4:F$155,0)),Countries!$A:$B,2,FALSE),"")</f>
        <v/>
      </c>
      <c r="I116" s="144" t="str">
        <f>IFERROR(VLOOKUP(INDEX(EU_Extra!$D$4:$D$155,MATCH(LARGE(EU_Extra!G$4:G$155,$D116),EU_Extra!G$4:G$155,0)),Countries!$A:$B,2,FALSE),"")</f>
        <v/>
      </c>
      <c r="J116" s="144" t="str">
        <f>IFERROR(VLOOKUP(INDEX(EU_Extra!$D$4:$D$155,MATCH(LARGE(EU_Extra!H$4:H$155,$D116),EU_Extra!H$4:H$155,0)),Countries!$A:$B,2,FALSE),"")</f>
        <v/>
      </c>
      <c r="K116" s="144" t="str">
        <f>IFERROR(VLOOKUP(INDEX(EU_Extra!$D$4:$D$155,MATCH(LARGE(EU_Extra!I$4:I$155,$D116),EU_Extra!I$4:I$155,0)),Countries!$A:$B,2,FALSE),"")</f>
        <v/>
      </c>
      <c r="L116" s="144" t="str">
        <f>IFERROR(VLOOKUP(INDEX(EU_Extra!$D$4:$D$155,MATCH(LARGE(EU_Extra!J$4:J$155,$D116),EU_Extra!J$4:J$155,0)),Countries!$A:$B,2,FALSE),"")</f>
        <v/>
      </c>
      <c r="M116" s="144" t="str">
        <f>IFERROR(VLOOKUP(INDEX(EU_Extra!$D$4:$D$155,MATCH(LARGE(EU_Extra!K$4:K$155,$D116),EU_Extra!K$4:K$155,0)),Countries!$A:$B,2,FALSE),"")</f>
        <v/>
      </c>
      <c r="N116" s="144" t="str">
        <f>IFERROR(VLOOKUP(INDEX(EU_Extra!$D$4:$D$155,MATCH(LARGE(EU_Extra!L$4:L$155,$D116),EU_Extra!L$4:L$155,0)),Countries!$A:$B,2,FALSE),"")</f>
        <v/>
      </c>
      <c r="O116" s="144" t="str">
        <f>IFERROR(VLOOKUP(INDEX(EU_Extra!$D$4:$D$155,MATCH(LARGE(EU_Extra!M$4:M$155,$D116),EU_Extra!M$4:M$155,0)),Countries!$A:$B,2,FALSE),"")</f>
        <v/>
      </c>
      <c r="P116" s="144" t="str">
        <f>IFERROR(VLOOKUP(INDEX(EU_Extra!$D$4:$D$155,MATCH(LARGE(EU_Extra!N$4:N$155,$D116),EU_Extra!N$4:N$155,0)),Countries!$A:$B,2,FALSE),"")</f>
        <v/>
      </c>
      <c r="Q116" s="144" t="str">
        <f>IFERROR(VLOOKUP(INDEX(EU_Extra!$D$4:$D$155,MATCH(LARGE(EU_Extra!O$4:O$155,$D116),EU_Extra!O$4:O$155,0)),Countries!$A:$B,2,FALSE),"")</f>
        <v/>
      </c>
      <c r="R116" s="144" t="str">
        <f>IFERROR(VLOOKUP(INDEX(EU_Extra!$D$4:$D$155,MATCH(LARGE(EU_Extra!P$4:P$155,$D116),EU_Extra!P$4:P$155,0)),Countries!$A:$B,2,FALSE),"")</f>
        <v/>
      </c>
      <c r="S116" s="144" t="str">
        <f>IFERROR(VLOOKUP(INDEX(EU_Extra!$D$4:$D$155,MATCH(LARGE(EU_Extra!Q$4:Q$155,$D116),EU_Extra!Q$4:Q$155,0)),Countries!$A:$B,2,FALSE),"")</f>
        <v/>
      </c>
      <c r="T116" s="144" t="str">
        <f>IFERROR(VLOOKUP(INDEX(EU_Extra!$D$4:$D$155,MATCH(LARGE(EU_Extra!R$4:R$155,$D116),EU_Extra!R$4:R$155,0)),Countries!$A:$B,2,FALSE),"")</f>
        <v/>
      </c>
      <c r="U116" s="144" t="str">
        <f>IFERROR(VLOOKUP(INDEX(EU_Extra!$D$4:$D$155,MATCH(LARGE(EU_Extra!S$4:S$155,$D116),EU_Extra!S$4:S$155,0)),Countries!$A:$B,2,FALSE),"")</f>
        <v/>
      </c>
      <c r="V116" s="144" t="str">
        <f>IFERROR(VLOOKUP(INDEX(EU_Extra!$D$4:$D$155,MATCH(LARGE(EU_Extra!T$4:T$155,$D116),EU_Extra!T$4:T$155,0)),Countries!$A:$B,2,FALSE),"")</f>
        <v/>
      </c>
      <c r="W116" s="144" t="str">
        <f>IFERROR(VLOOKUP(INDEX(EU_Extra!$D$4:$D$155,MATCH(LARGE(EU_Extra!U$4:U$155,$D116),EU_Extra!U$4:U$155,0)),Countries!$A:$B,2,FALSE),"")</f>
        <v/>
      </c>
      <c r="X116" s="144" t="str">
        <f>IFERROR(VLOOKUP(INDEX(EU_Extra!$D$4:$D$155,MATCH(LARGE(EU_Extra!V$4:V$155,$D116),EU_Extra!V$4:V$155,0)),Countries!$A:$B,2,FALSE),"")</f>
        <v/>
      </c>
      <c r="Y116" s="144" t="str">
        <f>IFERROR(VLOOKUP(INDEX(EU_Extra!$D$4:$D$155,MATCH(LARGE(EU_Extra!W$4:W$155,$D116),EU_Extra!W$4:W$155,0)),Countries!$A:$B,2,FALSE),"")</f>
        <v/>
      </c>
      <c r="Z116" s="144" t="str">
        <f>IFERROR(VLOOKUP(INDEX(EU_Extra!$D$4:$D$155,MATCH(LARGE(EU_Extra!X$4:X$155,$D116),EU_Extra!X$4:X$155,0)),Countries!$A:$B,2,FALSE),"")</f>
        <v/>
      </c>
      <c r="AA116" s="144" t="str">
        <f>IFERROR(VLOOKUP(INDEX(EU_Extra!$D$4:$D$155,MATCH(LARGE(EU_Extra!Y$4:Y$155,$D116),EU_Extra!Y$4:Y$155,0)),Countries!$A:$B,2,FALSE),"")</f>
        <v/>
      </c>
      <c r="AB116" s="144" t="str">
        <f>IFERROR(VLOOKUP(INDEX(EU_Extra!$D$4:$D$155,MATCH(LARGE(EU_Extra!Z$4:Z$155,$D116),EU_Extra!Z$4:Z$155,0)),Countries!$A:$B,2,FALSE),"")</f>
        <v/>
      </c>
      <c r="AC116" s="144" t="str">
        <f>IFERROR(VLOOKUP(INDEX(EU_Extra!$D$4:$D$155,MATCH(LARGE(EU_Extra!AA$4:AA$155,$D116),EU_Extra!AA$4:AA$155,0)),Countries!$A:$B,2,FALSE),"")</f>
        <v/>
      </c>
      <c r="AD116" s="144" t="str">
        <f>IFERROR(VLOOKUP(INDEX(EU_Extra!$D$4:$D$155,MATCH(LARGE(EU_Extra!AB$4:AB$155,$D116),EU_Extra!AB$4:AB$155,0)),Countries!$A:$B,2,FALSE),"")</f>
        <v/>
      </c>
      <c r="AE116" s="144" t="str">
        <f>IFERROR(VLOOKUP(INDEX(EU_Extra!$D$4:$D$155,MATCH(LARGE(EU_Extra!AC$4:AC$155,$D116),EU_Extra!AC$4:AC$155,0)),Countries!$A:$B,2,FALSE),"")</f>
        <v/>
      </c>
      <c r="AF116" s="144" t="str">
        <f>IFERROR(VLOOKUP(INDEX(EU_Extra!$D$4:$D$155,MATCH(LARGE(EU_Extra!AD$4:AD$155,$D116),EU_Extra!AD$4:AD$155,0)),Countries!$A:$B,2,FALSE),"")</f>
        <v/>
      </c>
      <c r="AG116" s="144" t="str">
        <f>IFERROR(VLOOKUP(INDEX(EU_Extra!$D$4:$D$155,MATCH(LARGE(EU_Extra!AE$4:AE$155,$D116),EU_Extra!AE$4:AE$155,0)),Countries!$A:$B,2,FALSE),"")</f>
        <v/>
      </c>
      <c r="AH116" s="144" t="str">
        <f>IFERROR(VLOOKUP(INDEX(EU_Extra!$D$4:$D$155,MATCH(LARGE(EU_Extra!AF$4:AF$155,$D116),EU_Extra!AF$4:AF$155,0)),Countries!$A:$B,2,FALSE),"")</f>
        <v/>
      </c>
      <c r="AI116" s="144" t="str">
        <f>IFERROR(VLOOKUP(INDEX(EU_Extra!$D$4:$D$155,MATCH(LARGE(EU_Extra!AG$4:AG$155,$D116),EU_Extra!AG$4:AG$155,0)),Countries!$A:$B,2,FALSE),"")</f>
        <v/>
      </c>
      <c r="AJ116" s="144" t="str">
        <f>IFERROR(VLOOKUP(INDEX(EU_Extra!$D$4:$D$155,MATCH(LARGE(EU_Extra!AH$4:AH$155,$D116),EU_Extra!AH$4:AH$155,0)),Countries!$A:$B,2,FALSE),"")</f>
        <v/>
      </c>
    </row>
    <row r="117" spans="4:36" ht="16" customHeight="1">
      <c r="D117" s="145">
        <f t="shared" si="2"/>
        <v>110</v>
      </c>
      <c r="E117" s="144" t="str">
        <f>IFERROR(VLOOKUP(INDEX(EU_Extra!$D$4:$D$152,MATCH(LARGE(EU_Extra!#REF!,$D117),EU_Extra!#REF!,0)),Countries!$A:$B,2,FALSE),"")</f>
        <v/>
      </c>
      <c r="F117" s="144" t="str">
        <f>IFERROR(VLOOKUP(INDEX(EU_Extra!$D$4:$D$152,MATCH(LARGE(EU_Extra!#REF!,$D117),EU_Extra!#REF!,0)),Countries!$A:$B,2,FALSE),"")</f>
        <v/>
      </c>
      <c r="G117" s="144" t="str">
        <f>IFERROR(VLOOKUP(INDEX(EU_Extra!$D$4:$D$155,MATCH(LARGE(EU_Extra!E$4:E$155,$D117),EU_Extra!E$4:E$155,0)),Countries!$A:$B,2,FALSE),"")</f>
        <v/>
      </c>
      <c r="H117" s="144" t="str">
        <f>IFERROR(VLOOKUP(INDEX(EU_Extra!$D$4:$D$155,MATCH(LARGE(EU_Extra!F$4:F$155,$D117),EU_Extra!F$4:F$155,0)),Countries!$A:$B,2,FALSE),"")</f>
        <v/>
      </c>
      <c r="I117" s="144" t="str">
        <f>IFERROR(VLOOKUP(INDEX(EU_Extra!$D$4:$D$155,MATCH(LARGE(EU_Extra!G$4:G$155,$D117),EU_Extra!G$4:G$155,0)),Countries!$A:$B,2,FALSE),"")</f>
        <v/>
      </c>
      <c r="J117" s="144" t="str">
        <f>IFERROR(VLOOKUP(INDEX(EU_Extra!$D$4:$D$155,MATCH(LARGE(EU_Extra!H$4:H$155,$D117),EU_Extra!H$4:H$155,0)),Countries!$A:$B,2,FALSE),"")</f>
        <v/>
      </c>
      <c r="K117" s="144" t="str">
        <f>IFERROR(VLOOKUP(INDEX(EU_Extra!$D$4:$D$155,MATCH(LARGE(EU_Extra!I$4:I$155,$D117),EU_Extra!I$4:I$155,0)),Countries!$A:$B,2,FALSE),"")</f>
        <v/>
      </c>
      <c r="L117" s="144" t="str">
        <f>IFERROR(VLOOKUP(INDEX(EU_Extra!$D$4:$D$155,MATCH(LARGE(EU_Extra!J$4:J$155,$D117),EU_Extra!J$4:J$155,0)),Countries!$A:$B,2,FALSE),"")</f>
        <v/>
      </c>
      <c r="M117" s="144" t="str">
        <f>IFERROR(VLOOKUP(INDEX(EU_Extra!$D$4:$D$155,MATCH(LARGE(EU_Extra!K$4:K$155,$D117),EU_Extra!K$4:K$155,0)),Countries!$A:$B,2,FALSE),"")</f>
        <v/>
      </c>
      <c r="N117" s="144" t="str">
        <f>IFERROR(VLOOKUP(INDEX(EU_Extra!$D$4:$D$155,MATCH(LARGE(EU_Extra!L$4:L$155,$D117),EU_Extra!L$4:L$155,0)),Countries!$A:$B,2,FALSE),"")</f>
        <v/>
      </c>
      <c r="O117" s="144" t="str">
        <f>IFERROR(VLOOKUP(INDEX(EU_Extra!$D$4:$D$155,MATCH(LARGE(EU_Extra!M$4:M$155,$D117),EU_Extra!M$4:M$155,0)),Countries!$A:$B,2,FALSE),"")</f>
        <v/>
      </c>
      <c r="P117" s="144" t="str">
        <f>IFERROR(VLOOKUP(INDEX(EU_Extra!$D$4:$D$155,MATCH(LARGE(EU_Extra!N$4:N$155,$D117),EU_Extra!N$4:N$155,0)),Countries!$A:$B,2,FALSE),"")</f>
        <v/>
      </c>
      <c r="Q117" s="144" t="str">
        <f>IFERROR(VLOOKUP(INDEX(EU_Extra!$D$4:$D$155,MATCH(LARGE(EU_Extra!O$4:O$155,$D117),EU_Extra!O$4:O$155,0)),Countries!$A:$B,2,FALSE),"")</f>
        <v/>
      </c>
      <c r="R117" s="144" t="str">
        <f>IFERROR(VLOOKUP(INDEX(EU_Extra!$D$4:$D$155,MATCH(LARGE(EU_Extra!P$4:P$155,$D117),EU_Extra!P$4:P$155,0)),Countries!$A:$B,2,FALSE),"")</f>
        <v/>
      </c>
      <c r="S117" s="144" t="str">
        <f>IFERROR(VLOOKUP(INDEX(EU_Extra!$D$4:$D$155,MATCH(LARGE(EU_Extra!Q$4:Q$155,$D117),EU_Extra!Q$4:Q$155,0)),Countries!$A:$B,2,FALSE),"")</f>
        <v/>
      </c>
      <c r="T117" s="144" t="str">
        <f>IFERROR(VLOOKUP(INDEX(EU_Extra!$D$4:$D$155,MATCH(LARGE(EU_Extra!R$4:R$155,$D117),EU_Extra!R$4:R$155,0)),Countries!$A:$B,2,FALSE),"")</f>
        <v/>
      </c>
      <c r="U117" s="144" t="str">
        <f>IFERROR(VLOOKUP(INDEX(EU_Extra!$D$4:$D$155,MATCH(LARGE(EU_Extra!S$4:S$155,$D117),EU_Extra!S$4:S$155,0)),Countries!$A:$B,2,FALSE),"")</f>
        <v/>
      </c>
      <c r="V117" s="144" t="str">
        <f>IFERROR(VLOOKUP(INDEX(EU_Extra!$D$4:$D$155,MATCH(LARGE(EU_Extra!T$4:T$155,$D117),EU_Extra!T$4:T$155,0)),Countries!$A:$B,2,FALSE),"")</f>
        <v/>
      </c>
      <c r="W117" s="144" t="str">
        <f>IFERROR(VLOOKUP(INDEX(EU_Extra!$D$4:$D$155,MATCH(LARGE(EU_Extra!U$4:U$155,$D117),EU_Extra!U$4:U$155,0)),Countries!$A:$B,2,FALSE),"")</f>
        <v/>
      </c>
      <c r="X117" s="144" t="str">
        <f>IFERROR(VLOOKUP(INDEX(EU_Extra!$D$4:$D$155,MATCH(LARGE(EU_Extra!V$4:V$155,$D117),EU_Extra!V$4:V$155,0)),Countries!$A:$B,2,FALSE),"")</f>
        <v/>
      </c>
      <c r="Y117" s="144" t="str">
        <f>IFERROR(VLOOKUP(INDEX(EU_Extra!$D$4:$D$155,MATCH(LARGE(EU_Extra!W$4:W$155,$D117),EU_Extra!W$4:W$155,0)),Countries!$A:$B,2,FALSE),"")</f>
        <v/>
      </c>
      <c r="Z117" s="144" t="str">
        <f>IFERROR(VLOOKUP(INDEX(EU_Extra!$D$4:$D$155,MATCH(LARGE(EU_Extra!X$4:X$155,$D117),EU_Extra!X$4:X$155,0)),Countries!$A:$B,2,FALSE),"")</f>
        <v/>
      </c>
      <c r="AA117" s="144" t="str">
        <f>IFERROR(VLOOKUP(INDEX(EU_Extra!$D$4:$D$155,MATCH(LARGE(EU_Extra!Y$4:Y$155,$D117),EU_Extra!Y$4:Y$155,0)),Countries!$A:$B,2,FALSE),"")</f>
        <v/>
      </c>
      <c r="AB117" s="144" t="str">
        <f>IFERROR(VLOOKUP(INDEX(EU_Extra!$D$4:$D$155,MATCH(LARGE(EU_Extra!Z$4:Z$155,$D117),EU_Extra!Z$4:Z$155,0)),Countries!$A:$B,2,FALSE),"")</f>
        <v/>
      </c>
      <c r="AC117" s="144" t="str">
        <f>IFERROR(VLOOKUP(INDEX(EU_Extra!$D$4:$D$155,MATCH(LARGE(EU_Extra!AA$4:AA$155,$D117),EU_Extra!AA$4:AA$155,0)),Countries!$A:$B,2,FALSE),"")</f>
        <v/>
      </c>
      <c r="AD117" s="144" t="str">
        <f>IFERROR(VLOOKUP(INDEX(EU_Extra!$D$4:$D$155,MATCH(LARGE(EU_Extra!AB$4:AB$155,$D117),EU_Extra!AB$4:AB$155,0)),Countries!$A:$B,2,FALSE),"")</f>
        <v/>
      </c>
      <c r="AE117" s="144" t="str">
        <f>IFERROR(VLOOKUP(INDEX(EU_Extra!$D$4:$D$155,MATCH(LARGE(EU_Extra!AC$4:AC$155,$D117),EU_Extra!AC$4:AC$155,0)),Countries!$A:$B,2,FALSE),"")</f>
        <v/>
      </c>
      <c r="AF117" s="144" t="str">
        <f>IFERROR(VLOOKUP(INDEX(EU_Extra!$D$4:$D$155,MATCH(LARGE(EU_Extra!AD$4:AD$155,$D117),EU_Extra!AD$4:AD$155,0)),Countries!$A:$B,2,FALSE),"")</f>
        <v/>
      </c>
      <c r="AG117" s="144" t="str">
        <f>IFERROR(VLOOKUP(INDEX(EU_Extra!$D$4:$D$155,MATCH(LARGE(EU_Extra!AE$4:AE$155,$D117),EU_Extra!AE$4:AE$155,0)),Countries!$A:$B,2,FALSE),"")</f>
        <v/>
      </c>
      <c r="AH117" s="144" t="str">
        <f>IFERROR(VLOOKUP(INDEX(EU_Extra!$D$4:$D$155,MATCH(LARGE(EU_Extra!AF$4:AF$155,$D117),EU_Extra!AF$4:AF$155,0)),Countries!$A:$B,2,FALSE),"")</f>
        <v/>
      </c>
      <c r="AI117" s="144" t="str">
        <f>IFERROR(VLOOKUP(INDEX(EU_Extra!$D$4:$D$155,MATCH(LARGE(EU_Extra!AG$4:AG$155,$D117),EU_Extra!AG$4:AG$155,0)),Countries!$A:$B,2,FALSE),"")</f>
        <v/>
      </c>
      <c r="AJ117" s="144" t="str">
        <f>IFERROR(VLOOKUP(INDEX(EU_Extra!$D$4:$D$155,MATCH(LARGE(EU_Extra!AH$4:AH$155,$D117),EU_Extra!AH$4:AH$155,0)),Countries!$A:$B,2,FALSE),"")</f>
        <v/>
      </c>
    </row>
    <row r="118" spans="4:36" ht="16" customHeight="1">
      <c r="D118" s="145">
        <f t="shared" si="2"/>
        <v>111</v>
      </c>
      <c r="E118" s="144" t="str">
        <f>IFERROR(VLOOKUP(INDEX(EU_Extra!$D$4:$D$152,MATCH(LARGE(EU_Extra!#REF!,$D118),EU_Extra!#REF!,0)),Countries!$A:$B,2,FALSE),"")</f>
        <v/>
      </c>
      <c r="F118" s="144" t="str">
        <f>IFERROR(VLOOKUP(INDEX(EU_Extra!$D$4:$D$152,MATCH(LARGE(EU_Extra!#REF!,$D118),EU_Extra!#REF!,0)),Countries!$A:$B,2,FALSE),"")</f>
        <v/>
      </c>
      <c r="G118" s="144" t="str">
        <f>IFERROR(VLOOKUP(INDEX(EU_Extra!$D$4:$D$155,MATCH(LARGE(EU_Extra!E$4:E$155,$D118),EU_Extra!E$4:E$155,0)),Countries!$A:$B,2,FALSE),"")</f>
        <v/>
      </c>
      <c r="H118" s="144" t="str">
        <f>IFERROR(VLOOKUP(INDEX(EU_Extra!$D$4:$D$155,MATCH(LARGE(EU_Extra!F$4:F$155,$D118),EU_Extra!F$4:F$155,0)),Countries!$A:$B,2,FALSE),"")</f>
        <v/>
      </c>
      <c r="I118" s="144" t="str">
        <f>IFERROR(VLOOKUP(INDEX(EU_Extra!$D$4:$D$155,MATCH(LARGE(EU_Extra!G$4:G$155,$D118),EU_Extra!G$4:G$155,0)),Countries!$A:$B,2,FALSE),"")</f>
        <v/>
      </c>
      <c r="J118" s="144" t="str">
        <f>IFERROR(VLOOKUP(INDEX(EU_Extra!$D$4:$D$155,MATCH(LARGE(EU_Extra!H$4:H$155,$D118),EU_Extra!H$4:H$155,0)),Countries!$A:$B,2,FALSE),"")</f>
        <v/>
      </c>
      <c r="K118" s="144" t="str">
        <f>IFERROR(VLOOKUP(INDEX(EU_Extra!$D$4:$D$155,MATCH(LARGE(EU_Extra!I$4:I$155,$D118),EU_Extra!I$4:I$155,0)),Countries!$A:$B,2,FALSE),"")</f>
        <v/>
      </c>
      <c r="L118" s="144" t="str">
        <f>IFERROR(VLOOKUP(INDEX(EU_Extra!$D$4:$D$155,MATCH(LARGE(EU_Extra!J$4:J$155,$D118),EU_Extra!J$4:J$155,0)),Countries!$A:$B,2,FALSE),"")</f>
        <v/>
      </c>
      <c r="M118" s="144" t="str">
        <f>IFERROR(VLOOKUP(INDEX(EU_Extra!$D$4:$D$155,MATCH(LARGE(EU_Extra!K$4:K$155,$D118),EU_Extra!K$4:K$155,0)),Countries!$A:$B,2,FALSE),"")</f>
        <v/>
      </c>
      <c r="N118" s="144" t="str">
        <f>IFERROR(VLOOKUP(INDEX(EU_Extra!$D$4:$D$155,MATCH(LARGE(EU_Extra!L$4:L$155,$D118),EU_Extra!L$4:L$155,0)),Countries!$A:$B,2,FALSE),"")</f>
        <v/>
      </c>
      <c r="O118" s="144" t="str">
        <f>IFERROR(VLOOKUP(INDEX(EU_Extra!$D$4:$D$155,MATCH(LARGE(EU_Extra!M$4:M$155,$D118),EU_Extra!M$4:M$155,0)),Countries!$A:$B,2,FALSE),"")</f>
        <v/>
      </c>
      <c r="P118" s="144" t="str">
        <f>IFERROR(VLOOKUP(INDEX(EU_Extra!$D$4:$D$155,MATCH(LARGE(EU_Extra!N$4:N$155,$D118),EU_Extra!N$4:N$155,0)),Countries!$A:$B,2,FALSE),"")</f>
        <v/>
      </c>
      <c r="Q118" s="144" t="str">
        <f>IFERROR(VLOOKUP(INDEX(EU_Extra!$D$4:$D$155,MATCH(LARGE(EU_Extra!O$4:O$155,$D118),EU_Extra!O$4:O$155,0)),Countries!$A:$B,2,FALSE),"")</f>
        <v/>
      </c>
      <c r="R118" s="144" t="str">
        <f>IFERROR(VLOOKUP(INDEX(EU_Extra!$D$4:$D$155,MATCH(LARGE(EU_Extra!P$4:P$155,$D118),EU_Extra!P$4:P$155,0)),Countries!$A:$B,2,FALSE),"")</f>
        <v/>
      </c>
      <c r="S118" s="144" t="str">
        <f>IFERROR(VLOOKUP(INDEX(EU_Extra!$D$4:$D$155,MATCH(LARGE(EU_Extra!Q$4:Q$155,$D118),EU_Extra!Q$4:Q$155,0)),Countries!$A:$B,2,FALSE),"")</f>
        <v/>
      </c>
      <c r="T118" s="144" t="str">
        <f>IFERROR(VLOOKUP(INDEX(EU_Extra!$D$4:$D$155,MATCH(LARGE(EU_Extra!R$4:R$155,$D118),EU_Extra!R$4:R$155,0)),Countries!$A:$B,2,FALSE),"")</f>
        <v/>
      </c>
      <c r="U118" s="144" t="str">
        <f>IFERROR(VLOOKUP(INDEX(EU_Extra!$D$4:$D$155,MATCH(LARGE(EU_Extra!S$4:S$155,$D118),EU_Extra!S$4:S$155,0)),Countries!$A:$B,2,FALSE),"")</f>
        <v/>
      </c>
      <c r="V118" s="144" t="str">
        <f>IFERROR(VLOOKUP(INDEX(EU_Extra!$D$4:$D$155,MATCH(LARGE(EU_Extra!T$4:T$155,$D118),EU_Extra!T$4:T$155,0)),Countries!$A:$B,2,FALSE),"")</f>
        <v/>
      </c>
      <c r="W118" s="144" t="str">
        <f>IFERROR(VLOOKUP(INDEX(EU_Extra!$D$4:$D$155,MATCH(LARGE(EU_Extra!U$4:U$155,$D118),EU_Extra!U$4:U$155,0)),Countries!$A:$B,2,FALSE),"")</f>
        <v/>
      </c>
      <c r="X118" s="144" t="str">
        <f>IFERROR(VLOOKUP(INDEX(EU_Extra!$D$4:$D$155,MATCH(LARGE(EU_Extra!V$4:V$155,$D118),EU_Extra!V$4:V$155,0)),Countries!$A:$B,2,FALSE),"")</f>
        <v/>
      </c>
      <c r="Y118" s="144" t="str">
        <f>IFERROR(VLOOKUP(INDEX(EU_Extra!$D$4:$D$155,MATCH(LARGE(EU_Extra!W$4:W$155,$D118),EU_Extra!W$4:W$155,0)),Countries!$A:$B,2,FALSE),"")</f>
        <v/>
      </c>
      <c r="Z118" s="144" t="str">
        <f>IFERROR(VLOOKUP(INDEX(EU_Extra!$D$4:$D$155,MATCH(LARGE(EU_Extra!X$4:X$155,$D118),EU_Extra!X$4:X$155,0)),Countries!$A:$B,2,FALSE),"")</f>
        <v/>
      </c>
      <c r="AA118" s="144" t="str">
        <f>IFERROR(VLOOKUP(INDEX(EU_Extra!$D$4:$D$155,MATCH(LARGE(EU_Extra!Y$4:Y$155,$D118),EU_Extra!Y$4:Y$155,0)),Countries!$A:$B,2,FALSE),"")</f>
        <v/>
      </c>
      <c r="AB118" s="144" t="str">
        <f>IFERROR(VLOOKUP(INDEX(EU_Extra!$D$4:$D$155,MATCH(LARGE(EU_Extra!Z$4:Z$155,$D118),EU_Extra!Z$4:Z$155,0)),Countries!$A:$B,2,FALSE),"")</f>
        <v/>
      </c>
      <c r="AC118" s="144" t="str">
        <f>IFERROR(VLOOKUP(INDEX(EU_Extra!$D$4:$D$155,MATCH(LARGE(EU_Extra!AA$4:AA$155,$D118),EU_Extra!AA$4:AA$155,0)),Countries!$A:$B,2,FALSE),"")</f>
        <v/>
      </c>
      <c r="AD118" s="144" t="str">
        <f>IFERROR(VLOOKUP(INDEX(EU_Extra!$D$4:$D$155,MATCH(LARGE(EU_Extra!AB$4:AB$155,$D118),EU_Extra!AB$4:AB$155,0)),Countries!$A:$B,2,FALSE),"")</f>
        <v/>
      </c>
      <c r="AE118" s="144" t="str">
        <f>IFERROR(VLOOKUP(INDEX(EU_Extra!$D$4:$D$155,MATCH(LARGE(EU_Extra!AC$4:AC$155,$D118),EU_Extra!AC$4:AC$155,0)),Countries!$A:$B,2,FALSE),"")</f>
        <v/>
      </c>
      <c r="AF118" s="144" t="str">
        <f>IFERROR(VLOOKUP(INDEX(EU_Extra!$D$4:$D$155,MATCH(LARGE(EU_Extra!AD$4:AD$155,$D118),EU_Extra!AD$4:AD$155,0)),Countries!$A:$B,2,FALSE),"")</f>
        <v/>
      </c>
      <c r="AG118" s="144" t="str">
        <f>IFERROR(VLOOKUP(INDEX(EU_Extra!$D$4:$D$155,MATCH(LARGE(EU_Extra!AE$4:AE$155,$D118),EU_Extra!AE$4:AE$155,0)),Countries!$A:$B,2,FALSE),"")</f>
        <v/>
      </c>
      <c r="AH118" s="144" t="str">
        <f>IFERROR(VLOOKUP(INDEX(EU_Extra!$D$4:$D$155,MATCH(LARGE(EU_Extra!AF$4:AF$155,$D118),EU_Extra!AF$4:AF$155,0)),Countries!$A:$B,2,FALSE),"")</f>
        <v/>
      </c>
      <c r="AI118" s="144" t="str">
        <f>IFERROR(VLOOKUP(INDEX(EU_Extra!$D$4:$D$155,MATCH(LARGE(EU_Extra!AG$4:AG$155,$D118),EU_Extra!AG$4:AG$155,0)),Countries!$A:$B,2,FALSE),"")</f>
        <v/>
      </c>
      <c r="AJ118" s="144" t="str">
        <f>IFERROR(VLOOKUP(INDEX(EU_Extra!$D$4:$D$155,MATCH(LARGE(EU_Extra!AH$4:AH$155,$D118),EU_Extra!AH$4:AH$155,0)),Countries!$A:$B,2,FALSE),"")</f>
        <v/>
      </c>
    </row>
    <row r="119" spans="4:36" ht="16" customHeight="1">
      <c r="D119" s="145">
        <f t="shared" si="2"/>
        <v>112</v>
      </c>
      <c r="E119" s="144" t="str">
        <f>IFERROR(VLOOKUP(INDEX(EU_Extra!$D$4:$D$152,MATCH(LARGE(EU_Extra!#REF!,$D119),EU_Extra!#REF!,0)),Countries!$A:$B,2,FALSE),"")</f>
        <v/>
      </c>
      <c r="F119" s="144" t="str">
        <f>IFERROR(VLOOKUP(INDEX(EU_Extra!$D$4:$D$152,MATCH(LARGE(EU_Extra!#REF!,$D119),EU_Extra!#REF!,0)),Countries!$A:$B,2,FALSE),"")</f>
        <v/>
      </c>
      <c r="G119" s="144" t="str">
        <f>IFERROR(VLOOKUP(INDEX(EU_Extra!$D$4:$D$155,MATCH(LARGE(EU_Extra!E$4:E$155,$D119),EU_Extra!E$4:E$155,0)),Countries!$A:$B,2,FALSE),"")</f>
        <v/>
      </c>
      <c r="H119" s="144" t="str">
        <f>IFERROR(VLOOKUP(INDEX(EU_Extra!$D$4:$D$155,MATCH(LARGE(EU_Extra!F$4:F$155,$D119),EU_Extra!F$4:F$155,0)),Countries!$A:$B,2,FALSE),"")</f>
        <v/>
      </c>
      <c r="I119" s="144" t="str">
        <f>IFERROR(VLOOKUP(INDEX(EU_Extra!$D$4:$D$155,MATCH(LARGE(EU_Extra!G$4:G$155,$D119),EU_Extra!G$4:G$155,0)),Countries!$A:$B,2,FALSE),"")</f>
        <v/>
      </c>
      <c r="J119" s="144" t="str">
        <f>IFERROR(VLOOKUP(INDEX(EU_Extra!$D$4:$D$155,MATCH(LARGE(EU_Extra!H$4:H$155,$D119),EU_Extra!H$4:H$155,0)),Countries!$A:$B,2,FALSE),"")</f>
        <v/>
      </c>
      <c r="K119" s="144" t="str">
        <f>IFERROR(VLOOKUP(INDEX(EU_Extra!$D$4:$D$155,MATCH(LARGE(EU_Extra!I$4:I$155,$D119),EU_Extra!I$4:I$155,0)),Countries!$A:$B,2,FALSE),"")</f>
        <v/>
      </c>
      <c r="L119" s="144" t="str">
        <f>IFERROR(VLOOKUP(INDEX(EU_Extra!$D$4:$D$155,MATCH(LARGE(EU_Extra!J$4:J$155,$D119),EU_Extra!J$4:J$155,0)),Countries!$A:$B,2,FALSE),"")</f>
        <v/>
      </c>
      <c r="M119" s="144" t="str">
        <f>IFERROR(VLOOKUP(INDEX(EU_Extra!$D$4:$D$155,MATCH(LARGE(EU_Extra!K$4:K$155,$D119),EU_Extra!K$4:K$155,0)),Countries!$A:$B,2,FALSE),"")</f>
        <v/>
      </c>
      <c r="N119" s="144" t="str">
        <f>IFERROR(VLOOKUP(INDEX(EU_Extra!$D$4:$D$155,MATCH(LARGE(EU_Extra!L$4:L$155,$D119),EU_Extra!L$4:L$155,0)),Countries!$A:$B,2,FALSE),"")</f>
        <v/>
      </c>
      <c r="O119" s="144" t="str">
        <f>IFERROR(VLOOKUP(INDEX(EU_Extra!$D$4:$D$155,MATCH(LARGE(EU_Extra!M$4:M$155,$D119),EU_Extra!M$4:M$155,0)),Countries!$A:$B,2,FALSE),"")</f>
        <v/>
      </c>
      <c r="P119" s="144" t="str">
        <f>IFERROR(VLOOKUP(INDEX(EU_Extra!$D$4:$D$155,MATCH(LARGE(EU_Extra!N$4:N$155,$D119),EU_Extra!N$4:N$155,0)),Countries!$A:$B,2,FALSE),"")</f>
        <v/>
      </c>
      <c r="Q119" s="144" t="str">
        <f>IFERROR(VLOOKUP(INDEX(EU_Extra!$D$4:$D$155,MATCH(LARGE(EU_Extra!O$4:O$155,$D119),EU_Extra!O$4:O$155,0)),Countries!$A:$B,2,FALSE),"")</f>
        <v/>
      </c>
      <c r="R119" s="144" t="str">
        <f>IFERROR(VLOOKUP(INDEX(EU_Extra!$D$4:$D$155,MATCH(LARGE(EU_Extra!P$4:P$155,$D119),EU_Extra!P$4:P$155,0)),Countries!$A:$B,2,FALSE),"")</f>
        <v/>
      </c>
      <c r="S119" s="144" t="str">
        <f>IFERROR(VLOOKUP(INDEX(EU_Extra!$D$4:$D$155,MATCH(LARGE(EU_Extra!Q$4:Q$155,$D119),EU_Extra!Q$4:Q$155,0)),Countries!$A:$B,2,FALSE),"")</f>
        <v/>
      </c>
      <c r="T119" s="144" t="str">
        <f>IFERROR(VLOOKUP(INDEX(EU_Extra!$D$4:$D$155,MATCH(LARGE(EU_Extra!R$4:R$155,$D119),EU_Extra!R$4:R$155,0)),Countries!$A:$B,2,FALSE),"")</f>
        <v/>
      </c>
      <c r="U119" s="144" t="str">
        <f>IFERROR(VLOOKUP(INDEX(EU_Extra!$D$4:$D$155,MATCH(LARGE(EU_Extra!S$4:S$155,$D119),EU_Extra!S$4:S$155,0)),Countries!$A:$B,2,FALSE),"")</f>
        <v/>
      </c>
      <c r="V119" s="144" t="str">
        <f>IFERROR(VLOOKUP(INDEX(EU_Extra!$D$4:$D$155,MATCH(LARGE(EU_Extra!T$4:T$155,$D119),EU_Extra!T$4:T$155,0)),Countries!$A:$B,2,FALSE),"")</f>
        <v/>
      </c>
      <c r="W119" s="144" t="str">
        <f>IFERROR(VLOOKUP(INDEX(EU_Extra!$D$4:$D$155,MATCH(LARGE(EU_Extra!U$4:U$155,$D119),EU_Extra!U$4:U$155,0)),Countries!$A:$B,2,FALSE),"")</f>
        <v/>
      </c>
      <c r="X119" s="144" t="str">
        <f>IFERROR(VLOOKUP(INDEX(EU_Extra!$D$4:$D$155,MATCH(LARGE(EU_Extra!V$4:V$155,$D119),EU_Extra!V$4:V$155,0)),Countries!$A:$B,2,FALSE),"")</f>
        <v/>
      </c>
      <c r="Y119" s="144" t="str">
        <f>IFERROR(VLOOKUP(INDEX(EU_Extra!$D$4:$D$155,MATCH(LARGE(EU_Extra!W$4:W$155,$D119),EU_Extra!W$4:W$155,0)),Countries!$A:$B,2,FALSE),"")</f>
        <v/>
      </c>
      <c r="Z119" s="144" t="str">
        <f>IFERROR(VLOOKUP(INDEX(EU_Extra!$D$4:$D$155,MATCH(LARGE(EU_Extra!X$4:X$155,$D119),EU_Extra!X$4:X$155,0)),Countries!$A:$B,2,FALSE),"")</f>
        <v/>
      </c>
      <c r="AA119" s="144" t="str">
        <f>IFERROR(VLOOKUP(INDEX(EU_Extra!$D$4:$D$155,MATCH(LARGE(EU_Extra!Y$4:Y$155,$D119),EU_Extra!Y$4:Y$155,0)),Countries!$A:$B,2,FALSE),"")</f>
        <v/>
      </c>
      <c r="AB119" s="144" t="str">
        <f>IFERROR(VLOOKUP(INDEX(EU_Extra!$D$4:$D$155,MATCH(LARGE(EU_Extra!Z$4:Z$155,$D119),EU_Extra!Z$4:Z$155,0)),Countries!$A:$B,2,FALSE),"")</f>
        <v/>
      </c>
      <c r="AC119" s="144" t="str">
        <f>IFERROR(VLOOKUP(INDEX(EU_Extra!$D$4:$D$155,MATCH(LARGE(EU_Extra!AA$4:AA$155,$D119),EU_Extra!AA$4:AA$155,0)),Countries!$A:$B,2,FALSE),"")</f>
        <v/>
      </c>
      <c r="AD119" s="144" t="str">
        <f>IFERROR(VLOOKUP(INDEX(EU_Extra!$D$4:$D$155,MATCH(LARGE(EU_Extra!AB$4:AB$155,$D119),EU_Extra!AB$4:AB$155,0)),Countries!$A:$B,2,FALSE),"")</f>
        <v/>
      </c>
      <c r="AE119" s="144" t="str">
        <f>IFERROR(VLOOKUP(INDEX(EU_Extra!$D$4:$D$155,MATCH(LARGE(EU_Extra!AC$4:AC$155,$D119),EU_Extra!AC$4:AC$155,0)),Countries!$A:$B,2,FALSE),"")</f>
        <v/>
      </c>
      <c r="AF119" s="144" t="str">
        <f>IFERROR(VLOOKUP(INDEX(EU_Extra!$D$4:$D$155,MATCH(LARGE(EU_Extra!AD$4:AD$155,$D119),EU_Extra!AD$4:AD$155,0)),Countries!$A:$B,2,FALSE),"")</f>
        <v/>
      </c>
      <c r="AG119" s="144" t="str">
        <f>IFERROR(VLOOKUP(INDEX(EU_Extra!$D$4:$D$155,MATCH(LARGE(EU_Extra!AE$4:AE$155,$D119),EU_Extra!AE$4:AE$155,0)),Countries!$A:$B,2,FALSE),"")</f>
        <v/>
      </c>
      <c r="AH119" s="144" t="str">
        <f>IFERROR(VLOOKUP(INDEX(EU_Extra!$D$4:$D$155,MATCH(LARGE(EU_Extra!AF$4:AF$155,$D119),EU_Extra!AF$4:AF$155,0)),Countries!$A:$B,2,FALSE),"")</f>
        <v/>
      </c>
      <c r="AI119" s="144" t="str">
        <f>IFERROR(VLOOKUP(INDEX(EU_Extra!$D$4:$D$155,MATCH(LARGE(EU_Extra!AG$4:AG$155,$D119),EU_Extra!AG$4:AG$155,0)),Countries!$A:$B,2,FALSE),"")</f>
        <v/>
      </c>
      <c r="AJ119" s="144" t="str">
        <f>IFERROR(VLOOKUP(INDEX(EU_Extra!$D$4:$D$155,MATCH(LARGE(EU_Extra!AH$4:AH$155,$D119),EU_Extra!AH$4:AH$155,0)),Countries!$A:$B,2,FALSE),"")</f>
        <v/>
      </c>
    </row>
    <row r="120" spans="4:36" ht="16" customHeight="1">
      <c r="D120" s="145">
        <f t="shared" si="2"/>
        <v>113</v>
      </c>
      <c r="E120" s="144" t="str">
        <f>IFERROR(VLOOKUP(INDEX(EU_Extra!$D$4:$D$152,MATCH(LARGE(EU_Extra!#REF!,$D120),EU_Extra!#REF!,0)),Countries!$A:$B,2,FALSE),"")</f>
        <v/>
      </c>
      <c r="F120" s="144" t="str">
        <f>IFERROR(VLOOKUP(INDEX(EU_Extra!$D$4:$D$152,MATCH(LARGE(EU_Extra!#REF!,$D120),EU_Extra!#REF!,0)),Countries!$A:$B,2,FALSE),"")</f>
        <v/>
      </c>
      <c r="G120" s="144" t="str">
        <f>IFERROR(VLOOKUP(INDEX(EU_Extra!$D$4:$D$155,MATCH(LARGE(EU_Extra!E$4:E$155,$D120),EU_Extra!E$4:E$155,0)),Countries!$A:$B,2,FALSE),"")</f>
        <v/>
      </c>
      <c r="H120" s="144" t="str">
        <f>IFERROR(VLOOKUP(INDEX(EU_Extra!$D$4:$D$155,MATCH(LARGE(EU_Extra!F$4:F$155,$D120),EU_Extra!F$4:F$155,0)),Countries!$A:$B,2,FALSE),"")</f>
        <v/>
      </c>
      <c r="I120" s="144" t="str">
        <f>IFERROR(VLOOKUP(INDEX(EU_Extra!$D$4:$D$155,MATCH(LARGE(EU_Extra!G$4:G$155,$D120),EU_Extra!G$4:G$155,0)),Countries!$A:$B,2,FALSE),"")</f>
        <v/>
      </c>
      <c r="J120" s="144" t="str">
        <f>IFERROR(VLOOKUP(INDEX(EU_Extra!$D$4:$D$155,MATCH(LARGE(EU_Extra!H$4:H$155,$D120),EU_Extra!H$4:H$155,0)),Countries!$A:$B,2,FALSE),"")</f>
        <v/>
      </c>
      <c r="K120" s="144" t="str">
        <f>IFERROR(VLOOKUP(INDEX(EU_Extra!$D$4:$D$155,MATCH(LARGE(EU_Extra!I$4:I$155,$D120),EU_Extra!I$4:I$155,0)),Countries!$A:$B,2,FALSE),"")</f>
        <v/>
      </c>
      <c r="L120" s="144" t="str">
        <f>IFERROR(VLOOKUP(INDEX(EU_Extra!$D$4:$D$155,MATCH(LARGE(EU_Extra!J$4:J$155,$D120),EU_Extra!J$4:J$155,0)),Countries!$A:$B,2,FALSE),"")</f>
        <v/>
      </c>
      <c r="M120" s="144" t="str">
        <f>IFERROR(VLOOKUP(INDEX(EU_Extra!$D$4:$D$155,MATCH(LARGE(EU_Extra!K$4:K$155,$D120),EU_Extra!K$4:K$155,0)),Countries!$A:$B,2,FALSE),"")</f>
        <v/>
      </c>
      <c r="N120" s="144" t="str">
        <f>IFERROR(VLOOKUP(INDEX(EU_Extra!$D$4:$D$155,MATCH(LARGE(EU_Extra!L$4:L$155,$D120),EU_Extra!L$4:L$155,0)),Countries!$A:$B,2,FALSE),"")</f>
        <v/>
      </c>
      <c r="O120" s="144" t="str">
        <f>IFERROR(VLOOKUP(INDEX(EU_Extra!$D$4:$D$155,MATCH(LARGE(EU_Extra!M$4:M$155,$D120),EU_Extra!M$4:M$155,0)),Countries!$A:$B,2,FALSE),"")</f>
        <v/>
      </c>
      <c r="P120" s="144" t="str">
        <f>IFERROR(VLOOKUP(INDEX(EU_Extra!$D$4:$D$155,MATCH(LARGE(EU_Extra!N$4:N$155,$D120),EU_Extra!N$4:N$155,0)),Countries!$A:$B,2,FALSE),"")</f>
        <v/>
      </c>
      <c r="Q120" s="144" t="str">
        <f>IFERROR(VLOOKUP(INDEX(EU_Extra!$D$4:$D$155,MATCH(LARGE(EU_Extra!O$4:O$155,$D120),EU_Extra!O$4:O$155,0)),Countries!$A:$B,2,FALSE),"")</f>
        <v/>
      </c>
      <c r="R120" s="144" t="str">
        <f>IFERROR(VLOOKUP(INDEX(EU_Extra!$D$4:$D$155,MATCH(LARGE(EU_Extra!P$4:P$155,$D120),EU_Extra!P$4:P$155,0)),Countries!$A:$B,2,FALSE),"")</f>
        <v/>
      </c>
      <c r="S120" s="144" t="str">
        <f>IFERROR(VLOOKUP(INDEX(EU_Extra!$D$4:$D$155,MATCH(LARGE(EU_Extra!Q$4:Q$155,$D120),EU_Extra!Q$4:Q$155,0)),Countries!$A:$B,2,FALSE),"")</f>
        <v/>
      </c>
      <c r="T120" s="144" t="str">
        <f>IFERROR(VLOOKUP(INDEX(EU_Extra!$D$4:$D$155,MATCH(LARGE(EU_Extra!R$4:R$155,$D120),EU_Extra!R$4:R$155,0)),Countries!$A:$B,2,FALSE),"")</f>
        <v/>
      </c>
      <c r="U120" s="144" t="str">
        <f>IFERROR(VLOOKUP(INDEX(EU_Extra!$D$4:$D$155,MATCH(LARGE(EU_Extra!S$4:S$155,$D120),EU_Extra!S$4:S$155,0)),Countries!$A:$B,2,FALSE),"")</f>
        <v/>
      </c>
      <c r="V120" s="144" t="str">
        <f>IFERROR(VLOOKUP(INDEX(EU_Extra!$D$4:$D$155,MATCH(LARGE(EU_Extra!T$4:T$155,$D120),EU_Extra!T$4:T$155,0)),Countries!$A:$B,2,FALSE),"")</f>
        <v/>
      </c>
      <c r="W120" s="144" t="str">
        <f>IFERROR(VLOOKUP(INDEX(EU_Extra!$D$4:$D$155,MATCH(LARGE(EU_Extra!U$4:U$155,$D120),EU_Extra!U$4:U$155,0)),Countries!$A:$B,2,FALSE),"")</f>
        <v/>
      </c>
      <c r="X120" s="144" t="str">
        <f>IFERROR(VLOOKUP(INDEX(EU_Extra!$D$4:$D$155,MATCH(LARGE(EU_Extra!V$4:V$155,$D120),EU_Extra!V$4:V$155,0)),Countries!$A:$B,2,FALSE),"")</f>
        <v/>
      </c>
      <c r="Y120" s="144" t="str">
        <f>IFERROR(VLOOKUP(INDEX(EU_Extra!$D$4:$D$155,MATCH(LARGE(EU_Extra!W$4:W$155,$D120),EU_Extra!W$4:W$155,0)),Countries!$A:$B,2,FALSE),"")</f>
        <v/>
      </c>
      <c r="Z120" s="144" t="str">
        <f>IFERROR(VLOOKUP(INDEX(EU_Extra!$D$4:$D$155,MATCH(LARGE(EU_Extra!X$4:X$155,$D120),EU_Extra!X$4:X$155,0)),Countries!$A:$B,2,FALSE),"")</f>
        <v/>
      </c>
      <c r="AA120" s="144" t="str">
        <f>IFERROR(VLOOKUP(INDEX(EU_Extra!$D$4:$D$155,MATCH(LARGE(EU_Extra!Y$4:Y$155,$D120),EU_Extra!Y$4:Y$155,0)),Countries!$A:$B,2,FALSE),"")</f>
        <v/>
      </c>
      <c r="AB120" s="144" t="str">
        <f>IFERROR(VLOOKUP(INDEX(EU_Extra!$D$4:$D$155,MATCH(LARGE(EU_Extra!Z$4:Z$155,$D120),EU_Extra!Z$4:Z$155,0)),Countries!$A:$B,2,FALSE),"")</f>
        <v/>
      </c>
      <c r="AC120" s="144" t="str">
        <f>IFERROR(VLOOKUP(INDEX(EU_Extra!$D$4:$D$155,MATCH(LARGE(EU_Extra!AA$4:AA$155,$D120),EU_Extra!AA$4:AA$155,0)),Countries!$A:$B,2,FALSE),"")</f>
        <v/>
      </c>
      <c r="AD120" s="144" t="str">
        <f>IFERROR(VLOOKUP(INDEX(EU_Extra!$D$4:$D$155,MATCH(LARGE(EU_Extra!AB$4:AB$155,$D120),EU_Extra!AB$4:AB$155,0)),Countries!$A:$B,2,FALSE),"")</f>
        <v/>
      </c>
      <c r="AE120" s="144" t="str">
        <f>IFERROR(VLOOKUP(INDEX(EU_Extra!$D$4:$D$155,MATCH(LARGE(EU_Extra!AC$4:AC$155,$D120),EU_Extra!AC$4:AC$155,0)),Countries!$A:$B,2,FALSE),"")</f>
        <v/>
      </c>
      <c r="AF120" s="144" t="str">
        <f>IFERROR(VLOOKUP(INDEX(EU_Extra!$D$4:$D$155,MATCH(LARGE(EU_Extra!AD$4:AD$155,$D120),EU_Extra!AD$4:AD$155,0)),Countries!$A:$B,2,FALSE),"")</f>
        <v/>
      </c>
      <c r="AG120" s="144" t="str">
        <f>IFERROR(VLOOKUP(INDEX(EU_Extra!$D$4:$D$155,MATCH(LARGE(EU_Extra!AE$4:AE$155,$D120),EU_Extra!AE$4:AE$155,0)),Countries!$A:$B,2,FALSE),"")</f>
        <v/>
      </c>
      <c r="AH120" s="144" t="str">
        <f>IFERROR(VLOOKUP(INDEX(EU_Extra!$D$4:$D$155,MATCH(LARGE(EU_Extra!AF$4:AF$155,$D120),EU_Extra!AF$4:AF$155,0)),Countries!$A:$B,2,FALSE),"")</f>
        <v/>
      </c>
      <c r="AI120" s="144" t="str">
        <f>IFERROR(VLOOKUP(INDEX(EU_Extra!$D$4:$D$155,MATCH(LARGE(EU_Extra!AG$4:AG$155,$D120),EU_Extra!AG$4:AG$155,0)),Countries!$A:$B,2,FALSE),"")</f>
        <v/>
      </c>
      <c r="AJ120" s="144" t="str">
        <f>IFERROR(VLOOKUP(INDEX(EU_Extra!$D$4:$D$155,MATCH(LARGE(EU_Extra!AH$4:AH$155,$D120),EU_Extra!AH$4:AH$155,0)),Countries!$A:$B,2,FALSE),"")</f>
        <v/>
      </c>
    </row>
    <row r="121" spans="4:36" ht="16" customHeight="1">
      <c r="D121" s="145">
        <f t="shared" si="2"/>
        <v>114</v>
      </c>
      <c r="E121" s="144" t="str">
        <f>IFERROR(VLOOKUP(INDEX(EU_Extra!$D$4:$D$152,MATCH(LARGE(EU_Extra!#REF!,$D121),EU_Extra!#REF!,0)),Countries!$A:$B,2,FALSE),"")</f>
        <v/>
      </c>
      <c r="F121" s="144" t="str">
        <f>IFERROR(VLOOKUP(INDEX(EU_Extra!$D$4:$D$152,MATCH(LARGE(EU_Extra!#REF!,$D121),EU_Extra!#REF!,0)),Countries!$A:$B,2,FALSE),"")</f>
        <v/>
      </c>
      <c r="G121" s="144" t="str">
        <f>IFERROR(VLOOKUP(INDEX(EU_Extra!$D$4:$D$155,MATCH(LARGE(EU_Extra!E$4:E$155,$D121),EU_Extra!E$4:E$155,0)),Countries!$A:$B,2,FALSE),"")</f>
        <v/>
      </c>
      <c r="H121" s="144" t="str">
        <f>IFERROR(VLOOKUP(INDEX(EU_Extra!$D$4:$D$155,MATCH(LARGE(EU_Extra!F$4:F$155,$D121),EU_Extra!F$4:F$155,0)),Countries!$A:$B,2,FALSE),"")</f>
        <v/>
      </c>
      <c r="I121" s="144" t="str">
        <f>IFERROR(VLOOKUP(INDEX(EU_Extra!$D$4:$D$155,MATCH(LARGE(EU_Extra!G$4:G$155,$D121),EU_Extra!G$4:G$155,0)),Countries!$A:$B,2,FALSE),"")</f>
        <v/>
      </c>
      <c r="J121" s="144" t="str">
        <f>IFERROR(VLOOKUP(INDEX(EU_Extra!$D$4:$D$155,MATCH(LARGE(EU_Extra!H$4:H$155,$D121),EU_Extra!H$4:H$155,0)),Countries!$A:$B,2,FALSE),"")</f>
        <v/>
      </c>
      <c r="K121" s="144" t="str">
        <f>IFERROR(VLOOKUP(INDEX(EU_Extra!$D$4:$D$155,MATCH(LARGE(EU_Extra!I$4:I$155,$D121),EU_Extra!I$4:I$155,0)),Countries!$A:$B,2,FALSE),"")</f>
        <v/>
      </c>
      <c r="L121" s="144" t="str">
        <f>IFERROR(VLOOKUP(INDEX(EU_Extra!$D$4:$D$155,MATCH(LARGE(EU_Extra!J$4:J$155,$D121),EU_Extra!J$4:J$155,0)),Countries!$A:$B,2,FALSE),"")</f>
        <v/>
      </c>
      <c r="M121" s="144" t="str">
        <f>IFERROR(VLOOKUP(INDEX(EU_Extra!$D$4:$D$155,MATCH(LARGE(EU_Extra!K$4:K$155,$D121),EU_Extra!K$4:K$155,0)),Countries!$A:$B,2,FALSE),"")</f>
        <v/>
      </c>
      <c r="N121" s="144" t="str">
        <f>IFERROR(VLOOKUP(INDEX(EU_Extra!$D$4:$D$155,MATCH(LARGE(EU_Extra!L$4:L$155,$D121),EU_Extra!L$4:L$155,0)),Countries!$A:$B,2,FALSE),"")</f>
        <v/>
      </c>
      <c r="O121" s="144" t="str">
        <f>IFERROR(VLOOKUP(INDEX(EU_Extra!$D$4:$D$155,MATCH(LARGE(EU_Extra!M$4:M$155,$D121),EU_Extra!M$4:M$155,0)),Countries!$A:$B,2,FALSE),"")</f>
        <v/>
      </c>
      <c r="P121" s="144" t="str">
        <f>IFERROR(VLOOKUP(INDEX(EU_Extra!$D$4:$D$155,MATCH(LARGE(EU_Extra!N$4:N$155,$D121),EU_Extra!N$4:N$155,0)),Countries!$A:$B,2,FALSE),"")</f>
        <v/>
      </c>
      <c r="Q121" s="144" t="str">
        <f>IFERROR(VLOOKUP(INDEX(EU_Extra!$D$4:$D$155,MATCH(LARGE(EU_Extra!O$4:O$155,$D121),EU_Extra!O$4:O$155,0)),Countries!$A:$B,2,FALSE),"")</f>
        <v/>
      </c>
      <c r="R121" s="144" t="str">
        <f>IFERROR(VLOOKUP(INDEX(EU_Extra!$D$4:$D$155,MATCH(LARGE(EU_Extra!P$4:P$155,$D121),EU_Extra!P$4:P$155,0)),Countries!$A:$B,2,FALSE),"")</f>
        <v/>
      </c>
      <c r="S121" s="144" t="str">
        <f>IFERROR(VLOOKUP(INDEX(EU_Extra!$D$4:$D$155,MATCH(LARGE(EU_Extra!Q$4:Q$155,$D121),EU_Extra!Q$4:Q$155,0)),Countries!$A:$B,2,FALSE),"")</f>
        <v/>
      </c>
      <c r="T121" s="144" t="str">
        <f>IFERROR(VLOOKUP(INDEX(EU_Extra!$D$4:$D$155,MATCH(LARGE(EU_Extra!R$4:R$155,$D121),EU_Extra!R$4:R$155,0)),Countries!$A:$B,2,FALSE),"")</f>
        <v/>
      </c>
      <c r="U121" s="144" t="str">
        <f>IFERROR(VLOOKUP(INDEX(EU_Extra!$D$4:$D$155,MATCH(LARGE(EU_Extra!S$4:S$155,$D121),EU_Extra!S$4:S$155,0)),Countries!$A:$B,2,FALSE),"")</f>
        <v/>
      </c>
      <c r="V121" s="144" t="str">
        <f>IFERROR(VLOOKUP(INDEX(EU_Extra!$D$4:$D$155,MATCH(LARGE(EU_Extra!T$4:T$155,$D121),EU_Extra!T$4:T$155,0)),Countries!$A:$B,2,FALSE),"")</f>
        <v/>
      </c>
      <c r="W121" s="144" t="str">
        <f>IFERROR(VLOOKUP(INDEX(EU_Extra!$D$4:$D$155,MATCH(LARGE(EU_Extra!U$4:U$155,$D121),EU_Extra!U$4:U$155,0)),Countries!$A:$B,2,FALSE),"")</f>
        <v/>
      </c>
      <c r="X121" s="144" t="str">
        <f>IFERROR(VLOOKUP(INDEX(EU_Extra!$D$4:$D$155,MATCH(LARGE(EU_Extra!V$4:V$155,$D121),EU_Extra!V$4:V$155,0)),Countries!$A:$B,2,FALSE),"")</f>
        <v/>
      </c>
      <c r="Y121" s="144" t="str">
        <f>IFERROR(VLOOKUP(INDEX(EU_Extra!$D$4:$D$155,MATCH(LARGE(EU_Extra!W$4:W$155,$D121),EU_Extra!W$4:W$155,0)),Countries!$A:$B,2,FALSE),"")</f>
        <v/>
      </c>
      <c r="Z121" s="144" t="str">
        <f>IFERROR(VLOOKUP(INDEX(EU_Extra!$D$4:$D$155,MATCH(LARGE(EU_Extra!X$4:X$155,$D121),EU_Extra!X$4:X$155,0)),Countries!$A:$B,2,FALSE),"")</f>
        <v/>
      </c>
      <c r="AA121" s="144" t="str">
        <f>IFERROR(VLOOKUP(INDEX(EU_Extra!$D$4:$D$155,MATCH(LARGE(EU_Extra!Y$4:Y$155,$D121),EU_Extra!Y$4:Y$155,0)),Countries!$A:$B,2,FALSE),"")</f>
        <v/>
      </c>
      <c r="AB121" s="144" t="str">
        <f>IFERROR(VLOOKUP(INDEX(EU_Extra!$D$4:$D$155,MATCH(LARGE(EU_Extra!Z$4:Z$155,$D121),EU_Extra!Z$4:Z$155,0)),Countries!$A:$B,2,FALSE),"")</f>
        <v/>
      </c>
      <c r="AC121" s="144" t="str">
        <f>IFERROR(VLOOKUP(INDEX(EU_Extra!$D$4:$D$155,MATCH(LARGE(EU_Extra!AA$4:AA$155,$D121),EU_Extra!AA$4:AA$155,0)),Countries!$A:$B,2,FALSE),"")</f>
        <v/>
      </c>
      <c r="AD121" s="144" t="str">
        <f>IFERROR(VLOOKUP(INDEX(EU_Extra!$D$4:$D$155,MATCH(LARGE(EU_Extra!AB$4:AB$155,$D121),EU_Extra!AB$4:AB$155,0)),Countries!$A:$B,2,FALSE),"")</f>
        <v/>
      </c>
      <c r="AE121" s="144" t="str">
        <f>IFERROR(VLOOKUP(INDEX(EU_Extra!$D$4:$D$155,MATCH(LARGE(EU_Extra!AC$4:AC$155,$D121),EU_Extra!AC$4:AC$155,0)),Countries!$A:$B,2,FALSE),"")</f>
        <v/>
      </c>
      <c r="AF121" s="144" t="str">
        <f>IFERROR(VLOOKUP(INDEX(EU_Extra!$D$4:$D$155,MATCH(LARGE(EU_Extra!AD$4:AD$155,$D121),EU_Extra!AD$4:AD$155,0)),Countries!$A:$B,2,FALSE),"")</f>
        <v/>
      </c>
      <c r="AG121" s="144" t="str">
        <f>IFERROR(VLOOKUP(INDEX(EU_Extra!$D$4:$D$155,MATCH(LARGE(EU_Extra!AE$4:AE$155,$D121),EU_Extra!AE$4:AE$155,0)),Countries!$A:$B,2,FALSE),"")</f>
        <v/>
      </c>
      <c r="AH121" s="144" t="str">
        <f>IFERROR(VLOOKUP(INDEX(EU_Extra!$D$4:$D$155,MATCH(LARGE(EU_Extra!AF$4:AF$155,$D121),EU_Extra!AF$4:AF$155,0)),Countries!$A:$B,2,FALSE),"")</f>
        <v/>
      </c>
      <c r="AI121" s="144" t="str">
        <f>IFERROR(VLOOKUP(INDEX(EU_Extra!$D$4:$D$155,MATCH(LARGE(EU_Extra!AG$4:AG$155,$D121),EU_Extra!AG$4:AG$155,0)),Countries!$A:$B,2,FALSE),"")</f>
        <v/>
      </c>
      <c r="AJ121" s="144" t="str">
        <f>IFERROR(VLOOKUP(INDEX(EU_Extra!$D$4:$D$155,MATCH(LARGE(EU_Extra!AH$4:AH$155,$D121),EU_Extra!AH$4:AH$155,0)),Countries!$A:$B,2,FALSE),"")</f>
        <v/>
      </c>
    </row>
    <row r="122" spans="4:36" ht="16" customHeight="1">
      <c r="D122" s="145">
        <f t="shared" si="2"/>
        <v>115</v>
      </c>
      <c r="E122" s="144" t="str">
        <f>IFERROR(VLOOKUP(INDEX(EU_Extra!$D$4:$D$152,MATCH(LARGE(EU_Extra!#REF!,$D122),EU_Extra!#REF!,0)),Countries!$A:$B,2,FALSE),"")</f>
        <v/>
      </c>
      <c r="F122" s="144" t="str">
        <f>IFERROR(VLOOKUP(INDEX(EU_Extra!$D$4:$D$152,MATCH(LARGE(EU_Extra!#REF!,$D122),EU_Extra!#REF!,0)),Countries!$A:$B,2,FALSE),"")</f>
        <v/>
      </c>
      <c r="G122" s="144" t="str">
        <f>IFERROR(VLOOKUP(INDEX(EU_Extra!$D$4:$D$155,MATCH(LARGE(EU_Extra!E$4:E$155,$D122),EU_Extra!E$4:E$155,0)),Countries!$A:$B,2,FALSE),"")</f>
        <v/>
      </c>
      <c r="H122" s="144" t="str">
        <f>IFERROR(VLOOKUP(INDEX(EU_Extra!$D$4:$D$155,MATCH(LARGE(EU_Extra!F$4:F$155,$D122),EU_Extra!F$4:F$155,0)),Countries!$A:$B,2,FALSE),"")</f>
        <v/>
      </c>
      <c r="I122" s="144" t="str">
        <f>IFERROR(VLOOKUP(INDEX(EU_Extra!$D$4:$D$155,MATCH(LARGE(EU_Extra!G$4:G$155,$D122),EU_Extra!G$4:G$155,0)),Countries!$A:$B,2,FALSE),"")</f>
        <v/>
      </c>
      <c r="J122" s="144" t="str">
        <f>IFERROR(VLOOKUP(INDEX(EU_Extra!$D$4:$D$155,MATCH(LARGE(EU_Extra!H$4:H$155,$D122),EU_Extra!H$4:H$155,0)),Countries!$A:$B,2,FALSE),"")</f>
        <v/>
      </c>
      <c r="K122" s="144" t="str">
        <f>IFERROR(VLOOKUP(INDEX(EU_Extra!$D$4:$D$155,MATCH(LARGE(EU_Extra!I$4:I$155,$D122),EU_Extra!I$4:I$155,0)),Countries!$A:$B,2,FALSE),"")</f>
        <v/>
      </c>
      <c r="L122" s="144" t="str">
        <f>IFERROR(VLOOKUP(INDEX(EU_Extra!$D$4:$D$155,MATCH(LARGE(EU_Extra!J$4:J$155,$D122),EU_Extra!J$4:J$155,0)),Countries!$A:$B,2,FALSE),"")</f>
        <v/>
      </c>
      <c r="M122" s="144" t="str">
        <f>IFERROR(VLOOKUP(INDEX(EU_Extra!$D$4:$D$155,MATCH(LARGE(EU_Extra!K$4:K$155,$D122),EU_Extra!K$4:K$155,0)),Countries!$A:$B,2,FALSE),"")</f>
        <v/>
      </c>
      <c r="N122" s="144" t="str">
        <f>IFERROR(VLOOKUP(INDEX(EU_Extra!$D$4:$D$155,MATCH(LARGE(EU_Extra!L$4:L$155,$D122),EU_Extra!L$4:L$155,0)),Countries!$A:$B,2,FALSE),"")</f>
        <v/>
      </c>
      <c r="O122" s="144" t="str">
        <f>IFERROR(VLOOKUP(INDEX(EU_Extra!$D$4:$D$155,MATCH(LARGE(EU_Extra!M$4:M$155,$D122),EU_Extra!M$4:M$155,0)),Countries!$A:$B,2,FALSE),"")</f>
        <v/>
      </c>
      <c r="P122" s="144" t="str">
        <f>IFERROR(VLOOKUP(INDEX(EU_Extra!$D$4:$D$155,MATCH(LARGE(EU_Extra!N$4:N$155,$D122),EU_Extra!N$4:N$155,0)),Countries!$A:$B,2,FALSE),"")</f>
        <v/>
      </c>
      <c r="Q122" s="144" t="str">
        <f>IFERROR(VLOOKUP(INDEX(EU_Extra!$D$4:$D$155,MATCH(LARGE(EU_Extra!O$4:O$155,$D122),EU_Extra!O$4:O$155,0)),Countries!$A:$B,2,FALSE),"")</f>
        <v/>
      </c>
      <c r="R122" s="144" t="str">
        <f>IFERROR(VLOOKUP(INDEX(EU_Extra!$D$4:$D$155,MATCH(LARGE(EU_Extra!P$4:P$155,$D122),EU_Extra!P$4:P$155,0)),Countries!$A:$B,2,FALSE),"")</f>
        <v/>
      </c>
      <c r="S122" s="144" t="str">
        <f>IFERROR(VLOOKUP(INDEX(EU_Extra!$D$4:$D$155,MATCH(LARGE(EU_Extra!Q$4:Q$155,$D122),EU_Extra!Q$4:Q$155,0)),Countries!$A:$B,2,FALSE),"")</f>
        <v/>
      </c>
      <c r="T122" s="144" t="str">
        <f>IFERROR(VLOOKUP(INDEX(EU_Extra!$D$4:$D$155,MATCH(LARGE(EU_Extra!R$4:R$155,$D122),EU_Extra!R$4:R$155,0)),Countries!$A:$B,2,FALSE),"")</f>
        <v/>
      </c>
      <c r="U122" s="144" t="str">
        <f>IFERROR(VLOOKUP(INDEX(EU_Extra!$D$4:$D$155,MATCH(LARGE(EU_Extra!S$4:S$155,$D122),EU_Extra!S$4:S$155,0)),Countries!$A:$B,2,FALSE),"")</f>
        <v/>
      </c>
      <c r="V122" s="144" t="str">
        <f>IFERROR(VLOOKUP(INDEX(EU_Extra!$D$4:$D$155,MATCH(LARGE(EU_Extra!T$4:T$155,$D122),EU_Extra!T$4:T$155,0)),Countries!$A:$B,2,FALSE),"")</f>
        <v/>
      </c>
      <c r="W122" s="144" t="str">
        <f>IFERROR(VLOOKUP(INDEX(EU_Extra!$D$4:$D$155,MATCH(LARGE(EU_Extra!U$4:U$155,$D122),EU_Extra!U$4:U$155,0)),Countries!$A:$B,2,FALSE),"")</f>
        <v/>
      </c>
      <c r="X122" s="144" t="str">
        <f>IFERROR(VLOOKUP(INDEX(EU_Extra!$D$4:$D$155,MATCH(LARGE(EU_Extra!V$4:V$155,$D122),EU_Extra!V$4:V$155,0)),Countries!$A:$B,2,FALSE),"")</f>
        <v/>
      </c>
      <c r="Y122" s="144" t="str">
        <f>IFERROR(VLOOKUP(INDEX(EU_Extra!$D$4:$D$155,MATCH(LARGE(EU_Extra!W$4:W$155,$D122),EU_Extra!W$4:W$155,0)),Countries!$A:$B,2,FALSE),"")</f>
        <v/>
      </c>
      <c r="Z122" s="144" t="str">
        <f>IFERROR(VLOOKUP(INDEX(EU_Extra!$D$4:$D$155,MATCH(LARGE(EU_Extra!X$4:X$155,$D122),EU_Extra!X$4:X$155,0)),Countries!$A:$B,2,FALSE),"")</f>
        <v/>
      </c>
      <c r="AA122" s="144" t="str">
        <f>IFERROR(VLOOKUP(INDEX(EU_Extra!$D$4:$D$155,MATCH(LARGE(EU_Extra!Y$4:Y$155,$D122),EU_Extra!Y$4:Y$155,0)),Countries!$A:$B,2,FALSE),"")</f>
        <v/>
      </c>
      <c r="AB122" s="144" t="str">
        <f>IFERROR(VLOOKUP(INDEX(EU_Extra!$D$4:$D$155,MATCH(LARGE(EU_Extra!Z$4:Z$155,$D122),EU_Extra!Z$4:Z$155,0)),Countries!$A:$B,2,FALSE),"")</f>
        <v/>
      </c>
      <c r="AC122" s="144" t="str">
        <f>IFERROR(VLOOKUP(INDEX(EU_Extra!$D$4:$D$155,MATCH(LARGE(EU_Extra!AA$4:AA$155,$D122),EU_Extra!AA$4:AA$155,0)),Countries!$A:$B,2,FALSE),"")</f>
        <v/>
      </c>
      <c r="AD122" s="144" t="str">
        <f>IFERROR(VLOOKUP(INDEX(EU_Extra!$D$4:$D$155,MATCH(LARGE(EU_Extra!AB$4:AB$155,$D122),EU_Extra!AB$4:AB$155,0)),Countries!$A:$B,2,FALSE),"")</f>
        <v/>
      </c>
      <c r="AE122" s="144" t="str">
        <f>IFERROR(VLOOKUP(INDEX(EU_Extra!$D$4:$D$155,MATCH(LARGE(EU_Extra!AC$4:AC$155,$D122),EU_Extra!AC$4:AC$155,0)),Countries!$A:$B,2,FALSE),"")</f>
        <v/>
      </c>
      <c r="AF122" s="144" t="str">
        <f>IFERROR(VLOOKUP(INDEX(EU_Extra!$D$4:$D$155,MATCH(LARGE(EU_Extra!AD$4:AD$155,$D122),EU_Extra!AD$4:AD$155,0)),Countries!$A:$B,2,FALSE),"")</f>
        <v/>
      </c>
      <c r="AG122" s="144" t="str">
        <f>IFERROR(VLOOKUP(INDEX(EU_Extra!$D$4:$D$155,MATCH(LARGE(EU_Extra!AE$4:AE$155,$D122),EU_Extra!AE$4:AE$155,0)),Countries!$A:$B,2,FALSE),"")</f>
        <v/>
      </c>
      <c r="AH122" s="144" t="str">
        <f>IFERROR(VLOOKUP(INDEX(EU_Extra!$D$4:$D$155,MATCH(LARGE(EU_Extra!AF$4:AF$155,$D122),EU_Extra!AF$4:AF$155,0)),Countries!$A:$B,2,FALSE),"")</f>
        <v/>
      </c>
      <c r="AI122" s="144" t="str">
        <f>IFERROR(VLOOKUP(INDEX(EU_Extra!$D$4:$D$155,MATCH(LARGE(EU_Extra!AG$4:AG$155,$D122),EU_Extra!AG$4:AG$155,0)),Countries!$A:$B,2,FALSE),"")</f>
        <v/>
      </c>
      <c r="AJ122" s="144" t="str">
        <f>IFERROR(VLOOKUP(INDEX(EU_Extra!$D$4:$D$155,MATCH(LARGE(EU_Extra!AH$4:AH$155,$D122),EU_Extra!AH$4:AH$155,0)),Countries!$A:$B,2,FALSE),"")</f>
        <v/>
      </c>
    </row>
    <row r="123" spans="4:36" ht="16" customHeight="1">
      <c r="D123" s="145">
        <f t="shared" si="2"/>
        <v>116</v>
      </c>
      <c r="E123" s="144" t="str">
        <f>IFERROR(VLOOKUP(INDEX(EU_Extra!$D$4:$D$152,MATCH(LARGE(EU_Extra!#REF!,$D123),EU_Extra!#REF!,0)),Countries!$A:$B,2,FALSE),"")</f>
        <v/>
      </c>
      <c r="F123" s="144" t="str">
        <f>IFERROR(VLOOKUP(INDEX(EU_Extra!$D$4:$D$152,MATCH(LARGE(EU_Extra!#REF!,$D123),EU_Extra!#REF!,0)),Countries!$A:$B,2,FALSE),"")</f>
        <v/>
      </c>
      <c r="G123" s="144" t="str">
        <f>IFERROR(VLOOKUP(INDEX(EU_Extra!$D$4:$D$155,MATCH(LARGE(EU_Extra!E$4:E$155,$D123),EU_Extra!E$4:E$155,0)),Countries!$A:$B,2,FALSE),"")</f>
        <v/>
      </c>
      <c r="H123" s="144" t="str">
        <f>IFERROR(VLOOKUP(INDEX(EU_Extra!$D$4:$D$155,MATCH(LARGE(EU_Extra!F$4:F$155,$D123),EU_Extra!F$4:F$155,0)),Countries!$A:$B,2,FALSE),"")</f>
        <v/>
      </c>
      <c r="I123" s="144" t="str">
        <f>IFERROR(VLOOKUP(INDEX(EU_Extra!$D$4:$D$155,MATCH(LARGE(EU_Extra!G$4:G$155,$D123),EU_Extra!G$4:G$155,0)),Countries!$A:$B,2,FALSE),"")</f>
        <v/>
      </c>
      <c r="J123" s="144" t="str">
        <f>IFERROR(VLOOKUP(INDEX(EU_Extra!$D$4:$D$155,MATCH(LARGE(EU_Extra!H$4:H$155,$D123),EU_Extra!H$4:H$155,0)),Countries!$A:$B,2,FALSE),"")</f>
        <v/>
      </c>
      <c r="K123" s="144" t="str">
        <f>IFERROR(VLOOKUP(INDEX(EU_Extra!$D$4:$D$155,MATCH(LARGE(EU_Extra!I$4:I$155,$D123),EU_Extra!I$4:I$155,0)),Countries!$A:$B,2,FALSE),"")</f>
        <v/>
      </c>
      <c r="L123" s="144" t="str">
        <f>IFERROR(VLOOKUP(INDEX(EU_Extra!$D$4:$D$155,MATCH(LARGE(EU_Extra!J$4:J$155,$D123),EU_Extra!J$4:J$155,0)),Countries!$A:$B,2,FALSE),"")</f>
        <v/>
      </c>
      <c r="M123" s="144" t="str">
        <f>IFERROR(VLOOKUP(INDEX(EU_Extra!$D$4:$D$155,MATCH(LARGE(EU_Extra!K$4:K$155,$D123),EU_Extra!K$4:K$155,0)),Countries!$A:$B,2,FALSE),"")</f>
        <v/>
      </c>
      <c r="N123" s="144" t="str">
        <f>IFERROR(VLOOKUP(INDEX(EU_Extra!$D$4:$D$155,MATCH(LARGE(EU_Extra!L$4:L$155,$D123),EU_Extra!L$4:L$155,0)),Countries!$A:$B,2,FALSE),"")</f>
        <v/>
      </c>
      <c r="O123" s="144" t="str">
        <f>IFERROR(VLOOKUP(INDEX(EU_Extra!$D$4:$D$155,MATCH(LARGE(EU_Extra!M$4:M$155,$D123),EU_Extra!M$4:M$155,0)),Countries!$A:$B,2,FALSE),"")</f>
        <v/>
      </c>
      <c r="P123" s="144" t="str">
        <f>IFERROR(VLOOKUP(INDEX(EU_Extra!$D$4:$D$155,MATCH(LARGE(EU_Extra!N$4:N$155,$D123),EU_Extra!N$4:N$155,0)),Countries!$A:$B,2,FALSE),"")</f>
        <v/>
      </c>
      <c r="Q123" s="144" t="str">
        <f>IFERROR(VLOOKUP(INDEX(EU_Extra!$D$4:$D$155,MATCH(LARGE(EU_Extra!O$4:O$155,$D123),EU_Extra!O$4:O$155,0)),Countries!$A:$B,2,FALSE),"")</f>
        <v/>
      </c>
      <c r="R123" s="144" t="str">
        <f>IFERROR(VLOOKUP(INDEX(EU_Extra!$D$4:$D$155,MATCH(LARGE(EU_Extra!P$4:P$155,$D123),EU_Extra!P$4:P$155,0)),Countries!$A:$B,2,FALSE),"")</f>
        <v/>
      </c>
      <c r="S123" s="144" t="str">
        <f>IFERROR(VLOOKUP(INDEX(EU_Extra!$D$4:$D$155,MATCH(LARGE(EU_Extra!Q$4:Q$155,$D123),EU_Extra!Q$4:Q$155,0)),Countries!$A:$B,2,FALSE),"")</f>
        <v/>
      </c>
      <c r="T123" s="144" t="str">
        <f>IFERROR(VLOOKUP(INDEX(EU_Extra!$D$4:$D$155,MATCH(LARGE(EU_Extra!R$4:R$155,$D123),EU_Extra!R$4:R$155,0)),Countries!$A:$B,2,FALSE),"")</f>
        <v/>
      </c>
      <c r="U123" s="144" t="str">
        <f>IFERROR(VLOOKUP(INDEX(EU_Extra!$D$4:$D$155,MATCH(LARGE(EU_Extra!S$4:S$155,$D123),EU_Extra!S$4:S$155,0)),Countries!$A:$B,2,FALSE),"")</f>
        <v/>
      </c>
      <c r="V123" s="144" t="str">
        <f>IFERROR(VLOOKUP(INDEX(EU_Extra!$D$4:$D$155,MATCH(LARGE(EU_Extra!T$4:T$155,$D123),EU_Extra!T$4:T$155,0)),Countries!$A:$B,2,FALSE),"")</f>
        <v/>
      </c>
      <c r="W123" s="144" t="str">
        <f>IFERROR(VLOOKUP(INDEX(EU_Extra!$D$4:$D$155,MATCH(LARGE(EU_Extra!U$4:U$155,$D123),EU_Extra!U$4:U$155,0)),Countries!$A:$B,2,FALSE),"")</f>
        <v/>
      </c>
      <c r="X123" s="144" t="str">
        <f>IFERROR(VLOOKUP(INDEX(EU_Extra!$D$4:$D$155,MATCH(LARGE(EU_Extra!V$4:V$155,$D123),EU_Extra!V$4:V$155,0)),Countries!$A:$B,2,FALSE),"")</f>
        <v/>
      </c>
      <c r="Y123" s="144" t="str">
        <f>IFERROR(VLOOKUP(INDEX(EU_Extra!$D$4:$D$155,MATCH(LARGE(EU_Extra!W$4:W$155,$D123),EU_Extra!W$4:W$155,0)),Countries!$A:$B,2,FALSE),"")</f>
        <v/>
      </c>
      <c r="Z123" s="144" t="str">
        <f>IFERROR(VLOOKUP(INDEX(EU_Extra!$D$4:$D$155,MATCH(LARGE(EU_Extra!X$4:X$155,$D123),EU_Extra!X$4:X$155,0)),Countries!$A:$B,2,FALSE),"")</f>
        <v/>
      </c>
      <c r="AA123" s="144" t="str">
        <f>IFERROR(VLOOKUP(INDEX(EU_Extra!$D$4:$D$155,MATCH(LARGE(EU_Extra!Y$4:Y$155,$D123),EU_Extra!Y$4:Y$155,0)),Countries!$A:$B,2,FALSE),"")</f>
        <v/>
      </c>
      <c r="AB123" s="144" t="str">
        <f>IFERROR(VLOOKUP(INDEX(EU_Extra!$D$4:$D$155,MATCH(LARGE(EU_Extra!Z$4:Z$155,$D123),EU_Extra!Z$4:Z$155,0)),Countries!$A:$B,2,FALSE),"")</f>
        <v/>
      </c>
      <c r="AC123" s="144" t="str">
        <f>IFERROR(VLOOKUP(INDEX(EU_Extra!$D$4:$D$155,MATCH(LARGE(EU_Extra!AA$4:AA$155,$D123),EU_Extra!AA$4:AA$155,0)),Countries!$A:$B,2,FALSE),"")</f>
        <v/>
      </c>
      <c r="AD123" s="144" t="str">
        <f>IFERROR(VLOOKUP(INDEX(EU_Extra!$D$4:$D$155,MATCH(LARGE(EU_Extra!AB$4:AB$155,$D123),EU_Extra!AB$4:AB$155,0)),Countries!$A:$B,2,FALSE),"")</f>
        <v/>
      </c>
      <c r="AE123" s="144" t="str">
        <f>IFERROR(VLOOKUP(INDEX(EU_Extra!$D$4:$D$155,MATCH(LARGE(EU_Extra!AC$4:AC$155,$D123),EU_Extra!AC$4:AC$155,0)),Countries!$A:$B,2,FALSE),"")</f>
        <v/>
      </c>
      <c r="AF123" s="144" t="str">
        <f>IFERROR(VLOOKUP(INDEX(EU_Extra!$D$4:$D$155,MATCH(LARGE(EU_Extra!AD$4:AD$155,$D123),EU_Extra!AD$4:AD$155,0)),Countries!$A:$B,2,FALSE),"")</f>
        <v/>
      </c>
      <c r="AG123" s="144" t="str">
        <f>IFERROR(VLOOKUP(INDEX(EU_Extra!$D$4:$D$155,MATCH(LARGE(EU_Extra!AE$4:AE$155,$D123),EU_Extra!AE$4:AE$155,0)),Countries!$A:$B,2,FALSE),"")</f>
        <v/>
      </c>
      <c r="AH123" s="144" t="str">
        <f>IFERROR(VLOOKUP(INDEX(EU_Extra!$D$4:$D$155,MATCH(LARGE(EU_Extra!AF$4:AF$155,$D123),EU_Extra!AF$4:AF$155,0)),Countries!$A:$B,2,FALSE),"")</f>
        <v/>
      </c>
      <c r="AI123" s="144" t="str">
        <f>IFERROR(VLOOKUP(INDEX(EU_Extra!$D$4:$D$155,MATCH(LARGE(EU_Extra!AG$4:AG$155,$D123),EU_Extra!AG$4:AG$155,0)),Countries!$A:$B,2,FALSE),"")</f>
        <v/>
      </c>
      <c r="AJ123" s="144" t="str">
        <f>IFERROR(VLOOKUP(INDEX(EU_Extra!$D$4:$D$155,MATCH(LARGE(EU_Extra!AH$4:AH$155,$D123),EU_Extra!AH$4:AH$155,0)),Countries!$A:$B,2,FALSE),"")</f>
        <v/>
      </c>
    </row>
    <row r="124" spans="4:36" ht="16" customHeight="1">
      <c r="D124" s="145">
        <f t="shared" si="2"/>
        <v>117</v>
      </c>
      <c r="E124" s="144" t="str">
        <f>IFERROR(VLOOKUP(INDEX(EU_Extra!$D$4:$D$152,MATCH(LARGE(EU_Extra!#REF!,$D124),EU_Extra!#REF!,0)),Countries!$A:$B,2,FALSE),"")</f>
        <v/>
      </c>
      <c r="F124" s="144" t="str">
        <f>IFERROR(VLOOKUP(INDEX(EU_Extra!$D$4:$D$152,MATCH(LARGE(EU_Extra!#REF!,$D124),EU_Extra!#REF!,0)),Countries!$A:$B,2,FALSE),"")</f>
        <v/>
      </c>
      <c r="G124" s="144" t="str">
        <f>IFERROR(VLOOKUP(INDEX(EU_Extra!$D$4:$D$155,MATCH(LARGE(EU_Extra!E$4:E$155,$D124),EU_Extra!E$4:E$155,0)),Countries!$A:$B,2,FALSE),"")</f>
        <v/>
      </c>
      <c r="H124" s="144" t="str">
        <f>IFERROR(VLOOKUP(INDEX(EU_Extra!$D$4:$D$155,MATCH(LARGE(EU_Extra!F$4:F$155,$D124),EU_Extra!F$4:F$155,0)),Countries!$A:$B,2,FALSE),"")</f>
        <v/>
      </c>
      <c r="I124" s="144" t="str">
        <f>IFERROR(VLOOKUP(INDEX(EU_Extra!$D$4:$D$155,MATCH(LARGE(EU_Extra!G$4:G$155,$D124),EU_Extra!G$4:G$155,0)),Countries!$A:$B,2,FALSE),"")</f>
        <v/>
      </c>
      <c r="J124" s="144" t="str">
        <f>IFERROR(VLOOKUP(INDEX(EU_Extra!$D$4:$D$155,MATCH(LARGE(EU_Extra!H$4:H$155,$D124),EU_Extra!H$4:H$155,0)),Countries!$A:$B,2,FALSE),"")</f>
        <v/>
      </c>
      <c r="K124" s="144" t="str">
        <f>IFERROR(VLOOKUP(INDEX(EU_Extra!$D$4:$D$155,MATCH(LARGE(EU_Extra!I$4:I$155,$D124),EU_Extra!I$4:I$155,0)),Countries!$A:$B,2,FALSE),"")</f>
        <v/>
      </c>
      <c r="L124" s="144" t="str">
        <f>IFERROR(VLOOKUP(INDEX(EU_Extra!$D$4:$D$155,MATCH(LARGE(EU_Extra!J$4:J$155,$D124),EU_Extra!J$4:J$155,0)),Countries!$A:$B,2,FALSE),"")</f>
        <v/>
      </c>
      <c r="M124" s="144" t="str">
        <f>IFERROR(VLOOKUP(INDEX(EU_Extra!$D$4:$D$155,MATCH(LARGE(EU_Extra!K$4:K$155,$D124),EU_Extra!K$4:K$155,0)),Countries!$A:$B,2,FALSE),"")</f>
        <v/>
      </c>
      <c r="N124" s="144" t="str">
        <f>IFERROR(VLOOKUP(INDEX(EU_Extra!$D$4:$D$155,MATCH(LARGE(EU_Extra!L$4:L$155,$D124),EU_Extra!L$4:L$155,0)),Countries!$A:$B,2,FALSE),"")</f>
        <v/>
      </c>
      <c r="O124" s="144" t="str">
        <f>IFERROR(VLOOKUP(INDEX(EU_Extra!$D$4:$D$155,MATCH(LARGE(EU_Extra!M$4:M$155,$D124),EU_Extra!M$4:M$155,0)),Countries!$A:$B,2,FALSE),"")</f>
        <v/>
      </c>
      <c r="P124" s="144" t="str">
        <f>IFERROR(VLOOKUP(INDEX(EU_Extra!$D$4:$D$155,MATCH(LARGE(EU_Extra!N$4:N$155,$D124),EU_Extra!N$4:N$155,0)),Countries!$A:$B,2,FALSE),"")</f>
        <v/>
      </c>
      <c r="Q124" s="144" t="str">
        <f>IFERROR(VLOOKUP(INDEX(EU_Extra!$D$4:$D$155,MATCH(LARGE(EU_Extra!O$4:O$155,$D124),EU_Extra!O$4:O$155,0)),Countries!$A:$B,2,FALSE),"")</f>
        <v/>
      </c>
      <c r="R124" s="144" t="str">
        <f>IFERROR(VLOOKUP(INDEX(EU_Extra!$D$4:$D$155,MATCH(LARGE(EU_Extra!P$4:P$155,$D124),EU_Extra!P$4:P$155,0)),Countries!$A:$B,2,FALSE),"")</f>
        <v/>
      </c>
      <c r="S124" s="144" t="str">
        <f>IFERROR(VLOOKUP(INDEX(EU_Extra!$D$4:$D$155,MATCH(LARGE(EU_Extra!Q$4:Q$155,$D124),EU_Extra!Q$4:Q$155,0)),Countries!$A:$B,2,FALSE),"")</f>
        <v/>
      </c>
      <c r="T124" s="144" t="str">
        <f>IFERROR(VLOOKUP(INDEX(EU_Extra!$D$4:$D$155,MATCH(LARGE(EU_Extra!R$4:R$155,$D124),EU_Extra!R$4:R$155,0)),Countries!$A:$B,2,FALSE),"")</f>
        <v/>
      </c>
      <c r="U124" s="144" t="str">
        <f>IFERROR(VLOOKUP(INDEX(EU_Extra!$D$4:$D$155,MATCH(LARGE(EU_Extra!S$4:S$155,$D124),EU_Extra!S$4:S$155,0)),Countries!$A:$B,2,FALSE),"")</f>
        <v/>
      </c>
      <c r="V124" s="144" t="str">
        <f>IFERROR(VLOOKUP(INDEX(EU_Extra!$D$4:$D$155,MATCH(LARGE(EU_Extra!T$4:T$155,$D124),EU_Extra!T$4:T$155,0)),Countries!$A:$B,2,FALSE),"")</f>
        <v/>
      </c>
      <c r="W124" s="144" t="str">
        <f>IFERROR(VLOOKUP(INDEX(EU_Extra!$D$4:$D$155,MATCH(LARGE(EU_Extra!U$4:U$155,$D124),EU_Extra!U$4:U$155,0)),Countries!$A:$B,2,FALSE),"")</f>
        <v/>
      </c>
      <c r="X124" s="144" t="str">
        <f>IFERROR(VLOOKUP(INDEX(EU_Extra!$D$4:$D$155,MATCH(LARGE(EU_Extra!V$4:V$155,$D124),EU_Extra!V$4:V$155,0)),Countries!$A:$B,2,FALSE),"")</f>
        <v/>
      </c>
      <c r="Y124" s="144" t="str">
        <f>IFERROR(VLOOKUP(INDEX(EU_Extra!$D$4:$D$155,MATCH(LARGE(EU_Extra!W$4:W$155,$D124),EU_Extra!W$4:W$155,0)),Countries!$A:$B,2,FALSE),"")</f>
        <v/>
      </c>
      <c r="Z124" s="144" t="str">
        <f>IFERROR(VLOOKUP(INDEX(EU_Extra!$D$4:$D$155,MATCH(LARGE(EU_Extra!X$4:X$155,$D124),EU_Extra!X$4:X$155,0)),Countries!$A:$B,2,FALSE),"")</f>
        <v/>
      </c>
      <c r="AA124" s="144" t="str">
        <f>IFERROR(VLOOKUP(INDEX(EU_Extra!$D$4:$D$155,MATCH(LARGE(EU_Extra!Y$4:Y$155,$D124),EU_Extra!Y$4:Y$155,0)),Countries!$A:$B,2,FALSE),"")</f>
        <v/>
      </c>
      <c r="AB124" s="144" t="str">
        <f>IFERROR(VLOOKUP(INDEX(EU_Extra!$D$4:$D$155,MATCH(LARGE(EU_Extra!Z$4:Z$155,$D124),EU_Extra!Z$4:Z$155,0)),Countries!$A:$B,2,FALSE),"")</f>
        <v/>
      </c>
      <c r="AC124" s="144" t="str">
        <f>IFERROR(VLOOKUP(INDEX(EU_Extra!$D$4:$D$155,MATCH(LARGE(EU_Extra!AA$4:AA$155,$D124),EU_Extra!AA$4:AA$155,0)),Countries!$A:$B,2,FALSE),"")</f>
        <v/>
      </c>
      <c r="AD124" s="144" t="str">
        <f>IFERROR(VLOOKUP(INDEX(EU_Extra!$D$4:$D$155,MATCH(LARGE(EU_Extra!AB$4:AB$155,$D124),EU_Extra!AB$4:AB$155,0)),Countries!$A:$B,2,FALSE),"")</f>
        <v/>
      </c>
      <c r="AE124" s="144" t="str">
        <f>IFERROR(VLOOKUP(INDEX(EU_Extra!$D$4:$D$155,MATCH(LARGE(EU_Extra!AC$4:AC$155,$D124),EU_Extra!AC$4:AC$155,0)),Countries!$A:$B,2,FALSE),"")</f>
        <v/>
      </c>
      <c r="AF124" s="144" t="str">
        <f>IFERROR(VLOOKUP(INDEX(EU_Extra!$D$4:$D$155,MATCH(LARGE(EU_Extra!AD$4:AD$155,$D124),EU_Extra!AD$4:AD$155,0)),Countries!$A:$B,2,FALSE),"")</f>
        <v/>
      </c>
      <c r="AG124" s="144" t="str">
        <f>IFERROR(VLOOKUP(INDEX(EU_Extra!$D$4:$D$155,MATCH(LARGE(EU_Extra!AE$4:AE$155,$D124),EU_Extra!AE$4:AE$155,0)),Countries!$A:$B,2,FALSE),"")</f>
        <v/>
      </c>
      <c r="AH124" s="144" t="str">
        <f>IFERROR(VLOOKUP(INDEX(EU_Extra!$D$4:$D$155,MATCH(LARGE(EU_Extra!AF$4:AF$155,$D124),EU_Extra!AF$4:AF$155,0)),Countries!$A:$B,2,FALSE),"")</f>
        <v/>
      </c>
      <c r="AI124" s="144" t="str">
        <f>IFERROR(VLOOKUP(INDEX(EU_Extra!$D$4:$D$155,MATCH(LARGE(EU_Extra!AG$4:AG$155,$D124),EU_Extra!AG$4:AG$155,0)),Countries!$A:$B,2,FALSE),"")</f>
        <v/>
      </c>
      <c r="AJ124" s="144" t="str">
        <f>IFERROR(VLOOKUP(INDEX(EU_Extra!$D$4:$D$155,MATCH(LARGE(EU_Extra!AH$4:AH$155,$D124),EU_Extra!AH$4:AH$155,0)),Countries!$A:$B,2,FALSE),"")</f>
        <v/>
      </c>
    </row>
    <row r="125" spans="4:36" ht="16" customHeight="1">
      <c r="D125" s="145">
        <f t="shared" si="2"/>
        <v>118</v>
      </c>
      <c r="E125" s="144" t="str">
        <f>IFERROR(VLOOKUP(INDEX(EU_Extra!$D$4:$D$152,MATCH(LARGE(EU_Extra!#REF!,$D125),EU_Extra!#REF!,0)),Countries!$A:$B,2,FALSE),"")</f>
        <v/>
      </c>
      <c r="F125" s="144" t="str">
        <f>IFERROR(VLOOKUP(INDEX(EU_Extra!$D$4:$D$152,MATCH(LARGE(EU_Extra!#REF!,$D125),EU_Extra!#REF!,0)),Countries!$A:$B,2,FALSE),"")</f>
        <v/>
      </c>
      <c r="G125" s="144" t="str">
        <f>IFERROR(VLOOKUP(INDEX(EU_Extra!$D$4:$D$155,MATCH(LARGE(EU_Extra!E$4:E$155,$D125),EU_Extra!E$4:E$155,0)),Countries!$A:$B,2,FALSE),"")</f>
        <v/>
      </c>
      <c r="H125" s="144" t="str">
        <f>IFERROR(VLOOKUP(INDEX(EU_Extra!$D$4:$D$155,MATCH(LARGE(EU_Extra!F$4:F$155,$D125),EU_Extra!F$4:F$155,0)),Countries!$A:$B,2,FALSE),"")</f>
        <v/>
      </c>
      <c r="I125" s="144" t="str">
        <f>IFERROR(VLOOKUP(INDEX(EU_Extra!$D$4:$D$155,MATCH(LARGE(EU_Extra!G$4:G$155,$D125),EU_Extra!G$4:G$155,0)),Countries!$A:$B,2,FALSE),"")</f>
        <v/>
      </c>
      <c r="J125" s="144" t="str">
        <f>IFERROR(VLOOKUP(INDEX(EU_Extra!$D$4:$D$155,MATCH(LARGE(EU_Extra!H$4:H$155,$D125),EU_Extra!H$4:H$155,0)),Countries!$A:$B,2,FALSE),"")</f>
        <v/>
      </c>
      <c r="K125" s="144" t="str">
        <f>IFERROR(VLOOKUP(INDEX(EU_Extra!$D$4:$D$155,MATCH(LARGE(EU_Extra!I$4:I$155,$D125),EU_Extra!I$4:I$155,0)),Countries!$A:$B,2,FALSE),"")</f>
        <v/>
      </c>
      <c r="L125" s="144" t="str">
        <f>IFERROR(VLOOKUP(INDEX(EU_Extra!$D$4:$D$155,MATCH(LARGE(EU_Extra!J$4:J$155,$D125),EU_Extra!J$4:J$155,0)),Countries!$A:$B,2,FALSE),"")</f>
        <v/>
      </c>
      <c r="M125" s="144" t="str">
        <f>IFERROR(VLOOKUP(INDEX(EU_Extra!$D$4:$D$155,MATCH(LARGE(EU_Extra!K$4:K$155,$D125),EU_Extra!K$4:K$155,0)),Countries!$A:$B,2,FALSE),"")</f>
        <v/>
      </c>
      <c r="N125" s="144" t="str">
        <f>IFERROR(VLOOKUP(INDEX(EU_Extra!$D$4:$D$155,MATCH(LARGE(EU_Extra!L$4:L$155,$D125),EU_Extra!L$4:L$155,0)),Countries!$A:$B,2,FALSE),"")</f>
        <v/>
      </c>
      <c r="O125" s="144" t="str">
        <f>IFERROR(VLOOKUP(INDEX(EU_Extra!$D$4:$D$155,MATCH(LARGE(EU_Extra!M$4:M$155,$D125),EU_Extra!M$4:M$155,0)),Countries!$A:$B,2,FALSE),"")</f>
        <v/>
      </c>
      <c r="P125" s="144" t="str">
        <f>IFERROR(VLOOKUP(INDEX(EU_Extra!$D$4:$D$155,MATCH(LARGE(EU_Extra!N$4:N$155,$D125),EU_Extra!N$4:N$155,0)),Countries!$A:$B,2,FALSE),"")</f>
        <v/>
      </c>
      <c r="Q125" s="144" t="str">
        <f>IFERROR(VLOOKUP(INDEX(EU_Extra!$D$4:$D$155,MATCH(LARGE(EU_Extra!O$4:O$155,$D125),EU_Extra!O$4:O$155,0)),Countries!$A:$B,2,FALSE),"")</f>
        <v/>
      </c>
      <c r="R125" s="144" t="str">
        <f>IFERROR(VLOOKUP(INDEX(EU_Extra!$D$4:$D$155,MATCH(LARGE(EU_Extra!P$4:P$155,$D125),EU_Extra!P$4:P$155,0)),Countries!$A:$B,2,FALSE),"")</f>
        <v/>
      </c>
      <c r="S125" s="144" t="str">
        <f>IFERROR(VLOOKUP(INDEX(EU_Extra!$D$4:$D$155,MATCH(LARGE(EU_Extra!Q$4:Q$155,$D125),EU_Extra!Q$4:Q$155,0)),Countries!$A:$B,2,FALSE),"")</f>
        <v/>
      </c>
      <c r="T125" s="144" t="str">
        <f>IFERROR(VLOOKUP(INDEX(EU_Extra!$D$4:$D$155,MATCH(LARGE(EU_Extra!R$4:R$155,$D125),EU_Extra!R$4:R$155,0)),Countries!$A:$B,2,FALSE),"")</f>
        <v/>
      </c>
      <c r="U125" s="144" t="str">
        <f>IFERROR(VLOOKUP(INDEX(EU_Extra!$D$4:$D$155,MATCH(LARGE(EU_Extra!S$4:S$155,$D125),EU_Extra!S$4:S$155,0)),Countries!$A:$B,2,FALSE),"")</f>
        <v/>
      </c>
      <c r="V125" s="144" t="str">
        <f>IFERROR(VLOOKUP(INDEX(EU_Extra!$D$4:$D$155,MATCH(LARGE(EU_Extra!T$4:T$155,$D125),EU_Extra!T$4:T$155,0)),Countries!$A:$B,2,FALSE),"")</f>
        <v/>
      </c>
      <c r="W125" s="144" t="str">
        <f>IFERROR(VLOOKUP(INDEX(EU_Extra!$D$4:$D$155,MATCH(LARGE(EU_Extra!U$4:U$155,$D125),EU_Extra!U$4:U$155,0)),Countries!$A:$B,2,FALSE),"")</f>
        <v/>
      </c>
      <c r="X125" s="144" t="str">
        <f>IFERROR(VLOOKUP(INDEX(EU_Extra!$D$4:$D$155,MATCH(LARGE(EU_Extra!V$4:V$155,$D125),EU_Extra!V$4:V$155,0)),Countries!$A:$B,2,FALSE),"")</f>
        <v/>
      </c>
      <c r="Y125" s="144" t="str">
        <f>IFERROR(VLOOKUP(INDEX(EU_Extra!$D$4:$D$155,MATCH(LARGE(EU_Extra!W$4:W$155,$D125),EU_Extra!W$4:W$155,0)),Countries!$A:$B,2,FALSE),"")</f>
        <v/>
      </c>
      <c r="Z125" s="144" t="str">
        <f>IFERROR(VLOOKUP(INDEX(EU_Extra!$D$4:$D$155,MATCH(LARGE(EU_Extra!X$4:X$155,$D125),EU_Extra!X$4:X$155,0)),Countries!$A:$B,2,FALSE),"")</f>
        <v/>
      </c>
      <c r="AA125" s="144" t="str">
        <f>IFERROR(VLOOKUP(INDEX(EU_Extra!$D$4:$D$155,MATCH(LARGE(EU_Extra!Y$4:Y$155,$D125),EU_Extra!Y$4:Y$155,0)),Countries!$A:$B,2,FALSE),"")</f>
        <v/>
      </c>
      <c r="AB125" s="144" t="str">
        <f>IFERROR(VLOOKUP(INDEX(EU_Extra!$D$4:$D$155,MATCH(LARGE(EU_Extra!Z$4:Z$155,$D125),EU_Extra!Z$4:Z$155,0)),Countries!$A:$B,2,FALSE),"")</f>
        <v/>
      </c>
      <c r="AC125" s="144" t="str">
        <f>IFERROR(VLOOKUP(INDEX(EU_Extra!$D$4:$D$155,MATCH(LARGE(EU_Extra!AA$4:AA$155,$D125),EU_Extra!AA$4:AA$155,0)),Countries!$A:$B,2,FALSE),"")</f>
        <v/>
      </c>
      <c r="AD125" s="144" t="str">
        <f>IFERROR(VLOOKUP(INDEX(EU_Extra!$D$4:$D$155,MATCH(LARGE(EU_Extra!AB$4:AB$155,$D125),EU_Extra!AB$4:AB$155,0)),Countries!$A:$B,2,FALSE),"")</f>
        <v/>
      </c>
      <c r="AE125" s="144" t="str">
        <f>IFERROR(VLOOKUP(INDEX(EU_Extra!$D$4:$D$155,MATCH(LARGE(EU_Extra!AC$4:AC$155,$D125),EU_Extra!AC$4:AC$155,0)),Countries!$A:$B,2,FALSE),"")</f>
        <v/>
      </c>
      <c r="AF125" s="144" t="str">
        <f>IFERROR(VLOOKUP(INDEX(EU_Extra!$D$4:$D$155,MATCH(LARGE(EU_Extra!AD$4:AD$155,$D125),EU_Extra!AD$4:AD$155,0)),Countries!$A:$B,2,FALSE),"")</f>
        <v/>
      </c>
      <c r="AG125" s="144" t="str">
        <f>IFERROR(VLOOKUP(INDEX(EU_Extra!$D$4:$D$155,MATCH(LARGE(EU_Extra!AE$4:AE$155,$D125),EU_Extra!AE$4:AE$155,0)),Countries!$A:$B,2,FALSE),"")</f>
        <v/>
      </c>
      <c r="AH125" s="144" t="str">
        <f>IFERROR(VLOOKUP(INDEX(EU_Extra!$D$4:$D$155,MATCH(LARGE(EU_Extra!AF$4:AF$155,$D125),EU_Extra!AF$4:AF$155,0)),Countries!$A:$B,2,FALSE),"")</f>
        <v/>
      </c>
      <c r="AI125" s="144" t="str">
        <f>IFERROR(VLOOKUP(INDEX(EU_Extra!$D$4:$D$155,MATCH(LARGE(EU_Extra!AG$4:AG$155,$D125),EU_Extra!AG$4:AG$155,0)),Countries!$A:$B,2,FALSE),"")</f>
        <v/>
      </c>
      <c r="AJ125" s="144" t="str">
        <f>IFERROR(VLOOKUP(INDEX(EU_Extra!$D$4:$D$155,MATCH(LARGE(EU_Extra!AH$4:AH$155,$D125),EU_Extra!AH$4:AH$155,0)),Countries!$A:$B,2,FALSE),"")</f>
        <v/>
      </c>
    </row>
    <row r="126" spans="4:36" ht="16" customHeight="1">
      <c r="D126" s="145">
        <f t="shared" si="2"/>
        <v>119</v>
      </c>
      <c r="E126" s="144" t="str">
        <f>IFERROR(VLOOKUP(INDEX(EU_Extra!$D$4:$D$152,MATCH(LARGE(EU_Extra!#REF!,$D126),EU_Extra!#REF!,0)),Countries!$A:$B,2,FALSE),"")</f>
        <v/>
      </c>
      <c r="F126" s="144" t="str">
        <f>IFERROR(VLOOKUP(INDEX(EU_Extra!$D$4:$D$152,MATCH(LARGE(EU_Extra!#REF!,$D126),EU_Extra!#REF!,0)),Countries!$A:$B,2,FALSE),"")</f>
        <v/>
      </c>
      <c r="G126" s="144" t="str">
        <f>IFERROR(VLOOKUP(INDEX(EU_Extra!$D$4:$D$155,MATCH(LARGE(EU_Extra!E$4:E$155,$D126),EU_Extra!E$4:E$155,0)),Countries!$A:$B,2,FALSE),"")</f>
        <v/>
      </c>
      <c r="H126" s="144" t="str">
        <f>IFERROR(VLOOKUP(INDEX(EU_Extra!$D$4:$D$155,MATCH(LARGE(EU_Extra!F$4:F$155,$D126),EU_Extra!F$4:F$155,0)),Countries!$A:$B,2,FALSE),"")</f>
        <v/>
      </c>
      <c r="I126" s="144" t="str">
        <f>IFERROR(VLOOKUP(INDEX(EU_Extra!$D$4:$D$155,MATCH(LARGE(EU_Extra!G$4:G$155,$D126),EU_Extra!G$4:G$155,0)),Countries!$A:$B,2,FALSE),"")</f>
        <v/>
      </c>
      <c r="J126" s="144" t="str">
        <f>IFERROR(VLOOKUP(INDEX(EU_Extra!$D$4:$D$155,MATCH(LARGE(EU_Extra!H$4:H$155,$D126),EU_Extra!H$4:H$155,0)),Countries!$A:$B,2,FALSE),"")</f>
        <v/>
      </c>
      <c r="K126" s="144" t="str">
        <f>IFERROR(VLOOKUP(INDEX(EU_Extra!$D$4:$D$155,MATCH(LARGE(EU_Extra!I$4:I$155,$D126),EU_Extra!I$4:I$155,0)),Countries!$A:$B,2,FALSE),"")</f>
        <v/>
      </c>
      <c r="L126" s="144" t="str">
        <f>IFERROR(VLOOKUP(INDEX(EU_Extra!$D$4:$D$155,MATCH(LARGE(EU_Extra!J$4:J$155,$D126),EU_Extra!J$4:J$155,0)),Countries!$A:$B,2,FALSE),"")</f>
        <v/>
      </c>
      <c r="M126" s="144" t="str">
        <f>IFERROR(VLOOKUP(INDEX(EU_Extra!$D$4:$D$155,MATCH(LARGE(EU_Extra!K$4:K$155,$D126),EU_Extra!K$4:K$155,0)),Countries!$A:$B,2,FALSE),"")</f>
        <v/>
      </c>
      <c r="N126" s="144" t="str">
        <f>IFERROR(VLOOKUP(INDEX(EU_Extra!$D$4:$D$155,MATCH(LARGE(EU_Extra!L$4:L$155,$D126),EU_Extra!L$4:L$155,0)),Countries!$A:$B,2,FALSE),"")</f>
        <v/>
      </c>
      <c r="O126" s="144" t="str">
        <f>IFERROR(VLOOKUP(INDEX(EU_Extra!$D$4:$D$155,MATCH(LARGE(EU_Extra!M$4:M$155,$D126),EU_Extra!M$4:M$155,0)),Countries!$A:$B,2,FALSE),"")</f>
        <v/>
      </c>
      <c r="P126" s="144" t="str">
        <f>IFERROR(VLOOKUP(INDEX(EU_Extra!$D$4:$D$155,MATCH(LARGE(EU_Extra!N$4:N$155,$D126),EU_Extra!N$4:N$155,0)),Countries!$A:$B,2,FALSE),"")</f>
        <v/>
      </c>
      <c r="Q126" s="144" t="str">
        <f>IFERROR(VLOOKUP(INDEX(EU_Extra!$D$4:$D$155,MATCH(LARGE(EU_Extra!O$4:O$155,$D126),EU_Extra!O$4:O$155,0)),Countries!$A:$B,2,FALSE),"")</f>
        <v/>
      </c>
      <c r="R126" s="144" t="str">
        <f>IFERROR(VLOOKUP(INDEX(EU_Extra!$D$4:$D$155,MATCH(LARGE(EU_Extra!P$4:P$155,$D126),EU_Extra!P$4:P$155,0)),Countries!$A:$B,2,FALSE),"")</f>
        <v/>
      </c>
      <c r="S126" s="144" t="str">
        <f>IFERROR(VLOOKUP(INDEX(EU_Extra!$D$4:$D$155,MATCH(LARGE(EU_Extra!Q$4:Q$155,$D126),EU_Extra!Q$4:Q$155,0)),Countries!$A:$B,2,FALSE),"")</f>
        <v/>
      </c>
      <c r="T126" s="144" t="str">
        <f>IFERROR(VLOOKUP(INDEX(EU_Extra!$D$4:$D$155,MATCH(LARGE(EU_Extra!R$4:R$155,$D126),EU_Extra!R$4:R$155,0)),Countries!$A:$B,2,FALSE),"")</f>
        <v/>
      </c>
      <c r="U126" s="144" t="str">
        <f>IFERROR(VLOOKUP(INDEX(EU_Extra!$D$4:$D$155,MATCH(LARGE(EU_Extra!S$4:S$155,$D126),EU_Extra!S$4:S$155,0)),Countries!$A:$B,2,FALSE),"")</f>
        <v/>
      </c>
      <c r="V126" s="144" t="str">
        <f>IFERROR(VLOOKUP(INDEX(EU_Extra!$D$4:$D$155,MATCH(LARGE(EU_Extra!T$4:T$155,$D126),EU_Extra!T$4:T$155,0)),Countries!$A:$B,2,FALSE),"")</f>
        <v/>
      </c>
      <c r="W126" s="144" t="str">
        <f>IFERROR(VLOOKUP(INDEX(EU_Extra!$D$4:$D$155,MATCH(LARGE(EU_Extra!U$4:U$155,$D126),EU_Extra!U$4:U$155,0)),Countries!$A:$B,2,FALSE),"")</f>
        <v/>
      </c>
      <c r="X126" s="144" t="str">
        <f>IFERROR(VLOOKUP(INDEX(EU_Extra!$D$4:$D$155,MATCH(LARGE(EU_Extra!V$4:V$155,$D126),EU_Extra!V$4:V$155,0)),Countries!$A:$B,2,FALSE),"")</f>
        <v/>
      </c>
      <c r="Y126" s="144" t="str">
        <f>IFERROR(VLOOKUP(INDEX(EU_Extra!$D$4:$D$155,MATCH(LARGE(EU_Extra!W$4:W$155,$D126),EU_Extra!W$4:W$155,0)),Countries!$A:$B,2,FALSE),"")</f>
        <v/>
      </c>
      <c r="Z126" s="144" t="str">
        <f>IFERROR(VLOOKUP(INDEX(EU_Extra!$D$4:$D$155,MATCH(LARGE(EU_Extra!X$4:X$155,$D126),EU_Extra!X$4:X$155,0)),Countries!$A:$B,2,FALSE),"")</f>
        <v/>
      </c>
      <c r="AA126" s="144" t="str">
        <f>IFERROR(VLOOKUP(INDEX(EU_Extra!$D$4:$D$155,MATCH(LARGE(EU_Extra!Y$4:Y$155,$D126),EU_Extra!Y$4:Y$155,0)),Countries!$A:$B,2,FALSE),"")</f>
        <v/>
      </c>
      <c r="AB126" s="144" t="str">
        <f>IFERROR(VLOOKUP(INDEX(EU_Extra!$D$4:$D$155,MATCH(LARGE(EU_Extra!Z$4:Z$155,$D126),EU_Extra!Z$4:Z$155,0)),Countries!$A:$B,2,FALSE),"")</f>
        <v/>
      </c>
      <c r="AC126" s="144" t="str">
        <f>IFERROR(VLOOKUP(INDEX(EU_Extra!$D$4:$D$155,MATCH(LARGE(EU_Extra!AA$4:AA$155,$D126),EU_Extra!AA$4:AA$155,0)),Countries!$A:$B,2,FALSE),"")</f>
        <v/>
      </c>
      <c r="AD126" s="144" t="str">
        <f>IFERROR(VLOOKUP(INDEX(EU_Extra!$D$4:$D$155,MATCH(LARGE(EU_Extra!AB$4:AB$155,$D126),EU_Extra!AB$4:AB$155,0)),Countries!$A:$B,2,FALSE),"")</f>
        <v/>
      </c>
      <c r="AE126" s="144" t="str">
        <f>IFERROR(VLOOKUP(INDEX(EU_Extra!$D$4:$D$155,MATCH(LARGE(EU_Extra!AC$4:AC$155,$D126),EU_Extra!AC$4:AC$155,0)),Countries!$A:$B,2,FALSE),"")</f>
        <v/>
      </c>
      <c r="AF126" s="144" t="str">
        <f>IFERROR(VLOOKUP(INDEX(EU_Extra!$D$4:$D$155,MATCH(LARGE(EU_Extra!AD$4:AD$155,$D126),EU_Extra!AD$4:AD$155,0)),Countries!$A:$B,2,FALSE),"")</f>
        <v/>
      </c>
      <c r="AG126" s="144" t="str">
        <f>IFERROR(VLOOKUP(INDEX(EU_Extra!$D$4:$D$155,MATCH(LARGE(EU_Extra!AE$4:AE$155,$D126),EU_Extra!AE$4:AE$155,0)),Countries!$A:$B,2,FALSE),"")</f>
        <v/>
      </c>
      <c r="AH126" s="144" t="str">
        <f>IFERROR(VLOOKUP(INDEX(EU_Extra!$D$4:$D$155,MATCH(LARGE(EU_Extra!AF$4:AF$155,$D126),EU_Extra!AF$4:AF$155,0)),Countries!$A:$B,2,FALSE),"")</f>
        <v/>
      </c>
      <c r="AI126" s="144" t="str">
        <f>IFERROR(VLOOKUP(INDEX(EU_Extra!$D$4:$D$155,MATCH(LARGE(EU_Extra!AG$4:AG$155,$D126),EU_Extra!AG$4:AG$155,0)),Countries!$A:$B,2,FALSE),"")</f>
        <v/>
      </c>
      <c r="AJ126" s="144" t="str">
        <f>IFERROR(VLOOKUP(INDEX(EU_Extra!$D$4:$D$155,MATCH(LARGE(EU_Extra!AH$4:AH$155,$D126),EU_Extra!AH$4:AH$155,0)),Countries!$A:$B,2,FALSE),"")</f>
        <v/>
      </c>
    </row>
    <row r="127" spans="4:36" ht="16" customHeight="1">
      <c r="D127" s="145">
        <f t="shared" si="2"/>
        <v>120</v>
      </c>
      <c r="E127" s="144" t="str">
        <f>IFERROR(VLOOKUP(INDEX(EU_Extra!$D$4:$D$152,MATCH(LARGE(EU_Extra!#REF!,$D127),EU_Extra!#REF!,0)),Countries!$A:$B,2,FALSE),"")</f>
        <v/>
      </c>
      <c r="F127" s="144" t="str">
        <f>IFERROR(VLOOKUP(INDEX(EU_Extra!$D$4:$D$152,MATCH(LARGE(EU_Extra!#REF!,$D127),EU_Extra!#REF!,0)),Countries!$A:$B,2,FALSE),"")</f>
        <v/>
      </c>
      <c r="G127" s="144" t="str">
        <f>IFERROR(VLOOKUP(INDEX(EU_Extra!$D$4:$D$155,MATCH(LARGE(EU_Extra!E$4:E$155,$D127),EU_Extra!E$4:E$155,0)),Countries!$A:$B,2,FALSE),"")</f>
        <v/>
      </c>
      <c r="H127" s="144" t="str">
        <f>IFERROR(VLOOKUP(INDEX(EU_Extra!$D$4:$D$155,MATCH(LARGE(EU_Extra!F$4:F$155,$D127),EU_Extra!F$4:F$155,0)),Countries!$A:$B,2,FALSE),"")</f>
        <v/>
      </c>
      <c r="I127" s="144" t="str">
        <f>IFERROR(VLOOKUP(INDEX(EU_Extra!$D$4:$D$155,MATCH(LARGE(EU_Extra!G$4:G$155,$D127),EU_Extra!G$4:G$155,0)),Countries!$A:$B,2,FALSE),"")</f>
        <v/>
      </c>
      <c r="J127" s="144" t="str">
        <f>IFERROR(VLOOKUP(INDEX(EU_Extra!$D$4:$D$155,MATCH(LARGE(EU_Extra!H$4:H$155,$D127),EU_Extra!H$4:H$155,0)),Countries!$A:$B,2,FALSE),"")</f>
        <v/>
      </c>
      <c r="K127" s="144" t="str">
        <f>IFERROR(VLOOKUP(INDEX(EU_Extra!$D$4:$D$155,MATCH(LARGE(EU_Extra!I$4:I$155,$D127),EU_Extra!I$4:I$155,0)),Countries!$A:$B,2,FALSE),"")</f>
        <v/>
      </c>
      <c r="L127" s="144" t="str">
        <f>IFERROR(VLOOKUP(INDEX(EU_Extra!$D$4:$D$155,MATCH(LARGE(EU_Extra!J$4:J$155,$D127),EU_Extra!J$4:J$155,0)),Countries!$A:$B,2,FALSE),"")</f>
        <v/>
      </c>
      <c r="M127" s="144" t="str">
        <f>IFERROR(VLOOKUP(INDEX(EU_Extra!$D$4:$D$155,MATCH(LARGE(EU_Extra!K$4:K$155,$D127),EU_Extra!K$4:K$155,0)),Countries!$A:$B,2,FALSE),"")</f>
        <v/>
      </c>
      <c r="N127" s="144" t="str">
        <f>IFERROR(VLOOKUP(INDEX(EU_Extra!$D$4:$D$155,MATCH(LARGE(EU_Extra!L$4:L$155,$D127),EU_Extra!L$4:L$155,0)),Countries!$A:$B,2,FALSE),"")</f>
        <v/>
      </c>
      <c r="O127" s="144" t="str">
        <f>IFERROR(VLOOKUP(INDEX(EU_Extra!$D$4:$D$155,MATCH(LARGE(EU_Extra!M$4:M$155,$D127),EU_Extra!M$4:M$155,0)),Countries!$A:$B,2,FALSE),"")</f>
        <v/>
      </c>
      <c r="P127" s="144" t="str">
        <f>IFERROR(VLOOKUP(INDEX(EU_Extra!$D$4:$D$155,MATCH(LARGE(EU_Extra!N$4:N$155,$D127),EU_Extra!N$4:N$155,0)),Countries!$A:$B,2,FALSE),"")</f>
        <v/>
      </c>
      <c r="Q127" s="144" t="str">
        <f>IFERROR(VLOOKUP(INDEX(EU_Extra!$D$4:$D$155,MATCH(LARGE(EU_Extra!O$4:O$155,$D127),EU_Extra!O$4:O$155,0)),Countries!$A:$B,2,FALSE),"")</f>
        <v/>
      </c>
      <c r="R127" s="144" t="str">
        <f>IFERROR(VLOOKUP(INDEX(EU_Extra!$D$4:$D$155,MATCH(LARGE(EU_Extra!P$4:P$155,$D127),EU_Extra!P$4:P$155,0)),Countries!$A:$B,2,FALSE),"")</f>
        <v/>
      </c>
      <c r="S127" s="144" t="str">
        <f>IFERROR(VLOOKUP(INDEX(EU_Extra!$D$4:$D$155,MATCH(LARGE(EU_Extra!Q$4:Q$155,$D127),EU_Extra!Q$4:Q$155,0)),Countries!$A:$B,2,FALSE),"")</f>
        <v/>
      </c>
      <c r="T127" s="144" t="str">
        <f>IFERROR(VLOOKUP(INDEX(EU_Extra!$D$4:$D$155,MATCH(LARGE(EU_Extra!R$4:R$155,$D127),EU_Extra!R$4:R$155,0)),Countries!$A:$B,2,FALSE),"")</f>
        <v/>
      </c>
      <c r="U127" s="144" t="str">
        <f>IFERROR(VLOOKUP(INDEX(EU_Extra!$D$4:$D$155,MATCH(LARGE(EU_Extra!S$4:S$155,$D127),EU_Extra!S$4:S$155,0)),Countries!$A:$B,2,FALSE),"")</f>
        <v/>
      </c>
      <c r="V127" s="144" t="str">
        <f>IFERROR(VLOOKUP(INDEX(EU_Extra!$D$4:$D$155,MATCH(LARGE(EU_Extra!T$4:T$155,$D127),EU_Extra!T$4:T$155,0)),Countries!$A:$B,2,FALSE),"")</f>
        <v/>
      </c>
      <c r="W127" s="144" t="str">
        <f>IFERROR(VLOOKUP(INDEX(EU_Extra!$D$4:$D$155,MATCH(LARGE(EU_Extra!U$4:U$155,$D127),EU_Extra!U$4:U$155,0)),Countries!$A:$B,2,FALSE),"")</f>
        <v/>
      </c>
      <c r="X127" s="144" t="str">
        <f>IFERROR(VLOOKUP(INDEX(EU_Extra!$D$4:$D$155,MATCH(LARGE(EU_Extra!V$4:V$155,$D127),EU_Extra!V$4:V$155,0)),Countries!$A:$B,2,FALSE),"")</f>
        <v/>
      </c>
      <c r="Y127" s="144" t="str">
        <f>IFERROR(VLOOKUP(INDEX(EU_Extra!$D$4:$D$155,MATCH(LARGE(EU_Extra!W$4:W$155,$D127),EU_Extra!W$4:W$155,0)),Countries!$A:$B,2,FALSE),"")</f>
        <v/>
      </c>
      <c r="Z127" s="144" t="str">
        <f>IFERROR(VLOOKUP(INDEX(EU_Extra!$D$4:$D$155,MATCH(LARGE(EU_Extra!X$4:X$155,$D127),EU_Extra!X$4:X$155,0)),Countries!$A:$B,2,FALSE),"")</f>
        <v/>
      </c>
      <c r="AA127" s="144" t="str">
        <f>IFERROR(VLOOKUP(INDEX(EU_Extra!$D$4:$D$155,MATCH(LARGE(EU_Extra!Y$4:Y$155,$D127),EU_Extra!Y$4:Y$155,0)),Countries!$A:$B,2,FALSE),"")</f>
        <v/>
      </c>
      <c r="AB127" s="144" t="str">
        <f>IFERROR(VLOOKUP(INDEX(EU_Extra!$D$4:$D$155,MATCH(LARGE(EU_Extra!Z$4:Z$155,$D127),EU_Extra!Z$4:Z$155,0)),Countries!$A:$B,2,FALSE),"")</f>
        <v/>
      </c>
      <c r="AC127" s="144" t="str">
        <f>IFERROR(VLOOKUP(INDEX(EU_Extra!$D$4:$D$155,MATCH(LARGE(EU_Extra!AA$4:AA$155,$D127),EU_Extra!AA$4:AA$155,0)),Countries!$A:$B,2,FALSE),"")</f>
        <v/>
      </c>
      <c r="AD127" s="144" t="str">
        <f>IFERROR(VLOOKUP(INDEX(EU_Extra!$D$4:$D$155,MATCH(LARGE(EU_Extra!AB$4:AB$155,$D127),EU_Extra!AB$4:AB$155,0)),Countries!$A:$B,2,FALSE),"")</f>
        <v/>
      </c>
      <c r="AE127" s="144" t="str">
        <f>IFERROR(VLOOKUP(INDEX(EU_Extra!$D$4:$D$155,MATCH(LARGE(EU_Extra!AC$4:AC$155,$D127),EU_Extra!AC$4:AC$155,0)),Countries!$A:$B,2,FALSE),"")</f>
        <v/>
      </c>
      <c r="AF127" s="144" t="str">
        <f>IFERROR(VLOOKUP(INDEX(EU_Extra!$D$4:$D$155,MATCH(LARGE(EU_Extra!AD$4:AD$155,$D127),EU_Extra!AD$4:AD$155,0)),Countries!$A:$B,2,FALSE),"")</f>
        <v/>
      </c>
      <c r="AG127" s="144" t="str">
        <f>IFERROR(VLOOKUP(INDEX(EU_Extra!$D$4:$D$155,MATCH(LARGE(EU_Extra!AE$4:AE$155,$D127),EU_Extra!AE$4:AE$155,0)),Countries!$A:$B,2,FALSE),"")</f>
        <v/>
      </c>
      <c r="AH127" s="144" t="str">
        <f>IFERROR(VLOOKUP(INDEX(EU_Extra!$D$4:$D$155,MATCH(LARGE(EU_Extra!AF$4:AF$155,$D127),EU_Extra!AF$4:AF$155,0)),Countries!$A:$B,2,FALSE),"")</f>
        <v/>
      </c>
      <c r="AI127" s="144" t="str">
        <f>IFERROR(VLOOKUP(INDEX(EU_Extra!$D$4:$D$155,MATCH(LARGE(EU_Extra!AG$4:AG$155,$D127),EU_Extra!AG$4:AG$155,0)),Countries!$A:$B,2,FALSE),"")</f>
        <v/>
      </c>
      <c r="AJ127" s="144" t="str">
        <f>IFERROR(VLOOKUP(INDEX(EU_Extra!$D$4:$D$155,MATCH(LARGE(EU_Extra!AH$4:AH$155,$D127),EU_Extra!AH$4:AH$155,0)),Countries!$A:$B,2,FALSE),"")</f>
        <v/>
      </c>
    </row>
    <row r="128" spans="4:36" ht="16" customHeight="1">
      <c r="D128" s="145">
        <f t="shared" si="2"/>
        <v>121</v>
      </c>
      <c r="E128" s="144" t="str">
        <f>IFERROR(VLOOKUP(INDEX(EU_Extra!$D$4:$D$152,MATCH(LARGE(EU_Extra!#REF!,$D128),EU_Extra!#REF!,0)),Countries!$A:$B,2,FALSE),"")</f>
        <v/>
      </c>
      <c r="F128" s="144" t="str">
        <f>IFERROR(VLOOKUP(INDEX(EU_Extra!$D$4:$D$152,MATCH(LARGE(EU_Extra!#REF!,$D128),EU_Extra!#REF!,0)),Countries!$A:$B,2,FALSE),"")</f>
        <v/>
      </c>
      <c r="G128" s="144" t="str">
        <f>IFERROR(VLOOKUP(INDEX(EU_Extra!$D$4:$D$155,MATCH(LARGE(EU_Extra!E$4:E$155,$D128),EU_Extra!E$4:E$155,0)),Countries!$A:$B,2,FALSE),"")</f>
        <v/>
      </c>
      <c r="H128" s="144" t="str">
        <f>IFERROR(VLOOKUP(INDEX(EU_Extra!$D$4:$D$155,MATCH(LARGE(EU_Extra!F$4:F$155,$D128),EU_Extra!F$4:F$155,0)),Countries!$A:$B,2,FALSE),"")</f>
        <v/>
      </c>
      <c r="I128" s="144" t="str">
        <f>IFERROR(VLOOKUP(INDEX(EU_Extra!$D$4:$D$155,MATCH(LARGE(EU_Extra!G$4:G$155,$D128),EU_Extra!G$4:G$155,0)),Countries!$A:$B,2,FALSE),"")</f>
        <v/>
      </c>
      <c r="J128" s="144" t="str">
        <f>IFERROR(VLOOKUP(INDEX(EU_Extra!$D$4:$D$155,MATCH(LARGE(EU_Extra!H$4:H$155,$D128),EU_Extra!H$4:H$155,0)),Countries!$A:$B,2,FALSE),"")</f>
        <v/>
      </c>
      <c r="K128" s="144" t="str">
        <f>IFERROR(VLOOKUP(INDEX(EU_Extra!$D$4:$D$155,MATCH(LARGE(EU_Extra!I$4:I$155,$D128),EU_Extra!I$4:I$155,0)),Countries!$A:$B,2,FALSE),"")</f>
        <v/>
      </c>
      <c r="L128" s="144" t="str">
        <f>IFERROR(VLOOKUP(INDEX(EU_Extra!$D$4:$D$155,MATCH(LARGE(EU_Extra!J$4:J$155,$D128),EU_Extra!J$4:J$155,0)),Countries!$A:$B,2,FALSE),"")</f>
        <v/>
      </c>
      <c r="M128" s="144" t="str">
        <f>IFERROR(VLOOKUP(INDEX(EU_Extra!$D$4:$D$155,MATCH(LARGE(EU_Extra!K$4:K$155,$D128),EU_Extra!K$4:K$155,0)),Countries!$A:$B,2,FALSE),"")</f>
        <v/>
      </c>
      <c r="N128" s="144" t="str">
        <f>IFERROR(VLOOKUP(INDEX(EU_Extra!$D$4:$D$155,MATCH(LARGE(EU_Extra!L$4:L$155,$D128),EU_Extra!L$4:L$155,0)),Countries!$A:$B,2,FALSE),"")</f>
        <v/>
      </c>
      <c r="O128" s="144" t="str">
        <f>IFERROR(VLOOKUP(INDEX(EU_Extra!$D$4:$D$155,MATCH(LARGE(EU_Extra!M$4:M$155,$D128),EU_Extra!M$4:M$155,0)),Countries!$A:$B,2,FALSE),"")</f>
        <v/>
      </c>
      <c r="P128" s="144" t="str">
        <f>IFERROR(VLOOKUP(INDEX(EU_Extra!$D$4:$D$155,MATCH(LARGE(EU_Extra!N$4:N$155,$D128),EU_Extra!N$4:N$155,0)),Countries!$A:$B,2,FALSE),"")</f>
        <v/>
      </c>
      <c r="Q128" s="144" t="str">
        <f>IFERROR(VLOOKUP(INDEX(EU_Extra!$D$4:$D$155,MATCH(LARGE(EU_Extra!O$4:O$155,$D128),EU_Extra!O$4:O$155,0)),Countries!$A:$B,2,FALSE),"")</f>
        <v/>
      </c>
      <c r="R128" s="144" t="str">
        <f>IFERROR(VLOOKUP(INDEX(EU_Extra!$D$4:$D$155,MATCH(LARGE(EU_Extra!P$4:P$155,$D128),EU_Extra!P$4:P$155,0)),Countries!$A:$B,2,FALSE),"")</f>
        <v/>
      </c>
      <c r="S128" s="144" t="str">
        <f>IFERROR(VLOOKUP(INDEX(EU_Extra!$D$4:$D$155,MATCH(LARGE(EU_Extra!Q$4:Q$155,$D128),EU_Extra!Q$4:Q$155,0)),Countries!$A:$B,2,FALSE),"")</f>
        <v/>
      </c>
      <c r="T128" s="144" t="str">
        <f>IFERROR(VLOOKUP(INDEX(EU_Extra!$D$4:$D$155,MATCH(LARGE(EU_Extra!R$4:R$155,$D128),EU_Extra!R$4:R$155,0)),Countries!$A:$B,2,FALSE),"")</f>
        <v/>
      </c>
      <c r="U128" s="144" t="str">
        <f>IFERROR(VLOOKUP(INDEX(EU_Extra!$D$4:$D$155,MATCH(LARGE(EU_Extra!S$4:S$155,$D128),EU_Extra!S$4:S$155,0)),Countries!$A:$B,2,FALSE),"")</f>
        <v/>
      </c>
      <c r="V128" s="144" t="str">
        <f>IFERROR(VLOOKUP(INDEX(EU_Extra!$D$4:$D$155,MATCH(LARGE(EU_Extra!T$4:T$155,$D128),EU_Extra!T$4:T$155,0)),Countries!$A:$B,2,FALSE),"")</f>
        <v/>
      </c>
      <c r="W128" s="144" t="str">
        <f>IFERROR(VLOOKUP(INDEX(EU_Extra!$D$4:$D$155,MATCH(LARGE(EU_Extra!U$4:U$155,$D128),EU_Extra!U$4:U$155,0)),Countries!$A:$B,2,FALSE),"")</f>
        <v/>
      </c>
      <c r="X128" s="144" t="str">
        <f>IFERROR(VLOOKUP(INDEX(EU_Extra!$D$4:$D$155,MATCH(LARGE(EU_Extra!V$4:V$155,$D128),EU_Extra!V$4:V$155,0)),Countries!$A:$B,2,FALSE),"")</f>
        <v/>
      </c>
      <c r="Y128" s="144" t="str">
        <f>IFERROR(VLOOKUP(INDEX(EU_Extra!$D$4:$D$155,MATCH(LARGE(EU_Extra!W$4:W$155,$D128),EU_Extra!W$4:W$155,0)),Countries!$A:$B,2,FALSE),"")</f>
        <v/>
      </c>
      <c r="Z128" s="144" t="str">
        <f>IFERROR(VLOOKUP(INDEX(EU_Extra!$D$4:$D$155,MATCH(LARGE(EU_Extra!X$4:X$155,$D128),EU_Extra!X$4:X$155,0)),Countries!$A:$B,2,FALSE),"")</f>
        <v/>
      </c>
      <c r="AA128" s="144" t="str">
        <f>IFERROR(VLOOKUP(INDEX(EU_Extra!$D$4:$D$155,MATCH(LARGE(EU_Extra!Y$4:Y$155,$D128),EU_Extra!Y$4:Y$155,0)),Countries!$A:$B,2,FALSE),"")</f>
        <v/>
      </c>
      <c r="AB128" s="144" t="str">
        <f>IFERROR(VLOOKUP(INDEX(EU_Extra!$D$4:$D$155,MATCH(LARGE(EU_Extra!Z$4:Z$155,$D128),EU_Extra!Z$4:Z$155,0)),Countries!$A:$B,2,FALSE),"")</f>
        <v/>
      </c>
      <c r="AC128" s="144" t="str">
        <f>IFERROR(VLOOKUP(INDEX(EU_Extra!$D$4:$D$155,MATCH(LARGE(EU_Extra!AA$4:AA$155,$D128),EU_Extra!AA$4:AA$155,0)),Countries!$A:$B,2,FALSE),"")</f>
        <v/>
      </c>
      <c r="AD128" s="144" t="str">
        <f>IFERROR(VLOOKUP(INDEX(EU_Extra!$D$4:$D$155,MATCH(LARGE(EU_Extra!AB$4:AB$155,$D128),EU_Extra!AB$4:AB$155,0)),Countries!$A:$B,2,FALSE),"")</f>
        <v/>
      </c>
      <c r="AE128" s="144" t="str">
        <f>IFERROR(VLOOKUP(INDEX(EU_Extra!$D$4:$D$155,MATCH(LARGE(EU_Extra!AC$4:AC$155,$D128),EU_Extra!AC$4:AC$155,0)),Countries!$A:$B,2,FALSE),"")</f>
        <v/>
      </c>
      <c r="AF128" s="144" t="str">
        <f>IFERROR(VLOOKUP(INDEX(EU_Extra!$D$4:$D$155,MATCH(LARGE(EU_Extra!AD$4:AD$155,$D128),EU_Extra!AD$4:AD$155,0)),Countries!$A:$B,2,FALSE),"")</f>
        <v/>
      </c>
      <c r="AG128" s="144" t="str">
        <f>IFERROR(VLOOKUP(INDEX(EU_Extra!$D$4:$D$155,MATCH(LARGE(EU_Extra!AE$4:AE$155,$D128),EU_Extra!AE$4:AE$155,0)),Countries!$A:$B,2,FALSE),"")</f>
        <v/>
      </c>
      <c r="AH128" s="144" t="str">
        <f>IFERROR(VLOOKUP(INDEX(EU_Extra!$D$4:$D$155,MATCH(LARGE(EU_Extra!AF$4:AF$155,$D128),EU_Extra!AF$4:AF$155,0)),Countries!$A:$B,2,FALSE),"")</f>
        <v/>
      </c>
      <c r="AI128" s="144" t="str">
        <f>IFERROR(VLOOKUP(INDEX(EU_Extra!$D$4:$D$155,MATCH(LARGE(EU_Extra!AG$4:AG$155,$D128),EU_Extra!AG$4:AG$155,0)),Countries!$A:$B,2,FALSE),"")</f>
        <v/>
      </c>
      <c r="AJ128" s="144" t="str">
        <f>IFERROR(VLOOKUP(INDEX(EU_Extra!$D$4:$D$155,MATCH(LARGE(EU_Extra!AH$4:AH$155,$D128),EU_Extra!AH$4:AH$155,0)),Countries!$A:$B,2,FALSE),"")</f>
        <v/>
      </c>
    </row>
    <row r="129" spans="4:36" ht="16" customHeight="1">
      <c r="D129" s="145">
        <f t="shared" si="2"/>
        <v>122</v>
      </c>
      <c r="E129" s="144" t="str">
        <f>IFERROR(VLOOKUP(INDEX(EU_Extra!$D$4:$D$152,MATCH(LARGE(EU_Extra!#REF!,$D129),EU_Extra!#REF!,0)),Countries!$A:$B,2,FALSE),"")</f>
        <v/>
      </c>
      <c r="F129" s="144" t="str">
        <f>IFERROR(VLOOKUP(INDEX(EU_Extra!$D$4:$D$152,MATCH(LARGE(EU_Extra!#REF!,$D129),EU_Extra!#REF!,0)),Countries!$A:$B,2,FALSE),"")</f>
        <v/>
      </c>
      <c r="G129" s="144" t="str">
        <f>IFERROR(VLOOKUP(INDEX(EU_Extra!$D$4:$D$155,MATCH(LARGE(EU_Extra!E$4:E$155,$D129),EU_Extra!E$4:E$155,0)),Countries!$A:$B,2,FALSE),"")</f>
        <v/>
      </c>
      <c r="H129" s="144" t="str">
        <f>IFERROR(VLOOKUP(INDEX(EU_Extra!$D$4:$D$155,MATCH(LARGE(EU_Extra!F$4:F$155,$D129),EU_Extra!F$4:F$155,0)),Countries!$A:$B,2,FALSE),"")</f>
        <v/>
      </c>
      <c r="I129" s="144" t="str">
        <f>IFERROR(VLOOKUP(INDEX(EU_Extra!$D$4:$D$155,MATCH(LARGE(EU_Extra!G$4:G$155,$D129),EU_Extra!G$4:G$155,0)),Countries!$A:$B,2,FALSE),"")</f>
        <v/>
      </c>
      <c r="J129" s="144" t="str">
        <f>IFERROR(VLOOKUP(INDEX(EU_Extra!$D$4:$D$155,MATCH(LARGE(EU_Extra!H$4:H$155,$D129),EU_Extra!H$4:H$155,0)),Countries!$A:$B,2,FALSE),"")</f>
        <v/>
      </c>
      <c r="K129" s="144" t="str">
        <f>IFERROR(VLOOKUP(INDEX(EU_Extra!$D$4:$D$155,MATCH(LARGE(EU_Extra!I$4:I$155,$D129),EU_Extra!I$4:I$155,0)),Countries!$A:$B,2,FALSE),"")</f>
        <v/>
      </c>
      <c r="L129" s="144" t="str">
        <f>IFERROR(VLOOKUP(INDEX(EU_Extra!$D$4:$D$155,MATCH(LARGE(EU_Extra!J$4:J$155,$D129),EU_Extra!J$4:J$155,0)),Countries!$A:$B,2,FALSE),"")</f>
        <v/>
      </c>
      <c r="M129" s="144" t="str">
        <f>IFERROR(VLOOKUP(INDEX(EU_Extra!$D$4:$D$155,MATCH(LARGE(EU_Extra!K$4:K$155,$D129),EU_Extra!K$4:K$155,0)),Countries!$A:$B,2,FALSE),"")</f>
        <v/>
      </c>
      <c r="N129" s="144" t="str">
        <f>IFERROR(VLOOKUP(INDEX(EU_Extra!$D$4:$D$155,MATCH(LARGE(EU_Extra!L$4:L$155,$D129),EU_Extra!L$4:L$155,0)),Countries!$A:$B,2,FALSE),"")</f>
        <v/>
      </c>
      <c r="O129" s="144" t="str">
        <f>IFERROR(VLOOKUP(INDEX(EU_Extra!$D$4:$D$155,MATCH(LARGE(EU_Extra!M$4:M$155,$D129),EU_Extra!M$4:M$155,0)),Countries!$A:$B,2,FALSE),"")</f>
        <v/>
      </c>
      <c r="P129" s="144" t="str">
        <f>IFERROR(VLOOKUP(INDEX(EU_Extra!$D$4:$D$155,MATCH(LARGE(EU_Extra!N$4:N$155,$D129),EU_Extra!N$4:N$155,0)),Countries!$A:$B,2,FALSE),"")</f>
        <v/>
      </c>
      <c r="Q129" s="144" t="str">
        <f>IFERROR(VLOOKUP(INDEX(EU_Extra!$D$4:$D$155,MATCH(LARGE(EU_Extra!O$4:O$155,$D129),EU_Extra!O$4:O$155,0)),Countries!$A:$B,2,FALSE),"")</f>
        <v/>
      </c>
      <c r="R129" s="144" t="str">
        <f>IFERROR(VLOOKUP(INDEX(EU_Extra!$D$4:$D$155,MATCH(LARGE(EU_Extra!P$4:P$155,$D129),EU_Extra!P$4:P$155,0)),Countries!$A:$B,2,FALSE),"")</f>
        <v/>
      </c>
      <c r="S129" s="144" t="str">
        <f>IFERROR(VLOOKUP(INDEX(EU_Extra!$D$4:$D$155,MATCH(LARGE(EU_Extra!Q$4:Q$155,$D129),EU_Extra!Q$4:Q$155,0)),Countries!$A:$B,2,FALSE),"")</f>
        <v/>
      </c>
      <c r="T129" s="144" t="str">
        <f>IFERROR(VLOOKUP(INDEX(EU_Extra!$D$4:$D$155,MATCH(LARGE(EU_Extra!R$4:R$155,$D129),EU_Extra!R$4:R$155,0)),Countries!$A:$B,2,FALSE),"")</f>
        <v/>
      </c>
      <c r="U129" s="144" t="str">
        <f>IFERROR(VLOOKUP(INDEX(EU_Extra!$D$4:$D$155,MATCH(LARGE(EU_Extra!S$4:S$155,$D129),EU_Extra!S$4:S$155,0)),Countries!$A:$B,2,FALSE),"")</f>
        <v/>
      </c>
      <c r="V129" s="144" t="str">
        <f>IFERROR(VLOOKUP(INDEX(EU_Extra!$D$4:$D$155,MATCH(LARGE(EU_Extra!T$4:T$155,$D129),EU_Extra!T$4:T$155,0)),Countries!$A:$B,2,FALSE),"")</f>
        <v/>
      </c>
      <c r="W129" s="144" t="str">
        <f>IFERROR(VLOOKUP(INDEX(EU_Extra!$D$4:$D$155,MATCH(LARGE(EU_Extra!U$4:U$155,$D129),EU_Extra!U$4:U$155,0)),Countries!$A:$B,2,FALSE),"")</f>
        <v/>
      </c>
      <c r="X129" s="144" t="str">
        <f>IFERROR(VLOOKUP(INDEX(EU_Extra!$D$4:$D$155,MATCH(LARGE(EU_Extra!V$4:V$155,$D129),EU_Extra!V$4:V$155,0)),Countries!$A:$B,2,FALSE),"")</f>
        <v/>
      </c>
      <c r="Y129" s="144" t="str">
        <f>IFERROR(VLOOKUP(INDEX(EU_Extra!$D$4:$D$155,MATCH(LARGE(EU_Extra!W$4:W$155,$D129),EU_Extra!W$4:W$155,0)),Countries!$A:$B,2,FALSE),"")</f>
        <v/>
      </c>
      <c r="Z129" s="144" t="str">
        <f>IFERROR(VLOOKUP(INDEX(EU_Extra!$D$4:$D$155,MATCH(LARGE(EU_Extra!X$4:X$155,$D129),EU_Extra!X$4:X$155,0)),Countries!$A:$B,2,FALSE),"")</f>
        <v/>
      </c>
      <c r="AA129" s="144" t="str">
        <f>IFERROR(VLOOKUP(INDEX(EU_Extra!$D$4:$D$155,MATCH(LARGE(EU_Extra!Y$4:Y$155,$D129),EU_Extra!Y$4:Y$155,0)),Countries!$A:$B,2,FALSE),"")</f>
        <v/>
      </c>
      <c r="AB129" s="144" t="str">
        <f>IFERROR(VLOOKUP(INDEX(EU_Extra!$D$4:$D$155,MATCH(LARGE(EU_Extra!Z$4:Z$155,$D129),EU_Extra!Z$4:Z$155,0)),Countries!$A:$B,2,FALSE),"")</f>
        <v/>
      </c>
      <c r="AC129" s="144" t="str">
        <f>IFERROR(VLOOKUP(INDEX(EU_Extra!$D$4:$D$155,MATCH(LARGE(EU_Extra!AA$4:AA$155,$D129),EU_Extra!AA$4:AA$155,0)),Countries!$A:$B,2,FALSE),"")</f>
        <v/>
      </c>
      <c r="AD129" s="144" t="str">
        <f>IFERROR(VLOOKUP(INDEX(EU_Extra!$D$4:$D$155,MATCH(LARGE(EU_Extra!AB$4:AB$155,$D129),EU_Extra!AB$4:AB$155,0)),Countries!$A:$B,2,FALSE),"")</f>
        <v/>
      </c>
      <c r="AE129" s="144" t="str">
        <f>IFERROR(VLOOKUP(INDEX(EU_Extra!$D$4:$D$155,MATCH(LARGE(EU_Extra!AC$4:AC$155,$D129),EU_Extra!AC$4:AC$155,0)),Countries!$A:$B,2,FALSE),"")</f>
        <v/>
      </c>
      <c r="AF129" s="144" t="str">
        <f>IFERROR(VLOOKUP(INDEX(EU_Extra!$D$4:$D$155,MATCH(LARGE(EU_Extra!AD$4:AD$155,$D129),EU_Extra!AD$4:AD$155,0)),Countries!$A:$B,2,FALSE),"")</f>
        <v/>
      </c>
      <c r="AG129" s="144" t="str">
        <f>IFERROR(VLOOKUP(INDEX(EU_Extra!$D$4:$D$155,MATCH(LARGE(EU_Extra!AE$4:AE$155,$D129),EU_Extra!AE$4:AE$155,0)),Countries!$A:$B,2,FALSE),"")</f>
        <v/>
      </c>
      <c r="AH129" s="144" t="str">
        <f>IFERROR(VLOOKUP(INDEX(EU_Extra!$D$4:$D$155,MATCH(LARGE(EU_Extra!AF$4:AF$155,$D129),EU_Extra!AF$4:AF$155,0)),Countries!$A:$B,2,FALSE),"")</f>
        <v/>
      </c>
      <c r="AI129" s="144" t="str">
        <f>IFERROR(VLOOKUP(INDEX(EU_Extra!$D$4:$D$155,MATCH(LARGE(EU_Extra!AG$4:AG$155,$D129),EU_Extra!AG$4:AG$155,0)),Countries!$A:$B,2,FALSE),"")</f>
        <v/>
      </c>
      <c r="AJ129" s="144" t="str">
        <f>IFERROR(VLOOKUP(INDEX(EU_Extra!$D$4:$D$155,MATCH(LARGE(EU_Extra!AH$4:AH$155,$D129),EU_Extra!AH$4:AH$155,0)),Countries!$A:$B,2,FALSE),"")</f>
        <v/>
      </c>
    </row>
    <row r="130" spans="4:36" ht="16" customHeight="1">
      <c r="D130" s="145">
        <f t="shared" si="2"/>
        <v>123</v>
      </c>
      <c r="E130" s="144" t="str">
        <f>IFERROR(VLOOKUP(INDEX(EU_Extra!$D$4:$D$152,MATCH(LARGE(EU_Extra!#REF!,$D130),EU_Extra!#REF!,0)),Countries!$A:$B,2,FALSE),"")</f>
        <v/>
      </c>
      <c r="F130" s="144" t="str">
        <f>IFERROR(VLOOKUP(INDEX(EU_Extra!$D$4:$D$152,MATCH(LARGE(EU_Extra!#REF!,$D130),EU_Extra!#REF!,0)),Countries!$A:$B,2,FALSE),"")</f>
        <v/>
      </c>
      <c r="G130" s="144" t="str">
        <f>IFERROR(VLOOKUP(INDEX(EU_Extra!$D$4:$D$155,MATCH(LARGE(EU_Extra!E$4:E$155,$D130),EU_Extra!E$4:E$155,0)),Countries!$A:$B,2,FALSE),"")</f>
        <v/>
      </c>
      <c r="H130" s="144" t="str">
        <f>IFERROR(VLOOKUP(INDEX(EU_Extra!$D$4:$D$155,MATCH(LARGE(EU_Extra!F$4:F$155,$D130),EU_Extra!F$4:F$155,0)),Countries!$A:$B,2,FALSE),"")</f>
        <v/>
      </c>
      <c r="I130" s="144" t="str">
        <f>IFERROR(VLOOKUP(INDEX(EU_Extra!$D$4:$D$155,MATCH(LARGE(EU_Extra!G$4:G$155,$D130),EU_Extra!G$4:G$155,0)),Countries!$A:$B,2,FALSE),"")</f>
        <v/>
      </c>
      <c r="J130" s="144" t="str">
        <f>IFERROR(VLOOKUP(INDEX(EU_Extra!$D$4:$D$155,MATCH(LARGE(EU_Extra!H$4:H$155,$D130),EU_Extra!H$4:H$155,0)),Countries!$A:$B,2,FALSE),"")</f>
        <v/>
      </c>
      <c r="K130" s="144" t="str">
        <f>IFERROR(VLOOKUP(INDEX(EU_Extra!$D$4:$D$155,MATCH(LARGE(EU_Extra!I$4:I$155,$D130),EU_Extra!I$4:I$155,0)),Countries!$A:$B,2,FALSE),"")</f>
        <v/>
      </c>
      <c r="L130" s="144" t="str">
        <f>IFERROR(VLOOKUP(INDEX(EU_Extra!$D$4:$D$155,MATCH(LARGE(EU_Extra!J$4:J$155,$D130),EU_Extra!J$4:J$155,0)),Countries!$A:$B,2,FALSE),"")</f>
        <v/>
      </c>
      <c r="M130" s="144" t="str">
        <f>IFERROR(VLOOKUP(INDEX(EU_Extra!$D$4:$D$155,MATCH(LARGE(EU_Extra!K$4:K$155,$D130),EU_Extra!K$4:K$155,0)),Countries!$A:$B,2,FALSE),"")</f>
        <v/>
      </c>
      <c r="N130" s="144" t="str">
        <f>IFERROR(VLOOKUP(INDEX(EU_Extra!$D$4:$D$155,MATCH(LARGE(EU_Extra!L$4:L$155,$D130),EU_Extra!L$4:L$155,0)),Countries!$A:$B,2,FALSE),"")</f>
        <v/>
      </c>
      <c r="O130" s="144" t="str">
        <f>IFERROR(VLOOKUP(INDEX(EU_Extra!$D$4:$D$155,MATCH(LARGE(EU_Extra!M$4:M$155,$D130),EU_Extra!M$4:M$155,0)),Countries!$A:$B,2,FALSE),"")</f>
        <v/>
      </c>
      <c r="P130" s="144" t="str">
        <f>IFERROR(VLOOKUP(INDEX(EU_Extra!$D$4:$D$155,MATCH(LARGE(EU_Extra!N$4:N$155,$D130),EU_Extra!N$4:N$155,0)),Countries!$A:$B,2,FALSE),"")</f>
        <v/>
      </c>
      <c r="Q130" s="144" t="str">
        <f>IFERROR(VLOOKUP(INDEX(EU_Extra!$D$4:$D$155,MATCH(LARGE(EU_Extra!O$4:O$155,$D130),EU_Extra!O$4:O$155,0)),Countries!$A:$B,2,FALSE),"")</f>
        <v/>
      </c>
      <c r="R130" s="144" t="str">
        <f>IFERROR(VLOOKUP(INDEX(EU_Extra!$D$4:$D$155,MATCH(LARGE(EU_Extra!P$4:P$155,$D130),EU_Extra!P$4:P$155,0)),Countries!$A:$B,2,FALSE),"")</f>
        <v/>
      </c>
      <c r="S130" s="144" t="str">
        <f>IFERROR(VLOOKUP(INDEX(EU_Extra!$D$4:$D$155,MATCH(LARGE(EU_Extra!Q$4:Q$155,$D130),EU_Extra!Q$4:Q$155,0)),Countries!$A:$B,2,FALSE),"")</f>
        <v/>
      </c>
      <c r="T130" s="144" t="str">
        <f>IFERROR(VLOOKUP(INDEX(EU_Extra!$D$4:$D$155,MATCH(LARGE(EU_Extra!R$4:R$155,$D130),EU_Extra!R$4:R$155,0)),Countries!$A:$B,2,FALSE),"")</f>
        <v/>
      </c>
      <c r="U130" s="144" t="str">
        <f>IFERROR(VLOOKUP(INDEX(EU_Extra!$D$4:$D$155,MATCH(LARGE(EU_Extra!S$4:S$155,$D130),EU_Extra!S$4:S$155,0)),Countries!$A:$B,2,FALSE),"")</f>
        <v/>
      </c>
      <c r="V130" s="144" t="str">
        <f>IFERROR(VLOOKUP(INDEX(EU_Extra!$D$4:$D$155,MATCH(LARGE(EU_Extra!T$4:T$155,$D130),EU_Extra!T$4:T$155,0)),Countries!$A:$B,2,FALSE),"")</f>
        <v/>
      </c>
      <c r="W130" s="144" t="str">
        <f>IFERROR(VLOOKUP(INDEX(EU_Extra!$D$4:$D$155,MATCH(LARGE(EU_Extra!U$4:U$155,$D130),EU_Extra!U$4:U$155,0)),Countries!$A:$B,2,FALSE),"")</f>
        <v/>
      </c>
      <c r="X130" s="144" t="str">
        <f>IFERROR(VLOOKUP(INDEX(EU_Extra!$D$4:$D$155,MATCH(LARGE(EU_Extra!V$4:V$155,$D130),EU_Extra!V$4:V$155,0)),Countries!$A:$B,2,FALSE),"")</f>
        <v/>
      </c>
      <c r="Y130" s="144" t="str">
        <f>IFERROR(VLOOKUP(INDEX(EU_Extra!$D$4:$D$155,MATCH(LARGE(EU_Extra!W$4:W$155,$D130),EU_Extra!W$4:W$155,0)),Countries!$A:$B,2,FALSE),"")</f>
        <v/>
      </c>
      <c r="Z130" s="144" t="str">
        <f>IFERROR(VLOOKUP(INDEX(EU_Extra!$D$4:$D$155,MATCH(LARGE(EU_Extra!X$4:X$155,$D130),EU_Extra!X$4:X$155,0)),Countries!$A:$B,2,FALSE),"")</f>
        <v/>
      </c>
      <c r="AA130" s="144" t="str">
        <f>IFERROR(VLOOKUP(INDEX(EU_Extra!$D$4:$D$155,MATCH(LARGE(EU_Extra!Y$4:Y$155,$D130),EU_Extra!Y$4:Y$155,0)),Countries!$A:$B,2,FALSE),"")</f>
        <v/>
      </c>
      <c r="AB130" s="144" t="str">
        <f>IFERROR(VLOOKUP(INDEX(EU_Extra!$D$4:$D$155,MATCH(LARGE(EU_Extra!Z$4:Z$155,$D130),EU_Extra!Z$4:Z$155,0)),Countries!$A:$B,2,FALSE),"")</f>
        <v/>
      </c>
      <c r="AC130" s="144" t="str">
        <f>IFERROR(VLOOKUP(INDEX(EU_Extra!$D$4:$D$155,MATCH(LARGE(EU_Extra!AA$4:AA$155,$D130),EU_Extra!AA$4:AA$155,0)),Countries!$A:$B,2,FALSE),"")</f>
        <v/>
      </c>
      <c r="AD130" s="144" t="str">
        <f>IFERROR(VLOOKUP(INDEX(EU_Extra!$D$4:$D$155,MATCH(LARGE(EU_Extra!AB$4:AB$155,$D130),EU_Extra!AB$4:AB$155,0)),Countries!$A:$B,2,FALSE),"")</f>
        <v/>
      </c>
      <c r="AE130" s="144" t="str">
        <f>IFERROR(VLOOKUP(INDEX(EU_Extra!$D$4:$D$155,MATCH(LARGE(EU_Extra!AC$4:AC$155,$D130),EU_Extra!AC$4:AC$155,0)),Countries!$A:$B,2,FALSE),"")</f>
        <v/>
      </c>
      <c r="AF130" s="144" t="str">
        <f>IFERROR(VLOOKUP(INDEX(EU_Extra!$D$4:$D$155,MATCH(LARGE(EU_Extra!AD$4:AD$155,$D130),EU_Extra!AD$4:AD$155,0)),Countries!$A:$B,2,FALSE),"")</f>
        <v/>
      </c>
      <c r="AG130" s="144" t="str">
        <f>IFERROR(VLOOKUP(INDEX(EU_Extra!$D$4:$D$155,MATCH(LARGE(EU_Extra!AE$4:AE$155,$D130),EU_Extra!AE$4:AE$155,0)),Countries!$A:$B,2,FALSE),"")</f>
        <v/>
      </c>
      <c r="AH130" s="144" t="str">
        <f>IFERROR(VLOOKUP(INDEX(EU_Extra!$D$4:$D$155,MATCH(LARGE(EU_Extra!AF$4:AF$155,$D130),EU_Extra!AF$4:AF$155,0)),Countries!$A:$B,2,FALSE),"")</f>
        <v/>
      </c>
      <c r="AI130" s="144" t="str">
        <f>IFERROR(VLOOKUP(INDEX(EU_Extra!$D$4:$D$155,MATCH(LARGE(EU_Extra!AG$4:AG$155,$D130),EU_Extra!AG$4:AG$155,0)),Countries!$A:$B,2,FALSE),"")</f>
        <v/>
      </c>
      <c r="AJ130" s="144" t="str">
        <f>IFERROR(VLOOKUP(INDEX(EU_Extra!$D$4:$D$155,MATCH(LARGE(EU_Extra!AH$4:AH$155,$D130),EU_Extra!AH$4:AH$155,0)),Countries!$A:$B,2,FALSE),"")</f>
        <v/>
      </c>
    </row>
    <row r="131" spans="4:36" ht="16" customHeight="1">
      <c r="D131" s="145">
        <f t="shared" si="2"/>
        <v>124</v>
      </c>
      <c r="E131" s="144" t="str">
        <f>IFERROR(VLOOKUP(INDEX(EU_Extra!$D$4:$D$152,MATCH(LARGE(EU_Extra!#REF!,$D131),EU_Extra!#REF!,0)),Countries!$A:$B,2,FALSE),"")</f>
        <v/>
      </c>
      <c r="F131" s="144" t="str">
        <f>IFERROR(VLOOKUP(INDEX(EU_Extra!$D$4:$D$152,MATCH(LARGE(EU_Extra!#REF!,$D131),EU_Extra!#REF!,0)),Countries!$A:$B,2,FALSE),"")</f>
        <v/>
      </c>
      <c r="G131" s="144" t="str">
        <f>IFERROR(VLOOKUP(INDEX(EU_Extra!$D$4:$D$155,MATCH(LARGE(EU_Extra!E$4:E$155,$D131),EU_Extra!E$4:E$155,0)),Countries!$A:$B,2,FALSE),"")</f>
        <v/>
      </c>
      <c r="H131" s="144" t="str">
        <f>IFERROR(VLOOKUP(INDEX(EU_Extra!$D$4:$D$155,MATCH(LARGE(EU_Extra!F$4:F$155,$D131),EU_Extra!F$4:F$155,0)),Countries!$A:$B,2,FALSE),"")</f>
        <v/>
      </c>
      <c r="I131" s="144" t="str">
        <f>IFERROR(VLOOKUP(INDEX(EU_Extra!$D$4:$D$155,MATCH(LARGE(EU_Extra!G$4:G$155,$D131),EU_Extra!G$4:G$155,0)),Countries!$A:$B,2,FALSE),"")</f>
        <v/>
      </c>
      <c r="J131" s="144" t="str">
        <f>IFERROR(VLOOKUP(INDEX(EU_Extra!$D$4:$D$155,MATCH(LARGE(EU_Extra!H$4:H$155,$D131),EU_Extra!H$4:H$155,0)),Countries!$A:$B,2,FALSE),"")</f>
        <v/>
      </c>
      <c r="K131" s="144" t="str">
        <f>IFERROR(VLOOKUP(INDEX(EU_Extra!$D$4:$D$155,MATCH(LARGE(EU_Extra!I$4:I$155,$D131),EU_Extra!I$4:I$155,0)),Countries!$A:$B,2,FALSE),"")</f>
        <v/>
      </c>
      <c r="L131" s="144" t="str">
        <f>IFERROR(VLOOKUP(INDEX(EU_Extra!$D$4:$D$155,MATCH(LARGE(EU_Extra!J$4:J$155,$D131),EU_Extra!J$4:J$155,0)),Countries!$A:$B,2,FALSE),"")</f>
        <v/>
      </c>
      <c r="M131" s="144" t="str">
        <f>IFERROR(VLOOKUP(INDEX(EU_Extra!$D$4:$D$155,MATCH(LARGE(EU_Extra!K$4:K$155,$D131),EU_Extra!K$4:K$155,0)),Countries!$A:$B,2,FALSE),"")</f>
        <v/>
      </c>
      <c r="N131" s="144" t="str">
        <f>IFERROR(VLOOKUP(INDEX(EU_Extra!$D$4:$D$155,MATCH(LARGE(EU_Extra!L$4:L$155,$D131),EU_Extra!L$4:L$155,0)),Countries!$A:$B,2,FALSE),"")</f>
        <v/>
      </c>
      <c r="O131" s="144" t="str">
        <f>IFERROR(VLOOKUP(INDEX(EU_Extra!$D$4:$D$155,MATCH(LARGE(EU_Extra!M$4:M$155,$D131),EU_Extra!M$4:M$155,0)),Countries!$A:$B,2,FALSE),"")</f>
        <v/>
      </c>
      <c r="P131" s="144" t="str">
        <f>IFERROR(VLOOKUP(INDEX(EU_Extra!$D$4:$D$155,MATCH(LARGE(EU_Extra!N$4:N$155,$D131),EU_Extra!N$4:N$155,0)),Countries!$A:$B,2,FALSE),"")</f>
        <v/>
      </c>
      <c r="Q131" s="144" t="str">
        <f>IFERROR(VLOOKUP(INDEX(EU_Extra!$D$4:$D$155,MATCH(LARGE(EU_Extra!O$4:O$155,$D131),EU_Extra!O$4:O$155,0)),Countries!$A:$B,2,FALSE),"")</f>
        <v/>
      </c>
      <c r="R131" s="144" t="str">
        <f>IFERROR(VLOOKUP(INDEX(EU_Extra!$D$4:$D$155,MATCH(LARGE(EU_Extra!P$4:P$155,$D131),EU_Extra!P$4:P$155,0)),Countries!$A:$B,2,FALSE),"")</f>
        <v/>
      </c>
      <c r="S131" s="144" t="str">
        <f>IFERROR(VLOOKUP(INDEX(EU_Extra!$D$4:$D$155,MATCH(LARGE(EU_Extra!Q$4:Q$155,$D131),EU_Extra!Q$4:Q$155,0)),Countries!$A:$B,2,FALSE),"")</f>
        <v/>
      </c>
      <c r="T131" s="144" t="str">
        <f>IFERROR(VLOOKUP(INDEX(EU_Extra!$D$4:$D$155,MATCH(LARGE(EU_Extra!R$4:R$155,$D131),EU_Extra!R$4:R$155,0)),Countries!$A:$B,2,FALSE),"")</f>
        <v/>
      </c>
      <c r="U131" s="144" t="str">
        <f>IFERROR(VLOOKUP(INDEX(EU_Extra!$D$4:$D$155,MATCH(LARGE(EU_Extra!S$4:S$155,$D131),EU_Extra!S$4:S$155,0)),Countries!$A:$B,2,FALSE),"")</f>
        <v/>
      </c>
      <c r="V131" s="144" t="str">
        <f>IFERROR(VLOOKUP(INDEX(EU_Extra!$D$4:$D$155,MATCH(LARGE(EU_Extra!T$4:T$155,$D131),EU_Extra!T$4:T$155,0)),Countries!$A:$B,2,FALSE),"")</f>
        <v/>
      </c>
      <c r="W131" s="144" t="str">
        <f>IFERROR(VLOOKUP(INDEX(EU_Extra!$D$4:$D$155,MATCH(LARGE(EU_Extra!U$4:U$155,$D131),EU_Extra!U$4:U$155,0)),Countries!$A:$B,2,FALSE),"")</f>
        <v/>
      </c>
      <c r="X131" s="144" t="str">
        <f>IFERROR(VLOOKUP(INDEX(EU_Extra!$D$4:$D$155,MATCH(LARGE(EU_Extra!V$4:V$155,$D131),EU_Extra!V$4:V$155,0)),Countries!$A:$B,2,FALSE),"")</f>
        <v/>
      </c>
      <c r="Y131" s="144" t="str">
        <f>IFERROR(VLOOKUP(INDEX(EU_Extra!$D$4:$D$155,MATCH(LARGE(EU_Extra!W$4:W$155,$D131),EU_Extra!W$4:W$155,0)),Countries!$A:$B,2,FALSE),"")</f>
        <v/>
      </c>
      <c r="Z131" s="144" t="str">
        <f>IFERROR(VLOOKUP(INDEX(EU_Extra!$D$4:$D$155,MATCH(LARGE(EU_Extra!X$4:X$155,$D131),EU_Extra!X$4:X$155,0)),Countries!$A:$B,2,FALSE),"")</f>
        <v/>
      </c>
      <c r="AA131" s="144" t="str">
        <f>IFERROR(VLOOKUP(INDEX(EU_Extra!$D$4:$D$155,MATCH(LARGE(EU_Extra!Y$4:Y$155,$D131),EU_Extra!Y$4:Y$155,0)),Countries!$A:$B,2,FALSE),"")</f>
        <v/>
      </c>
      <c r="AB131" s="144" t="str">
        <f>IFERROR(VLOOKUP(INDEX(EU_Extra!$D$4:$D$155,MATCH(LARGE(EU_Extra!Z$4:Z$155,$D131),EU_Extra!Z$4:Z$155,0)),Countries!$A:$B,2,FALSE),"")</f>
        <v/>
      </c>
      <c r="AC131" s="144" t="str">
        <f>IFERROR(VLOOKUP(INDEX(EU_Extra!$D$4:$D$155,MATCH(LARGE(EU_Extra!AA$4:AA$155,$D131),EU_Extra!AA$4:AA$155,0)),Countries!$A:$B,2,FALSE),"")</f>
        <v/>
      </c>
      <c r="AD131" s="144" t="str">
        <f>IFERROR(VLOOKUP(INDEX(EU_Extra!$D$4:$D$155,MATCH(LARGE(EU_Extra!AB$4:AB$155,$D131),EU_Extra!AB$4:AB$155,0)),Countries!$A:$B,2,FALSE),"")</f>
        <v/>
      </c>
      <c r="AE131" s="144" t="str">
        <f>IFERROR(VLOOKUP(INDEX(EU_Extra!$D$4:$D$155,MATCH(LARGE(EU_Extra!AC$4:AC$155,$D131),EU_Extra!AC$4:AC$155,0)),Countries!$A:$B,2,FALSE),"")</f>
        <v/>
      </c>
      <c r="AF131" s="144" t="str">
        <f>IFERROR(VLOOKUP(INDEX(EU_Extra!$D$4:$D$155,MATCH(LARGE(EU_Extra!AD$4:AD$155,$D131),EU_Extra!AD$4:AD$155,0)),Countries!$A:$B,2,FALSE),"")</f>
        <v/>
      </c>
      <c r="AG131" s="144" t="str">
        <f>IFERROR(VLOOKUP(INDEX(EU_Extra!$D$4:$D$155,MATCH(LARGE(EU_Extra!AE$4:AE$155,$D131),EU_Extra!AE$4:AE$155,0)),Countries!$A:$B,2,FALSE),"")</f>
        <v/>
      </c>
      <c r="AH131" s="144" t="str">
        <f>IFERROR(VLOOKUP(INDEX(EU_Extra!$D$4:$D$155,MATCH(LARGE(EU_Extra!AF$4:AF$155,$D131),EU_Extra!AF$4:AF$155,0)),Countries!$A:$B,2,FALSE),"")</f>
        <v/>
      </c>
      <c r="AI131" s="144" t="str">
        <f>IFERROR(VLOOKUP(INDEX(EU_Extra!$D$4:$D$155,MATCH(LARGE(EU_Extra!AG$4:AG$155,$D131),EU_Extra!AG$4:AG$155,0)),Countries!$A:$B,2,FALSE),"")</f>
        <v/>
      </c>
      <c r="AJ131" s="144" t="str">
        <f>IFERROR(VLOOKUP(INDEX(EU_Extra!$D$4:$D$155,MATCH(LARGE(EU_Extra!AH$4:AH$155,$D131),EU_Extra!AH$4:AH$155,0)),Countries!$A:$B,2,FALSE),"")</f>
        <v/>
      </c>
    </row>
    <row r="132" spans="4:36" ht="16" customHeight="1">
      <c r="D132" s="145">
        <f t="shared" si="2"/>
        <v>125</v>
      </c>
      <c r="E132" s="144" t="str">
        <f>IFERROR(VLOOKUP(INDEX(EU_Extra!$D$4:$D$152,MATCH(LARGE(EU_Extra!#REF!,$D132),EU_Extra!#REF!,0)),Countries!$A:$B,2,FALSE),"")</f>
        <v/>
      </c>
      <c r="F132" s="144" t="str">
        <f>IFERROR(VLOOKUP(INDEX(EU_Extra!$D$4:$D$152,MATCH(LARGE(EU_Extra!#REF!,$D132),EU_Extra!#REF!,0)),Countries!$A:$B,2,FALSE),"")</f>
        <v/>
      </c>
      <c r="G132" s="144" t="str">
        <f>IFERROR(VLOOKUP(INDEX(EU_Extra!$D$4:$D$155,MATCH(LARGE(EU_Extra!E$4:E$155,$D132),EU_Extra!E$4:E$155,0)),Countries!$A:$B,2,FALSE),"")</f>
        <v/>
      </c>
      <c r="H132" s="144" t="str">
        <f>IFERROR(VLOOKUP(INDEX(EU_Extra!$D$4:$D$155,MATCH(LARGE(EU_Extra!F$4:F$155,$D132),EU_Extra!F$4:F$155,0)),Countries!$A:$B,2,FALSE),"")</f>
        <v/>
      </c>
      <c r="I132" s="144" t="str">
        <f>IFERROR(VLOOKUP(INDEX(EU_Extra!$D$4:$D$155,MATCH(LARGE(EU_Extra!G$4:G$155,$D132),EU_Extra!G$4:G$155,0)),Countries!$A:$B,2,FALSE),"")</f>
        <v/>
      </c>
      <c r="J132" s="144" t="str">
        <f>IFERROR(VLOOKUP(INDEX(EU_Extra!$D$4:$D$155,MATCH(LARGE(EU_Extra!H$4:H$155,$D132),EU_Extra!H$4:H$155,0)),Countries!$A:$B,2,FALSE),"")</f>
        <v/>
      </c>
      <c r="K132" s="144" t="str">
        <f>IFERROR(VLOOKUP(INDEX(EU_Extra!$D$4:$D$155,MATCH(LARGE(EU_Extra!I$4:I$155,$D132),EU_Extra!I$4:I$155,0)),Countries!$A:$B,2,FALSE),"")</f>
        <v/>
      </c>
      <c r="L132" s="144" t="str">
        <f>IFERROR(VLOOKUP(INDEX(EU_Extra!$D$4:$D$155,MATCH(LARGE(EU_Extra!J$4:J$155,$D132),EU_Extra!J$4:J$155,0)),Countries!$A:$B,2,FALSE),"")</f>
        <v/>
      </c>
      <c r="M132" s="144" t="str">
        <f>IFERROR(VLOOKUP(INDEX(EU_Extra!$D$4:$D$155,MATCH(LARGE(EU_Extra!K$4:K$155,$D132),EU_Extra!K$4:K$155,0)),Countries!$A:$B,2,FALSE),"")</f>
        <v/>
      </c>
      <c r="N132" s="144" t="str">
        <f>IFERROR(VLOOKUP(INDEX(EU_Extra!$D$4:$D$155,MATCH(LARGE(EU_Extra!L$4:L$155,$D132),EU_Extra!L$4:L$155,0)),Countries!$A:$B,2,FALSE),"")</f>
        <v/>
      </c>
      <c r="O132" s="144" t="str">
        <f>IFERROR(VLOOKUP(INDEX(EU_Extra!$D$4:$D$155,MATCH(LARGE(EU_Extra!M$4:M$155,$D132),EU_Extra!M$4:M$155,0)),Countries!$A:$B,2,FALSE),"")</f>
        <v/>
      </c>
      <c r="P132" s="144" t="str">
        <f>IFERROR(VLOOKUP(INDEX(EU_Extra!$D$4:$D$155,MATCH(LARGE(EU_Extra!N$4:N$155,$D132),EU_Extra!N$4:N$155,0)),Countries!$A:$B,2,FALSE),"")</f>
        <v/>
      </c>
      <c r="Q132" s="144" t="str">
        <f>IFERROR(VLOOKUP(INDEX(EU_Extra!$D$4:$D$155,MATCH(LARGE(EU_Extra!O$4:O$155,$D132),EU_Extra!O$4:O$155,0)),Countries!$A:$B,2,FALSE),"")</f>
        <v/>
      </c>
      <c r="R132" s="144" t="str">
        <f>IFERROR(VLOOKUP(INDEX(EU_Extra!$D$4:$D$155,MATCH(LARGE(EU_Extra!P$4:P$155,$D132),EU_Extra!P$4:P$155,0)),Countries!$A:$B,2,FALSE),"")</f>
        <v/>
      </c>
      <c r="S132" s="144" t="str">
        <f>IFERROR(VLOOKUP(INDEX(EU_Extra!$D$4:$D$155,MATCH(LARGE(EU_Extra!Q$4:Q$155,$D132),EU_Extra!Q$4:Q$155,0)),Countries!$A:$B,2,FALSE),"")</f>
        <v/>
      </c>
      <c r="T132" s="144" t="str">
        <f>IFERROR(VLOOKUP(INDEX(EU_Extra!$D$4:$D$155,MATCH(LARGE(EU_Extra!R$4:R$155,$D132),EU_Extra!R$4:R$155,0)),Countries!$A:$B,2,FALSE),"")</f>
        <v/>
      </c>
      <c r="U132" s="144" t="str">
        <f>IFERROR(VLOOKUP(INDEX(EU_Extra!$D$4:$D$155,MATCH(LARGE(EU_Extra!S$4:S$155,$D132),EU_Extra!S$4:S$155,0)),Countries!$A:$B,2,FALSE),"")</f>
        <v/>
      </c>
      <c r="V132" s="144" t="str">
        <f>IFERROR(VLOOKUP(INDEX(EU_Extra!$D$4:$D$155,MATCH(LARGE(EU_Extra!T$4:T$155,$D132),EU_Extra!T$4:T$155,0)),Countries!$A:$B,2,FALSE),"")</f>
        <v/>
      </c>
      <c r="W132" s="144" t="str">
        <f>IFERROR(VLOOKUP(INDEX(EU_Extra!$D$4:$D$155,MATCH(LARGE(EU_Extra!U$4:U$155,$D132),EU_Extra!U$4:U$155,0)),Countries!$A:$B,2,FALSE),"")</f>
        <v/>
      </c>
      <c r="X132" s="144" t="str">
        <f>IFERROR(VLOOKUP(INDEX(EU_Extra!$D$4:$D$155,MATCH(LARGE(EU_Extra!V$4:V$155,$D132),EU_Extra!V$4:V$155,0)),Countries!$A:$B,2,FALSE),"")</f>
        <v/>
      </c>
      <c r="Y132" s="144" t="str">
        <f>IFERROR(VLOOKUP(INDEX(EU_Extra!$D$4:$D$155,MATCH(LARGE(EU_Extra!W$4:W$155,$D132),EU_Extra!W$4:W$155,0)),Countries!$A:$B,2,FALSE),"")</f>
        <v/>
      </c>
      <c r="Z132" s="144" t="str">
        <f>IFERROR(VLOOKUP(INDEX(EU_Extra!$D$4:$D$155,MATCH(LARGE(EU_Extra!X$4:X$155,$D132),EU_Extra!X$4:X$155,0)),Countries!$A:$B,2,FALSE),"")</f>
        <v/>
      </c>
      <c r="AA132" s="144" t="str">
        <f>IFERROR(VLOOKUP(INDEX(EU_Extra!$D$4:$D$155,MATCH(LARGE(EU_Extra!Y$4:Y$155,$D132),EU_Extra!Y$4:Y$155,0)),Countries!$A:$B,2,FALSE),"")</f>
        <v/>
      </c>
      <c r="AB132" s="144" t="str">
        <f>IFERROR(VLOOKUP(INDEX(EU_Extra!$D$4:$D$155,MATCH(LARGE(EU_Extra!Z$4:Z$155,$D132),EU_Extra!Z$4:Z$155,0)),Countries!$A:$B,2,FALSE),"")</f>
        <v/>
      </c>
      <c r="AC132" s="144" t="str">
        <f>IFERROR(VLOOKUP(INDEX(EU_Extra!$D$4:$D$155,MATCH(LARGE(EU_Extra!AA$4:AA$155,$D132),EU_Extra!AA$4:AA$155,0)),Countries!$A:$B,2,FALSE),"")</f>
        <v/>
      </c>
      <c r="AD132" s="144" t="str">
        <f>IFERROR(VLOOKUP(INDEX(EU_Extra!$D$4:$D$155,MATCH(LARGE(EU_Extra!AB$4:AB$155,$D132),EU_Extra!AB$4:AB$155,0)),Countries!$A:$B,2,FALSE),"")</f>
        <v/>
      </c>
      <c r="AE132" s="144" t="str">
        <f>IFERROR(VLOOKUP(INDEX(EU_Extra!$D$4:$D$155,MATCH(LARGE(EU_Extra!AC$4:AC$155,$D132),EU_Extra!AC$4:AC$155,0)),Countries!$A:$B,2,FALSE),"")</f>
        <v/>
      </c>
      <c r="AF132" s="144" t="str">
        <f>IFERROR(VLOOKUP(INDEX(EU_Extra!$D$4:$D$155,MATCH(LARGE(EU_Extra!AD$4:AD$155,$D132),EU_Extra!AD$4:AD$155,0)),Countries!$A:$B,2,FALSE),"")</f>
        <v/>
      </c>
      <c r="AG132" s="144" t="str">
        <f>IFERROR(VLOOKUP(INDEX(EU_Extra!$D$4:$D$155,MATCH(LARGE(EU_Extra!AE$4:AE$155,$D132),EU_Extra!AE$4:AE$155,0)),Countries!$A:$B,2,FALSE),"")</f>
        <v/>
      </c>
      <c r="AH132" s="144" t="str">
        <f>IFERROR(VLOOKUP(INDEX(EU_Extra!$D$4:$D$155,MATCH(LARGE(EU_Extra!AF$4:AF$155,$D132),EU_Extra!AF$4:AF$155,0)),Countries!$A:$B,2,FALSE),"")</f>
        <v/>
      </c>
      <c r="AI132" s="144" t="str">
        <f>IFERROR(VLOOKUP(INDEX(EU_Extra!$D$4:$D$155,MATCH(LARGE(EU_Extra!AG$4:AG$155,$D132),EU_Extra!AG$4:AG$155,0)),Countries!$A:$B,2,FALSE),"")</f>
        <v/>
      </c>
      <c r="AJ132" s="144" t="str">
        <f>IFERROR(VLOOKUP(INDEX(EU_Extra!$D$4:$D$155,MATCH(LARGE(EU_Extra!AH$4:AH$155,$D132),EU_Extra!AH$4:AH$155,0)),Countries!$A:$B,2,FALSE),"")</f>
        <v/>
      </c>
    </row>
    <row r="133" spans="4:36" ht="16" customHeight="1">
      <c r="D133" s="145">
        <f t="shared" si="2"/>
        <v>126</v>
      </c>
      <c r="E133" s="144" t="str">
        <f>IFERROR(VLOOKUP(INDEX(EU_Extra!$D$4:$D$152,MATCH(LARGE(EU_Extra!#REF!,$D133),EU_Extra!#REF!,0)),Countries!$A:$B,2,FALSE),"")</f>
        <v/>
      </c>
      <c r="F133" s="144" t="str">
        <f>IFERROR(VLOOKUP(INDEX(EU_Extra!$D$4:$D$152,MATCH(LARGE(EU_Extra!#REF!,$D133),EU_Extra!#REF!,0)),Countries!$A:$B,2,FALSE),"")</f>
        <v/>
      </c>
      <c r="G133" s="144" t="str">
        <f>IFERROR(VLOOKUP(INDEX(EU_Extra!$D$4:$D$155,MATCH(LARGE(EU_Extra!E$4:E$155,$D133),EU_Extra!E$4:E$155,0)),Countries!$A:$B,2,FALSE),"")</f>
        <v/>
      </c>
      <c r="H133" s="144" t="str">
        <f>IFERROR(VLOOKUP(INDEX(EU_Extra!$D$4:$D$155,MATCH(LARGE(EU_Extra!F$4:F$155,$D133),EU_Extra!F$4:F$155,0)),Countries!$A:$B,2,FALSE),"")</f>
        <v/>
      </c>
      <c r="I133" s="144" t="str">
        <f>IFERROR(VLOOKUP(INDEX(EU_Extra!$D$4:$D$155,MATCH(LARGE(EU_Extra!G$4:G$155,$D133),EU_Extra!G$4:G$155,0)),Countries!$A:$B,2,FALSE),"")</f>
        <v/>
      </c>
      <c r="J133" s="144" t="str">
        <f>IFERROR(VLOOKUP(INDEX(EU_Extra!$D$4:$D$155,MATCH(LARGE(EU_Extra!H$4:H$155,$D133),EU_Extra!H$4:H$155,0)),Countries!$A:$B,2,FALSE),"")</f>
        <v/>
      </c>
      <c r="K133" s="144" t="str">
        <f>IFERROR(VLOOKUP(INDEX(EU_Extra!$D$4:$D$155,MATCH(LARGE(EU_Extra!I$4:I$155,$D133),EU_Extra!I$4:I$155,0)),Countries!$A:$B,2,FALSE),"")</f>
        <v/>
      </c>
      <c r="L133" s="144" t="str">
        <f>IFERROR(VLOOKUP(INDEX(EU_Extra!$D$4:$D$155,MATCH(LARGE(EU_Extra!J$4:J$155,$D133),EU_Extra!J$4:J$155,0)),Countries!$A:$B,2,FALSE),"")</f>
        <v/>
      </c>
      <c r="M133" s="144" t="str">
        <f>IFERROR(VLOOKUP(INDEX(EU_Extra!$D$4:$D$155,MATCH(LARGE(EU_Extra!K$4:K$155,$D133),EU_Extra!K$4:K$155,0)),Countries!$A:$B,2,FALSE),"")</f>
        <v/>
      </c>
      <c r="N133" s="144" t="str">
        <f>IFERROR(VLOOKUP(INDEX(EU_Extra!$D$4:$D$155,MATCH(LARGE(EU_Extra!L$4:L$155,$D133),EU_Extra!L$4:L$155,0)),Countries!$A:$B,2,FALSE),"")</f>
        <v/>
      </c>
      <c r="O133" s="144" t="str">
        <f>IFERROR(VLOOKUP(INDEX(EU_Extra!$D$4:$D$155,MATCH(LARGE(EU_Extra!M$4:M$155,$D133),EU_Extra!M$4:M$155,0)),Countries!$A:$B,2,FALSE),"")</f>
        <v/>
      </c>
      <c r="P133" s="144" t="str">
        <f>IFERROR(VLOOKUP(INDEX(EU_Extra!$D$4:$D$155,MATCH(LARGE(EU_Extra!N$4:N$155,$D133),EU_Extra!N$4:N$155,0)),Countries!$A:$B,2,FALSE),"")</f>
        <v/>
      </c>
      <c r="Q133" s="144" t="str">
        <f>IFERROR(VLOOKUP(INDEX(EU_Extra!$D$4:$D$155,MATCH(LARGE(EU_Extra!O$4:O$155,$D133),EU_Extra!O$4:O$155,0)),Countries!$A:$B,2,FALSE),"")</f>
        <v/>
      </c>
      <c r="R133" s="144" t="str">
        <f>IFERROR(VLOOKUP(INDEX(EU_Extra!$D$4:$D$155,MATCH(LARGE(EU_Extra!P$4:P$155,$D133),EU_Extra!P$4:P$155,0)),Countries!$A:$B,2,FALSE),"")</f>
        <v/>
      </c>
      <c r="S133" s="144" t="str">
        <f>IFERROR(VLOOKUP(INDEX(EU_Extra!$D$4:$D$155,MATCH(LARGE(EU_Extra!Q$4:Q$155,$D133),EU_Extra!Q$4:Q$155,0)),Countries!$A:$B,2,FALSE),"")</f>
        <v/>
      </c>
      <c r="T133" s="144" t="str">
        <f>IFERROR(VLOOKUP(INDEX(EU_Extra!$D$4:$D$155,MATCH(LARGE(EU_Extra!R$4:R$155,$D133),EU_Extra!R$4:R$155,0)),Countries!$A:$B,2,FALSE),"")</f>
        <v/>
      </c>
      <c r="U133" s="144" t="str">
        <f>IFERROR(VLOOKUP(INDEX(EU_Extra!$D$4:$D$155,MATCH(LARGE(EU_Extra!S$4:S$155,$D133),EU_Extra!S$4:S$155,0)),Countries!$A:$B,2,FALSE),"")</f>
        <v/>
      </c>
      <c r="V133" s="144" t="str">
        <f>IFERROR(VLOOKUP(INDEX(EU_Extra!$D$4:$D$155,MATCH(LARGE(EU_Extra!T$4:T$155,$D133),EU_Extra!T$4:T$155,0)),Countries!$A:$B,2,FALSE),"")</f>
        <v/>
      </c>
      <c r="W133" s="144" t="str">
        <f>IFERROR(VLOOKUP(INDEX(EU_Extra!$D$4:$D$155,MATCH(LARGE(EU_Extra!U$4:U$155,$D133),EU_Extra!U$4:U$155,0)),Countries!$A:$B,2,FALSE),"")</f>
        <v/>
      </c>
      <c r="X133" s="144" t="str">
        <f>IFERROR(VLOOKUP(INDEX(EU_Extra!$D$4:$D$155,MATCH(LARGE(EU_Extra!V$4:V$155,$D133),EU_Extra!V$4:V$155,0)),Countries!$A:$B,2,FALSE),"")</f>
        <v/>
      </c>
      <c r="Y133" s="144" t="str">
        <f>IFERROR(VLOOKUP(INDEX(EU_Extra!$D$4:$D$155,MATCH(LARGE(EU_Extra!W$4:W$155,$D133),EU_Extra!W$4:W$155,0)),Countries!$A:$B,2,FALSE),"")</f>
        <v/>
      </c>
      <c r="Z133" s="144" t="str">
        <f>IFERROR(VLOOKUP(INDEX(EU_Extra!$D$4:$D$155,MATCH(LARGE(EU_Extra!X$4:X$155,$D133),EU_Extra!X$4:X$155,0)),Countries!$A:$B,2,FALSE),"")</f>
        <v/>
      </c>
      <c r="AA133" s="144" t="str">
        <f>IFERROR(VLOOKUP(INDEX(EU_Extra!$D$4:$D$155,MATCH(LARGE(EU_Extra!Y$4:Y$155,$D133),EU_Extra!Y$4:Y$155,0)),Countries!$A:$B,2,FALSE),"")</f>
        <v/>
      </c>
      <c r="AB133" s="144" t="str">
        <f>IFERROR(VLOOKUP(INDEX(EU_Extra!$D$4:$D$155,MATCH(LARGE(EU_Extra!Z$4:Z$155,$D133),EU_Extra!Z$4:Z$155,0)),Countries!$A:$B,2,FALSE),"")</f>
        <v/>
      </c>
      <c r="AC133" s="144" t="str">
        <f>IFERROR(VLOOKUP(INDEX(EU_Extra!$D$4:$D$155,MATCH(LARGE(EU_Extra!AA$4:AA$155,$D133),EU_Extra!AA$4:AA$155,0)),Countries!$A:$B,2,FALSE),"")</f>
        <v/>
      </c>
      <c r="AD133" s="144" t="str">
        <f>IFERROR(VLOOKUP(INDEX(EU_Extra!$D$4:$D$155,MATCH(LARGE(EU_Extra!AB$4:AB$155,$D133),EU_Extra!AB$4:AB$155,0)),Countries!$A:$B,2,FALSE),"")</f>
        <v/>
      </c>
      <c r="AE133" s="144" t="str">
        <f>IFERROR(VLOOKUP(INDEX(EU_Extra!$D$4:$D$155,MATCH(LARGE(EU_Extra!AC$4:AC$155,$D133),EU_Extra!AC$4:AC$155,0)),Countries!$A:$B,2,FALSE),"")</f>
        <v/>
      </c>
      <c r="AF133" s="144" t="str">
        <f>IFERROR(VLOOKUP(INDEX(EU_Extra!$D$4:$D$155,MATCH(LARGE(EU_Extra!AD$4:AD$155,$D133),EU_Extra!AD$4:AD$155,0)),Countries!$A:$B,2,FALSE),"")</f>
        <v/>
      </c>
      <c r="AG133" s="144" t="str">
        <f>IFERROR(VLOOKUP(INDEX(EU_Extra!$D$4:$D$155,MATCH(LARGE(EU_Extra!AE$4:AE$155,$D133),EU_Extra!AE$4:AE$155,0)),Countries!$A:$B,2,FALSE),"")</f>
        <v/>
      </c>
      <c r="AH133" s="144" t="str">
        <f>IFERROR(VLOOKUP(INDEX(EU_Extra!$D$4:$D$155,MATCH(LARGE(EU_Extra!AF$4:AF$155,$D133),EU_Extra!AF$4:AF$155,0)),Countries!$A:$B,2,FALSE),"")</f>
        <v/>
      </c>
      <c r="AI133" s="144" t="str">
        <f>IFERROR(VLOOKUP(INDEX(EU_Extra!$D$4:$D$155,MATCH(LARGE(EU_Extra!AG$4:AG$155,$D133),EU_Extra!AG$4:AG$155,0)),Countries!$A:$B,2,FALSE),"")</f>
        <v/>
      </c>
      <c r="AJ133" s="144" t="str">
        <f>IFERROR(VLOOKUP(INDEX(EU_Extra!$D$4:$D$155,MATCH(LARGE(EU_Extra!AH$4:AH$155,$D133),EU_Extra!AH$4:AH$155,0)),Countries!$A:$B,2,FALSE),"")</f>
        <v/>
      </c>
    </row>
    <row r="134" spans="4:36" ht="16" customHeight="1">
      <c r="D134" s="145">
        <f t="shared" si="2"/>
        <v>127</v>
      </c>
      <c r="E134" s="144" t="str">
        <f>IFERROR(VLOOKUP(INDEX(EU_Extra!$D$4:$D$152,MATCH(LARGE(EU_Extra!#REF!,$D134),EU_Extra!#REF!,0)),Countries!$A:$B,2,FALSE),"")</f>
        <v/>
      </c>
      <c r="F134" s="144" t="str">
        <f>IFERROR(VLOOKUP(INDEX(EU_Extra!$D$4:$D$152,MATCH(LARGE(EU_Extra!#REF!,$D134),EU_Extra!#REF!,0)),Countries!$A:$B,2,FALSE),"")</f>
        <v/>
      </c>
      <c r="G134" s="144" t="str">
        <f>IFERROR(VLOOKUP(INDEX(EU_Extra!$D$4:$D$155,MATCH(LARGE(EU_Extra!E$4:E$155,$D134),EU_Extra!E$4:E$155,0)),Countries!$A:$B,2,FALSE),"")</f>
        <v/>
      </c>
      <c r="H134" s="144" t="str">
        <f>IFERROR(VLOOKUP(INDEX(EU_Extra!$D$4:$D$155,MATCH(LARGE(EU_Extra!F$4:F$155,$D134),EU_Extra!F$4:F$155,0)),Countries!$A:$B,2,FALSE),"")</f>
        <v/>
      </c>
      <c r="I134" s="144" t="str">
        <f>IFERROR(VLOOKUP(INDEX(EU_Extra!$D$4:$D$155,MATCH(LARGE(EU_Extra!G$4:G$155,$D134),EU_Extra!G$4:G$155,0)),Countries!$A:$B,2,FALSE),"")</f>
        <v/>
      </c>
      <c r="J134" s="144" t="str">
        <f>IFERROR(VLOOKUP(INDEX(EU_Extra!$D$4:$D$155,MATCH(LARGE(EU_Extra!H$4:H$155,$D134),EU_Extra!H$4:H$155,0)),Countries!$A:$B,2,FALSE),"")</f>
        <v/>
      </c>
      <c r="K134" s="144" t="str">
        <f>IFERROR(VLOOKUP(INDEX(EU_Extra!$D$4:$D$155,MATCH(LARGE(EU_Extra!I$4:I$155,$D134),EU_Extra!I$4:I$155,0)),Countries!$A:$B,2,FALSE),"")</f>
        <v/>
      </c>
      <c r="L134" s="144" t="str">
        <f>IFERROR(VLOOKUP(INDEX(EU_Extra!$D$4:$D$155,MATCH(LARGE(EU_Extra!J$4:J$155,$D134),EU_Extra!J$4:J$155,0)),Countries!$A:$B,2,FALSE),"")</f>
        <v/>
      </c>
      <c r="M134" s="144" t="str">
        <f>IFERROR(VLOOKUP(INDEX(EU_Extra!$D$4:$D$155,MATCH(LARGE(EU_Extra!K$4:K$155,$D134),EU_Extra!K$4:K$155,0)),Countries!$A:$B,2,FALSE),"")</f>
        <v/>
      </c>
      <c r="N134" s="144" t="str">
        <f>IFERROR(VLOOKUP(INDEX(EU_Extra!$D$4:$D$155,MATCH(LARGE(EU_Extra!L$4:L$155,$D134),EU_Extra!L$4:L$155,0)),Countries!$A:$B,2,FALSE),"")</f>
        <v/>
      </c>
      <c r="O134" s="144" t="str">
        <f>IFERROR(VLOOKUP(INDEX(EU_Extra!$D$4:$D$155,MATCH(LARGE(EU_Extra!M$4:M$155,$D134),EU_Extra!M$4:M$155,0)),Countries!$A:$B,2,FALSE),"")</f>
        <v/>
      </c>
      <c r="P134" s="144" t="str">
        <f>IFERROR(VLOOKUP(INDEX(EU_Extra!$D$4:$D$155,MATCH(LARGE(EU_Extra!N$4:N$155,$D134),EU_Extra!N$4:N$155,0)),Countries!$A:$B,2,FALSE),"")</f>
        <v/>
      </c>
      <c r="Q134" s="144" t="str">
        <f>IFERROR(VLOOKUP(INDEX(EU_Extra!$D$4:$D$155,MATCH(LARGE(EU_Extra!O$4:O$155,$D134),EU_Extra!O$4:O$155,0)),Countries!$A:$B,2,FALSE),"")</f>
        <v/>
      </c>
      <c r="R134" s="144" t="str">
        <f>IFERROR(VLOOKUP(INDEX(EU_Extra!$D$4:$D$155,MATCH(LARGE(EU_Extra!P$4:P$155,$D134),EU_Extra!P$4:P$155,0)),Countries!$A:$B,2,FALSE),"")</f>
        <v/>
      </c>
      <c r="S134" s="144" t="str">
        <f>IFERROR(VLOOKUP(INDEX(EU_Extra!$D$4:$D$155,MATCH(LARGE(EU_Extra!Q$4:Q$155,$D134),EU_Extra!Q$4:Q$155,0)),Countries!$A:$B,2,FALSE),"")</f>
        <v/>
      </c>
      <c r="T134" s="144" t="str">
        <f>IFERROR(VLOOKUP(INDEX(EU_Extra!$D$4:$D$155,MATCH(LARGE(EU_Extra!R$4:R$155,$D134),EU_Extra!R$4:R$155,0)),Countries!$A:$B,2,FALSE),"")</f>
        <v/>
      </c>
      <c r="U134" s="144" t="str">
        <f>IFERROR(VLOOKUP(INDEX(EU_Extra!$D$4:$D$155,MATCH(LARGE(EU_Extra!S$4:S$155,$D134),EU_Extra!S$4:S$155,0)),Countries!$A:$B,2,FALSE),"")</f>
        <v/>
      </c>
      <c r="V134" s="144" t="str">
        <f>IFERROR(VLOOKUP(INDEX(EU_Extra!$D$4:$D$155,MATCH(LARGE(EU_Extra!T$4:T$155,$D134),EU_Extra!T$4:T$155,0)),Countries!$A:$B,2,FALSE),"")</f>
        <v/>
      </c>
      <c r="W134" s="144" t="str">
        <f>IFERROR(VLOOKUP(INDEX(EU_Extra!$D$4:$D$155,MATCH(LARGE(EU_Extra!U$4:U$155,$D134),EU_Extra!U$4:U$155,0)),Countries!$A:$B,2,FALSE),"")</f>
        <v/>
      </c>
      <c r="X134" s="144" t="str">
        <f>IFERROR(VLOOKUP(INDEX(EU_Extra!$D$4:$D$155,MATCH(LARGE(EU_Extra!V$4:V$155,$D134),EU_Extra!V$4:V$155,0)),Countries!$A:$B,2,FALSE),"")</f>
        <v/>
      </c>
      <c r="Y134" s="144" t="str">
        <f>IFERROR(VLOOKUP(INDEX(EU_Extra!$D$4:$D$155,MATCH(LARGE(EU_Extra!W$4:W$155,$D134),EU_Extra!W$4:W$155,0)),Countries!$A:$B,2,FALSE),"")</f>
        <v/>
      </c>
      <c r="Z134" s="144" t="str">
        <f>IFERROR(VLOOKUP(INDEX(EU_Extra!$D$4:$D$155,MATCH(LARGE(EU_Extra!X$4:X$155,$D134),EU_Extra!X$4:X$155,0)),Countries!$A:$B,2,FALSE),"")</f>
        <v/>
      </c>
      <c r="AA134" s="144" t="str">
        <f>IFERROR(VLOOKUP(INDEX(EU_Extra!$D$4:$D$155,MATCH(LARGE(EU_Extra!Y$4:Y$155,$D134),EU_Extra!Y$4:Y$155,0)),Countries!$A:$B,2,FALSE),"")</f>
        <v/>
      </c>
      <c r="AB134" s="144" t="str">
        <f>IFERROR(VLOOKUP(INDEX(EU_Extra!$D$4:$D$155,MATCH(LARGE(EU_Extra!Z$4:Z$155,$D134),EU_Extra!Z$4:Z$155,0)),Countries!$A:$B,2,FALSE),"")</f>
        <v/>
      </c>
      <c r="AC134" s="144" t="str">
        <f>IFERROR(VLOOKUP(INDEX(EU_Extra!$D$4:$D$155,MATCH(LARGE(EU_Extra!AA$4:AA$155,$D134),EU_Extra!AA$4:AA$155,0)),Countries!$A:$B,2,FALSE),"")</f>
        <v/>
      </c>
      <c r="AD134" s="144" t="str">
        <f>IFERROR(VLOOKUP(INDEX(EU_Extra!$D$4:$D$155,MATCH(LARGE(EU_Extra!AB$4:AB$155,$D134),EU_Extra!AB$4:AB$155,0)),Countries!$A:$B,2,FALSE),"")</f>
        <v/>
      </c>
      <c r="AE134" s="144" t="str">
        <f>IFERROR(VLOOKUP(INDEX(EU_Extra!$D$4:$D$155,MATCH(LARGE(EU_Extra!AC$4:AC$155,$D134),EU_Extra!AC$4:AC$155,0)),Countries!$A:$B,2,FALSE),"")</f>
        <v/>
      </c>
      <c r="AF134" s="144" t="str">
        <f>IFERROR(VLOOKUP(INDEX(EU_Extra!$D$4:$D$155,MATCH(LARGE(EU_Extra!AD$4:AD$155,$D134),EU_Extra!AD$4:AD$155,0)),Countries!$A:$B,2,FALSE),"")</f>
        <v/>
      </c>
      <c r="AG134" s="144" t="str">
        <f>IFERROR(VLOOKUP(INDEX(EU_Extra!$D$4:$D$155,MATCH(LARGE(EU_Extra!AE$4:AE$155,$D134),EU_Extra!AE$4:AE$155,0)),Countries!$A:$B,2,FALSE),"")</f>
        <v/>
      </c>
      <c r="AH134" s="144" t="str">
        <f>IFERROR(VLOOKUP(INDEX(EU_Extra!$D$4:$D$155,MATCH(LARGE(EU_Extra!AF$4:AF$155,$D134),EU_Extra!AF$4:AF$155,0)),Countries!$A:$B,2,FALSE),"")</f>
        <v/>
      </c>
      <c r="AI134" s="144" t="str">
        <f>IFERROR(VLOOKUP(INDEX(EU_Extra!$D$4:$D$155,MATCH(LARGE(EU_Extra!AG$4:AG$155,$D134),EU_Extra!AG$4:AG$155,0)),Countries!$A:$B,2,FALSE),"")</f>
        <v/>
      </c>
      <c r="AJ134" s="144" t="str">
        <f>IFERROR(VLOOKUP(INDEX(EU_Extra!$D$4:$D$155,MATCH(LARGE(EU_Extra!AH$4:AH$155,$D134),EU_Extra!AH$4:AH$155,0)),Countries!$A:$B,2,FALSE),"")</f>
        <v/>
      </c>
    </row>
    <row r="135" spans="4:36" ht="16" customHeight="1">
      <c r="D135" s="145">
        <f t="shared" si="2"/>
        <v>128</v>
      </c>
      <c r="E135" s="144" t="str">
        <f>IFERROR(VLOOKUP(INDEX(EU_Extra!$D$4:$D$152,MATCH(LARGE(EU_Extra!#REF!,$D135),EU_Extra!#REF!,0)),Countries!$A:$B,2,FALSE),"")</f>
        <v/>
      </c>
      <c r="F135" s="144" t="str">
        <f>IFERROR(VLOOKUP(INDEX(EU_Extra!$D$4:$D$152,MATCH(LARGE(EU_Extra!#REF!,$D135),EU_Extra!#REF!,0)),Countries!$A:$B,2,FALSE),"")</f>
        <v/>
      </c>
      <c r="G135" s="144" t="str">
        <f>IFERROR(VLOOKUP(INDEX(EU_Extra!$D$4:$D$155,MATCH(LARGE(EU_Extra!E$4:E$155,$D135),EU_Extra!E$4:E$155,0)),Countries!$A:$B,2,FALSE),"")</f>
        <v/>
      </c>
      <c r="H135" s="144" t="str">
        <f>IFERROR(VLOOKUP(INDEX(EU_Extra!$D$4:$D$155,MATCH(LARGE(EU_Extra!F$4:F$155,$D135),EU_Extra!F$4:F$155,0)),Countries!$A:$B,2,FALSE),"")</f>
        <v/>
      </c>
      <c r="I135" s="144" t="str">
        <f>IFERROR(VLOOKUP(INDEX(EU_Extra!$D$4:$D$155,MATCH(LARGE(EU_Extra!G$4:G$155,$D135),EU_Extra!G$4:G$155,0)),Countries!$A:$B,2,FALSE),"")</f>
        <v/>
      </c>
      <c r="J135" s="144" t="str">
        <f>IFERROR(VLOOKUP(INDEX(EU_Extra!$D$4:$D$155,MATCH(LARGE(EU_Extra!H$4:H$155,$D135),EU_Extra!H$4:H$155,0)),Countries!$A:$B,2,FALSE),"")</f>
        <v/>
      </c>
      <c r="K135" s="144" t="str">
        <f>IFERROR(VLOOKUP(INDEX(EU_Extra!$D$4:$D$155,MATCH(LARGE(EU_Extra!I$4:I$155,$D135),EU_Extra!I$4:I$155,0)),Countries!$A:$B,2,FALSE),"")</f>
        <v/>
      </c>
      <c r="L135" s="144" t="str">
        <f>IFERROR(VLOOKUP(INDEX(EU_Extra!$D$4:$D$155,MATCH(LARGE(EU_Extra!J$4:J$155,$D135),EU_Extra!J$4:J$155,0)),Countries!$A:$B,2,FALSE),"")</f>
        <v/>
      </c>
      <c r="M135" s="144" t="str">
        <f>IFERROR(VLOOKUP(INDEX(EU_Extra!$D$4:$D$155,MATCH(LARGE(EU_Extra!K$4:K$155,$D135),EU_Extra!K$4:K$155,0)),Countries!$A:$B,2,FALSE),"")</f>
        <v/>
      </c>
      <c r="N135" s="144" t="str">
        <f>IFERROR(VLOOKUP(INDEX(EU_Extra!$D$4:$D$155,MATCH(LARGE(EU_Extra!L$4:L$155,$D135),EU_Extra!L$4:L$155,0)),Countries!$A:$B,2,FALSE),"")</f>
        <v/>
      </c>
      <c r="O135" s="144" t="str">
        <f>IFERROR(VLOOKUP(INDEX(EU_Extra!$D$4:$D$155,MATCH(LARGE(EU_Extra!M$4:M$155,$D135),EU_Extra!M$4:M$155,0)),Countries!$A:$B,2,FALSE),"")</f>
        <v/>
      </c>
      <c r="P135" s="144" t="str">
        <f>IFERROR(VLOOKUP(INDEX(EU_Extra!$D$4:$D$155,MATCH(LARGE(EU_Extra!N$4:N$155,$D135),EU_Extra!N$4:N$155,0)),Countries!$A:$B,2,FALSE),"")</f>
        <v/>
      </c>
      <c r="Q135" s="144" t="str">
        <f>IFERROR(VLOOKUP(INDEX(EU_Extra!$D$4:$D$155,MATCH(LARGE(EU_Extra!O$4:O$155,$D135),EU_Extra!O$4:O$155,0)),Countries!$A:$B,2,FALSE),"")</f>
        <v/>
      </c>
      <c r="R135" s="144" t="str">
        <f>IFERROR(VLOOKUP(INDEX(EU_Extra!$D$4:$D$155,MATCH(LARGE(EU_Extra!P$4:P$155,$D135),EU_Extra!P$4:P$155,0)),Countries!$A:$B,2,FALSE),"")</f>
        <v/>
      </c>
      <c r="S135" s="144" t="str">
        <f>IFERROR(VLOOKUP(INDEX(EU_Extra!$D$4:$D$155,MATCH(LARGE(EU_Extra!Q$4:Q$155,$D135),EU_Extra!Q$4:Q$155,0)),Countries!$A:$B,2,FALSE),"")</f>
        <v/>
      </c>
      <c r="T135" s="144" t="str">
        <f>IFERROR(VLOOKUP(INDEX(EU_Extra!$D$4:$D$155,MATCH(LARGE(EU_Extra!R$4:R$155,$D135),EU_Extra!R$4:R$155,0)),Countries!$A:$B,2,FALSE),"")</f>
        <v/>
      </c>
      <c r="U135" s="144" t="str">
        <f>IFERROR(VLOOKUP(INDEX(EU_Extra!$D$4:$D$155,MATCH(LARGE(EU_Extra!S$4:S$155,$D135),EU_Extra!S$4:S$155,0)),Countries!$A:$B,2,FALSE),"")</f>
        <v/>
      </c>
      <c r="V135" s="144" t="str">
        <f>IFERROR(VLOOKUP(INDEX(EU_Extra!$D$4:$D$155,MATCH(LARGE(EU_Extra!T$4:T$155,$D135),EU_Extra!T$4:T$155,0)),Countries!$A:$B,2,FALSE),"")</f>
        <v/>
      </c>
      <c r="W135" s="144" t="str">
        <f>IFERROR(VLOOKUP(INDEX(EU_Extra!$D$4:$D$155,MATCH(LARGE(EU_Extra!U$4:U$155,$D135),EU_Extra!U$4:U$155,0)),Countries!$A:$B,2,FALSE),"")</f>
        <v/>
      </c>
      <c r="X135" s="144" t="str">
        <f>IFERROR(VLOOKUP(INDEX(EU_Extra!$D$4:$D$155,MATCH(LARGE(EU_Extra!V$4:V$155,$D135),EU_Extra!V$4:V$155,0)),Countries!$A:$B,2,FALSE),"")</f>
        <v/>
      </c>
      <c r="Y135" s="144" t="str">
        <f>IFERROR(VLOOKUP(INDEX(EU_Extra!$D$4:$D$155,MATCH(LARGE(EU_Extra!W$4:W$155,$D135),EU_Extra!W$4:W$155,0)),Countries!$A:$B,2,FALSE),"")</f>
        <v/>
      </c>
      <c r="Z135" s="144" t="str">
        <f>IFERROR(VLOOKUP(INDEX(EU_Extra!$D$4:$D$155,MATCH(LARGE(EU_Extra!X$4:X$155,$D135),EU_Extra!X$4:X$155,0)),Countries!$A:$B,2,FALSE),"")</f>
        <v/>
      </c>
      <c r="AA135" s="144" t="str">
        <f>IFERROR(VLOOKUP(INDEX(EU_Extra!$D$4:$D$155,MATCH(LARGE(EU_Extra!Y$4:Y$155,$D135),EU_Extra!Y$4:Y$155,0)),Countries!$A:$B,2,FALSE),"")</f>
        <v/>
      </c>
      <c r="AB135" s="144" t="str">
        <f>IFERROR(VLOOKUP(INDEX(EU_Extra!$D$4:$D$155,MATCH(LARGE(EU_Extra!Z$4:Z$155,$D135),EU_Extra!Z$4:Z$155,0)),Countries!$A:$B,2,FALSE),"")</f>
        <v/>
      </c>
      <c r="AC135" s="144" t="str">
        <f>IFERROR(VLOOKUP(INDEX(EU_Extra!$D$4:$D$155,MATCH(LARGE(EU_Extra!AA$4:AA$155,$D135),EU_Extra!AA$4:AA$155,0)),Countries!$A:$B,2,FALSE),"")</f>
        <v/>
      </c>
      <c r="AD135" s="144" t="str">
        <f>IFERROR(VLOOKUP(INDEX(EU_Extra!$D$4:$D$155,MATCH(LARGE(EU_Extra!AB$4:AB$155,$D135),EU_Extra!AB$4:AB$155,0)),Countries!$A:$B,2,FALSE),"")</f>
        <v/>
      </c>
      <c r="AE135" s="144" t="str">
        <f>IFERROR(VLOOKUP(INDEX(EU_Extra!$D$4:$D$155,MATCH(LARGE(EU_Extra!AC$4:AC$155,$D135),EU_Extra!AC$4:AC$155,0)),Countries!$A:$B,2,FALSE),"")</f>
        <v/>
      </c>
      <c r="AF135" s="144" t="str">
        <f>IFERROR(VLOOKUP(INDEX(EU_Extra!$D$4:$D$155,MATCH(LARGE(EU_Extra!AD$4:AD$155,$D135),EU_Extra!AD$4:AD$155,0)),Countries!$A:$B,2,FALSE),"")</f>
        <v/>
      </c>
      <c r="AG135" s="144" t="str">
        <f>IFERROR(VLOOKUP(INDEX(EU_Extra!$D$4:$D$155,MATCH(LARGE(EU_Extra!AE$4:AE$155,$D135),EU_Extra!AE$4:AE$155,0)),Countries!$A:$B,2,FALSE),"")</f>
        <v/>
      </c>
      <c r="AH135" s="144" t="str">
        <f>IFERROR(VLOOKUP(INDEX(EU_Extra!$D$4:$D$155,MATCH(LARGE(EU_Extra!AF$4:AF$155,$D135),EU_Extra!AF$4:AF$155,0)),Countries!$A:$B,2,FALSE),"")</f>
        <v/>
      </c>
      <c r="AI135" s="144" t="str">
        <f>IFERROR(VLOOKUP(INDEX(EU_Extra!$D$4:$D$155,MATCH(LARGE(EU_Extra!AG$4:AG$155,$D135),EU_Extra!AG$4:AG$155,0)),Countries!$A:$B,2,FALSE),"")</f>
        <v/>
      </c>
      <c r="AJ135" s="144" t="str">
        <f>IFERROR(VLOOKUP(INDEX(EU_Extra!$D$4:$D$155,MATCH(LARGE(EU_Extra!AH$4:AH$155,$D135),EU_Extra!AH$4:AH$155,0)),Countries!$A:$B,2,FALSE),"")</f>
        <v/>
      </c>
    </row>
    <row r="136" spans="4:36" ht="16" customHeight="1">
      <c r="D136" s="145">
        <f t="shared" si="2"/>
        <v>129</v>
      </c>
      <c r="E136" s="144" t="str">
        <f>IFERROR(VLOOKUP(INDEX(EU_Extra!$D$4:$D$152,MATCH(LARGE(EU_Extra!#REF!,$D136),EU_Extra!#REF!,0)),Countries!$A:$B,2,FALSE),"")</f>
        <v/>
      </c>
      <c r="F136" s="144" t="str">
        <f>IFERROR(VLOOKUP(INDEX(EU_Extra!$D$4:$D$152,MATCH(LARGE(EU_Extra!#REF!,$D136),EU_Extra!#REF!,0)),Countries!$A:$B,2,FALSE),"")</f>
        <v/>
      </c>
      <c r="G136" s="144" t="str">
        <f>IFERROR(VLOOKUP(INDEX(EU_Extra!$D$4:$D$155,MATCH(LARGE(EU_Extra!E$4:E$155,$D136),EU_Extra!E$4:E$155,0)),Countries!$A:$B,2,FALSE),"")</f>
        <v/>
      </c>
      <c r="H136" s="144" t="str">
        <f>IFERROR(VLOOKUP(INDEX(EU_Extra!$D$4:$D$155,MATCH(LARGE(EU_Extra!F$4:F$155,$D136),EU_Extra!F$4:F$155,0)),Countries!$A:$B,2,FALSE),"")</f>
        <v/>
      </c>
      <c r="I136" s="144" t="str">
        <f>IFERROR(VLOOKUP(INDEX(EU_Extra!$D$4:$D$155,MATCH(LARGE(EU_Extra!G$4:G$155,$D136),EU_Extra!G$4:G$155,0)),Countries!$A:$B,2,FALSE),"")</f>
        <v/>
      </c>
      <c r="J136" s="144" t="str">
        <f>IFERROR(VLOOKUP(INDEX(EU_Extra!$D$4:$D$155,MATCH(LARGE(EU_Extra!H$4:H$155,$D136),EU_Extra!H$4:H$155,0)),Countries!$A:$B,2,FALSE),"")</f>
        <v/>
      </c>
      <c r="K136" s="144" t="str">
        <f>IFERROR(VLOOKUP(INDEX(EU_Extra!$D$4:$D$155,MATCH(LARGE(EU_Extra!I$4:I$155,$D136),EU_Extra!I$4:I$155,0)),Countries!$A:$B,2,FALSE),"")</f>
        <v/>
      </c>
      <c r="L136" s="144" t="str">
        <f>IFERROR(VLOOKUP(INDEX(EU_Extra!$D$4:$D$155,MATCH(LARGE(EU_Extra!J$4:J$155,$D136),EU_Extra!J$4:J$155,0)),Countries!$A:$B,2,FALSE),"")</f>
        <v/>
      </c>
      <c r="M136" s="144" t="str">
        <f>IFERROR(VLOOKUP(INDEX(EU_Extra!$D$4:$D$155,MATCH(LARGE(EU_Extra!K$4:K$155,$D136),EU_Extra!K$4:K$155,0)),Countries!$A:$B,2,FALSE),"")</f>
        <v/>
      </c>
      <c r="N136" s="144" t="str">
        <f>IFERROR(VLOOKUP(INDEX(EU_Extra!$D$4:$D$155,MATCH(LARGE(EU_Extra!L$4:L$155,$D136),EU_Extra!L$4:L$155,0)),Countries!$A:$B,2,FALSE),"")</f>
        <v/>
      </c>
      <c r="O136" s="144" t="str">
        <f>IFERROR(VLOOKUP(INDEX(EU_Extra!$D$4:$D$155,MATCH(LARGE(EU_Extra!M$4:M$155,$D136),EU_Extra!M$4:M$155,0)),Countries!$A:$B,2,FALSE),"")</f>
        <v/>
      </c>
      <c r="P136" s="144" t="str">
        <f>IFERROR(VLOOKUP(INDEX(EU_Extra!$D$4:$D$155,MATCH(LARGE(EU_Extra!N$4:N$155,$D136),EU_Extra!N$4:N$155,0)),Countries!$A:$B,2,FALSE),"")</f>
        <v/>
      </c>
      <c r="Q136" s="144" t="str">
        <f>IFERROR(VLOOKUP(INDEX(EU_Extra!$D$4:$D$155,MATCH(LARGE(EU_Extra!O$4:O$155,$D136),EU_Extra!O$4:O$155,0)),Countries!$A:$B,2,FALSE),"")</f>
        <v/>
      </c>
      <c r="R136" s="144" t="str">
        <f>IFERROR(VLOOKUP(INDEX(EU_Extra!$D$4:$D$155,MATCH(LARGE(EU_Extra!P$4:P$155,$D136),EU_Extra!P$4:P$155,0)),Countries!$A:$B,2,FALSE),"")</f>
        <v/>
      </c>
      <c r="S136" s="144" t="str">
        <f>IFERROR(VLOOKUP(INDEX(EU_Extra!$D$4:$D$155,MATCH(LARGE(EU_Extra!Q$4:Q$155,$D136),EU_Extra!Q$4:Q$155,0)),Countries!$A:$B,2,FALSE),"")</f>
        <v/>
      </c>
      <c r="T136" s="144" t="str">
        <f>IFERROR(VLOOKUP(INDEX(EU_Extra!$D$4:$D$155,MATCH(LARGE(EU_Extra!R$4:R$155,$D136),EU_Extra!R$4:R$155,0)),Countries!$A:$B,2,FALSE),"")</f>
        <v/>
      </c>
      <c r="U136" s="144" t="str">
        <f>IFERROR(VLOOKUP(INDEX(EU_Extra!$D$4:$D$155,MATCH(LARGE(EU_Extra!S$4:S$155,$D136),EU_Extra!S$4:S$155,0)),Countries!$A:$B,2,FALSE),"")</f>
        <v/>
      </c>
      <c r="V136" s="144" t="str">
        <f>IFERROR(VLOOKUP(INDEX(EU_Extra!$D$4:$D$155,MATCH(LARGE(EU_Extra!T$4:T$155,$D136),EU_Extra!T$4:T$155,0)),Countries!$A:$B,2,FALSE),"")</f>
        <v/>
      </c>
      <c r="W136" s="144" t="str">
        <f>IFERROR(VLOOKUP(INDEX(EU_Extra!$D$4:$D$155,MATCH(LARGE(EU_Extra!U$4:U$155,$D136),EU_Extra!U$4:U$155,0)),Countries!$A:$B,2,FALSE),"")</f>
        <v/>
      </c>
      <c r="X136" s="144" t="str">
        <f>IFERROR(VLOOKUP(INDEX(EU_Extra!$D$4:$D$155,MATCH(LARGE(EU_Extra!V$4:V$155,$D136),EU_Extra!V$4:V$155,0)),Countries!$A:$B,2,FALSE),"")</f>
        <v/>
      </c>
      <c r="Y136" s="144" t="str">
        <f>IFERROR(VLOOKUP(INDEX(EU_Extra!$D$4:$D$155,MATCH(LARGE(EU_Extra!W$4:W$155,$D136),EU_Extra!W$4:W$155,0)),Countries!$A:$B,2,FALSE),"")</f>
        <v/>
      </c>
      <c r="Z136" s="144" t="str">
        <f>IFERROR(VLOOKUP(INDEX(EU_Extra!$D$4:$D$155,MATCH(LARGE(EU_Extra!X$4:X$155,$D136),EU_Extra!X$4:X$155,0)),Countries!$A:$B,2,FALSE),"")</f>
        <v/>
      </c>
      <c r="AA136" s="144" t="str">
        <f>IFERROR(VLOOKUP(INDEX(EU_Extra!$D$4:$D$155,MATCH(LARGE(EU_Extra!Y$4:Y$155,$D136),EU_Extra!Y$4:Y$155,0)),Countries!$A:$B,2,FALSE),"")</f>
        <v/>
      </c>
      <c r="AB136" s="144" t="str">
        <f>IFERROR(VLOOKUP(INDEX(EU_Extra!$D$4:$D$155,MATCH(LARGE(EU_Extra!Z$4:Z$155,$D136),EU_Extra!Z$4:Z$155,0)),Countries!$A:$B,2,FALSE),"")</f>
        <v/>
      </c>
      <c r="AC136" s="144" t="str">
        <f>IFERROR(VLOOKUP(INDEX(EU_Extra!$D$4:$D$155,MATCH(LARGE(EU_Extra!AA$4:AA$155,$D136),EU_Extra!AA$4:AA$155,0)),Countries!$A:$B,2,FALSE),"")</f>
        <v/>
      </c>
      <c r="AD136" s="144" t="str">
        <f>IFERROR(VLOOKUP(INDEX(EU_Extra!$D$4:$D$155,MATCH(LARGE(EU_Extra!AB$4:AB$155,$D136),EU_Extra!AB$4:AB$155,0)),Countries!$A:$B,2,FALSE),"")</f>
        <v/>
      </c>
      <c r="AE136" s="144" t="str">
        <f>IFERROR(VLOOKUP(INDEX(EU_Extra!$D$4:$D$155,MATCH(LARGE(EU_Extra!AC$4:AC$155,$D136),EU_Extra!AC$4:AC$155,0)),Countries!$A:$B,2,FALSE),"")</f>
        <v/>
      </c>
      <c r="AF136" s="144" t="str">
        <f>IFERROR(VLOOKUP(INDEX(EU_Extra!$D$4:$D$155,MATCH(LARGE(EU_Extra!AD$4:AD$155,$D136),EU_Extra!AD$4:AD$155,0)),Countries!$A:$B,2,FALSE),"")</f>
        <v/>
      </c>
      <c r="AG136" s="144" t="str">
        <f>IFERROR(VLOOKUP(INDEX(EU_Extra!$D$4:$D$155,MATCH(LARGE(EU_Extra!AE$4:AE$155,$D136),EU_Extra!AE$4:AE$155,0)),Countries!$A:$B,2,FALSE),"")</f>
        <v/>
      </c>
      <c r="AH136" s="144" t="str">
        <f>IFERROR(VLOOKUP(INDEX(EU_Extra!$D$4:$D$155,MATCH(LARGE(EU_Extra!AF$4:AF$155,$D136),EU_Extra!AF$4:AF$155,0)),Countries!$A:$B,2,FALSE),"")</f>
        <v/>
      </c>
      <c r="AI136" s="144" t="str">
        <f>IFERROR(VLOOKUP(INDEX(EU_Extra!$D$4:$D$155,MATCH(LARGE(EU_Extra!AG$4:AG$155,$D136),EU_Extra!AG$4:AG$155,0)),Countries!$A:$B,2,FALSE),"")</f>
        <v/>
      </c>
      <c r="AJ136" s="144" t="str">
        <f>IFERROR(VLOOKUP(INDEX(EU_Extra!$D$4:$D$155,MATCH(LARGE(EU_Extra!AH$4:AH$155,$D136),EU_Extra!AH$4:AH$155,0)),Countries!$A:$B,2,FALSE),"")</f>
        <v/>
      </c>
    </row>
    <row r="137" spans="4:36" ht="16" customHeight="1">
      <c r="D137" s="145">
        <f t="shared" si="2"/>
        <v>130</v>
      </c>
      <c r="E137" s="144" t="str">
        <f>IFERROR(VLOOKUP(INDEX(EU_Extra!$D$4:$D$152,MATCH(LARGE(EU_Extra!#REF!,$D137),EU_Extra!#REF!,0)),Countries!$A:$B,2,FALSE),"")</f>
        <v/>
      </c>
      <c r="F137" s="144" t="str">
        <f>IFERROR(VLOOKUP(INDEX(EU_Extra!$D$4:$D$152,MATCH(LARGE(EU_Extra!#REF!,$D137),EU_Extra!#REF!,0)),Countries!$A:$B,2,FALSE),"")</f>
        <v/>
      </c>
      <c r="G137" s="144" t="str">
        <f>IFERROR(VLOOKUP(INDEX(EU_Extra!$D$4:$D$155,MATCH(LARGE(EU_Extra!E$4:E$155,$D137),EU_Extra!E$4:E$155,0)),Countries!$A:$B,2,FALSE),"")</f>
        <v/>
      </c>
      <c r="H137" s="144" t="str">
        <f>IFERROR(VLOOKUP(INDEX(EU_Extra!$D$4:$D$155,MATCH(LARGE(EU_Extra!F$4:F$155,$D137),EU_Extra!F$4:F$155,0)),Countries!$A:$B,2,FALSE),"")</f>
        <v/>
      </c>
      <c r="I137" s="144" t="str">
        <f>IFERROR(VLOOKUP(INDEX(EU_Extra!$D$4:$D$155,MATCH(LARGE(EU_Extra!G$4:G$155,$D137),EU_Extra!G$4:G$155,0)),Countries!$A:$B,2,FALSE),"")</f>
        <v/>
      </c>
      <c r="J137" s="144" t="str">
        <f>IFERROR(VLOOKUP(INDEX(EU_Extra!$D$4:$D$155,MATCH(LARGE(EU_Extra!H$4:H$155,$D137),EU_Extra!H$4:H$155,0)),Countries!$A:$B,2,FALSE),"")</f>
        <v/>
      </c>
      <c r="K137" s="144" t="str">
        <f>IFERROR(VLOOKUP(INDEX(EU_Extra!$D$4:$D$155,MATCH(LARGE(EU_Extra!I$4:I$155,$D137),EU_Extra!I$4:I$155,0)),Countries!$A:$B,2,FALSE),"")</f>
        <v/>
      </c>
      <c r="L137" s="144" t="str">
        <f>IFERROR(VLOOKUP(INDEX(EU_Extra!$D$4:$D$155,MATCH(LARGE(EU_Extra!J$4:J$155,$D137),EU_Extra!J$4:J$155,0)),Countries!$A:$B,2,FALSE),"")</f>
        <v/>
      </c>
      <c r="M137" s="144" t="str">
        <f>IFERROR(VLOOKUP(INDEX(EU_Extra!$D$4:$D$155,MATCH(LARGE(EU_Extra!K$4:K$155,$D137),EU_Extra!K$4:K$155,0)),Countries!$A:$B,2,FALSE),"")</f>
        <v/>
      </c>
      <c r="N137" s="144" t="str">
        <f>IFERROR(VLOOKUP(INDEX(EU_Extra!$D$4:$D$155,MATCH(LARGE(EU_Extra!L$4:L$155,$D137),EU_Extra!L$4:L$155,0)),Countries!$A:$B,2,FALSE),"")</f>
        <v/>
      </c>
      <c r="O137" s="144" t="str">
        <f>IFERROR(VLOOKUP(INDEX(EU_Extra!$D$4:$D$155,MATCH(LARGE(EU_Extra!M$4:M$155,$D137),EU_Extra!M$4:M$155,0)),Countries!$A:$B,2,FALSE),"")</f>
        <v/>
      </c>
      <c r="P137" s="144" t="str">
        <f>IFERROR(VLOOKUP(INDEX(EU_Extra!$D$4:$D$155,MATCH(LARGE(EU_Extra!N$4:N$155,$D137),EU_Extra!N$4:N$155,0)),Countries!$A:$B,2,FALSE),"")</f>
        <v/>
      </c>
      <c r="Q137" s="144" t="str">
        <f>IFERROR(VLOOKUP(INDEX(EU_Extra!$D$4:$D$155,MATCH(LARGE(EU_Extra!O$4:O$155,$D137),EU_Extra!O$4:O$155,0)),Countries!$A:$B,2,FALSE),"")</f>
        <v/>
      </c>
      <c r="R137" s="144" t="str">
        <f>IFERROR(VLOOKUP(INDEX(EU_Extra!$D$4:$D$155,MATCH(LARGE(EU_Extra!P$4:P$155,$D137),EU_Extra!P$4:P$155,0)),Countries!$A:$B,2,FALSE),"")</f>
        <v/>
      </c>
      <c r="S137" s="144" t="str">
        <f>IFERROR(VLOOKUP(INDEX(EU_Extra!$D$4:$D$155,MATCH(LARGE(EU_Extra!Q$4:Q$155,$D137),EU_Extra!Q$4:Q$155,0)),Countries!$A:$B,2,FALSE),"")</f>
        <v/>
      </c>
      <c r="T137" s="144" t="str">
        <f>IFERROR(VLOOKUP(INDEX(EU_Extra!$D$4:$D$155,MATCH(LARGE(EU_Extra!R$4:R$155,$D137),EU_Extra!R$4:R$155,0)),Countries!$A:$B,2,FALSE),"")</f>
        <v/>
      </c>
      <c r="U137" s="144" t="str">
        <f>IFERROR(VLOOKUP(INDEX(EU_Extra!$D$4:$D$155,MATCH(LARGE(EU_Extra!S$4:S$155,$D137),EU_Extra!S$4:S$155,0)),Countries!$A:$B,2,FALSE),"")</f>
        <v/>
      </c>
      <c r="V137" s="144" t="str">
        <f>IFERROR(VLOOKUP(INDEX(EU_Extra!$D$4:$D$155,MATCH(LARGE(EU_Extra!T$4:T$155,$D137),EU_Extra!T$4:T$155,0)),Countries!$A:$B,2,FALSE),"")</f>
        <v/>
      </c>
      <c r="W137" s="144" t="str">
        <f>IFERROR(VLOOKUP(INDEX(EU_Extra!$D$4:$D$155,MATCH(LARGE(EU_Extra!U$4:U$155,$D137),EU_Extra!U$4:U$155,0)),Countries!$A:$B,2,FALSE),"")</f>
        <v/>
      </c>
      <c r="X137" s="144" t="str">
        <f>IFERROR(VLOOKUP(INDEX(EU_Extra!$D$4:$D$155,MATCH(LARGE(EU_Extra!V$4:V$155,$D137),EU_Extra!V$4:V$155,0)),Countries!$A:$B,2,FALSE),"")</f>
        <v/>
      </c>
      <c r="Y137" s="144" t="str">
        <f>IFERROR(VLOOKUP(INDEX(EU_Extra!$D$4:$D$155,MATCH(LARGE(EU_Extra!W$4:W$155,$D137),EU_Extra!W$4:W$155,0)),Countries!$A:$B,2,FALSE),"")</f>
        <v/>
      </c>
      <c r="Z137" s="144" t="str">
        <f>IFERROR(VLOOKUP(INDEX(EU_Extra!$D$4:$D$155,MATCH(LARGE(EU_Extra!X$4:X$155,$D137),EU_Extra!X$4:X$155,0)),Countries!$A:$B,2,FALSE),"")</f>
        <v/>
      </c>
      <c r="AA137" s="144" t="str">
        <f>IFERROR(VLOOKUP(INDEX(EU_Extra!$D$4:$D$155,MATCH(LARGE(EU_Extra!Y$4:Y$155,$D137),EU_Extra!Y$4:Y$155,0)),Countries!$A:$B,2,FALSE),"")</f>
        <v/>
      </c>
      <c r="AB137" s="144" t="str">
        <f>IFERROR(VLOOKUP(INDEX(EU_Extra!$D$4:$D$155,MATCH(LARGE(EU_Extra!Z$4:Z$155,$D137),EU_Extra!Z$4:Z$155,0)),Countries!$A:$B,2,FALSE),"")</f>
        <v/>
      </c>
      <c r="AC137" s="144" t="str">
        <f>IFERROR(VLOOKUP(INDEX(EU_Extra!$D$4:$D$155,MATCH(LARGE(EU_Extra!AA$4:AA$155,$D137),EU_Extra!AA$4:AA$155,0)),Countries!$A:$B,2,FALSE),"")</f>
        <v/>
      </c>
      <c r="AD137" s="144" t="str">
        <f>IFERROR(VLOOKUP(INDEX(EU_Extra!$D$4:$D$155,MATCH(LARGE(EU_Extra!AB$4:AB$155,$D137),EU_Extra!AB$4:AB$155,0)),Countries!$A:$B,2,FALSE),"")</f>
        <v/>
      </c>
      <c r="AE137" s="144" t="str">
        <f>IFERROR(VLOOKUP(INDEX(EU_Extra!$D$4:$D$155,MATCH(LARGE(EU_Extra!AC$4:AC$155,$D137),EU_Extra!AC$4:AC$155,0)),Countries!$A:$B,2,FALSE),"")</f>
        <v/>
      </c>
      <c r="AF137" s="144" t="str">
        <f>IFERROR(VLOOKUP(INDEX(EU_Extra!$D$4:$D$155,MATCH(LARGE(EU_Extra!AD$4:AD$155,$D137),EU_Extra!AD$4:AD$155,0)),Countries!$A:$B,2,FALSE),"")</f>
        <v/>
      </c>
      <c r="AG137" s="144" t="str">
        <f>IFERROR(VLOOKUP(INDEX(EU_Extra!$D$4:$D$155,MATCH(LARGE(EU_Extra!AE$4:AE$155,$D137),EU_Extra!AE$4:AE$155,0)),Countries!$A:$B,2,FALSE),"")</f>
        <v/>
      </c>
      <c r="AH137" s="144" t="str">
        <f>IFERROR(VLOOKUP(INDEX(EU_Extra!$D$4:$D$155,MATCH(LARGE(EU_Extra!AF$4:AF$155,$D137),EU_Extra!AF$4:AF$155,0)),Countries!$A:$B,2,FALSE),"")</f>
        <v/>
      </c>
      <c r="AI137" s="144" t="str">
        <f>IFERROR(VLOOKUP(INDEX(EU_Extra!$D$4:$D$155,MATCH(LARGE(EU_Extra!AG$4:AG$155,$D137),EU_Extra!AG$4:AG$155,0)),Countries!$A:$B,2,FALSE),"")</f>
        <v/>
      </c>
      <c r="AJ137" s="144" t="str">
        <f>IFERROR(VLOOKUP(INDEX(EU_Extra!$D$4:$D$155,MATCH(LARGE(EU_Extra!AH$4:AH$155,$D137),EU_Extra!AH$4:AH$155,0)),Countries!$A:$B,2,FALSE),"")</f>
        <v/>
      </c>
    </row>
    <row r="138" spans="4:36" ht="16" customHeight="1">
      <c r="D138" s="145">
        <f t="shared" ref="D138:D161" si="3">D137+1</f>
        <v>131</v>
      </c>
      <c r="E138" s="144" t="str">
        <f>IFERROR(VLOOKUP(INDEX(EU_Extra!$D$4:$D$152,MATCH(LARGE(EU_Extra!#REF!,$D138),EU_Extra!#REF!,0)),Countries!$A:$B,2,FALSE),"")</f>
        <v/>
      </c>
      <c r="F138" s="144" t="str">
        <f>IFERROR(VLOOKUP(INDEX(EU_Extra!$D$4:$D$152,MATCH(LARGE(EU_Extra!#REF!,$D138),EU_Extra!#REF!,0)),Countries!$A:$B,2,FALSE),"")</f>
        <v/>
      </c>
      <c r="G138" s="144" t="str">
        <f>IFERROR(VLOOKUP(INDEX(EU_Extra!$D$4:$D$155,MATCH(LARGE(EU_Extra!E$4:E$155,$D138),EU_Extra!E$4:E$155,0)),Countries!$A:$B,2,FALSE),"")</f>
        <v/>
      </c>
      <c r="H138" s="144" t="str">
        <f>IFERROR(VLOOKUP(INDEX(EU_Extra!$D$4:$D$155,MATCH(LARGE(EU_Extra!F$4:F$155,$D138),EU_Extra!F$4:F$155,0)),Countries!$A:$B,2,FALSE),"")</f>
        <v/>
      </c>
      <c r="I138" s="144" t="str">
        <f>IFERROR(VLOOKUP(INDEX(EU_Extra!$D$4:$D$155,MATCH(LARGE(EU_Extra!G$4:G$155,$D138),EU_Extra!G$4:G$155,0)),Countries!$A:$B,2,FALSE),"")</f>
        <v/>
      </c>
      <c r="J138" s="144" t="str">
        <f>IFERROR(VLOOKUP(INDEX(EU_Extra!$D$4:$D$155,MATCH(LARGE(EU_Extra!H$4:H$155,$D138),EU_Extra!H$4:H$155,0)),Countries!$A:$B,2,FALSE),"")</f>
        <v/>
      </c>
      <c r="K138" s="144" t="str">
        <f>IFERROR(VLOOKUP(INDEX(EU_Extra!$D$4:$D$155,MATCH(LARGE(EU_Extra!I$4:I$155,$D138),EU_Extra!I$4:I$155,0)),Countries!$A:$B,2,FALSE),"")</f>
        <v/>
      </c>
      <c r="L138" s="144" t="str">
        <f>IFERROR(VLOOKUP(INDEX(EU_Extra!$D$4:$D$155,MATCH(LARGE(EU_Extra!J$4:J$155,$D138),EU_Extra!J$4:J$155,0)),Countries!$A:$B,2,FALSE),"")</f>
        <v/>
      </c>
      <c r="M138" s="144" t="str">
        <f>IFERROR(VLOOKUP(INDEX(EU_Extra!$D$4:$D$155,MATCH(LARGE(EU_Extra!K$4:K$155,$D138),EU_Extra!K$4:K$155,0)),Countries!$A:$B,2,FALSE),"")</f>
        <v/>
      </c>
      <c r="N138" s="144" t="str">
        <f>IFERROR(VLOOKUP(INDEX(EU_Extra!$D$4:$D$155,MATCH(LARGE(EU_Extra!L$4:L$155,$D138),EU_Extra!L$4:L$155,0)),Countries!$A:$B,2,FALSE),"")</f>
        <v/>
      </c>
      <c r="O138" s="144" t="str">
        <f>IFERROR(VLOOKUP(INDEX(EU_Extra!$D$4:$D$155,MATCH(LARGE(EU_Extra!M$4:M$155,$D138),EU_Extra!M$4:M$155,0)),Countries!$A:$B,2,FALSE),"")</f>
        <v/>
      </c>
      <c r="P138" s="144" t="str">
        <f>IFERROR(VLOOKUP(INDEX(EU_Extra!$D$4:$D$155,MATCH(LARGE(EU_Extra!N$4:N$155,$D138),EU_Extra!N$4:N$155,0)),Countries!$A:$B,2,FALSE),"")</f>
        <v/>
      </c>
      <c r="Q138" s="144" t="str">
        <f>IFERROR(VLOOKUP(INDEX(EU_Extra!$D$4:$D$155,MATCH(LARGE(EU_Extra!O$4:O$155,$D138),EU_Extra!O$4:O$155,0)),Countries!$A:$B,2,FALSE),"")</f>
        <v/>
      </c>
      <c r="R138" s="144" t="str">
        <f>IFERROR(VLOOKUP(INDEX(EU_Extra!$D$4:$D$155,MATCH(LARGE(EU_Extra!P$4:P$155,$D138),EU_Extra!P$4:P$155,0)),Countries!$A:$B,2,FALSE),"")</f>
        <v/>
      </c>
      <c r="S138" s="144" t="str">
        <f>IFERROR(VLOOKUP(INDEX(EU_Extra!$D$4:$D$155,MATCH(LARGE(EU_Extra!Q$4:Q$155,$D138),EU_Extra!Q$4:Q$155,0)),Countries!$A:$B,2,FALSE),"")</f>
        <v/>
      </c>
      <c r="T138" s="144" t="str">
        <f>IFERROR(VLOOKUP(INDEX(EU_Extra!$D$4:$D$155,MATCH(LARGE(EU_Extra!R$4:R$155,$D138),EU_Extra!R$4:R$155,0)),Countries!$A:$B,2,FALSE),"")</f>
        <v/>
      </c>
      <c r="U138" s="144" t="str">
        <f>IFERROR(VLOOKUP(INDEX(EU_Extra!$D$4:$D$155,MATCH(LARGE(EU_Extra!S$4:S$155,$D138),EU_Extra!S$4:S$155,0)),Countries!$A:$B,2,FALSE),"")</f>
        <v/>
      </c>
      <c r="V138" s="144" t="str">
        <f>IFERROR(VLOOKUP(INDEX(EU_Extra!$D$4:$D$155,MATCH(LARGE(EU_Extra!T$4:T$155,$D138),EU_Extra!T$4:T$155,0)),Countries!$A:$B,2,FALSE),"")</f>
        <v/>
      </c>
      <c r="W138" s="144" t="str">
        <f>IFERROR(VLOOKUP(INDEX(EU_Extra!$D$4:$D$155,MATCH(LARGE(EU_Extra!U$4:U$155,$D138),EU_Extra!U$4:U$155,0)),Countries!$A:$B,2,FALSE),"")</f>
        <v/>
      </c>
      <c r="X138" s="144" t="str">
        <f>IFERROR(VLOOKUP(INDEX(EU_Extra!$D$4:$D$155,MATCH(LARGE(EU_Extra!V$4:V$155,$D138),EU_Extra!V$4:V$155,0)),Countries!$A:$B,2,FALSE),"")</f>
        <v/>
      </c>
      <c r="Y138" s="144" t="str">
        <f>IFERROR(VLOOKUP(INDEX(EU_Extra!$D$4:$D$155,MATCH(LARGE(EU_Extra!W$4:W$155,$D138),EU_Extra!W$4:W$155,0)),Countries!$A:$B,2,FALSE),"")</f>
        <v/>
      </c>
      <c r="Z138" s="144" t="str">
        <f>IFERROR(VLOOKUP(INDEX(EU_Extra!$D$4:$D$155,MATCH(LARGE(EU_Extra!X$4:X$155,$D138),EU_Extra!X$4:X$155,0)),Countries!$A:$B,2,FALSE),"")</f>
        <v/>
      </c>
      <c r="AA138" s="144" t="str">
        <f>IFERROR(VLOOKUP(INDEX(EU_Extra!$D$4:$D$155,MATCH(LARGE(EU_Extra!Y$4:Y$155,$D138),EU_Extra!Y$4:Y$155,0)),Countries!$A:$B,2,FALSE),"")</f>
        <v/>
      </c>
      <c r="AB138" s="144" t="str">
        <f>IFERROR(VLOOKUP(INDEX(EU_Extra!$D$4:$D$155,MATCH(LARGE(EU_Extra!Z$4:Z$155,$D138),EU_Extra!Z$4:Z$155,0)),Countries!$A:$B,2,FALSE),"")</f>
        <v/>
      </c>
      <c r="AC138" s="144" t="str">
        <f>IFERROR(VLOOKUP(INDEX(EU_Extra!$D$4:$D$155,MATCH(LARGE(EU_Extra!AA$4:AA$155,$D138),EU_Extra!AA$4:AA$155,0)),Countries!$A:$B,2,FALSE),"")</f>
        <v/>
      </c>
      <c r="AD138" s="144" t="str">
        <f>IFERROR(VLOOKUP(INDEX(EU_Extra!$D$4:$D$155,MATCH(LARGE(EU_Extra!AB$4:AB$155,$D138),EU_Extra!AB$4:AB$155,0)),Countries!$A:$B,2,FALSE),"")</f>
        <v/>
      </c>
      <c r="AE138" s="144" t="str">
        <f>IFERROR(VLOOKUP(INDEX(EU_Extra!$D$4:$D$155,MATCH(LARGE(EU_Extra!AC$4:AC$155,$D138),EU_Extra!AC$4:AC$155,0)),Countries!$A:$B,2,FALSE),"")</f>
        <v/>
      </c>
      <c r="AF138" s="144" t="str">
        <f>IFERROR(VLOOKUP(INDEX(EU_Extra!$D$4:$D$155,MATCH(LARGE(EU_Extra!AD$4:AD$155,$D138),EU_Extra!AD$4:AD$155,0)),Countries!$A:$B,2,FALSE),"")</f>
        <v/>
      </c>
      <c r="AG138" s="144" t="str">
        <f>IFERROR(VLOOKUP(INDEX(EU_Extra!$D$4:$D$155,MATCH(LARGE(EU_Extra!AE$4:AE$155,$D138),EU_Extra!AE$4:AE$155,0)),Countries!$A:$B,2,FALSE),"")</f>
        <v/>
      </c>
      <c r="AH138" s="144" t="str">
        <f>IFERROR(VLOOKUP(INDEX(EU_Extra!$D$4:$D$155,MATCH(LARGE(EU_Extra!AF$4:AF$155,$D138),EU_Extra!AF$4:AF$155,0)),Countries!$A:$B,2,FALSE),"")</f>
        <v/>
      </c>
      <c r="AI138" s="144" t="str">
        <f>IFERROR(VLOOKUP(INDEX(EU_Extra!$D$4:$D$155,MATCH(LARGE(EU_Extra!AG$4:AG$155,$D138),EU_Extra!AG$4:AG$155,0)),Countries!$A:$B,2,FALSE),"")</f>
        <v/>
      </c>
      <c r="AJ138" s="144" t="str">
        <f>IFERROR(VLOOKUP(INDEX(EU_Extra!$D$4:$D$155,MATCH(LARGE(EU_Extra!AH$4:AH$155,$D138),EU_Extra!AH$4:AH$155,0)),Countries!$A:$B,2,FALSE),"")</f>
        <v/>
      </c>
    </row>
    <row r="139" spans="4:36" ht="16" customHeight="1">
      <c r="D139" s="145">
        <f t="shared" si="3"/>
        <v>132</v>
      </c>
      <c r="E139" s="144" t="str">
        <f>IFERROR(VLOOKUP(INDEX(EU_Extra!$D$4:$D$152,MATCH(LARGE(EU_Extra!#REF!,$D139),EU_Extra!#REF!,0)),Countries!$A:$B,2,FALSE),"")</f>
        <v/>
      </c>
      <c r="F139" s="144" t="str">
        <f>IFERROR(VLOOKUP(INDEX(EU_Extra!$D$4:$D$152,MATCH(LARGE(EU_Extra!#REF!,$D139),EU_Extra!#REF!,0)),Countries!$A:$B,2,FALSE),"")</f>
        <v/>
      </c>
      <c r="G139" s="144" t="str">
        <f>IFERROR(VLOOKUP(INDEX(EU_Extra!$D$4:$D$155,MATCH(LARGE(EU_Extra!E$4:E$155,$D139),EU_Extra!E$4:E$155,0)),Countries!$A:$B,2,FALSE),"")</f>
        <v/>
      </c>
      <c r="H139" s="144" t="str">
        <f>IFERROR(VLOOKUP(INDEX(EU_Extra!$D$4:$D$155,MATCH(LARGE(EU_Extra!F$4:F$155,$D139),EU_Extra!F$4:F$155,0)),Countries!$A:$B,2,FALSE),"")</f>
        <v/>
      </c>
      <c r="I139" s="144" t="str">
        <f>IFERROR(VLOOKUP(INDEX(EU_Extra!$D$4:$D$155,MATCH(LARGE(EU_Extra!G$4:G$155,$D139),EU_Extra!G$4:G$155,0)),Countries!$A:$B,2,FALSE),"")</f>
        <v/>
      </c>
      <c r="J139" s="144" t="str">
        <f>IFERROR(VLOOKUP(INDEX(EU_Extra!$D$4:$D$155,MATCH(LARGE(EU_Extra!H$4:H$155,$D139),EU_Extra!H$4:H$155,0)),Countries!$A:$B,2,FALSE),"")</f>
        <v/>
      </c>
      <c r="K139" s="144" t="str">
        <f>IFERROR(VLOOKUP(INDEX(EU_Extra!$D$4:$D$155,MATCH(LARGE(EU_Extra!I$4:I$155,$D139),EU_Extra!I$4:I$155,0)),Countries!$A:$B,2,FALSE),"")</f>
        <v/>
      </c>
      <c r="L139" s="144" t="str">
        <f>IFERROR(VLOOKUP(INDEX(EU_Extra!$D$4:$D$155,MATCH(LARGE(EU_Extra!J$4:J$155,$D139),EU_Extra!J$4:J$155,0)),Countries!$A:$B,2,FALSE),"")</f>
        <v/>
      </c>
      <c r="M139" s="144" t="str">
        <f>IFERROR(VLOOKUP(INDEX(EU_Extra!$D$4:$D$155,MATCH(LARGE(EU_Extra!K$4:K$155,$D139),EU_Extra!K$4:K$155,0)),Countries!$A:$B,2,FALSE),"")</f>
        <v/>
      </c>
      <c r="N139" s="144" t="str">
        <f>IFERROR(VLOOKUP(INDEX(EU_Extra!$D$4:$D$155,MATCH(LARGE(EU_Extra!L$4:L$155,$D139),EU_Extra!L$4:L$155,0)),Countries!$A:$B,2,FALSE),"")</f>
        <v/>
      </c>
      <c r="O139" s="144" t="str">
        <f>IFERROR(VLOOKUP(INDEX(EU_Extra!$D$4:$D$155,MATCH(LARGE(EU_Extra!M$4:M$155,$D139),EU_Extra!M$4:M$155,0)),Countries!$A:$B,2,FALSE),"")</f>
        <v/>
      </c>
      <c r="P139" s="144" t="str">
        <f>IFERROR(VLOOKUP(INDEX(EU_Extra!$D$4:$D$155,MATCH(LARGE(EU_Extra!N$4:N$155,$D139),EU_Extra!N$4:N$155,0)),Countries!$A:$B,2,FALSE),"")</f>
        <v/>
      </c>
      <c r="Q139" s="144" t="str">
        <f>IFERROR(VLOOKUP(INDEX(EU_Extra!$D$4:$D$155,MATCH(LARGE(EU_Extra!O$4:O$155,$D139),EU_Extra!O$4:O$155,0)),Countries!$A:$B,2,FALSE),"")</f>
        <v/>
      </c>
      <c r="R139" s="144" t="str">
        <f>IFERROR(VLOOKUP(INDEX(EU_Extra!$D$4:$D$155,MATCH(LARGE(EU_Extra!P$4:P$155,$D139),EU_Extra!P$4:P$155,0)),Countries!$A:$B,2,FALSE),"")</f>
        <v/>
      </c>
      <c r="S139" s="144" t="str">
        <f>IFERROR(VLOOKUP(INDEX(EU_Extra!$D$4:$D$155,MATCH(LARGE(EU_Extra!Q$4:Q$155,$D139),EU_Extra!Q$4:Q$155,0)),Countries!$A:$B,2,FALSE),"")</f>
        <v/>
      </c>
      <c r="T139" s="144" t="str">
        <f>IFERROR(VLOOKUP(INDEX(EU_Extra!$D$4:$D$155,MATCH(LARGE(EU_Extra!R$4:R$155,$D139),EU_Extra!R$4:R$155,0)),Countries!$A:$B,2,FALSE),"")</f>
        <v/>
      </c>
      <c r="U139" s="144" t="str">
        <f>IFERROR(VLOOKUP(INDEX(EU_Extra!$D$4:$D$155,MATCH(LARGE(EU_Extra!S$4:S$155,$D139),EU_Extra!S$4:S$155,0)),Countries!$A:$B,2,FALSE),"")</f>
        <v/>
      </c>
      <c r="V139" s="144" t="str">
        <f>IFERROR(VLOOKUP(INDEX(EU_Extra!$D$4:$D$155,MATCH(LARGE(EU_Extra!T$4:T$155,$D139),EU_Extra!T$4:T$155,0)),Countries!$A:$B,2,FALSE),"")</f>
        <v/>
      </c>
      <c r="W139" s="144" t="str">
        <f>IFERROR(VLOOKUP(INDEX(EU_Extra!$D$4:$D$155,MATCH(LARGE(EU_Extra!U$4:U$155,$D139),EU_Extra!U$4:U$155,0)),Countries!$A:$B,2,FALSE),"")</f>
        <v/>
      </c>
      <c r="X139" s="144" t="str">
        <f>IFERROR(VLOOKUP(INDEX(EU_Extra!$D$4:$D$155,MATCH(LARGE(EU_Extra!V$4:V$155,$D139),EU_Extra!V$4:V$155,0)),Countries!$A:$B,2,FALSE),"")</f>
        <v/>
      </c>
      <c r="Y139" s="144" t="str">
        <f>IFERROR(VLOOKUP(INDEX(EU_Extra!$D$4:$D$155,MATCH(LARGE(EU_Extra!W$4:W$155,$D139),EU_Extra!W$4:W$155,0)),Countries!$A:$B,2,FALSE),"")</f>
        <v/>
      </c>
      <c r="Z139" s="144" t="str">
        <f>IFERROR(VLOOKUP(INDEX(EU_Extra!$D$4:$D$155,MATCH(LARGE(EU_Extra!X$4:X$155,$D139),EU_Extra!X$4:X$155,0)),Countries!$A:$B,2,FALSE),"")</f>
        <v/>
      </c>
      <c r="AA139" s="144" t="str">
        <f>IFERROR(VLOOKUP(INDEX(EU_Extra!$D$4:$D$155,MATCH(LARGE(EU_Extra!Y$4:Y$155,$D139),EU_Extra!Y$4:Y$155,0)),Countries!$A:$B,2,FALSE),"")</f>
        <v/>
      </c>
      <c r="AB139" s="144" t="str">
        <f>IFERROR(VLOOKUP(INDEX(EU_Extra!$D$4:$D$155,MATCH(LARGE(EU_Extra!Z$4:Z$155,$D139),EU_Extra!Z$4:Z$155,0)),Countries!$A:$B,2,FALSE),"")</f>
        <v/>
      </c>
      <c r="AC139" s="144" t="str">
        <f>IFERROR(VLOOKUP(INDEX(EU_Extra!$D$4:$D$155,MATCH(LARGE(EU_Extra!AA$4:AA$155,$D139),EU_Extra!AA$4:AA$155,0)),Countries!$A:$B,2,FALSE),"")</f>
        <v/>
      </c>
      <c r="AD139" s="144" t="str">
        <f>IFERROR(VLOOKUP(INDEX(EU_Extra!$D$4:$D$155,MATCH(LARGE(EU_Extra!AB$4:AB$155,$D139),EU_Extra!AB$4:AB$155,0)),Countries!$A:$B,2,FALSE),"")</f>
        <v/>
      </c>
      <c r="AE139" s="144" t="str">
        <f>IFERROR(VLOOKUP(INDEX(EU_Extra!$D$4:$D$155,MATCH(LARGE(EU_Extra!AC$4:AC$155,$D139),EU_Extra!AC$4:AC$155,0)),Countries!$A:$B,2,FALSE),"")</f>
        <v/>
      </c>
      <c r="AF139" s="144" t="str">
        <f>IFERROR(VLOOKUP(INDEX(EU_Extra!$D$4:$D$155,MATCH(LARGE(EU_Extra!AD$4:AD$155,$D139),EU_Extra!AD$4:AD$155,0)),Countries!$A:$B,2,FALSE),"")</f>
        <v/>
      </c>
      <c r="AG139" s="144" t="str">
        <f>IFERROR(VLOOKUP(INDEX(EU_Extra!$D$4:$D$155,MATCH(LARGE(EU_Extra!AE$4:AE$155,$D139),EU_Extra!AE$4:AE$155,0)),Countries!$A:$B,2,FALSE),"")</f>
        <v/>
      </c>
      <c r="AH139" s="144" t="str">
        <f>IFERROR(VLOOKUP(INDEX(EU_Extra!$D$4:$D$155,MATCH(LARGE(EU_Extra!AF$4:AF$155,$D139),EU_Extra!AF$4:AF$155,0)),Countries!$A:$B,2,FALSE),"")</f>
        <v/>
      </c>
      <c r="AI139" s="144" t="str">
        <f>IFERROR(VLOOKUP(INDEX(EU_Extra!$D$4:$D$155,MATCH(LARGE(EU_Extra!AG$4:AG$155,$D139),EU_Extra!AG$4:AG$155,0)),Countries!$A:$B,2,FALSE),"")</f>
        <v/>
      </c>
      <c r="AJ139" s="144" t="str">
        <f>IFERROR(VLOOKUP(INDEX(EU_Extra!$D$4:$D$155,MATCH(LARGE(EU_Extra!AH$4:AH$155,$D139),EU_Extra!AH$4:AH$155,0)),Countries!$A:$B,2,FALSE),"")</f>
        <v/>
      </c>
    </row>
    <row r="140" spans="4:36" ht="16" customHeight="1">
      <c r="D140" s="145">
        <f t="shared" si="3"/>
        <v>133</v>
      </c>
      <c r="E140" s="144" t="str">
        <f>IFERROR(VLOOKUP(INDEX(EU_Extra!$D$4:$D$152,MATCH(LARGE(EU_Extra!#REF!,$D140),EU_Extra!#REF!,0)),Countries!$A:$B,2,FALSE),"")</f>
        <v/>
      </c>
      <c r="F140" s="144" t="str">
        <f>IFERROR(VLOOKUP(INDEX(EU_Extra!$D$4:$D$152,MATCH(LARGE(EU_Extra!#REF!,$D140),EU_Extra!#REF!,0)),Countries!$A:$B,2,FALSE),"")</f>
        <v/>
      </c>
      <c r="G140" s="144" t="str">
        <f>IFERROR(VLOOKUP(INDEX(EU_Extra!$D$4:$D$155,MATCH(LARGE(EU_Extra!E$4:E$155,$D140),EU_Extra!E$4:E$155,0)),Countries!$A:$B,2,FALSE),"")</f>
        <v/>
      </c>
      <c r="H140" s="144" t="str">
        <f>IFERROR(VLOOKUP(INDEX(EU_Extra!$D$4:$D$155,MATCH(LARGE(EU_Extra!F$4:F$155,$D140),EU_Extra!F$4:F$155,0)),Countries!$A:$B,2,FALSE),"")</f>
        <v/>
      </c>
      <c r="I140" s="144" t="str">
        <f>IFERROR(VLOOKUP(INDEX(EU_Extra!$D$4:$D$155,MATCH(LARGE(EU_Extra!G$4:G$155,$D140),EU_Extra!G$4:G$155,0)),Countries!$A:$B,2,FALSE),"")</f>
        <v/>
      </c>
      <c r="J140" s="144" t="str">
        <f>IFERROR(VLOOKUP(INDEX(EU_Extra!$D$4:$D$155,MATCH(LARGE(EU_Extra!H$4:H$155,$D140),EU_Extra!H$4:H$155,0)),Countries!$A:$B,2,FALSE),"")</f>
        <v/>
      </c>
      <c r="K140" s="144" t="str">
        <f>IFERROR(VLOOKUP(INDEX(EU_Extra!$D$4:$D$155,MATCH(LARGE(EU_Extra!I$4:I$155,$D140),EU_Extra!I$4:I$155,0)),Countries!$A:$B,2,FALSE),"")</f>
        <v/>
      </c>
      <c r="L140" s="144" t="str">
        <f>IFERROR(VLOOKUP(INDEX(EU_Extra!$D$4:$D$155,MATCH(LARGE(EU_Extra!J$4:J$155,$D140),EU_Extra!J$4:J$155,0)),Countries!$A:$B,2,FALSE),"")</f>
        <v/>
      </c>
      <c r="M140" s="144" t="str">
        <f>IFERROR(VLOOKUP(INDEX(EU_Extra!$D$4:$D$155,MATCH(LARGE(EU_Extra!K$4:K$155,$D140),EU_Extra!K$4:K$155,0)),Countries!$A:$B,2,FALSE),"")</f>
        <v/>
      </c>
      <c r="N140" s="144" t="str">
        <f>IFERROR(VLOOKUP(INDEX(EU_Extra!$D$4:$D$155,MATCH(LARGE(EU_Extra!L$4:L$155,$D140),EU_Extra!L$4:L$155,0)),Countries!$A:$B,2,FALSE),"")</f>
        <v/>
      </c>
      <c r="O140" s="144" t="str">
        <f>IFERROR(VLOOKUP(INDEX(EU_Extra!$D$4:$D$155,MATCH(LARGE(EU_Extra!M$4:M$155,$D140),EU_Extra!M$4:M$155,0)),Countries!$A:$B,2,FALSE),"")</f>
        <v/>
      </c>
      <c r="P140" s="144" t="str">
        <f>IFERROR(VLOOKUP(INDEX(EU_Extra!$D$4:$D$155,MATCH(LARGE(EU_Extra!N$4:N$155,$D140),EU_Extra!N$4:N$155,0)),Countries!$A:$B,2,FALSE),"")</f>
        <v/>
      </c>
      <c r="Q140" s="144" t="str">
        <f>IFERROR(VLOOKUP(INDEX(EU_Extra!$D$4:$D$155,MATCH(LARGE(EU_Extra!O$4:O$155,$D140),EU_Extra!O$4:O$155,0)),Countries!$A:$B,2,FALSE),"")</f>
        <v/>
      </c>
      <c r="R140" s="144" t="str">
        <f>IFERROR(VLOOKUP(INDEX(EU_Extra!$D$4:$D$155,MATCH(LARGE(EU_Extra!P$4:P$155,$D140),EU_Extra!P$4:P$155,0)),Countries!$A:$B,2,FALSE),"")</f>
        <v/>
      </c>
      <c r="S140" s="144" t="str">
        <f>IFERROR(VLOOKUP(INDEX(EU_Extra!$D$4:$D$155,MATCH(LARGE(EU_Extra!Q$4:Q$155,$D140),EU_Extra!Q$4:Q$155,0)),Countries!$A:$B,2,FALSE),"")</f>
        <v/>
      </c>
      <c r="T140" s="144" t="str">
        <f>IFERROR(VLOOKUP(INDEX(EU_Extra!$D$4:$D$155,MATCH(LARGE(EU_Extra!R$4:R$155,$D140),EU_Extra!R$4:R$155,0)),Countries!$A:$B,2,FALSE),"")</f>
        <v/>
      </c>
      <c r="U140" s="144" t="str">
        <f>IFERROR(VLOOKUP(INDEX(EU_Extra!$D$4:$D$155,MATCH(LARGE(EU_Extra!S$4:S$155,$D140),EU_Extra!S$4:S$155,0)),Countries!$A:$B,2,FALSE),"")</f>
        <v/>
      </c>
      <c r="V140" s="144" t="str">
        <f>IFERROR(VLOOKUP(INDEX(EU_Extra!$D$4:$D$155,MATCH(LARGE(EU_Extra!T$4:T$155,$D140),EU_Extra!T$4:T$155,0)),Countries!$A:$B,2,FALSE),"")</f>
        <v/>
      </c>
      <c r="W140" s="144" t="str">
        <f>IFERROR(VLOOKUP(INDEX(EU_Extra!$D$4:$D$155,MATCH(LARGE(EU_Extra!U$4:U$155,$D140),EU_Extra!U$4:U$155,0)),Countries!$A:$B,2,FALSE),"")</f>
        <v/>
      </c>
      <c r="X140" s="144" t="str">
        <f>IFERROR(VLOOKUP(INDEX(EU_Extra!$D$4:$D$155,MATCH(LARGE(EU_Extra!V$4:V$155,$D140),EU_Extra!V$4:V$155,0)),Countries!$A:$B,2,FALSE),"")</f>
        <v/>
      </c>
      <c r="Y140" s="144" t="str">
        <f>IFERROR(VLOOKUP(INDEX(EU_Extra!$D$4:$D$155,MATCH(LARGE(EU_Extra!W$4:W$155,$D140),EU_Extra!W$4:W$155,0)),Countries!$A:$B,2,FALSE),"")</f>
        <v/>
      </c>
      <c r="Z140" s="144" t="str">
        <f>IFERROR(VLOOKUP(INDEX(EU_Extra!$D$4:$D$155,MATCH(LARGE(EU_Extra!X$4:X$155,$D140),EU_Extra!X$4:X$155,0)),Countries!$A:$B,2,FALSE),"")</f>
        <v/>
      </c>
      <c r="AA140" s="144" t="str">
        <f>IFERROR(VLOOKUP(INDEX(EU_Extra!$D$4:$D$155,MATCH(LARGE(EU_Extra!Y$4:Y$155,$D140),EU_Extra!Y$4:Y$155,0)),Countries!$A:$B,2,FALSE),"")</f>
        <v/>
      </c>
      <c r="AB140" s="144" t="str">
        <f>IFERROR(VLOOKUP(INDEX(EU_Extra!$D$4:$D$155,MATCH(LARGE(EU_Extra!Z$4:Z$155,$D140),EU_Extra!Z$4:Z$155,0)),Countries!$A:$B,2,FALSE),"")</f>
        <v/>
      </c>
      <c r="AC140" s="144" t="str">
        <f>IFERROR(VLOOKUP(INDEX(EU_Extra!$D$4:$D$155,MATCH(LARGE(EU_Extra!AA$4:AA$155,$D140),EU_Extra!AA$4:AA$155,0)),Countries!$A:$B,2,FALSE),"")</f>
        <v/>
      </c>
      <c r="AD140" s="144" t="str">
        <f>IFERROR(VLOOKUP(INDEX(EU_Extra!$D$4:$D$155,MATCH(LARGE(EU_Extra!AB$4:AB$155,$D140),EU_Extra!AB$4:AB$155,0)),Countries!$A:$B,2,FALSE),"")</f>
        <v/>
      </c>
      <c r="AE140" s="144" t="str">
        <f>IFERROR(VLOOKUP(INDEX(EU_Extra!$D$4:$D$155,MATCH(LARGE(EU_Extra!AC$4:AC$155,$D140),EU_Extra!AC$4:AC$155,0)),Countries!$A:$B,2,FALSE),"")</f>
        <v/>
      </c>
      <c r="AF140" s="144" t="str">
        <f>IFERROR(VLOOKUP(INDEX(EU_Extra!$D$4:$D$155,MATCH(LARGE(EU_Extra!AD$4:AD$155,$D140),EU_Extra!AD$4:AD$155,0)),Countries!$A:$B,2,FALSE),"")</f>
        <v/>
      </c>
      <c r="AG140" s="144" t="str">
        <f>IFERROR(VLOOKUP(INDEX(EU_Extra!$D$4:$D$155,MATCH(LARGE(EU_Extra!AE$4:AE$155,$D140),EU_Extra!AE$4:AE$155,0)),Countries!$A:$B,2,FALSE),"")</f>
        <v/>
      </c>
      <c r="AH140" s="144" t="str">
        <f>IFERROR(VLOOKUP(INDEX(EU_Extra!$D$4:$D$155,MATCH(LARGE(EU_Extra!AF$4:AF$155,$D140),EU_Extra!AF$4:AF$155,0)),Countries!$A:$B,2,FALSE),"")</f>
        <v/>
      </c>
      <c r="AI140" s="144" t="str">
        <f>IFERROR(VLOOKUP(INDEX(EU_Extra!$D$4:$D$155,MATCH(LARGE(EU_Extra!AG$4:AG$155,$D140),EU_Extra!AG$4:AG$155,0)),Countries!$A:$B,2,FALSE),"")</f>
        <v/>
      </c>
      <c r="AJ140" s="144" t="str">
        <f>IFERROR(VLOOKUP(INDEX(EU_Extra!$D$4:$D$155,MATCH(LARGE(EU_Extra!AH$4:AH$155,$D140),EU_Extra!AH$4:AH$155,0)),Countries!$A:$B,2,FALSE),"")</f>
        <v/>
      </c>
    </row>
    <row r="141" spans="4:36" ht="16" customHeight="1">
      <c r="D141" s="145">
        <f t="shared" si="3"/>
        <v>134</v>
      </c>
      <c r="E141" s="144" t="str">
        <f>IFERROR(VLOOKUP(INDEX(EU_Extra!$D$4:$D$152,MATCH(LARGE(EU_Extra!#REF!,$D141),EU_Extra!#REF!,0)),Countries!$A:$B,2,FALSE),"")</f>
        <v/>
      </c>
      <c r="F141" s="144" t="str">
        <f>IFERROR(VLOOKUP(INDEX(EU_Extra!$D$4:$D$152,MATCH(LARGE(EU_Extra!#REF!,$D141),EU_Extra!#REF!,0)),Countries!$A:$B,2,FALSE),"")</f>
        <v/>
      </c>
      <c r="G141" s="144" t="str">
        <f>IFERROR(VLOOKUP(INDEX(EU_Extra!$D$4:$D$155,MATCH(LARGE(EU_Extra!E$4:E$155,$D141),EU_Extra!E$4:E$155,0)),Countries!$A:$B,2,FALSE),"")</f>
        <v/>
      </c>
      <c r="H141" s="144" t="str">
        <f>IFERROR(VLOOKUP(INDEX(EU_Extra!$D$4:$D$155,MATCH(LARGE(EU_Extra!F$4:F$155,$D141),EU_Extra!F$4:F$155,0)),Countries!$A:$B,2,FALSE),"")</f>
        <v/>
      </c>
      <c r="I141" s="144" t="str">
        <f>IFERROR(VLOOKUP(INDEX(EU_Extra!$D$4:$D$155,MATCH(LARGE(EU_Extra!G$4:G$155,$D141),EU_Extra!G$4:G$155,0)),Countries!$A:$B,2,FALSE),"")</f>
        <v/>
      </c>
      <c r="J141" s="144" t="str">
        <f>IFERROR(VLOOKUP(INDEX(EU_Extra!$D$4:$D$155,MATCH(LARGE(EU_Extra!H$4:H$155,$D141),EU_Extra!H$4:H$155,0)),Countries!$A:$B,2,FALSE),"")</f>
        <v/>
      </c>
      <c r="K141" s="144" t="str">
        <f>IFERROR(VLOOKUP(INDEX(EU_Extra!$D$4:$D$155,MATCH(LARGE(EU_Extra!I$4:I$155,$D141),EU_Extra!I$4:I$155,0)),Countries!$A:$B,2,FALSE),"")</f>
        <v/>
      </c>
      <c r="L141" s="144" t="str">
        <f>IFERROR(VLOOKUP(INDEX(EU_Extra!$D$4:$D$155,MATCH(LARGE(EU_Extra!J$4:J$155,$D141),EU_Extra!J$4:J$155,0)),Countries!$A:$B,2,FALSE),"")</f>
        <v/>
      </c>
      <c r="M141" s="144" t="str">
        <f>IFERROR(VLOOKUP(INDEX(EU_Extra!$D$4:$D$155,MATCH(LARGE(EU_Extra!K$4:K$155,$D141),EU_Extra!K$4:K$155,0)),Countries!$A:$B,2,FALSE),"")</f>
        <v/>
      </c>
      <c r="N141" s="144" t="str">
        <f>IFERROR(VLOOKUP(INDEX(EU_Extra!$D$4:$D$155,MATCH(LARGE(EU_Extra!L$4:L$155,$D141),EU_Extra!L$4:L$155,0)),Countries!$A:$B,2,FALSE),"")</f>
        <v/>
      </c>
      <c r="O141" s="144" t="str">
        <f>IFERROR(VLOOKUP(INDEX(EU_Extra!$D$4:$D$155,MATCH(LARGE(EU_Extra!M$4:M$155,$D141),EU_Extra!M$4:M$155,0)),Countries!$A:$B,2,FALSE),"")</f>
        <v/>
      </c>
      <c r="P141" s="144" t="str">
        <f>IFERROR(VLOOKUP(INDEX(EU_Extra!$D$4:$D$155,MATCH(LARGE(EU_Extra!N$4:N$155,$D141),EU_Extra!N$4:N$155,0)),Countries!$A:$B,2,FALSE),"")</f>
        <v/>
      </c>
      <c r="Q141" s="144" t="str">
        <f>IFERROR(VLOOKUP(INDEX(EU_Extra!$D$4:$D$155,MATCH(LARGE(EU_Extra!O$4:O$155,$D141),EU_Extra!O$4:O$155,0)),Countries!$A:$B,2,FALSE),"")</f>
        <v/>
      </c>
      <c r="R141" s="144" t="str">
        <f>IFERROR(VLOOKUP(INDEX(EU_Extra!$D$4:$D$155,MATCH(LARGE(EU_Extra!P$4:P$155,$D141),EU_Extra!P$4:P$155,0)),Countries!$A:$B,2,FALSE),"")</f>
        <v/>
      </c>
      <c r="S141" s="144" t="str">
        <f>IFERROR(VLOOKUP(INDEX(EU_Extra!$D$4:$D$155,MATCH(LARGE(EU_Extra!Q$4:Q$155,$D141),EU_Extra!Q$4:Q$155,0)),Countries!$A:$B,2,FALSE),"")</f>
        <v/>
      </c>
      <c r="T141" s="144" t="str">
        <f>IFERROR(VLOOKUP(INDEX(EU_Extra!$D$4:$D$155,MATCH(LARGE(EU_Extra!R$4:R$155,$D141),EU_Extra!R$4:R$155,0)),Countries!$A:$B,2,FALSE),"")</f>
        <v/>
      </c>
      <c r="U141" s="144" t="str">
        <f>IFERROR(VLOOKUP(INDEX(EU_Extra!$D$4:$D$155,MATCH(LARGE(EU_Extra!S$4:S$155,$D141),EU_Extra!S$4:S$155,0)),Countries!$A:$B,2,FALSE),"")</f>
        <v/>
      </c>
      <c r="V141" s="144" t="str">
        <f>IFERROR(VLOOKUP(INDEX(EU_Extra!$D$4:$D$155,MATCH(LARGE(EU_Extra!T$4:T$155,$D141),EU_Extra!T$4:T$155,0)),Countries!$A:$B,2,FALSE),"")</f>
        <v/>
      </c>
      <c r="W141" s="144" t="str">
        <f>IFERROR(VLOOKUP(INDEX(EU_Extra!$D$4:$D$155,MATCH(LARGE(EU_Extra!U$4:U$155,$D141),EU_Extra!U$4:U$155,0)),Countries!$A:$B,2,FALSE),"")</f>
        <v/>
      </c>
      <c r="X141" s="144" t="str">
        <f>IFERROR(VLOOKUP(INDEX(EU_Extra!$D$4:$D$155,MATCH(LARGE(EU_Extra!V$4:V$155,$D141),EU_Extra!V$4:V$155,0)),Countries!$A:$B,2,FALSE),"")</f>
        <v/>
      </c>
      <c r="Y141" s="144" t="str">
        <f>IFERROR(VLOOKUP(INDEX(EU_Extra!$D$4:$D$155,MATCH(LARGE(EU_Extra!W$4:W$155,$D141),EU_Extra!W$4:W$155,0)),Countries!$A:$B,2,FALSE),"")</f>
        <v/>
      </c>
      <c r="Z141" s="144" t="str">
        <f>IFERROR(VLOOKUP(INDEX(EU_Extra!$D$4:$D$155,MATCH(LARGE(EU_Extra!X$4:X$155,$D141),EU_Extra!X$4:X$155,0)),Countries!$A:$B,2,FALSE),"")</f>
        <v/>
      </c>
      <c r="AA141" s="144" t="str">
        <f>IFERROR(VLOOKUP(INDEX(EU_Extra!$D$4:$D$155,MATCH(LARGE(EU_Extra!Y$4:Y$155,$D141),EU_Extra!Y$4:Y$155,0)),Countries!$A:$B,2,FALSE),"")</f>
        <v/>
      </c>
      <c r="AB141" s="144" t="str">
        <f>IFERROR(VLOOKUP(INDEX(EU_Extra!$D$4:$D$155,MATCH(LARGE(EU_Extra!Z$4:Z$155,$D141),EU_Extra!Z$4:Z$155,0)),Countries!$A:$B,2,FALSE),"")</f>
        <v/>
      </c>
      <c r="AC141" s="144" t="str">
        <f>IFERROR(VLOOKUP(INDEX(EU_Extra!$D$4:$D$155,MATCH(LARGE(EU_Extra!AA$4:AA$155,$D141),EU_Extra!AA$4:AA$155,0)),Countries!$A:$B,2,FALSE),"")</f>
        <v/>
      </c>
      <c r="AD141" s="144" t="str">
        <f>IFERROR(VLOOKUP(INDEX(EU_Extra!$D$4:$D$155,MATCH(LARGE(EU_Extra!AB$4:AB$155,$D141),EU_Extra!AB$4:AB$155,0)),Countries!$A:$B,2,FALSE),"")</f>
        <v/>
      </c>
      <c r="AE141" s="144" t="str">
        <f>IFERROR(VLOOKUP(INDEX(EU_Extra!$D$4:$D$155,MATCH(LARGE(EU_Extra!AC$4:AC$155,$D141),EU_Extra!AC$4:AC$155,0)),Countries!$A:$B,2,FALSE),"")</f>
        <v/>
      </c>
      <c r="AF141" s="144" t="str">
        <f>IFERROR(VLOOKUP(INDEX(EU_Extra!$D$4:$D$155,MATCH(LARGE(EU_Extra!AD$4:AD$155,$D141),EU_Extra!AD$4:AD$155,0)),Countries!$A:$B,2,FALSE),"")</f>
        <v/>
      </c>
      <c r="AG141" s="144" t="str">
        <f>IFERROR(VLOOKUP(INDEX(EU_Extra!$D$4:$D$155,MATCH(LARGE(EU_Extra!AE$4:AE$155,$D141),EU_Extra!AE$4:AE$155,0)),Countries!$A:$B,2,FALSE),"")</f>
        <v/>
      </c>
      <c r="AH141" s="144" t="str">
        <f>IFERROR(VLOOKUP(INDEX(EU_Extra!$D$4:$D$155,MATCH(LARGE(EU_Extra!AF$4:AF$155,$D141),EU_Extra!AF$4:AF$155,0)),Countries!$A:$B,2,FALSE),"")</f>
        <v/>
      </c>
      <c r="AI141" s="144" t="str">
        <f>IFERROR(VLOOKUP(INDEX(EU_Extra!$D$4:$D$155,MATCH(LARGE(EU_Extra!AG$4:AG$155,$D141),EU_Extra!AG$4:AG$155,0)),Countries!$A:$B,2,FALSE),"")</f>
        <v/>
      </c>
      <c r="AJ141" s="144" t="str">
        <f>IFERROR(VLOOKUP(INDEX(EU_Extra!$D$4:$D$155,MATCH(LARGE(EU_Extra!AH$4:AH$155,$D141),EU_Extra!AH$4:AH$155,0)),Countries!$A:$B,2,FALSE),"")</f>
        <v/>
      </c>
    </row>
    <row r="142" spans="4:36" ht="16" customHeight="1">
      <c r="D142" s="145">
        <f t="shared" si="3"/>
        <v>135</v>
      </c>
      <c r="E142" s="144" t="str">
        <f>IFERROR(VLOOKUP(INDEX(EU_Extra!$D$4:$D$152,MATCH(LARGE(EU_Extra!#REF!,$D142),EU_Extra!#REF!,0)),Countries!$A:$B,2,FALSE),"")</f>
        <v/>
      </c>
      <c r="F142" s="144" t="str">
        <f>IFERROR(VLOOKUP(INDEX(EU_Extra!$D$4:$D$152,MATCH(LARGE(EU_Extra!#REF!,$D142),EU_Extra!#REF!,0)),Countries!$A:$B,2,FALSE),"")</f>
        <v/>
      </c>
      <c r="G142" s="144" t="str">
        <f>IFERROR(VLOOKUP(INDEX(EU_Extra!$D$4:$D$155,MATCH(LARGE(EU_Extra!E$4:E$155,$D142),EU_Extra!E$4:E$155,0)),Countries!$A:$B,2,FALSE),"")</f>
        <v/>
      </c>
      <c r="H142" s="144" t="str">
        <f>IFERROR(VLOOKUP(INDEX(EU_Extra!$D$4:$D$155,MATCH(LARGE(EU_Extra!F$4:F$155,$D142),EU_Extra!F$4:F$155,0)),Countries!$A:$B,2,FALSE),"")</f>
        <v/>
      </c>
      <c r="I142" s="144" t="str">
        <f>IFERROR(VLOOKUP(INDEX(EU_Extra!$D$4:$D$155,MATCH(LARGE(EU_Extra!G$4:G$155,$D142),EU_Extra!G$4:G$155,0)),Countries!$A:$B,2,FALSE),"")</f>
        <v/>
      </c>
      <c r="J142" s="144" t="str">
        <f>IFERROR(VLOOKUP(INDEX(EU_Extra!$D$4:$D$155,MATCH(LARGE(EU_Extra!H$4:H$155,$D142),EU_Extra!H$4:H$155,0)),Countries!$A:$B,2,FALSE),"")</f>
        <v/>
      </c>
      <c r="K142" s="144" t="str">
        <f>IFERROR(VLOOKUP(INDEX(EU_Extra!$D$4:$D$155,MATCH(LARGE(EU_Extra!I$4:I$155,$D142),EU_Extra!I$4:I$155,0)),Countries!$A:$B,2,FALSE),"")</f>
        <v/>
      </c>
      <c r="L142" s="144" t="str">
        <f>IFERROR(VLOOKUP(INDEX(EU_Extra!$D$4:$D$155,MATCH(LARGE(EU_Extra!J$4:J$155,$D142),EU_Extra!J$4:J$155,0)),Countries!$A:$B,2,FALSE),"")</f>
        <v/>
      </c>
      <c r="M142" s="144" t="str">
        <f>IFERROR(VLOOKUP(INDEX(EU_Extra!$D$4:$D$155,MATCH(LARGE(EU_Extra!K$4:K$155,$D142),EU_Extra!K$4:K$155,0)),Countries!$A:$B,2,FALSE),"")</f>
        <v/>
      </c>
      <c r="N142" s="144" t="str">
        <f>IFERROR(VLOOKUP(INDEX(EU_Extra!$D$4:$D$155,MATCH(LARGE(EU_Extra!L$4:L$155,$D142),EU_Extra!L$4:L$155,0)),Countries!$A:$B,2,FALSE),"")</f>
        <v/>
      </c>
      <c r="O142" s="144" t="str">
        <f>IFERROR(VLOOKUP(INDEX(EU_Extra!$D$4:$D$155,MATCH(LARGE(EU_Extra!M$4:M$155,$D142),EU_Extra!M$4:M$155,0)),Countries!$A:$B,2,FALSE),"")</f>
        <v/>
      </c>
      <c r="P142" s="144" t="str">
        <f>IFERROR(VLOOKUP(INDEX(EU_Extra!$D$4:$D$155,MATCH(LARGE(EU_Extra!N$4:N$155,$D142),EU_Extra!N$4:N$155,0)),Countries!$A:$B,2,FALSE),"")</f>
        <v/>
      </c>
      <c r="Q142" s="144" t="str">
        <f>IFERROR(VLOOKUP(INDEX(EU_Extra!$D$4:$D$155,MATCH(LARGE(EU_Extra!O$4:O$155,$D142),EU_Extra!O$4:O$155,0)),Countries!$A:$B,2,FALSE),"")</f>
        <v/>
      </c>
      <c r="R142" s="144" t="str">
        <f>IFERROR(VLOOKUP(INDEX(EU_Extra!$D$4:$D$155,MATCH(LARGE(EU_Extra!P$4:P$155,$D142),EU_Extra!P$4:P$155,0)),Countries!$A:$B,2,FALSE),"")</f>
        <v/>
      </c>
      <c r="S142" s="144" t="str">
        <f>IFERROR(VLOOKUP(INDEX(EU_Extra!$D$4:$D$155,MATCH(LARGE(EU_Extra!Q$4:Q$155,$D142),EU_Extra!Q$4:Q$155,0)),Countries!$A:$B,2,FALSE),"")</f>
        <v/>
      </c>
      <c r="T142" s="144" t="str">
        <f>IFERROR(VLOOKUP(INDEX(EU_Extra!$D$4:$D$155,MATCH(LARGE(EU_Extra!R$4:R$155,$D142),EU_Extra!R$4:R$155,0)),Countries!$A:$B,2,FALSE),"")</f>
        <v/>
      </c>
      <c r="U142" s="144" t="str">
        <f>IFERROR(VLOOKUP(INDEX(EU_Extra!$D$4:$D$155,MATCH(LARGE(EU_Extra!S$4:S$155,$D142),EU_Extra!S$4:S$155,0)),Countries!$A:$B,2,FALSE),"")</f>
        <v/>
      </c>
      <c r="V142" s="144" t="str">
        <f>IFERROR(VLOOKUP(INDEX(EU_Extra!$D$4:$D$155,MATCH(LARGE(EU_Extra!T$4:T$155,$D142),EU_Extra!T$4:T$155,0)),Countries!$A:$B,2,FALSE),"")</f>
        <v/>
      </c>
      <c r="W142" s="144" t="str">
        <f>IFERROR(VLOOKUP(INDEX(EU_Extra!$D$4:$D$155,MATCH(LARGE(EU_Extra!U$4:U$155,$D142),EU_Extra!U$4:U$155,0)),Countries!$A:$B,2,FALSE),"")</f>
        <v/>
      </c>
      <c r="X142" s="144" t="str">
        <f>IFERROR(VLOOKUP(INDEX(EU_Extra!$D$4:$D$155,MATCH(LARGE(EU_Extra!V$4:V$155,$D142),EU_Extra!V$4:V$155,0)),Countries!$A:$B,2,FALSE),"")</f>
        <v/>
      </c>
      <c r="Y142" s="144" t="str">
        <f>IFERROR(VLOOKUP(INDEX(EU_Extra!$D$4:$D$155,MATCH(LARGE(EU_Extra!W$4:W$155,$D142),EU_Extra!W$4:W$155,0)),Countries!$A:$B,2,FALSE),"")</f>
        <v/>
      </c>
      <c r="Z142" s="144" t="str">
        <f>IFERROR(VLOOKUP(INDEX(EU_Extra!$D$4:$D$155,MATCH(LARGE(EU_Extra!X$4:X$155,$D142),EU_Extra!X$4:X$155,0)),Countries!$A:$B,2,FALSE),"")</f>
        <v/>
      </c>
      <c r="AA142" s="144" t="str">
        <f>IFERROR(VLOOKUP(INDEX(EU_Extra!$D$4:$D$155,MATCH(LARGE(EU_Extra!Y$4:Y$155,$D142),EU_Extra!Y$4:Y$155,0)),Countries!$A:$B,2,FALSE),"")</f>
        <v/>
      </c>
      <c r="AB142" s="144" t="str">
        <f>IFERROR(VLOOKUP(INDEX(EU_Extra!$D$4:$D$155,MATCH(LARGE(EU_Extra!Z$4:Z$155,$D142),EU_Extra!Z$4:Z$155,0)),Countries!$A:$B,2,FALSE),"")</f>
        <v/>
      </c>
      <c r="AC142" s="144" t="str">
        <f>IFERROR(VLOOKUP(INDEX(EU_Extra!$D$4:$D$155,MATCH(LARGE(EU_Extra!AA$4:AA$155,$D142),EU_Extra!AA$4:AA$155,0)),Countries!$A:$B,2,FALSE),"")</f>
        <v/>
      </c>
      <c r="AD142" s="144" t="str">
        <f>IFERROR(VLOOKUP(INDEX(EU_Extra!$D$4:$D$155,MATCH(LARGE(EU_Extra!AB$4:AB$155,$D142),EU_Extra!AB$4:AB$155,0)),Countries!$A:$B,2,FALSE),"")</f>
        <v/>
      </c>
      <c r="AE142" s="144" t="str">
        <f>IFERROR(VLOOKUP(INDEX(EU_Extra!$D$4:$D$155,MATCH(LARGE(EU_Extra!AC$4:AC$155,$D142),EU_Extra!AC$4:AC$155,0)),Countries!$A:$B,2,FALSE),"")</f>
        <v/>
      </c>
      <c r="AF142" s="144" t="str">
        <f>IFERROR(VLOOKUP(INDEX(EU_Extra!$D$4:$D$155,MATCH(LARGE(EU_Extra!AD$4:AD$155,$D142),EU_Extra!AD$4:AD$155,0)),Countries!$A:$B,2,FALSE),"")</f>
        <v/>
      </c>
      <c r="AG142" s="144" t="str">
        <f>IFERROR(VLOOKUP(INDEX(EU_Extra!$D$4:$D$155,MATCH(LARGE(EU_Extra!AE$4:AE$155,$D142),EU_Extra!AE$4:AE$155,0)),Countries!$A:$B,2,FALSE),"")</f>
        <v/>
      </c>
      <c r="AH142" s="144" t="str">
        <f>IFERROR(VLOOKUP(INDEX(EU_Extra!$D$4:$D$155,MATCH(LARGE(EU_Extra!AF$4:AF$155,$D142),EU_Extra!AF$4:AF$155,0)),Countries!$A:$B,2,FALSE),"")</f>
        <v/>
      </c>
      <c r="AI142" s="144" t="str">
        <f>IFERROR(VLOOKUP(INDEX(EU_Extra!$D$4:$D$155,MATCH(LARGE(EU_Extra!AG$4:AG$155,$D142),EU_Extra!AG$4:AG$155,0)),Countries!$A:$B,2,FALSE),"")</f>
        <v/>
      </c>
      <c r="AJ142" s="144" t="str">
        <f>IFERROR(VLOOKUP(INDEX(EU_Extra!$D$4:$D$155,MATCH(LARGE(EU_Extra!AH$4:AH$155,$D142),EU_Extra!AH$4:AH$155,0)),Countries!$A:$B,2,FALSE),"")</f>
        <v/>
      </c>
    </row>
    <row r="143" spans="4:36" ht="16" customHeight="1">
      <c r="D143" s="145">
        <f t="shared" si="3"/>
        <v>136</v>
      </c>
      <c r="E143" s="144" t="str">
        <f>IFERROR(VLOOKUP(INDEX(EU_Extra!$D$4:$D$152,MATCH(LARGE(EU_Extra!#REF!,$D143),EU_Extra!#REF!,0)),Countries!$A:$B,2,FALSE),"")</f>
        <v/>
      </c>
      <c r="F143" s="144" t="str">
        <f>IFERROR(VLOOKUP(INDEX(EU_Extra!$D$4:$D$152,MATCH(LARGE(EU_Extra!#REF!,$D143),EU_Extra!#REF!,0)),Countries!$A:$B,2,FALSE),"")</f>
        <v/>
      </c>
      <c r="G143" s="144" t="str">
        <f>IFERROR(VLOOKUP(INDEX(EU_Extra!$D$4:$D$155,MATCH(LARGE(EU_Extra!E$4:E$155,$D143),EU_Extra!E$4:E$155,0)),Countries!$A:$B,2,FALSE),"")</f>
        <v/>
      </c>
      <c r="H143" s="144" t="str">
        <f>IFERROR(VLOOKUP(INDEX(EU_Extra!$D$4:$D$155,MATCH(LARGE(EU_Extra!F$4:F$155,$D143),EU_Extra!F$4:F$155,0)),Countries!$A:$B,2,FALSE),"")</f>
        <v/>
      </c>
      <c r="I143" s="144" t="str">
        <f>IFERROR(VLOOKUP(INDEX(EU_Extra!$D$4:$D$155,MATCH(LARGE(EU_Extra!G$4:G$155,$D143),EU_Extra!G$4:G$155,0)),Countries!$A:$B,2,FALSE),"")</f>
        <v/>
      </c>
      <c r="J143" s="144" t="str">
        <f>IFERROR(VLOOKUP(INDEX(EU_Extra!$D$4:$D$155,MATCH(LARGE(EU_Extra!H$4:H$155,$D143),EU_Extra!H$4:H$155,0)),Countries!$A:$B,2,FALSE),"")</f>
        <v/>
      </c>
      <c r="K143" s="144" t="str">
        <f>IFERROR(VLOOKUP(INDEX(EU_Extra!$D$4:$D$155,MATCH(LARGE(EU_Extra!I$4:I$155,$D143),EU_Extra!I$4:I$155,0)),Countries!$A:$B,2,FALSE),"")</f>
        <v/>
      </c>
      <c r="L143" s="144" t="str">
        <f>IFERROR(VLOOKUP(INDEX(EU_Extra!$D$4:$D$155,MATCH(LARGE(EU_Extra!J$4:J$155,$D143),EU_Extra!J$4:J$155,0)),Countries!$A:$B,2,FALSE),"")</f>
        <v/>
      </c>
      <c r="M143" s="144" t="str">
        <f>IFERROR(VLOOKUP(INDEX(EU_Extra!$D$4:$D$155,MATCH(LARGE(EU_Extra!K$4:K$155,$D143),EU_Extra!K$4:K$155,0)),Countries!$A:$B,2,FALSE),"")</f>
        <v/>
      </c>
      <c r="N143" s="144" t="str">
        <f>IFERROR(VLOOKUP(INDEX(EU_Extra!$D$4:$D$155,MATCH(LARGE(EU_Extra!L$4:L$155,$D143),EU_Extra!L$4:L$155,0)),Countries!$A:$B,2,FALSE),"")</f>
        <v/>
      </c>
      <c r="O143" s="144" t="str">
        <f>IFERROR(VLOOKUP(INDEX(EU_Extra!$D$4:$D$155,MATCH(LARGE(EU_Extra!M$4:M$155,$D143),EU_Extra!M$4:M$155,0)),Countries!$A:$B,2,FALSE),"")</f>
        <v/>
      </c>
      <c r="P143" s="144" t="str">
        <f>IFERROR(VLOOKUP(INDEX(EU_Extra!$D$4:$D$155,MATCH(LARGE(EU_Extra!N$4:N$155,$D143),EU_Extra!N$4:N$155,0)),Countries!$A:$B,2,FALSE),"")</f>
        <v/>
      </c>
      <c r="Q143" s="144" t="str">
        <f>IFERROR(VLOOKUP(INDEX(EU_Extra!$D$4:$D$155,MATCH(LARGE(EU_Extra!O$4:O$155,$D143),EU_Extra!O$4:O$155,0)),Countries!$A:$B,2,FALSE),"")</f>
        <v/>
      </c>
      <c r="R143" s="144" t="str">
        <f>IFERROR(VLOOKUP(INDEX(EU_Extra!$D$4:$D$155,MATCH(LARGE(EU_Extra!P$4:P$155,$D143),EU_Extra!P$4:P$155,0)),Countries!$A:$B,2,FALSE),"")</f>
        <v/>
      </c>
      <c r="S143" s="144" t="str">
        <f>IFERROR(VLOOKUP(INDEX(EU_Extra!$D$4:$D$155,MATCH(LARGE(EU_Extra!Q$4:Q$155,$D143),EU_Extra!Q$4:Q$155,0)),Countries!$A:$B,2,FALSE),"")</f>
        <v/>
      </c>
      <c r="T143" s="144" t="str">
        <f>IFERROR(VLOOKUP(INDEX(EU_Extra!$D$4:$D$155,MATCH(LARGE(EU_Extra!R$4:R$155,$D143),EU_Extra!R$4:R$155,0)),Countries!$A:$B,2,FALSE),"")</f>
        <v/>
      </c>
      <c r="U143" s="144" t="str">
        <f>IFERROR(VLOOKUP(INDEX(EU_Extra!$D$4:$D$155,MATCH(LARGE(EU_Extra!S$4:S$155,$D143),EU_Extra!S$4:S$155,0)),Countries!$A:$B,2,FALSE),"")</f>
        <v/>
      </c>
      <c r="V143" s="144" t="str">
        <f>IFERROR(VLOOKUP(INDEX(EU_Extra!$D$4:$D$155,MATCH(LARGE(EU_Extra!T$4:T$155,$D143),EU_Extra!T$4:T$155,0)),Countries!$A:$B,2,FALSE),"")</f>
        <v/>
      </c>
      <c r="W143" s="144" t="str">
        <f>IFERROR(VLOOKUP(INDEX(EU_Extra!$D$4:$D$155,MATCH(LARGE(EU_Extra!U$4:U$155,$D143),EU_Extra!U$4:U$155,0)),Countries!$A:$B,2,FALSE),"")</f>
        <v/>
      </c>
      <c r="X143" s="144" t="str">
        <f>IFERROR(VLOOKUP(INDEX(EU_Extra!$D$4:$D$155,MATCH(LARGE(EU_Extra!V$4:V$155,$D143),EU_Extra!V$4:V$155,0)),Countries!$A:$B,2,FALSE),"")</f>
        <v/>
      </c>
      <c r="Y143" s="144" t="str">
        <f>IFERROR(VLOOKUP(INDEX(EU_Extra!$D$4:$D$155,MATCH(LARGE(EU_Extra!W$4:W$155,$D143),EU_Extra!W$4:W$155,0)),Countries!$A:$B,2,FALSE),"")</f>
        <v/>
      </c>
      <c r="Z143" s="144" t="str">
        <f>IFERROR(VLOOKUP(INDEX(EU_Extra!$D$4:$D$155,MATCH(LARGE(EU_Extra!X$4:X$155,$D143),EU_Extra!X$4:X$155,0)),Countries!$A:$B,2,FALSE),"")</f>
        <v/>
      </c>
      <c r="AA143" s="144" t="str">
        <f>IFERROR(VLOOKUP(INDEX(EU_Extra!$D$4:$D$155,MATCH(LARGE(EU_Extra!Y$4:Y$155,$D143),EU_Extra!Y$4:Y$155,0)),Countries!$A:$B,2,FALSE),"")</f>
        <v/>
      </c>
      <c r="AB143" s="144" t="str">
        <f>IFERROR(VLOOKUP(INDEX(EU_Extra!$D$4:$D$155,MATCH(LARGE(EU_Extra!Z$4:Z$155,$D143),EU_Extra!Z$4:Z$155,0)),Countries!$A:$B,2,FALSE),"")</f>
        <v/>
      </c>
      <c r="AC143" s="144" t="str">
        <f>IFERROR(VLOOKUP(INDEX(EU_Extra!$D$4:$D$155,MATCH(LARGE(EU_Extra!AA$4:AA$155,$D143),EU_Extra!AA$4:AA$155,0)),Countries!$A:$B,2,FALSE),"")</f>
        <v/>
      </c>
      <c r="AD143" s="144" t="str">
        <f>IFERROR(VLOOKUP(INDEX(EU_Extra!$D$4:$D$155,MATCH(LARGE(EU_Extra!AB$4:AB$155,$D143),EU_Extra!AB$4:AB$155,0)),Countries!$A:$B,2,FALSE),"")</f>
        <v/>
      </c>
      <c r="AE143" s="144" t="str">
        <f>IFERROR(VLOOKUP(INDEX(EU_Extra!$D$4:$D$155,MATCH(LARGE(EU_Extra!AC$4:AC$155,$D143),EU_Extra!AC$4:AC$155,0)),Countries!$A:$B,2,FALSE),"")</f>
        <v/>
      </c>
      <c r="AF143" s="144" t="str">
        <f>IFERROR(VLOOKUP(INDEX(EU_Extra!$D$4:$D$155,MATCH(LARGE(EU_Extra!AD$4:AD$155,$D143),EU_Extra!AD$4:AD$155,0)),Countries!$A:$B,2,FALSE),"")</f>
        <v/>
      </c>
      <c r="AG143" s="144" t="str">
        <f>IFERROR(VLOOKUP(INDEX(EU_Extra!$D$4:$D$155,MATCH(LARGE(EU_Extra!AE$4:AE$155,$D143),EU_Extra!AE$4:AE$155,0)),Countries!$A:$B,2,FALSE),"")</f>
        <v/>
      </c>
      <c r="AH143" s="144" t="str">
        <f>IFERROR(VLOOKUP(INDEX(EU_Extra!$D$4:$D$155,MATCH(LARGE(EU_Extra!AF$4:AF$155,$D143),EU_Extra!AF$4:AF$155,0)),Countries!$A:$B,2,FALSE),"")</f>
        <v/>
      </c>
      <c r="AI143" s="144" t="str">
        <f>IFERROR(VLOOKUP(INDEX(EU_Extra!$D$4:$D$155,MATCH(LARGE(EU_Extra!AG$4:AG$155,$D143),EU_Extra!AG$4:AG$155,0)),Countries!$A:$B,2,FALSE),"")</f>
        <v/>
      </c>
      <c r="AJ143" s="144" t="str">
        <f>IFERROR(VLOOKUP(INDEX(EU_Extra!$D$4:$D$155,MATCH(LARGE(EU_Extra!AH$4:AH$155,$D143),EU_Extra!AH$4:AH$155,0)),Countries!$A:$B,2,FALSE),"")</f>
        <v/>
      </c>
    </row>
    <row r="144" spans="4:36" ht="16" customHeight="1">
      <c r="D144" s="145">
        <f t="shared" si="3"/>
        <v>137</v>
      </c>
      <c r="E144" s="144" t="str">
        <f>IFERROR(VLOOKUP(INDEX(EU_Extra!$D$4:$D$152,MATCH(LARGE(EU_Extra!#REF!,$D144),EU_Extra!#REF!,0)),Countries!$A:$B,2,FALSE),"")</f>
        <v/>
      </c>
      <c r="F144" s="144" t="str">
        <f>IFERROR(VLOOKUP(INDEX(EU_Extra!$D$4:$D$152,MATCH(LARGE(EU_Extra!#REF!,$D144),EU_Extra!#REF!,0)),Countries!$A:$B,2,FALSE),"")</f>
        <v/>
      </c>
      <c r="G144" s="144" t="str">
        <f>IFERROR(VLOOKUP(INDEX(EU_Extra!$D$4:$D$155,MATCH(LARGE(EU_Extra!E$4:E$155,$D144),EU_Extra!E$4:E$155,0)),Countries!$A:$B,2,FALSE),"")</f>
        <v/>
      </c>
      <c r="H144" s="144" t="str">
        <f>IFERROR(VLOOKUP(INDEX(EU_Extra!$D$4:$D$155,MATCH(LARGE(EU_Extra!F$4:F$155,$D144),EU_Extra!F$4:F$155,0)),Countries!$A:$B,2,FALSE),"")</f>
        <v/>
      </c>
      <c r="I144" s="144" t="str">
        <f>IFERROR(VLOOKUP(INDEX(EU_Extra!$D$4:$D$155,MATCH(LARGE(EU_Extra!G$4:G$155,$D144),EU_Extra!G$4:G$155,0)),Countries!$A:$B,2,FALSE),"")</f>
        <v/>
      </c>
      <c r="J144" s="144" t="str">
        <f>IFERROR(VLOOKUP(INDEX(EU_Extra!$D$4:$D$155,MATCH(LARGE(EU_Extra!H$4:H$155,$D144),EU_Extra!H$4:H$155,0)),Countries!$A:$B,2,FALSE),"")</f>
        <v/>
      </c>
      <c r="K144" s="144" t="str">
        <f>IFERROR(VLOOKUP(INDEX(EU_Extra!$D$4:$D$155,MATCH(LARGE(EU_Extra!I$4:I$155,$D144),EU_Extra!I$4:I$155,0)),Countries!$A:$B,2,FALSE),"")</f>
        <v/>
      </c>
      <c r="L144" s="144" t="str">
        <f>IFERROR(VLOOKUP(INDEX(EU_Extra!$D$4:$D$155,MATCH(LARGE(EU_Extra!J$4:J$155,$D144),EU_Extra!J$4:J$155,0)),Countries!$A:$B,2,FALSE),"")</f>
        <v/>
      </c>
      <c r="M144" s="144" t="str">
        <f>IFERROR(VLOOKUP(INDEX(EU_Extra!$D$4:$D$155,MATCH(LARGE(EU_Extra!K$4:K$155,$D144),EU_Extra!K$4:K$155,0)),Countries!$A:$B,2,FALSE),"")</f>
        <v/>
      </c>
      <c r="N144" s="144" t="str">
        <f>IFERROR(VLOOKUP(INDEX(EU_Extra!$D$4:$D$155,MATCH(LARGE(EU_Extra!L$4:L$155,$D144),EU_Extra!L$4:L$155,0)),Countries!$A:$B,2,FALSE),"")</f>
        <v/>
      </c>
      <c r="O144" s="144" t="str">
        <f>IFERROR(VLOOKUP(INDEX(EU_Extra!$D$4:$D$155,MATCH(LARGE(EU_Extra!M$4:M$155,$D144),EU_Extra!M$4:M$155,0)),Countries!$A:$B,2,FALSE),"")</f>
        <v/>
      </c>
      <c r="P144" s="144" t="str">
        <f>IFERROR(VLOOKUP(INDEX(EU_Extra!$D$4:$D$155,MATCH(LARGE(EU_Extra!N$4:N$155,$D144),EU_Extra!N$4:N$155,0)),Countries!$A:$B,2,FALSE),"")</f>
        <v/>
      </c>
      <c r="Q144" s="144" t="str">
        <f>IFERROR(VLOOKUP(INDEX(EU_Extra!$D$4:$D$155,MATCH(LARGE(EU_Extra!O$4:O$155,$D144),EU_Extra!O$4:O$155,0)),Countries!$A:$B,2,FALSE),"")</f>
        <v/>
      </c>
      <c r="R144" s="144" t="str">
        <f>IFERROR(VLOOKUP(INDEX(EU_Extra!$D$4:$D$155,MATCH(LARGE(EU_Extra!P$4:P$155,$D144),EU_Extra!P$4:P$155,0)),Countries!$A:$B,2,FALSE),"")</f>
        <v/>
      </c>
      <c r="S144" s="144" t="str">
        <f>IFERROR(VLOOKUP(INDEX(EU_Extra!$D$4:$D$155,MATCH(LARGE(EU_Extra!Q$4:Q$155,$D144),EU_Extra!Q$4:Q$155,0)),Countries!$A:$B,2,FALSE),"")</f>
        <v/>
      </c>
      <c r="T144" s="144" t="str">
        <f>IFERROR(VLOOKUP(INDEX(EU_Extra!$D$4:$D$155,MATCH(LARGE(EU_Extra!R$4:R$155,$D144),EU_Extra!R$4:R$155,0)),Countries!$A:$B,2,FALSE),"")</f>
        <v/>
      </c>
      <c r="U144" s="144" t="str">
        <f>IFERROR(VLOOKUP(INDEX(EU_Extra!$D$4:$D$155,MATCH(LARGE(EU_Extra!S$4:S$155,$D144),EU_Extra!S$4:S$155,0)),Countries!$A:$B,2,FALSE),"")</f>
        <v/>
      </c>
      <c r="V144" s="144" t="str">
        <f>IFERROR(VLOOKUP(INDEX(EU_Extra!$D$4:$D$155,MATCH(LARGE(EU_Extra!T$4:T$155,$D144),EU_Extra!T$4:T$155,0)),Countries!$A:$B,2,FALSE),"")</f>
        <v/>
      </c>
      <c r="W144" s="144" t="str">
        <f>IFERROR(VLOOKUP(INDEX(EU_Extra!$D$4:$D$155,MATCH(LARGE(EU_Extra!U$4:U$155,$D144),EU_Extra!U$4:U$155,0)),Countries!$A:$B,2,FALSE),"")</f>
        <v/>
      </c>
      <c r="X144" s="144" t="str">
        <f>IFERROR(VLOOKUP(INDEX(EU_Extra!$D$4:$D$155,MATCH(LARGE(EU_Extra!V$4:V$155,$D144),EU_Extra!V$4:V$155,0)),Countries!$A:$B,2,FALSE),"")</f>
        <v/>
      </c>
      <c r="Y144" s="144" t="str">
        <f>IFERROR(VLOOKUP(INDEX(EU_Extra!$D$4:$D$155,MATCH(LARGE(EU_Extra!W$4:W$155,$D144),EU_Extra!W$4:W$155,0)),Countries!$A:$B,2,FALSE),"")</f>
        <v/>
      </c>
      <c r="Z144" s="144" t="str">
        <f>IFERROR(VLOOKUP(INDEX(EU_Extra!$D$4:$D$155,MATCH(LARGE(EU_Extra!X$4:X$155,$D144),EU_Extra!X$4:X$155,0)),Countries!$A:$B,2,FALSE),"")</f>
        <v/>
      </c>
      <c r="AA144" s="144" t="str">
        <f>IFERROR(VLOOKUP(INDEX(EU_Extra!$D$4:$D$155,MATCH(LARGE(EU_Extra!Y$4:Y$155,$D144),EU_Extra!Y$4:Y$155,0)),Countries!$A:$B,2,FALSE),"")</f>
        <v/>
      </c>
      <c r="AB144" s="144" t="str">
        <f>IFERROR(VLOOKUP(INDEX(EU_Extra!$D$4:$D$155,MATCH(LARGE(EU_Extra!Z$4:Z$155,$D144),EU_Extra!Z$4:Z$155,0)),Countries!$A:$B,2,FALSE),"")</f>
        <v/>
      </c>
      <c r="AC144" s="144" t="str">
        <f>IFERROR(VLOOKUP(INDEX(EU_Extra!$D$4:$D$155,MATCH(LARGE(EU_Extra!AA$4:AA$155,$D144),EU_Extra!AA$4:AA$155,0)),Countries!$A:$B,2,FALSE),"")</f>
        <v/>
      </c>
      <c r="AD144" s="144" t="str">
        <f>IFERROR(VLOOKUP(INDEX(EU_Extra!$D$4:$D$155,MATCH(LARGE(EU_Extra!AB$4:AB$155,$D144),EU_Extra!AB$4:AB$155,0)),Countries!$A:$B,2,FALSE),"")</f>
        <v/>
      </c>
      <c r="AE144" s="144" t="str">
        <f>IFERROR(VLOOKUP(INDEX(EU_Extra!$D$4:$D$155,MATCH(LARGE(EU_Extra!AC$4:AC$155,$D144),EU_Extra!AC$4:AC$155,0)),Countries!$A:$B,2,FALSE),"")</f>
        <v/>
      </c>
      <c r="AF144" s="144" t="str">
        <f>IFERROR(VLOOKUP(INDEX(EU_Extra!$D$4:$D$155,MATCH(LARGE(EU_Extra!AD$4:AD$155,$D144),EU_Extra!AD$4:AD$155,0)),Countries!$A:$B,2,FALSE),"")</f>
        <v/>
      </c>
      <c r="AG144" s="144" t="str">
        <f>IFERROR(VLOOKUP(INDEX(EU_Extra!$D$4:$D$155,MATCH(LARGE(EU_Extra!AE$4:AE$155,$D144),EU_Extra!AE$4:AE$155,0)),Countries!$A:$B,2,FALSE),"")</f>
        <v/>
      </c>
      <c r="AH144" s="144" t="str">
        <f>IFERROR(VLOOKUP(INDEX(EU_Extra!$D$4:$D$155,MATCH(LARGE(EU_Extra!AF$4:AF$155,$D144),EU_Extra!AF$4:AF$155,0)),Countries!$A:$B,2,FALSE),"")</f>
        <v/>
      </c>
      <c r="AI144" s="144" t="str">
        <f>IFERROR(VLOOKUP(INDEX(EU_Extra!$D$4:$D$155,MATCH(LARGE(EU_Extra!AG$4:AG$155,$D144),EU_Extra!AG$4:AG$155,0)),Countries!$A:$B,2,FALSE),"")</f>
        <v/>
      </c>
      <c r="AJ144" s="144" t="str">
        <f>IFERROR(VLOOKUP(INDEX(EU_Extra!$D$4:$D$155,MATCH(LARGE(EU_Extra!AH$4:AH$155,$D144),EU_Extra!AH$4:AH$155,0)),Countries!$A:$B,2,FALSE),"")</f>
        <v/>
      </c>
    </row>
    <row r="145" spans="4:36" ht="16" customHeight="1">
      <c r="D145" s="145">
        <f t="shared" si="3"/>
        <v>138</v>
      </c>
      <c r="E145" s="144" t="str">
        <f>IFERROR(VLOOKUP(INDEX(EU_Extra!$D$4:$D$152,MATCH(LARGE(EU_Extra!#REF!,$D145),EU_Extra!#REF!,0)),Countries!$A:$B,2,FALSE),"")</f>
        <v/>
      </c>
      <c r="F145" s="144" t="str">
        <f>IFERROR(VLOOKUP(INDEX(EU_Extra!$D$4:$D$152,MATCH(LARGE(EU_Extra!#REF!,$D145),EU_Extra!#REF!,0)),Countries!$A:$B,2,FALSE),"")</f>
        <v/>
      </c>
      <c r="G145" s="144" t="str">
        <f>IFERROR(VLOOKUP(INDEX(EU_Extra!$D$4:$D$155,MATCH(LARGE(EU_Extra!E$4:E$155,$D145),EU_Extra!E$4:E$155,0)),Countries!$A:$B,2,FALSE),"")</f>
        <v/>
      </c>
      <c r="H145" s="144" t="str">
        <f>IFERROR(VLOOKUP(INDEX(EU_Extra!$D$4:$D$155,MATCH(LARGE(EU_Extra!F$4:F$155,$D145),EU_Extra!F$4:F$155,0)),Countries!$A:$B,2,FALSE),"")</f>
        <v/>
      </c>
      <c r="I145" s="144" t="str">
        <f>IFERROR(VLOOKUP(INDEX(EU_Extra!$D$4:$D$155,MATCH(LARGE(EU_Extra!G$4:G$155,$D145),EU_Extra!G$4:G$155,0)),Countries!$A:$B,2,FALSE),"")</f>
        <v/>
      </c>
      <c r="J145" s="144" t="str">
        <f>IFERROR(VLOOKUP(INDEX(EU_Extra!$D$4:$D$155,MATCH(LARGE(EU_Extra!H$4:H$155,$D145),EU_Extra!H$4:H$155,0)),Countries!$A:$B,2,FALSE),"")</f>
        <v/>
      </c>
      <c r="K145" s="144" t="str">
        <f>IFERROR(VLOOKUP(INDEX(EU_Extra!$D$4:$D$155,MATCH(LARGE(EU_Extra!I$4:I$155,$D145),EU_Extra!I$4:I$155,0)),Countries!$A:$B,2,FALSE),"")</f>
        <v/>
      </c>
      <c r="L145" s="144" t="str">
        <f>IFERROR(VLOOKUP(INDEX(EU_Extra!$D$4:$D$155,MATCH(LARGE(EU_Extra!J$4:J$155,$D145),EU_Extra!J$4:J$155,0)),Countries!$A:$B,2,FALSE),"")</f>
        <v/>
      </c>
      <c r="M145" s="144" t="str">
        <f>IFERROR(VLOOKUP(INDEX(EU_Extra!$D$4:$D$155,MATCH(LARGE(EU_Extra!K$4:K$155,$D145),EU_Extra!K$4:K$155,0)),Countries!$A:$B,2,FALSE),"")</f>
        <v/>
      </c>
      <c r="N145" s="144" t="str">
        <f>IFERROR(VLOOKUP(INDEX(EU_Extra!$D$4:$D$155,MATCH(LARGE(EU_Extra!L$4:L$155,$D145),EU_Extra!L$4:L$155,0)),Countries!$A:$B,2,FALSE),"")</f>
        <v/>
      </c>
      <c r="O145" s="144" t="str">
        <f>IFERROR(VLOOKUP(INDEX(EU_Extra!$D$4:$D$155,MATCH(LARGE(EU_Extra!M$4:M$155,$D145),EU_Extra!M$4:M$155,0)),Countries!$A:$B,2,FALSE),"")</f>
        <v/>
      </c>
      <c r="P145" s="144" t="str">
        <f>IFERROR(VLOOKUP(INDEX(EU_Extra!$D$4:$D$155,MATCH(LARGE(EU_Extra!N$4:N$155,$D145),EU_Extra!N$4:N$155,0)),Countries!$A:$B,2,FALSE),"")</f>
        <v/>
      </c>
      <c r="Q145" s="144" t="str">
        <f>IFERROR(VLOOKUP(INDEX(EU_Extra!$D$4:$D$155,MATCH(LARGE(EU_Extra!O$4:O$155,$D145),EU_Extra!O$4:O$155,0)),Countries!$A:$B,2,FALSE),"")</f>
        <v/>
      </c>
      <c r="R145" s="144" t="str">
        <f>IFERROR(VLOOKUP(INDEX(EU_Extra!$D$4:$D$155,MATCH(LARGE(EU_Extra!P$4:P$155,$D145),EU_Extra!P$4:P$155,0)),Countries!$A:$B,2,FALSE),"")</f>
        <v/>
      </c>
      <c r="S145" s="144" t="str">
        <f>IFERROR(VLOOKUP(INDEX(EU_Extra!$D$4:$D$155,MATCH(LARGE(EU_Extra!Q$4:Q$155,$D145),EU_Extra!Q$4:Q$155,0)),Countries!$A:$B,2,FALSE),"")</f>
        <v/>
      </c>
      <c r="T145" s="144" t="str">
        <f>IFERROR(VLOOKUP(INDEX(EU_Extra!$D$4:$D$155,MATCH(LARGE(EU_Extra!R$4:R$155,$D145),EU_Extra!R$4:R$155,0)),Countries!$A:$B,2,FALSE),"")</f>
        <v/>
      </c>
      <c r="U145" s="144" t="str">
        <f>IFERROR(VLOOKUP(INDEX(EU_Extra!$D$4:$D$155,MATCH(LARGE(EU_Extra!S$4:S$155,$D145),EU_Extra!S$4:S$155,0)),Countries!$A:$B,2,FALSE),"")</f>
        <v/>
      </c>
      <c r="V145" s="144" t="str">
        <f>IFERROR(VLOOKUP(INDEX(EU_Extra!$D$4:$D$155,MATCH(LARGE(EU_Extra!T$4:T$155,$D145),EU_Extra!T$4:T$155,0)),Countries!$A:$B,2,FALSE),"")</f>
        <v/>
      </c>
      <c r="W145" s="144" t="str">
        <f>IFERROR(VLOOKUP(INDEX(EU_Extra!$D$4:$D$155,MATCH(LARGE(EU_Extra!U$4:U$155,$D145),EU_Extra!U$4:U$155,0)),Countries!$A:$B,2,FALSE),"")</f>
        <v/>
      </c>
      <c r="X145" s="144" t="str">
        <f>IFERROR(VLOOKUP(INDEX(EU_Extra!$D$4:$D$155,MATCH(LARGE(EU_Extra!V$4:V$155,$D145),EU_Extra!V$4:V$155,0)),Countries!$A:$B,2,FALSE),"")</f>
        <v/>
      </c>
      <c r="Y145" s="144" t="str">
        <f>IFERROR(VLOOKUP(INDEX(EU_Extra!$D$4:$D$155,MATCH(LARGE(EU_Extra!W$4:W$155,$D145),EU_Extra!W$4:W$155,0)),Countries!$A:$B,2,FALSE),"")</f>
        <v/>
      </c>
      <c r="Z145" s="144" t="str">
        <f>IFERROR(VLOOKUP(INDEX(EU_Extra!$D$4:$D$155,MATCH(LARGE(EU_Extra!X$4:X$155,$D145),EU_Extra!X$4:X$155,0)),Countries!$A:$B,2,FALSE),"")</f>
        <v/>
      </c>
      <c r="AA145" s="144" t="str">
        <f>IFERROR(VLOOKUP(INDEX(EU_Extra!$D$4:$D$155,MATCH(LARGE(EU_Extra!Y$4:Y$155,$D145),EU_Extra!Y$4:Y$155,0)),Countries!$A:$B,2,FALSE),"")</f>
        <v/>
      </c>
      <c r="AB145" s="144" t="str">
        <f>IFERROR(VLOOKUP(INDEX(EU_Extra!$D$4:$D$155,MATCH(LARGE(EU_Extra!Z$4:Z$155,$D145),EU_Extra!Z$4:Z$155,0)),Countries!$A:$B,2,FALSE),"")</f>
        <v/>
      </c>
      <c r="AC145" s="144" t="str">
        <f>IFERROR(VLOOKUP(INDEX(EU_Extra!$D$4:$D$155,MATCH(LARGE(EU_Extra!AA$4:AA$155,$D145),EU_Extra!AA$4:AA$155,0)),Countries!$A:$B,2,FALSE),"")</f>
        <v/>
      </c>
      <c r="AD145" s="144" t="str">
        <f>IFERROR(VLOOKUP(INDEX(EU_Extra!$D$4:$D$155,MATCH(LARGE(EU_Extra!AB$4:AB$155,$D145),EU_Extra!AB$4:AB$155,0)),Countries!$A:$B,2,FALSE),"")</f>
        <v/>
      </c>
      <c r="AE145" s="144" t="str">
        <f>IFERROR(VLOOKUP(INDEX(EU_Extra!$D$4:$D$155,MATCH(LARGE(EU_Extra!AC$4:AC$155,$D145),EU_Extra!AC$4:AC$155,0)),Countries!$A:$B,2,FALSE),"")</f>
        <v/>
      </c>
      <c r="AF145" s="144" t="str">
        <f>IFERROR(VLOOKUP(INDEX(EU_Extra!$D$4:$D$155,MATCH(LARGE(EU_Extra!AD$4:AD$155,$D145),EU_Extra!AD$4:AD$155,0)),Countries!$A:$B,2,FALSE),"")</f>
        <v/>
      </c>
      <c r="AG145" s="144" t="str">
        <f>IFERROR(VLOOKUP(INDEX(EU_Extra!$D$4:$D$155,MATCH(LARGE(EU_Extra!AE$4:AE$155,$D145),EU_Extra!AE$4:AE$155,0)),Countries!$A:$B,2,FALSE),"")</f>
        <v/>
      </c>
      <c r="AH145" s="144" t="str">
        <f>IFERROR(VLOOKUP(INDEX(EU_Extra!$D$4:$D$155,MATCH(LARGE(EU_Extra!AF$4:AF$155,$D145),EU_Extra!AF$4:AF$155,0)),Countries!$A:$B,2,FALSE),"")</f>
        <v/>
      </c>
      <c r="AI145" s="144" t="str">
        <f>IFERROR(VLOOKUP(INDEX(EU_Extra!$D$4:$D$155,MATCH(LARGE(EU_Extra!AG$4:AG$155,$D145),EU_Extra!AG$4:AG$155,0)),Countries!$A:$B,2,FALSE),"")</f>
        <v/>
      </c>
      <c r="AJ145" s="144" t="str">
        <f>IFERROR(VLOOKUP(INDEX(EU_Extra!$D$4:$D$155,MATCH(LARGE(EU_Extra!AH$4:AH$155,$D145),EU_Extra!AH$4:AH$155,0)),Countries!$A:$B,2,FALSE),"")</f>
        <v/>
      </c>
    </row>
    <row r="146" spans="4:36" ht="16" customHeight="1">
      <c r="D146" s="145">
        <f t="shared" si="3"/>
        <v>139</v>
      </c>
      <c r="E146" s="144" t="str">
        <f>IFERROR(VLOOKUP(INDEX(EU_Extra!$D$4:$D$152,MATCH(LARGE(EU_Extra!#REF!,$D146),EU_Extra!#REF!,0)),Countries!$A:$B,2,FALSE),"")</f>
        <v/>
      </c>
      <c r="F146" s="144" t="str">
        <f>IFERROR(VLOOKUP(INDEX(EU_Extra!$D$4:$D$152,MATCH(LARGE(EU_Extra!#REF!,$D146),EU_Extra!#REF!,0)),Countries!$A:$B,2,FALSE),"")</f>
        <v/>
      </c>
      <c r="G146" s="144" t="str">
        <f>IFERROR(VLOOKUP(INDEX(EU_Extra!$D$4:$D$155,MATCH(LARGE(EU_Extra!E$4:E$155,$D146),EU_Extra!E$4:E$155,0)),Countries!$A:$B,2,FALSE),"")</f>
        <v/>
      </c>
      <c r="H146" s="144" t="str">
        <f>IFERROR(VLOOKUP(INDEX(EU_Extra!$D$4:$D$155,MATCH(LARGE(EU_Extra!F$4:F$155,$D146),EU_Extra!F$4:F$155,0)),Countries!$A:$B,2,FALSE),"")</f>
        <v/>
      </c>
      <c r="I146" s="144" t="str">
        <f>IFERROR(VLOOKUP(INDEX(EU_Extra!$D$4:$D$155,MATCH(LARGE(EU_Extra!G$4:G$155,$D146),EU_Extra!G$4:G$155,0)),Countries!$A:$B,2,FALSE),"")</f>
        <v/>
      </c>
      <c r="J146" s="144" t="str">
        <f>IFERROR(VLOOKUP(INDEX(EU_Extra!$D$4:$D$155,MATCH(LARGE(EU_Extra!H$4:H$155,$D146),EU_Extra!H$4:H$155,0)),Countries!$A:$B,2,FALSE),"")</f>
        <v/>
      </c>
      <c r="K146" s="144" t="str">
        <f>IFERROR(VLOOKUP(INDEX(EU_Extra!$D$4:$D$155,MATCH(LARGE(EU_Extra!I$4:I$155,$D146),EU_Extra!I$4:I$155,0)),Countries!$A:$B,2,FALSE),"")</f>
        <v/>
      </c>
      <c r="L146" s="144" t="str">
        <f>IFERROR(VLOOKUP(INDEX(EU_Extra!$D$4:$D$155,MATCH(LARGE(EU_Extra!J$4:J$155,$D146),EU_Extra!J$4:J$155,0)),Countries!$A:$B,2,FALSE),"")</f>
        <v/>
      </c>
      <c r="M146" s="144" t="str">
        <f>IFERROR(VLOOKUP(INDEX(EU_Extra!$D$4:$D$155,MATCH(LARGE(EU_Extra!K$4:K$155,$D146),EU_Extra!K$4:K$155,0)),Countries!$A:$B,2,FALSE),"")</f>
        <v/>
      </c>
      <c r="N146" s="144" t="str">
        <f>IFERROR(VLOOKUP(INDEX(EU_Extra!$D$4:$D$155,MATCH(LARGE(EU_Extra!L$4:L$155,$D146),EU_Extra!L$4:L$155,0)),Countries!$A:$B,2,FALSE),"")</f>
        <v/>
      </c>
      <c r="O146" s="144" t="str">
        <f>IFERROR(VLOOKUP(INDEX(EU_Extra!$D$4:$D$155,MATCH(LARGE(EU_Extra!M$4:M$155,$D146),EU_Extra!M$4:M$155,0)),Countries!$A:$B,2,FALSE),"")</f>
        <v/>
      </c>
      <c r="P146" s="144" t="str">
        <f>IFERROR(VLOOKUP(INDEX(EU_Extra!$D$4:$D$155,MATCH(LARGE(EU_Extra!N$4:N$155,$D146),EU_Extra!N$4:N$155,0)),Countries!$A:$B,2,FALSE),"")</f>
        <v/>
      </c>
      <c r="Q146" s="144" t="str">
        <f>IFERROR(VLOOKUP(INDEX(EU_Extra!$D$4:$D$155,MATCH(LARGE(EU_Extra!O$4:O$155,$D146),EU_Extra!O$4:O$155,0)),Countries!$A:$B,2,FALSE),"")</f>
        <v/>
      </c>
      <c r="R146" s="144" t="str">
        <f>IFERROR(VLOOKUP(INDEX(EU_Extra!$D$4:$D$155,MATCH(LARGE(EU_Extra!P$4:P$155,$D146),EU_Extra!P$4:P$155,0)),Countries!$A:$B,2,FALSE),"")</f>
        <v/>
      </c>
      <c r="S146" s="144" t="str">
        <f>IFERROR(VLOOKUP(INDEX(EU_Extra!$D$4:$D$155,MATCH(LARGE(EU_Extra!Q$4:Q$155,$D146),EU_Extra!Q$4:Q$155,0)),Countries!$A:$B,2,FALSE),"")</f>
        <v/>
      </c>
      <c r="T146" s="144" t="str">
        <f>IFERROR(VLOOKUP(INDEX(EU_Extra!$D$4:$D$155,MATCH(LARGE(EU_Extra!R$4:R$155,$D146),EU_Extra!R$4:R$155,0)),Countries!$A:$B,2,FALSE),"")</f>
        <v/>
      </c>
      <c r="U146" s="144" t="str">
        <f>IFERROR(VLOOKUP(INDEX(EU_Extra!$D$4:$D$155,MATCH(LARGE(EU_Extra!S$4:S$155,$D146),EU_Extra!S$4:S$155,0)),Countries!$A:$B,2,FALSE),"")</f>
        <v/>
      </c>
      <c r="V146" s="144" t="str">
        <f>IFERROR(VLOOKUP(INDEX(EU_Extra!$D$4:$D$155,MATCH(LARGE(EU_Extra!T$4:T$155,$D146),EU_Extra!T$4:T$155,0)),Countries!$A:$B,2,FALSE),"")</f>
        <v/>
      </c>
      <c r="W146" s="144" t="str">
        <f>IFERROR(VLOOKUP(INDEX(EU_Extra!$D$4:$D$155,MATCH(LARGE(EU_Extra!U$4:U$155,$D146),EU_Extra!U$4:U$155,0)),Countries!$A:$B,2,FALSE),"")</f>
        <v/>
      </c>
      <c r="X146" s="144" t="str">
        <f>IFERROR(VLOOKUP(INDEX(EU_Extra!$D$4:$D$155,MATCH(LARGE(EU_Extra!V$4:V$155,$D146),EU_Extra!V$4:V$155,0)),Countries!$A:$B,2,FALSE),"")</f>
        <v/>
      </c>
      <c r="Y146" s="144" t="str">
        <f>IFERROR(VLOOKUP(INDEX(EU_Extra!$D$4:$D$155,MATCH(LARGE(EU_Extra!W$4:W$155,$D146),EU_Extra!W$4:W$155,0)),Countries!$A:$B,2,FALSE),"")</f>
        <v/>
      </c>
      <c r="Z146" s="144" t="str">
        <f>IFERROR(VLOOKUP(INDEX(EU_Extra!$D$4:$D$155,MATCH(LARGE(EU_Extra!X$4:X$155,$D146),EU_Extra!X$4:X$155,0)),Countries!$A:$B,2,FALSE),"")</f>
        <v/>
      </c>
      <c r="AA146" s="144" t="str">
        <f>IFERROR(VLOOKUP(INDEX(EU_Extra!$D$4:$D$155,MATCH(LARGE(EU_Extra!Y$4:Y$155,$D146),EU_Extra!Y$4:Y$155,0)),Countries!$A:$B,2,FALSE),"")</f>
        <v/>
      </c>
      <c r="AB146" s="144" t="str">
        <f>IFERROR(VLOOKUP(INDEX(EU_Extra!$D$4:$D$155,MATCH(LARGE(EU_Extra!Z$4:Z$155,$D146),EU_Extra!Z$4:Z$155,0)),Countries!$A:$B,2,FALSE),"")</f>
        <v/>
      </c>
      <c r="AC146" s="144" t="str">
        <f>IFERROR(VLOOKUP(INDEX(EU_Extra!$D$4:$D$155,MATCH(LARGE(EU_Extra!AA$4:AA$155,$D146),EU_Extra!AA$4:AA$155,0)),Countries!$A:$B,2,FALSE),"")</f>
        <v/>
      </c>
      <c r="AD146" s="144" t="str">
        <f>IFERROR(VLOOKUP(INDEX(EU_Extra!$D$4:$D$155,MATCH(LARGE(EU_Extra!AB$4:AB$155,$D146),EU_Extra!AB$4:AB$155,0)),Countries!$A:$B,2,FALSE),"")</f>
        <v/>
      </c>
      <c r="AE146" s="144" t="str">
        <f>IFERROR(VLOOKUP(INDEX(EU_Extra!$D$4:$D$155,MATCH(LARGE(EU_Extra!AC$4:AC$155,$D146),EU_Extra!AC$4:AC$155,0)),Countries!$A:$B,2,FALSE),"")</f>
        <v/>
      </c>
      <c r="AF146" s="144" t="str">
        <f>IFERROR(VLOOKUP(INDEX(EU_Extra!$D$4:$D$155,MATCH(LARGE(EU_Extra!AD$4:AD$155,$D146),EU_Extra!AD$4:AD$155,0)),Countries!$A:$B,2,FALSE),"")</f>
        <v/>
      </c>
      <c r="AG146" s="144" t="str">
        <f>IFERROR(VLOOKUP(INDEX(EU_Extra!$D$4:$D$155,MATCH(LARGE(EU_Extra!AE$4:AE$155,$D146),EU_Extra!AE$4:AE$155,0)),Countries!$A:$B,2,FALSE),"")</f>
        <v/>
      </c>
      <c r="AH146" s="144" t="str">
        <f>IFERROR(VLOOKUP(INDEX(EU_Extra!$D$4:$D$155,MATCH(LARGE(EU_Extra!AF$4:AF$155,$D146),EU_Extra!AF$4:AF$155,0)),Countries!$A:$B,2,FALSE),"")</f>
        <v/>
      </c>
      <c r="AI146" s="144" t="str">
        <f>IFERROR(VLOOKUP(INDEX(EU_Extra!$D$4:$D$155,MATCH(LARGE(EU_Extra!AG$4:AG$155,$D146),EU_Extra!AG$4:AG$155,0)),Countries!$A:$B,2,FALSE),"")</f>
        <v/>
      </c>
      <c r="AJ146" s="144" t="str">
        <f>IFERROR(VLOOKUP(INDEX(EU_Extra!$D$4:$D$155,MATCH(LARGE(EU_Extra!AH$4:AH$155,$D146),EU_Extra!AH$4:AH$155,0)),Countries!$A:$B,2,FALSE),"")</f>
        <v/>
      </c>
    </row>
    <row r="147" spans="4:36" ht="16" customHeight="1">
      <c r="D147" s="145">
        <f t="shared" si="3"/>
        <v>140</v>
      </c>
      <c r="E147" s="144" t="str">
        <f>IFERROR(VLOOKUP(INDEX(EU_Extra!$D$4:$D$152,MATCH(LARGE(EU_Extra!#REF!,$D147),EU_Extra!#REF!,0)),Countries!$A:$B,2,FALSE),"")</f>
        <v/>
      </c>
      <c r="F147" s="144" t="str">
        <f>IFERROR(VLOOKUP(INDEX(EU_Extra!$D$4:$D$152,MATCH(LARGE(EU_Extra!#REF!,$D147),EU_Extra!#REF!,0)),Countries!$A:$B,2,FALSE),"")</f>
        <v/>
      </c>
      <c r="G147" s="144" t="str">
        <f>IFERROR(VLOOKUP(INDEX(EU_Extra!$D$4:$D$155,MATCH(LARGE(EU_Extra!E$4:E$155,$D147),EU_Extra!E$4:E$155,0)),Countries!$A:$B,2,FALSE),"")</f>
        <v/>
      </c>
      <c r="H147" s="144" t="str">
        <f>IFERROR(VLOOKUP(INDEX(EU_Extra!$D$4:$D$155,MATCH(LARGE(EU_Extra!F$4:F$155,$D147),EU_Extra!F$4:F$155,0)),Countries!$A:$B,2,FALSE),"")</f>
        <v/>
      </c>
      <c r="I147" s="144" t="str">
        <f>IFERROR(VLOOKUP(INDEX(EU_Extra!$D$4:$D$155,MATCH(LARGE(EU_Extra!G$4:G$155,$D147),EU_Extra!G$4:G$155,0)),Countries!$A:$B,2,FALSE),"")</f>
        <v/>
      </c>
      <c r="J147" s="144" t="str">
        <f>IFERROR(VLOOKUP(INDEX(EU_Extra!$D$4:$D$155,MATCH(LARGE(EU_Extra!H$4:H$155,$D147),EU_Extra!H$4:H$155,0)),Countries!$A:$B,2,FALSE),"")</f>
        <v/>
      </c>
      <c r="K147" s="144" t="str">
        <f>IFERROR(VLOOKUP(INDEX(EU_Extra!$D$4:$D$155,MATCH(LARGE(EU_Extra!I$4:I$155,$D147),EU_Extra!I$4:I$155,0)),Countries!$A:$B,2,FALSE),"")</f>
        <v/>
      </c>
      <c r="L147" s="144" t="str">
        <f>IFERROR(VLOOKUP(INDEX(EU_Extra!$D$4:$D$155,MATCH(LARGE(EU_Extra!J$4:J$155,$D147),EU_Extra!J$4:J$155,0)),Countries!$A:$B,2,FALSE),"")</f>
        <v/>
      </c>
      <c r="M147" s="144" t="str">
        <f>IFERROR(VLOOKUP(INDEX(EU_Extra!$D$4:$D$155,MATCH(LARGE(EU_Extra!K$4:K$155,$D147),EU_Extra!K$4:K$155,0)),Countries!$A:$B,2,FALSE),"")</f>
        <v/>
      </c>
      <c r="N147" s="144" t="str">
        <f>IFERROR(VLOOKUP(INDEX(EU_Extra!$D$4:$D$155,MATCH(LARGE(EU_Extra!L$4:L$155,$D147),EU_Extra!L$4:L$155,0)),Countries!$A:$B,2,FALSE),"")</f>
        <v/>
      </c>
      <c r="O147" s="144" t="str">
        <f>IFERROR(VLOOKUP(INDEX(EU_Extra!$D$4:$D$155,MATCH(LARGE(EU_Extra!M$4:M$155,$D147),EU_Extra!M$4:M$155,0)),Countries!$A:$B,2,FALSE),"")</f>
        <v/>
      </c>
      <c r="P147" s="144" t="str">
        <f>IFERROR(VLOOKUP(INDEX(EU_Extra!$D$4:$D$155,MATCH(LARGE(EU_Extra!N$4:N$155,$D147),EU_Extra!N$4:N$155,0)),Countries!$A:$B,2,FALSE),"")</f>
        <v/>
      </c>
      <c r="Q147" s="144" t="str">
        <f>IFERROR(VLOOKUP(INDEX(EU_Extra!$D$4:$D$155,MATCH(LARGE(EU_Extra!O$4:O$155,$D147),EU_Extra!O$4:O$155,0)),Countries!$A:$B,2,FALSE),"")</f>
        <v/>
      </c>
      <c r="R147" s="144" t="str">
        <f>IFERROR(VLOOKUP(INDEX(EU_Extra!$D$4:$D$155,MATCH(LARGE(EU_Extra!P$4:P$155,$D147),EU_Extra!P$4:P$155,0)),Countries!$A:$B,2,FALSE),"")</f>
        <v/>
      </c>
      <c r="S147" s="144" t="str">
        <f>IFERROR(VLOOKUP(INDEX(EU_Extra!$D$4:$D$155,MATCH(LARGE(EU_Extra!Q$4:Q$155,$D147),EU_Extra!Q$4:Q$155,0)),Countries!$A:$B,2,FALSE),"")</f>
        <v/>
      </c>
      <c r="T147" s="144" t="str">
        <f>IFERROR(VLOOKUP(INDEX(EU_Extra!$D$4:$D$155,MATCH(LARGE(EU_Extra!R$4:R$155,$D147),EU_Extra!R$4:R$155,0)),Countries!$A:$B,2,FALSE),"")</f>
        <v/>
      </c>
      <c r="U147" s="144" t="str">
        <f>IFERROR(VLOOKUP(INDEX(EU_Extra!$D$4:$D$155,MATCH(LARGE(EU_Extra!S$4:S$155,$D147),EU_Extra!S$4:S$155,0)),Countries!$A:$B,2,FALSE),"")</f>
        <v/>
      </c>
      <c r="V147" s="144" t="str">
        <f>IFERROR(VLOOKUP(INDEX(EU_Extra!$D$4:$D$155,MATCH(LARGE(EU_Extra!T$4:T$155,$D147),EU_Extra!T$4:T$155,0)),Countries!$A:$B,2,FALSE),"")</f>
        <v/>
      </c>
      <c r="W147" s="144" t="str">
        <f>IFERROR(VLOOKUP(INDEX(EU_Extra!$D$4:$D$155,MATCH(LARGE(EU_Extra!U$4:U$155,$D147),EU_Extra!U$4:U$155,0)),Countries!$A:$B,2,FALSE),"")</f>
        <v/>
      </c>
      <c r="X147" s="144" t="str">
        <f>IFERROR(VLOOKUP(INDEX(EU_Extra!$D$4:$D$155,MATCH(LARGE(EU_Extra!V$4:V$155,$D147),EU_Extra!V$4:V$155,0)),Countries!$A:$B,2,FALSE),"")</f>
        <v/>
      </c>
      <c r="Y147" s="144" t="str">
        <f>IFERROR(VLOOKUP(INDEX(EU_Extra!$D$4:$D$155,MATCH(LARGE(EU_Extra!W$4:W$155,$D147),EU_Extra!W$4:W$155,0)),Countries!$A:$B,2,FALSE),"")</f>
        <v/>
      </c>
      <c r="Z147" s="144" t="str">
        <f>IFERROR(VLOOKUP(INDEX(EU_Extra!$D$4:$D$155,MATCH(LARGE(EU_Extra!X$4:X$155,$D147),EU_Extra!X$4:X$155,0)),Countries!$A:$B,2,FALSE),"")</f>
        <v/>
      </c>
      <c r="AA147" s="144" t="str">
        <f>IFERROR(VLOOKUP(INDEX(EU_Extra!$D$4:$D$155,MATCH(LARGE(EU_Extra!Y$4:Y$155,$D147),EU_Extra!Y$4:Y$155,0)),Countries!$A:$B,2,FALSE),"")</f>
        <v/>
      </c>
      <c r="AB147" s="144" t="str">
        <f>IFERROR(VLOOKUP(INDEX(EU_Extra!$D$4:$D$155,MATCH(LARGE(EU_Extra!Z$4:Z$155,$D147),EU_Extra!Z$4:Z$155,0)),Countries!$A:$B,2,FALSE),"")</f>
        <v/>
      </c>
      <c r="AC147" s="144" t="str">
        <f>IFERROR(VLOOKUP(INDEX(EU_Extra!$D$4:$D$155,MATCH(LARGE(EU_Extra!AA$4:AA$155,$D147),EU_Extra!AA$4:AA$155,0)),Countries!$A:$B,2,FALSE),"")</f>
        <v/>
      </c>
      <c r="AD147" s="144" t="str">
        <f>IFERROR(VLOOKUP(INDEX(EU_Extra!$D$4:$D$155,MATCH(LARGE(EU_Extra!AB$4:AB$155,$D147),EU_Extra!AB$4:AB$155,0)),Countries!$A:$B,2,FALSE),"")</f>
        <v/>
      </c>
      <c r="AE147" s="144" t="str">
        <f>IFERROR(VLOOKUP(INDEX(EU_Extra!$D$4:$D$155,MATCH(LARGE(EU_Extra!AC$4:AC$155,$D147),EU_Extra!AC$4:AC$155,0)),Countries!$A:$B,2,FALSE),"")</f>
        <v/>
      </c>
      <c r="AF147" s="144" t="str">
        <f>IFERROR(VLOOKUP(INDEX(EU_Extra!$D$4:$D$155,MATCH(LARGE(EU_Extra!AD$4:AD$155,$D147),EU_Extra!AD$4:AD$155,0)),Countries!$A:$B,2,FALSE),"")</f>
        <v/>
      </c>
      <c r="AG147" s="144" t="str">
        <f>IFERROR(VLOOKUP(INDEX(EU_Extra!$D$4:$D$155,MATCH(LARGE(EU_Extra!AE$4:AE$155,$D147),EU_Extra!AE$4:AE$155,0)),Countries!$A:$B,2,FALSE),"")</f>
        <v/>
      </c>
      <c r="AH147" s="144" t="str">
        <f>IFERROR(VLOOKUP(INDEX(EU_Extra!$D$4:$D$155,MATCH(LARGE(EU_Extra!AF$4:AF$155,$D147),EU_Extra!AF$4:AF$155,0)),Countries!$A:$B,2,FALSE),"")</f>
        <v/>
      </c>
      <c r="AI147" s="144" t="str">
        <f>IFERROR(VLOOKUP(INDEX(EU_Extra!$D$4:$D$155,MATCH(LARGE(EU_Extra!AG$4:AG$155,$D147),EU_Extra!AG$4:AG$155,0)),Countries!$A:$B,2,FALSE),"")</f>
        <v/>
      </c>
      <c r="AJ147" s="144" t="str">
        <f>IFERROR(VLOOKUP(INDEX(EU_Extra!$D$4:$D$155,MATCH(LARGE(EU_Extra!AH$4:AH$155,$D147),EU_Extra!AH$4:AH$155,0)),Countries!$A:$B,2,FALSE),"")</f>
        <v/>
      </c>
    </row>
    <row r="148" spans="4:36" ht="16" customHeight="1">
      <c r="D148" s="145">
        <f t="shared" si="3"/>
        <v>141</v>
      </c>
      <c r="E148" s="144" t="str">
        <f>IFERROR(VLOOKUP(INDEX(EU_Extra!$D$4:$D$152,MATCH(LARGE(EU_Extra!#REF!,$D148),EU_Extra!#REF!,0)),Countries!$A:$B,2,FALSE),"")</f>
        <v/>
      </c>
      <c r="F148" s="144" t="str">
        <f>IFERROR(VLOOKUP(INDEX(EU_Extra!$D$4:$D$152,MATCH(LARGE(EU_Extra!#REF!,$D148),EU_Extra!#REF!,0)),Countries!$A:$B,2,FALSE),"")</f>
        <v/>
      </c>
      <c r="G148" s="144" t="str">
        <f>IFERROR(VLOOKUP(INDEX(EU_Extra!$D$4:$D$155,MATCH(LARGE(EU_Extra!E$4:E$155,$D148),EU_Extra!E$4:E$155,0)),Countries!$A:$B,2,FALSE),"")</f>
        <v/>
      </c>
      <c r="H148" s="144" t="str">
        <f>IFERROR(VLOOKUP(INDEX(EU_Extra!$D$4:$D$155,MATCH(LARGE(EU_Extra!F$4:F$155,$D148),EU_Extra!F$4:F$155,0)),Countries!$A:$B,2,FALSE),"")</f>
        <v/>
      </c>
      <c r="I148" s="144" t="str">
        <f>IFERROR(VLOOKUP(INDEX(EU_Extra!$D$4:$D$155,MATCH(LARGE(EU_Extra!G$4:G$155,$D148),EU_Extra!G$4:G$155,0)),Countries!$A:$B,2,FALSE),"")</f>
        <v/>
      </c>
      <c r="J148" s="144" t="str">
        <f>IFERROR(VLOOKUP(INDEX(EU_Extra!$D$4:$D$155,MATCH(LARGE(EU_Extra!H$4:H$155,$D148),EU_Extra!H$4:H$155,0)),Countries!$A:$B,2,FALSE),"")</f>
        <v/>
      </c>
      <c r="K148" s="144" t="str">
        <f>IFERROR(VLOOKUP(INDEX(EU_Extra!$D$4:$D$155,MATCH(LARGE(EU_Extra!I$4:I$155,$D148),EU_Extra!I$4:I$155,0)),Countries!$A:$B,2,FALSE),"")</f>
        <v/>
      </c>
      <c r="L148" s="144" t="str">
        <f>IFERROR(VLOOKUP(INDEX(EU_Extra!$D$4:$D$155,MATCH(LARGE(EU_Extra!J$4:J$155,$D148),EU_Extra!J$4:J$155,0)),Countries!$A:$B,2,FALSE),"")</f>
        <v/>
      </c>
      <c r="M148" s="144" t="str">
        <f>IFERROR(VLOOKUP(INDEX(EU_Extra!$D$4:$D$155,MATCH(LARGE(EU_Extra!K$4:K$155,$D148),EU_Extra!K$4:K$155,0)),Countries!$A:$B,2,FALSE),"")</f>
        <v/>
      </c>
      <c r="N148" s="144" t="str">
        <f>IFERROR(VLOOKUP(INDEX(EU_Extra!$D$4:$D$155,MATCH(LARGE(EU_Extra!L$4:L$155,$D148),EU_Extra!L$4:L$155,0)),Countries!$A:$B,2,FALSE),"")</f>
        <v/>
      </c>
      <c r="O148" s="144" t="str">
        <f>IFERROR(VLOOKUP(INDEX(EU_Extra!$D$4:$D$155,MATCH(LARGE(EU_Extra!M$4:M$155,$D148),EU_Extra!M$4:M$155,0)),Countries!$A:$B,2,FALSE),"")</f>
        <v/>
      </c>
      <c r="P148" s="144" t="str">
        <f>IFERROR(VLOOKUP(INDEX(EU_Extra!$D$4:$D$155,MATCH(LARGE(EU_Extra!N$4:N$155,$D148),EU_Extra!N$4:N$155,0)),Countries!$A:$B,2,FALSE),"")</f>
        <v/>
      </c>
      <c r="Q148" s="144" t="str">
        <f>IFERROR(VLOOKUP(INDEX(EU_Extra!$D$4:$D$155,MATCH(LARGE(EU_Extra!O$4:O$155,$D148),EU_Extra!O$4:O$155,0)),Countries!$A:$B,2,FALSE),"")</f>
        <v/>
      </c>
      <c r="R148" s="144" t="str">
        <f>IFERROR(VLOOKUP(INDEX(EU_Extra!$D$4:$D$155,MATCH(LARGE(EU_Extra!P$4:P$155,$D148),EU_Extra!P$4:P$155,0)),Countries!$A:$B,2,FALSE),"")</f>
        <v/>
      </c>
      <c r="S148" s="144" t="str">
        <f>IFERROR(VLOOKUP(INDEX(EU_Extra!$D$4:$D$155,MATCH(LARGE(EU_Extra!Q$4:Q$155,$D148),EU_Extra!Q$4:Q$155,0)),Countries!$A:$B,2,FALSE),"")</f>
        <v/>
      </c>
      <c r="T148" s="144" t="str">
        <f>IFERROR(VLOOKUP(INDEX(EU_Extra!$D$4:$D$155,MATCH(LARGE(EU_Extra!R$4:R$155,$D148),EU_Extra!R$4:R$155,0)),Countries!$A:$B,2,FALSE),"")</f>
        <v/>
      </c>
      <c r="U148" s="144" t="str">
        <f>IFERROR(VLOOKUP(INDEX(EU_Extra!$D$4:$D$155,MATCH(LARGE(EU_Extra!S$4:S$155,$D148),EU_Extra!S$4:S$155,0)),Countries!$A:$B,2,FALSE),"")</f>
        <v/>
      </c>
      <c r="V148" s="144" t="str">
        <f>IFERROR(VLOOKUP(INDEX(EU_Extra!$D$4:$D$155,MATCH(LARGE(EU_Extra!T$4:T$155,$D148),EU_Extra!T$4:T$155,0)),Countries!$A:$B,2,FALSE),"")</f>
        <v/>
      </c>
      <c r="W148" s="144" t="str">
        <f>IFERROR(VLOOKUP(INDEX(EU_Extra!$D$4:$D$155,MATCH(LARGE(EU_Extra!U$4:U$155,$D148),EU_Extra!U$4:U$155,0)),Countries!$A:$B,2,FALSE),"")</f>
        <v/>
      </c>
      <c r="X148" s="144" t="str">
        <f>IFERROR(VLOOKUP(INDEX(EU_Extra!$D$4:$D$155,MATCH(LARGE(EU_Extra!V$4:V$155,$D148),EU_Extra!V$4:V$155,0)),Countries!$A:$B,2,FALSE),"")</f>
        <v/>
      </c>
      <c r="Y148" s="144" t="str">
        <f>IFERROR(VLOOKUP(INDEX(EU_Extra!$D$4:$D$155,MATCH(LARGE(EU_Extra!W$4:W$155,$D148),EU_Extra!W$4:W$155,0)),Countries!$A:$B,2,FALSE),"")</f>
        <v/>
      </c>
      <c r="Z148" s="144" t="str">
        <f>IFERROR(VLOOKUP(INDEX(EU_Extra!$D$4:$D$155,MATCH(LARGE(EU_Extra!X$4:X$155,$D148),EU_Extra!X$4:X$155,0)),Countries!$A:$B,2,FALSE),"")</f>
        <v/>
      </c>
      <c r="AA148" s="144" t="str">
        <f>IFERROR(VLOOKUP(INDEX(EU_Extra!$D$4:$D$155,MATCH(LARGE(EU_Extra!Y$4:Y$155,$D148),EU_Extra!Y$4:Y$155,0)),Countries!$A:$B,2,FALSE),"")</f>
        <v/>
      </c>
      <c r="AB148" s="144" t="str">
        <f>IFERROR(VLOOKUP(INDEX(EU_Extra!$D$4:$D$155,MATCH(LARGE(EU_Extra!Z$4:Z$155,$D148),EU_Extra!Z$4:Z$155,0)),Countries!$A:$B,2,FALSE),"")</f>
        <v/>
      </c>
      <c r="AC148" s="144" t="str">
        <f>IFERROR(VLOOKUP(INDEX(EU_Extra!$D$4:$D$155,MATCH(LARGE(EU_Extra!AA$4:AA$155,$D148),EU_Extra!AA$4:AA$155,0)),Countries!$A:$B,2,FALSE),"")</f>
        <v/>
      </c>
      <c r="AD148" s="144" t="str">
        <f>IFERROR(VLOOKUP(INDEX(EU_Extra!$D$4:$D$155,MATCH(LARGE(EU_Extra!AB$4:AB$155,$D148),EU_Extra!AB$4:AB$155,0)),Countries!$A:$B,2,FALSE),"")</f>
        <v/>
      </c>
      <c r="AE148" s="144" t="str">
        <f>IFERROR(VLOOKUP(INDEX(EU_Extra!$D$4:$D$155,MATCH(LARGE(EU_Extra!AC$4:AC$155,$D148),EU_Extra!AC$4:AC$155,0)),Countries!$A:$B,2,FALSE),"")</f>
        <v/>
      </c>
      <c r="AF148" s="144" t="str">
        <f>IFERROR(VLOOKUP(INDEX(EU_Extra!$D$4:$D$155,MATCH(LARGE(EU_Extra!AD$4:AD$155,$D148),EU_Extra!AD$4:AD$155,0)),Countries!$A:$B,2,FALSE),"")</f>
        <v/>
      </c>
      <c r="AG148" s="144" t="str">
        <f>IFERROR(VLOOKUP(INDEX(EU_Extra!$D$4:$D$155,MATCH(LARGE(EU_Extra!AE$4:AE$155,$D148),EU_Extra!AE$4:AE$155,0)),Countries!$A:$B,2,FALSE),"")</f>
        <v/>
      </c>
      <c r="AH148" s="144" t="str">
        <f>IFERROR(VLOOKUP(INDEX(EU_Extra!$D$4:$D$155,MATCH(LARGE(EU_Extra!AF$4:AF$155,$D148),EU_Extra!AF$4:AF$155,0)),Countries!$A:$B,2,FALSE),"")</f>
        <v/>
      </c>
      <c r="AI148" s="144" t="str">
        <f>IFERROR(VLOOKUP(INDEX(EU_Extra!$D$4:$D$155,MATCH(LARGE(EU_Extra!AG$4:AG$155,$D148),EU_Extra!AG$4:AG$155,0)),Countries!$A:$B,2,FALSE),"")</f>
        <v/>
      </c>
      <c r="AJ148" s="144" t="str">
        <f>IFERROR(VLOOKUP(INDEX(EU_Extra!$D$4:$D$155,MATCH(LARGE(EU_Extra!AH$4:AH$155,$D148),EU_Extra!AH$4:AH$155,0)),Countries!$A:$B,2,FALSE),"")</f>
        <v/>
      </c>
    </row>
    <row r="149" spans="4:36" ht="16" customHeight="1">
      <c r="D149" s="145">
        <f t="shared" si="3"/>
        <v>142</v>
      </c>
      <c r="E149" s="144" t="str">
        <f>IFERROR(VLOOKUP(INDEX(EU_Extra!$D$4:$D$152,MATCH(LARGE(EU_Extra!#REF!,$D149),EU_Extra!#REF!,0)),Countries!$A:$B,2,FALSE),"")</f>
        <v/>
      </c>
      <c r="F149" s="144" t="str">
        <f>IFERROR(VLOOKUP(INDEX(EU_Extra!$D$4:$D$152,MATCH(LARGE(EU_Extra!#REF!,$D149),EU_Extra!#REF!,0)),Countries!$A:$B,2,FALSE),"")</f>
        <v/>
      </c>
      <c r="G149" s="144" t="str">
        <f>IFERROR(VLOOKUP(INDEX(EU_Extra!$D$4:$D$155,MATCH(LARGE(EU_Extra!E$4:E$155,$D149),EU_Extra!E$4:E$155,0)),Countries!$A:$B,2,FALSE),"")</f>
        <v/>
      </c>
      <c r="H149" s="144" t="str">
        <f>IFERROR(VLOOKUP(INDEX(EU_Extra!$D$4:$D$155,MATCH(LARGE(EU_Extra!F$4:F$155,$D149),EU_Extra!F$4:F$155,0)),Countries!$A:$B,2,FALSE),"")</f>
        <v/>
      </c>
      <c r="I149" s="144" t="str">
        <f>IFERROR(VLOOKUP(INDEX(EU_Extra!$D$4:$D$155,MATCH(LARGE(EU_Extra!G$4:G$155,$D149),EU_Extra!G$4:G$155,0)),Countries!$A:$B,2,FALSE),"")</f>
        <v/>
      </c>
      <c r="J149" s="144" t="str">
        <f>IFERROR(VLOOKUP(INDEX(EU_Extra!$D$4:$D$155,MATCH(LARGE(EU_Extra!H$4:H$155,$D149),EU_Extra!H$4:H$155,0)),Countries!$A:$B,2,FALSE),"")</f>
        <v/>
      </c>
      <c r="K149" s="144" t="str">
        <f>IFERROR(VLOOKUP(INDEX(EU_Extra!$D$4:$D$155,MATCH(LARGE(EU_Extra!I$4:I$155,$D149),EU_Extra!I$4:I$155,0)),Countries!$A:$B,2,FALSE),"")</f>
        <v/>
      </c>
      <c r="L149" s="144" t="str">
        <f>IFERROR(VLOOKUP(INDEX(EU_Extra!$D$4:$D$155,MATCH(LARGE(EU_Extra!J$4:J$155,$D149),EU_Extra!J$4:J$155,0)),Countries!$A:$B,2,FALSE),"")</f>
        <v/>
      </c>
      <c r="M149" s="144" t="str">
        <f>IFERROR(VLOOKUP(INDEX(EU_Extra!$D$4:$D$155,MATCH(LARGE(EU_Extra!K$4:K$155,$D149),EU_Extra!K$4:K$155,0)),Countries!$A:$B,2,FALSE),"")</f>
        <v/>
      </c>
      <c r="N149" s="144" t="str">
        <f>IFERROR(VLOOKUP(INDEX(EU_Extra!$D$4:$D$155,MATCH(LARGE(EU_Extra!L$4:L$155,$D149),EU_Extra!L$4:L$155,0)),Countries!$A:$B,2,FALSE),"")</f>
        <v/>
      </c>
      <c r="O149" s="144" t="str">
        <f>IFERROR(VLOOKUP(INDEX(EU_Extra!$D$4:$D$155,MATCH(LARGE(EU_Extra!M$4:M$155,$D149),EU_Extra!M$4:M$155,0)),Countries!$A:$B,2,FALSE),"")</f>
        <v/>
      </c>
      <c r="P149" s="144" t="str">
        <f>IFERROR(VLOOKUP(INDEX(EU_Extra!$D$4:$D$155,MATCH(LARGE(EU_Extra!N$4:N$155,$D149),EU_Extra!N$4:N$155,0)),Countries!$A:$B,2,FALSE),"")</f>
        <v/>
      </c>
      <c r="Q149" s="144" t="str">
        <f>IFERROR(VLOOKUP(INDEX(EU_Extra!$D$4:$D$155,MATCH(LARGE(EU_Extra!O$4:O$155,$D149),EU_Extra!O$4:O$155,0)),Countries!$A:$B,2,FALSE),"")</f>
        <v/>
      </c>
      <c r="R149" s="144" t="str">
        <f>IFERROR(VLOOKUP(INDEX(EU_Extra!$D$4:$D$155,MATCH(LARGE(EU_Extra!P$4:P$155,$D149),EU_Extra!P$4:P$155,0)),Countries!$A:$B,2,FALSE),"")</f>
        <v/>
      </c>
      <c r="S149" s="144" t="str">
        <f>IFERROR(VLOOKUP(INDEX(EU_Extra!$D$4:$D$155,MATCH(LARGE(EU_Extra!Q$4:Q$155,$D149),EU_Extra!Q$4:Q$155,0)),Countries!$A:$B,2,FALSE),"")</f>
        <v/>
      </c>
      <c r="T149" s="144" t="str">
        <f>IFERROR(VLOOKUP(INDEX(EU_Extra!$D$4:$D$155,MATCH(LARGE(EU_Extra!R$4:R$155,$D149),EU_Extra!R$4:R$155,0)),Countries!$A:$B,2,FALSE),"")</f>
        <v/>
      </c>
      <c r="U149" s="144" t="str">
        <f>IFERROR(VLOOKUP(INDEX(EU_Extra!$D$4:$D$155,MATCH(LARGE(EU_Extra!S$4:S$155,$D149),EU_Extra!S$4:S$155,0)),Countries!$A:$B,2,FALSE),"")</f>
        <v/>
      </c>
      <c r="V149" s="144" t="str">
        <f>IFERROR(VLOOKUP(INDEX(EU_Extra!$D$4:$D$155,MATCH(LARGE(EU_Extra!T$4:T$155,$D149),EU_Extra!T$4:T$155,0)),Countries!$A:$B,2,FALSE),"")</f>
        <v/>
      </c>
      <c r="W149" s="144" t="str">
        <f>IFERROR(VLOOKUP(INDEX(EU_Extra!$D$4:$D$155,MATCH(LARGE(EU_Extra!U$4:U$155,$D149),EU_Extra!U$4:U$155,0)),Countries!$A:$B,2,FALSE),"")</f>
        <v/>
      </c>
      <c r="X149" s="144" t="str">
        <f>IFERROR(VLOOKUP(INDEX(EU_Extra!$D$4:$D$155,MATCH(LARGE(EU_Extra!V$4:V$155,$D149),EU_Extra!V$4:V$155,0)),Countries!$A:$B,2,FALSE),"")</f>
        <v/>
      </c>
      <c r="Y149" s="144" t="str">
        <f>IFERROR(VLOOKUP(INDEX(EU_Extra!$D$4:$D$155,MATCH(LARGE(EU_Extra!W$4:W$155,$D149),EU_Extra!W$4:W$155,0)),Countries!$A:$B,2,FALSE),"")</f>
        <v/>
      </c>
      <c r="Z149" s="144" t="str">
        <f>IFERROR(VLOOKUP(INDEX(EU_Extra!$D$4:$D$155,MATCH(LARGE(EU_Extra!X$4:X$155,$D149),EU_Extra!X$4:X$155,0)),Countries!$A:$B,2,FALSE),"")</f>
        <v/>
      </c>
      <c r="AA149" s="144" t="str">
        <f>IFERROR(VLOOKUP(INDEX(EU_Extra!$D$4:$D$155,MATCH(LARGE(EU_Extra!Y$4:Y$155,$D149),EU_Extra!Y$4:Y$155,0)),Countries!$A:$B,2,FALSE),"")</f>
        <v/>
      </c>
      <c r="AB149" s="144" t="str">
        <f>IFERROR(VLOOKUP(INDEX(EU_Extra!$D$4:$D$155,MATCH(LARGE(EU_Extra!Z$4:Z$155,$D149),EU_Extra!Z$4:Z$155,0)),Countries!$A:$B,2,FALSE),"")</f>
        <v/>
      </c>
      <c r="AC149" s="144" t="str">
        <f>IFERROR(VLOOKUP(INDEX(EU_Extra!$D$4:$D$155,MATCH(LARGE(EU_Extra!AA$4:AA$155,$D149),EU_Extra!AA$4:AA$155,0)),Countries!$A:$B,2,FALSE),"")</f>
        <v/>
      </c>
      <c r="AD149" s="144" t="str">
        <f>IFERROR(VLOOKUP(INDEX(EU_Extra!$D$4:$D$155,MATCH(LARGE(EU_Extra!AB$4:AB$155,$D149),EU_Extra!AB$4:AB$155,0)),Countries!$A:$B,2,FALSE),"")</f>
        <v/>
      </c>
      <c r="AE149" s="144" t="str">
        <f>IFERROR(VLOOKUP(INDEX(EU_Extra!$D$4:$D$155,MATCH(LARGE(EU_Extra!AC$4:AC$155,$D149),EU_Extra!AC$4:AC$155,0)),Countries!$A:$B,2,FALSE),"")</f>
        <v/>
      </c>
      <c r="AF149" s="144" t="str">
        <f>IFERROR(VLOOKUP(INDEX(EU_Extra!$D$4:$D$155,MATCH(LARGE(EU_Extra!AD$4:AD$155,$D149),EU_Extra!AD$4:AD$155,0)),Countries!$A:$B,2,FALSE),"")</f>
        <v/>
      </c>
      <c r="AG149" s="144" t="str">
        <f>IFERROR(VLOOKUP(INDEX(EU_Extra!$D$4:$D$155,MATCH(LARGE(EU_Extra!AE$4:AE$155,$D149),EU_Extra!AE$4:AE$155,0)),Countries!$A:$B,2,FALSE),"")</f>
        <v/>
      </c>
      <c r="AH149" s="144" t="str">
        <f>IFERROR(VLOOKUP(INDEX(EU_Extra!$D$4:$D$155,MATCH(LARGE(EU_Extra!AF$4:AF$155,$D149),EU_Extra!AF$4:AF$155,0)),Countries!$A:$B,2,FALSE),"")</f>
        <v/>
      </c>
      <c r="AI149" s="144" t="str">
        <f>IFERROR(VLOOKUP(INDEX(EU_Extra!$D$4:$D$155,MATCH(LARGE(EU_Extra!AG$4:AG$155,$D149),EU_Extra!AG$4:AG$155,0)),Countries!$A:$B,2,FALSE),"")</f>
        <v/>
      </c>
      <c r="AJ149" s="144" t="str">
        <f>IFERROR(VLOOKUP(INDEX(EU_Extra!$D$4:$D$155,MATCH(LARGE(EU_Extra!AH$4:AH$155,$D149),EU_Extra!AH$4:AH$155,0)),Countries!$A:$B,2,FALSE),"")</f>
        <v/>
      </c>
    </row>
    <row r="150" spans="4:36" ht="16" customHeight="1">
      <c r="D150" s="145">
        <f t="shared" si="3"/>
        <v>143</v>
      </c>
      <c r="E150" s="144" t="str">
        <f>IFERROR(VLOOKUP(INDEX(EU_Extra!$D$4:$D$152,MATCH(LARGE(EU_Extra!#REF!,$D150),EU_Extra!#REF!,0)),Countries!$A:$B,2,FALSE),"")</f>
        <v/>
      </c>
      <c r="F150" s="144" t="str">
        <f>IFERROR(VLOOKUP(INDEX(EU_Extra!$D$4:$D$152,MATCH(LARGE(EU_Extra!#REF!,$D150),EU_Extra!#REF!,0)),Countries!$A:$B,2,FALSE),"")</f>
        <v/>
      </c>
      <c r="G150" s="144" t="str">
        <f>IFERROR(VLOOKUP(INDEX(EU_Extra!$D$4:$D$155,MATCH(LARGE(EU_Extra!E$4:E$155,$D150),EU_Extra!E$4:E$155,0)),Countries!$A:$B,2,FALSE),"")</f>
        <v/>
      </c>
      <c r="H150" s="144" t="str">
        <f>IFERROR(VLOOKUP(INDEX(EU_Extra!$D$4:$D$155,MATCH(LARGE(EU_Extra!F$4:F$155,$D150),EU_Extra!F$4:F$155,0)),Countries!$A:$B,2,FALSE),"")</f>
        <v/>
      </c>
      <c r="I150" s="144" t="str">
        <f>IFERROR(VLOOKUP(INDEX(EU_Extra!$D$4:$D$155,MATCH(LARGE(EU_Extra!G$4:G$155,$D150),EU_Extra!G$4:G$155,0)),Countries!$A:$B,2,FALSE),"")</f>
        <v/>
      </c>
      <c r="J150" s="144" t="str">
        <f>IFERROR(VLOOKUP(INDEX(EU_Extra!$D$4:$D$155,MATCH(LARGE(EU_Extra!H$4:H$155,$D150),EU_Extra!H$4:H$155,0)),Countries!$A:$B,2,FALSE),"")</f>
        <v/>
      </c>
      <c r="K150" s="144" t="str">
        <f>IFERROR(VLOOKUP(INDEX(EU_Extra!$D$4:$D$155,MATCH(LARGE(EU_Extra!I$4:I$155,$D150),EU_Extra!I$4:I$155,0)),Countries!$A:$B,2,FALSE),"")</f>
        <v/>
      </c>
      <c r="L150" s="144" t="str">
        <f>IFERROR(VLOOKUP(INDEX(EU_Extra!$D$4:$D$155,MATCH(LARGE(EU_Extra!J$4:J$155,$D150),EU_Extra!J$4:J$155,0)),Countries!$A:$B,2,FALSE),"")</f>
        <v/>
      </c>
      <c r="M150" s="144" t="str">
        <f>IFERROR(VLOOKUP(INDEX(EU_Extra!$D$4:$D$155,MATCH(LARGE(EU_Extra!K$4:K$155,$D150),EU_Extra!K$4:K$155,0)),Countries!$A:$B,2,FALSE),"")</f>
        <v/>
      </c>
      <c r="N150" s="144" t="str">
        <f>IFERROR(VLOOKUP(INDEX(EU_Extra!$D$4:$D$155,MATCH(LARGE(EU_Extra!L$4:L$155,$D150),EU_Extra!L$4:L$155,0)),Countries!$A:$B,2,FALSE),"")</f>
        <v/>
      </c>
      <c r="O150" s="144" t="str">
        <f>IFERROR(VLOOKUP(INDEX(EU_Extra!$D$4:$D$155,MATCH(LARGE(EU_Extra!M$4:M$155,$D150),EU_Extra!M$4:M$155,0)),Countries!$A:$B,2,FALSE),"")</f>
        <v/>
      </c>
      <c r="P150" s="144" t="str">
        <f>IFERROR(VLOOKUP(INDEX(EU_Extra!$D$4:$D$155,MATCH(LARGE(EU_Extra!N$4:N$155,$D150),EU_Extra!N$4:N$155,0)),Countries!$A:$B,2,FALSE),"")</f>
        <v/>
      </c>
      <c r="Q150" s="144" t="str">
        <f>IFERROR(VLOOKUP(INDEX(EU_Extra!$D$4:$D$155,MATCH(LARGE(EU_Extra!O$4:O$155,$D150),EU_Extra!O$4:O$155,0)),Countries!$A:$B,2,FALSE),"")</f>
        <v/>
      </c>
      <c r="R150" s="144" t="str">
        <f>IFERROR(VLOOKUP(INDEX(EU_Extra!$D$4:$D$155,MATCH(LARGE(EU_Extra!P$4:P$155,$D150),EU_Extra!P$4:P$155,0)),Countries!$A:$B,2,FALSE),"")</f>
        <v/>
      </c>
      <c r="S150" s="144" t="str">
        <f>IFERROR(VLOOKUP(INDEX(EU_Extra!$D$4:$D$155,MATCH(LARGE(EU_Extra!Q$4:Q$155,$D150),EU_Extra!Q$4:Q$155,0)),Countries!$A:$B,2,FALSE),"")</f>
        <v/>
      </c>
      <c r="T150" s="144" t="str">
        <f>IFERROR(VLOOKUP(INDEX(EU_Extra!$D$4:$D$155,MATCH(LARGE(EU_Extra!R$4:R$155,$D150),EU_Extra!R$4:R$155,0)),Countries!$A:$B,2,FALSE),"")</f>
        <v/>
      </c>
      <c r="U150" s="144" t="str">
        <f>IFERROR(VLOOKUP(INDEX(EU_Extra!$D$4:$D$155,MATCH(LARGE(EU_Extra!S$4:S$155,$D150),EU_Extra!S$4:S$155,0)),Countries!$A:$B,2,FALSE),"")</f>
        <v/>
      </c>
      <c r="V150" s="144" t="str">
        <f>IFERROR(VLOOKUP(INDEX(EU_Extra!$D$4:$D$155,MATCH(LARGE(EU_Extra!T$4:T$155,$D150),EU_Extra!T$4:T$155,0)),Countries!$A:$B,2,FALSE),"")</f>
        <v/>
      </c>
      <c r="W150" s="144" t="str">
        <f>IFERROR(VLOOKUP(INDEX(EU_Extra!$D$4:$D$155,MATCH(LARGE(EU_Extra!U$4:U$155,$D150),EU_Extra!U$4:U$155,0)),Countries!$A:$B,2,FALSE),"")</f>
        <v/>
      </c>
      <c r="X150" s="144" t="str">
        <f>IFERROR(VLOOKUP(INDEX(EU_Extra!$D$4:$D$155,MATCH(LARGE(EU_Extra!V$4:V$155,$D150),EU_Extra!V$4:V$155,0)),Countries!$A:$B,2,FALSE),"")</f>
        <v/>
      </c>
      <c r="Y150" s="144" t="str">
        <f>IFERROR(VLOOKUP(INDEX(EU_Extra!$D$4:$D$155,MATCH(LARGE(EU_Extra!W$4:W$155,$D150),EU_Extra!W$4:W$155,0)),Countries!$A:$B,2,FALSE),"")</f>
        <v/>
      </c>
      <c r="Z150" s="144" t="str">
        <f>IFERROR(VLOOKUP(INDEX(EU_Extra!$D$4:$D$155,MATCH(LARGE(EU_Extra!X$4:X$155,$D150),EU_Extra!X$4:X$155,0)),Countries!$A:$B,2,FALSE),"")</f>
        <v/>
      </c>
      <c r="AA150" s="144" t="str">
        <f>IFERROR(VLOOKUP(INDEX(EU_Extra!$D$4:$D$155,MATCH(LARGE(EU_Extra!Y$4:Y$155,$D150),EU_Extra!Y$4:Y$155,0)),Countries!$A:$B,2,FALSE),"")</f>
        <v/>
      </c>
      <c r="AB150" s="144" t="str">
        <f>IFERROR(VLOOKUP(INDEX(EU_Extra!$D$4:$D$155,MATCH(LARGE(EU_Extra!Z$4:Z$155,$D150),EU_Extra!Z$4:Z$155,0)),Countries!$A:$B,2,FALSE),"")</f>
        <v/>
      </c>
      <c r="AC150" s="144" t="str">
        <f>IFERROR(VLOOKUP(INDEX(EU_Extra!$D$4:$D$155,MATCH(LARGE(EU_Extra!AA$4:AA$155,$D150),EU_Extra!AA$4:AA$155,0)),Countries!$A:$B,2,FALSE),"")</f>
        <v/>
      </c>
      <c r="AD150" s="144" t="str">
        <f>IFERROR(VLOOKUP(INDEX(EU_Extra!$D$4:$D$155,MATCH(LARGE(EU_Extra!AB$4:AB$155,$D150),EU_Extra!AB$4:AB$155,0)),Countries!$A:$B,2,FALSE),"")</f>
        <v/>
      </c>
      <c r="AE150" s="144" t="str">
        <f>IFERROR(VLOOKUP(INDEX(EU_Extra!$D$4:$D$155,MATCH(LARGE(EU_Extra!AC$4:AC$155,$D150),EU_Extra!AC$4:AC$155,0)),Countries!$A:$B,2,FALSE),"")</f>
        <v/>
      </c>
      <c r="AF150" s="144" t="str">
        <f>IFERROR(VLOOKUP(INDEX(EU_Extra!$D$4:$D$155,MATCH(LARGE(EU_Extra!AD$4:AD$155,$D150),EU_Extra!AD$4:AD$155,0)),Countries!$A:$B,2,FALSE),"")</f>
        <v/>
      </c>
      <c r="AG150" s="144" t="str">
        <f>IFERROR(VLOOKUP(INDEX(EU_Extra!$D$4:$D$155,MATCH(LARGE(EU_Extra!AE$4:AE$155,$D150),EU_Extra!AE$4:AE$155,0)),Countries!$A:$B,2,FALSE),"")</f>
        <v/>
      </c>
      <c r="AH150" s="144" t="str">
        <f>IFERROR(VLOOKUP(INDEX(EU_Extra!$D$4:$D$155,MATCH(LARGE(EU_Extra!AF$4:AF$155,$D150),EU_Extra!AF$4:AF$155,0)),Countries!$A:$B,2,FALSE),"")</f>
        <v/>
      </c>
      <c r="AI150" s="144" t="str">
        <f>IFERROR(VLOOKUP(INDEX(EU_Extra!$D$4:$D$155,MATCH(LARGE(EU_Extra!AG$4:AG$155,$D150),EU_Extra!AG$4:AG$155,0)),Countries!$A:$B,2,FALSE),"")</f>
        <v/>
      </c>
      <c r="AJ150" s="144" t="str">
        <f>IFERROR(VLOOKUP(INDEX(EU_Extra!$D$4:$D$155,MATCH(LARGE(EU_Extra!AH$4:AH$155,$D150),EU_Extra!AH$4:AH$155,0)),Countries!$A:$B,2,FALSE),"")</f>
        <v/>
      </c>
    </row>
    <row r="151" spans="4:36" ht="16" customHeight="1">
      <c r="D151" s="145">
        <f t="shared" si="3"/>
        <v>144</v>
      </c>
      <c r="E151" s="144" t="str">
        <f>IFERROR(VLOOKUP(INDEX(EU_Extra!$D$4:$D$152,MATCH(LARGE(EU_Extra!#REF!,$D151),EU_Extra!#REF!,0)),Countries!$A:$B,2,FALSE),"")</f>
        <v/>
      </c>
      <c r="F151" s="144" t="str">
        <f>IFERROR(VLOOKUP(INDEX(EU_Extra!$D$4:$D$152,MATCH(LARGE(EU_Extra!#REF!,$D151),EU_Extra!#REF!,0)),Countries!$A:$B,2,FALSE),"")</f>
        <v/>
      </c>
      <c r="G151" s="144" t="str">
        <f>IFERROR(VLOOKUP(INDEX(EU_Extra!$D$4:$D$155,MATCH(LARGE(EU_Extra!E$4:E$155,$D151),EU_Extra!E$4:E$155,0)),Countries!$A:$B,2,FALSE),"")</f>
        <v/>
      </c>
      <c r="H151" s="144" t="str">
        <f>IFERROR(VLOOKUP(INDEX(EU_Extra!$D$4:$D$155,MATCH(LARGE(EU_Extra!F$4:F$155,$D151),EU_Extra!F$4:F$155,0)),Countries!$A:$B,2,FALSE),"")</f>
        <v/>
      </c>
      <c r="I151" s="144" t="str">
        <f>IFERROR(VLOOKUP(INDEX(EU_Extra!$D$4:$D$155,MATCH(LARGE(EU_Extra!G$4:G$155,$D151),EU_Extra!G$4:G$155,0)),Countries!$A:$B,2,FALSE),"")</f>
        <v/>
      </c>
      <c r="J151" s="144" t="str">
        <f>IFERROR(VLOOKUP(INDEX(EU_Extra!$D$4:$D$155,MATCH(LARGE(EU_Extra!H$4:H$155,$D151),EU_Extra!H$4:H$155,0)),Countries!$A:$B,2,FALSE),"")</f>
        <v/>
      </c>
      <c r="K151" s="144" t="str">
        <f>IFERROR(VLOOKUP(INDEX(EU_Extra!$D$4:$D$155,MATCH(LARGE(EU_Extra!I$4:I$155,$D151),EU_Extra!I$4:I$155,0)),Countries!$A:$B,2,FALSE),"")</f>
        <v/>
      </c>
      <c r="L151" s="144" t="str">
        <f>IFERROR(VLOOKUP(INDEX(EU_Extra!$D$4:$D$155,MATCH(LARGE(EU_Extra!J$4:J$155,$D151),EU_Extra!J$4:J$155,0)),Countries!$A:$B,2,FALSE),"")</f>
        <v/>
      </c>
      <c r="M151" s="144" t="str">
        <f>IFERROR(VLOOKUP(INDEX(EU_Extra!$D$4:$D$155,MATCH(LARGE(EU_Extra!K$4:K$155,$D151),EU_Extra!K$4:K$155,0)),Countries!$A:$B,2,FALSE),"")</f>
        <v/>
      </c>
      <c r="N151" s="144" t="str">
        <f>IFERROR(VLOOKUP(INDEX(EU_Extra!$D$4:$D$155,MATCH(LARGE(EU_Extra!L$4:L$155,$D151),EU_Extra!L$4:L$155,0)),Countries!$A:$B,2,FALSE),"")</f>
        <v/>
      </c>
      <c r="O151" s="144" t="str">
        <f>IFERROR(VLOOKUP(INDEX(EU_Extra!$D$4:$D$155,MATCH(LARGE(EU_Extra!M$4:M$155,$D151),EU_Extra!M$4:M$155,0)),Countries!$A:$B,2,FALSE),"")</f>
        <v/>
      </c>
      <c r="P151" s="144" t="str">
        <f>IFERROR(VLOOKUP(INDEX(EU_Extra!$D$4:$D$155,MATCH(LARGE(EU_Extra!N$4:N$155,$D151),EU_Extra!N$4:N$155,0)),Countries!$A:$B,2,FALSE),"")</f>
        <v/>
      </c>
      <c r="Q151" s="144" t="str">
        <f>IFERROR(VLOOKUP(INDEX(EU_Extra!$D$4:$D$155,MATCH(LARGE(EU_Extra!O$4:O$155,$D151),EU_Extra!O$4:O$155,0)),Countries!$A:$B,2,FALSE),"")</f>
        <v/>
      </c>
      <c r="R151" s="144" t="str">
        <f>IFERROR(VLOOKUP(INDEX(EU_Extra!$D$4:$D$155,MATCH(LARGE(EU_Extra!P$4:P$155,$D151),EU_Extra!P$4:P$155,0)),Countries!$A:$B,2,FALSE),"")</f>
        <v/>
      </c>
      <c r="S151" s="144" t="str">
        <f>IFERROR(VLOOKUP(INDEX(EU_Extra!$D$4:$D$155,MATCH(LARGE(EU_Extra!Q$4:Q$155,$D151),EU_Extra!Q$4:Q$155,0)),Countries!$A:$B,2,FALSE),"")</f>
        <v/>
      </c>
      <c r="T151" s="144" t="str">
        <f>IFERROR(VLOOKUP(INDEX(EU_Extra!$D$4:$D$155,MATCH(LARGE(EU_Extra!R$4:R$155,$D151),EU_Extra!R$4:R$155,0)),Countries!$A:$B,2,FALSE),"")</f>
        <v/>
      </c>
      <c r="U151" s="144" t="str">
        <f>IFERROR(VLOOKUP(INDEX(EU_Extra!$D$4:$D$155,MATCH(LARGE(EU_Extra!S$4:S$155,$D151),EU_Extra!S$4:S$155,0)),Countries!$A:$B,2,FALSE),"")</f>
        <v/>
      </c>
      <c r="V151" s="144" t="str">
        <f>IFERROR(VLOOKUP(INDEX(EU_Extra!$D$4:$D$155,MATCH(LARGE(EU_Extra!T$4:T$155,$D151),EU_Extra!T$4:T$155,0)),Countries!$A:$B,2,FALSE),"")</f>
        <v/>
      </c>
      <c r="W151" s="144" t="str">
        <f>IFERROR(VLOOKUP(INDEX(EU_Extra!$D$4:$D$155,MATCH(LARGE(EU_Extra!U$4:U$155,$D151),EU_Extra!U$4:U$155,0)),Countries!$A:$B,2,FALSE),"")</f>
        <v/>
      </c>
      <c r="X151" s="144" t="str">
        <f>IFERROR(VLOOKUP(INDEX(EU_Extra!$D$4:$D$155,MATCH(LARGE(EU_Extra!V$4:V$155,$D151),EU_Extra!V$4:V$155,0)),Countries!$A:$B,2,FALSE),"")</f>
        <v/>
      </c>
      <c r="Y151" s="144" t="str">
        <f>IFERROR(VLOOKUP(INDEX(EU_Extra!$D$4:$D$155,MATCH(LARGE(EU_Extra!W$4:W$155,$D151),EU_Extra!W$4:W$155,0)),Countries!$A:$B,2,FALSE),"")</f>
        <v/>
      </c>
      <c r="Z151" s="144" t="str">
        <f>IFERROR(VLOOKUP(INDEX(EU_Extra!$D$4:$D$155,MATCH(LARGE(EU_Extra!X$4:X$155,$D151),EU_Extra!X$4:X$155,0)),Countries!$A:$B,2,FALSE),"")</f>
        <v/>
      </c>
      <c r="AA151" s="144" t="str">
        <f>IFERROR(VLOOKUP(INDEX(EU_Extra!$D$4:$D$155,MATCH(LARGE(EU_Extra!Y$4:Y$155,$D151),EU_Extra!Y$4:Y$155,0)),Countries!$A:$B,2,FALSE),"")</f>
        <v/>
      </c>
      <c r="AB151" s="144" t="str">
        <f>IFERROR(VLOOKUP(INDEX(EU_Extra!$D$4:$D$155,MATCH(LARGE(EU_Extra!Z$4:Z$155,$D151),EU_Extra!Z$4:Z$155,0)),Countries!$A:$B,2,FALSE),"")</f>
        <v/>
      </c>
      <c r="AC151" s="144" t="str">
        <f>IFERROR(VLOOKUP(INDEX(EU_Extra!$D$4:$D$155,MATCH(LARGE(EU_Extra!AA$4:AA$155,$D151),EU_Extra!AA$4:AA$155,0)),Countries!$A:$B,2,FALSE),"")</f>
        <v/>
      </c>
      <c r="AD151" s="144" t="str">
        <f>IFERROR(VLOOKUP(INDEX(EU_Extra!$D$4:$D$155,MATCH(LARGE(EU_Extra!AB$4:AB$155,$D151),EU_Extra!AB$4:AB$155,0)),Countries!$A:$B,2,FALSE),"")</f>
        <v/>
      </c>
      <c r="AE151" s="144" t="str">
        <f>IFERROR(VLOOKUP(INDEX(EU_Extra!$D$4:$D$155,MATCH(LARGE(EU_Extra!AC$4:AC$155,$D151),EU_Extra!AC$4:AC$155,0)),Countries!$A:$B,2,FALSE),"")</f>
        <v/>
      </c>
      <c r="AF151" s="144" t="str">
        <f>IFERROR(VLOOKUP(INDEX(EU_Extra!$D$4:$D$155,MATCH(LARGE(EU_Extra!AD$4:AD$155,$D151),EU_Extra!AD$4:AD$155,0)),Countries!$A:$B,2,FALSE),"")</f>
        <v/>
      </c>
      <c r="AG151" s="144" t="str">
        <f>IFERROR(VLOOKUP(INDEX(EU_Extra!$D$4:$D$155,MATCH(LARGE(EU_Extra!AE$4:AE$155,$D151),EU_Extra!AE$4:AE$155,0)),Countries!$A:$B,2,FALSE),"")</f>
        <v/>
      </c>
      <c r="AH151" s="144" t="str">
        <f>IFERROR(VLOOKUP(INDEX(EU_Extra!$D$4:$D$155,MATCH(LARGE(EU_Extra!AF$4:AF$155,$D151),EU_Extra!AF$4:AF$155,0)),Countries!$A:$B,2,FALSE),"")</f>
        <v/>
      </c>
      <c r="AI151" s="144" t="str">
        <f>IFERROR(VLOOKUP(INDEX(EU_Extra!$D$4:$D$155,MATCH(LARGE(EU_Extra!AG$4:AG$155,$D151),EU_Extra!AG$4:AG$155,0)),Countries!$A:$B,2,FALSE),"")</f>
        <v/>
      </c>
      <c r="AJ151" s="144" t="str">
        <f>IFERROR(VLOOKUP(INDEX(EU_Extra!$D$4:$D$155,MATCH(LARGE(EU_Extra!AH$4:AH$155,$D151),EU_Extra!AH$4:AH$155,0)),Countries!$A:$B,2,FALSE),"")</f>
        <v/>
      </c>
    </row>
    <row r="152" spans="4:36" ht="16" customHeight="1">
      <c r="D152" s="145">
        <f t="shared" si="3"/>
        <v>145</v>
      </c>
      <c r="E152" s="144" t="str">
        <f>IFERROR(VLOOKUP(INDEX(EU_Extra!$D$4:$D$152,MATCH(LARGE(EU_Extra!#REF!,$D152),EU_Extra!#REF!,0)),Countries!$A:$B,2,FALSE),"")</f>
        <v/>
      </c>
      <c r="F152" s="144" t="str">
        <f>IFERROR(VLOOKUP(INDEX(EU_Extra!$D$4:$D$152,MATCH(LARGE(EU_Extra!#REF!,$D152),EU_Extra!#REF!,0)),Countries!$A:$B,2,FALSE),"")</f>
        <v/>
      </c>
      <c r="G152" s="144" t="str">
        <f>IFERROR(VLOOKUP(INDEX(EU_Extra!$D$4:$D$155,MATCH(LARGE(EU_Extra!E$4:E$155,$D152),EU_Extra!E$4:E$155,0)),Countries!$A:$B,2,FALSE),"")</f>
        <v/>
      </c>
      <c r="H152" s="144" t="str">
        <f>IFERROR(VLOOKUP(INDEX(EU_Extra!$D$4:$D$155,MATCH(LARGE(EU_Extra!F$4:F$155,$D152),EU_Extra!F$4:F$155,0)),Countries!$A:$B,2,FALSE),"")</f>
        <v/>
      </c>
      <c r="I152" s="144" t="str">
        <f>IFERROR(VLOOKUP(INDEX(EU_Extra!$D$4:$D$155,MATCH(LARGE(EU_Extra!G$4:G$155,$D152),EU_Extra!G$4:G$155,0)),Countries!$A:$B,2,FALSE),"")</f>
        <v/>
      </c>
      <c r="J152" s="144" t="str">
        <f>IFERROR(VLOOKUP(INDEX(EU_Extra!$D$4:$D$155,MATCH(LARGE(EU_Extra!H$4:H$155,$D152),EU_Extra!H$4:H$155,0)),Countries!$A:$B,2,FALSE),"")</f>
        <v/>
      </c>
      <c r="K152" s="144" t="str">
        <f>IFERROR(VLOOKUP(INDEX(EU_Extra!$D$4:$D$155,MATCH(LARGE(EU_Extra!I$4:I$155,$D152),EU_Extra!I$4:I$155,0)),Countries!$A:$B,2,FALSE),"")</f>
        <v/>
      </c>
      <c r="L152" s="144" t="str">
        <f>IFERROR(VLOOKUP(INDEX(EU_Extra!$D$4:$D$155,MATCH(LARGE(EU_Extra!J$4:J$155,$D152),EU_Extra!J$4:J$155,0)),Countries!$A:$B,2,FALSE),"")</f>
        <v/>
      </c>
      <c r="M152" s="144" t="str">
        <f>IFERROR(VLOOKUP(INDEX(EU_Extra!$D$4:$D$155,MATCH(LARGE(EU_Extra!K$4:K$155,$D152),EU_Extra!K$4:K$155,0)),Countries!$A:$B,2,FALSE),"")</f>
        <v/>
      </c>
      <c r="N152" s="144" t="str">
        <f>IFERROR(VLOOKUP(INDEX(EU_Extra!$D$4:$D$155,MATCH(LARGE(EU_Extra!L$4:L$155,$D152),EU_Extra!L$4:L$155,0)),Countries!$A:$B,2,FALSE),"")</f>
        <v/>
      </c>
      <c r="O152" s="144" t="str">
        <f>IFERROR(VLOOKUP(INDEX(EU_Extra!$D$4:$D$155,MATCH(LARGE(EU_Extra!M$4:M$155,$D152),EU_Extra!M$4:M$155,0)),Countries!$A:$B,2,FALSE),"")</f>
        <v/>
      </c>
      <c r="P152" s="144" t="str">
        <f>IFERROR(VLOOKUP(INDEX(EU_Extra!$D$4:$D$155,MATCH(LARGE(EU_Extra!N$4:N$155,$D152),EU_Extra!N$4:N$155,0)),Countries!$A:$B,2,FALSE),"")</f>
        <v/>
      </c>
      <c r="Q152" s="144" t="str">
        <f>IFERROR(VLOOKUP(INDEX(EU_Extra!$D$4:$D$155,MATCH(LARGE(EU_Extra!O$4:O$155,$D152),EU_Extra!O$4:O$155,0)),Countries!$A:$B,2,FALSE),"")</f>
        <v/>
      </c>
      <c r="R152" s="144" t="str">
        <f>IFERROR(VLOOKUP(INDEX(EU_Extra!$D$4:$D$155,MATCH(LARGE(EU_Extra!P$4:P$155,$D152),EU_Extra!P$4:P$155,0)),Countries!$A:$B,2,FALSE),"")</f>
        <v/>
      </c>
      <c r="S152" s="144" t="str">
        <f>IFERROR(VLOOKUP(INDEX(EU_Extra!$D$4:$D$155,MATCH(LARGE(EU_Extra!Q$4:Q$155,$D152),EU_Extra!Q$4:Q$155,0)),Countries!$A:$B,2,FALSE),"")</f>
        <v/>
      </c>
      <c r="T152" s="144" t="str">
        <f>IFERROR(VLOOKUP(INDEX(EU_Extra!$D$4:$D$155,MATCH(LARGE(EU_Extra!R$4:R$155,$D152),EU_Extra!R$4:R$155,0)),Countries!$A:$B,2,FALSE),"")</f>
        <v/>
      </c>
      <c r="U152" s="144" t="str">
        <f>IFERROR(VLOOKUP(INDEX(EU_Extra!$D$4:$D$155,MATCH(LARGE(EU_Extra!S$4:S$155,$D152),EU_Extra!S$4:S$155,0)),Countries!$A:$B,2,FALSE),"")</f>
        <v/>
      </c>
      <c r="V152" s="144" t="str">
        <f>IFERROR(VLOOKUP(INDEX(EU_Extra!$D$4:$D$155,MATCH(LARGE(EU_Extra!T$4:T$155,$D152),EU_Extra!T$4:T$155,0)),Countries!$A:$B,2,FALSE),"")</f>
        <v/>
      </c>
      <c r="W152" s="144" t="str">
        <f>IFERROR(VLOOKUP(INDEX(EU_Extra!$D$4:$D$155,MATCH(LARGE(EU_Extra!U$4:U$155,$D152),EU_Extra!U$4:U$155,0)),Countries!$A:$B,2,FALSE),"")</f>
        <v/>
      </c>
      <c r="X152" s="144" t="str">
        <f>IFERROR(VLOOKUP(INDEX(EU_Extra!$D$4:$D$155,MATCH(LARGE(EU_Extra!V$4:V$155,$D152),EU_Extra!V$4:V$155,0)),Countries!$A:$B,2,FALSE),"")</f>
        <v/>
      </c>
      <c r="Y152" s="144" t="str">
        <f>IFERROR(VLOOKUP(INDEX(EU_Extra!$D$4:$D$155,MATCH(LARGE(EU_Extra!W$4:W$155,$D152),EU_Extra!W$4:W$155,0)),Countries!$A:$B,2,FALSE),"")</f>
        <v/>
      </c>
      <c r="Z152" s="144" t="str">
        <f>IFERROR(VLOOKUP(INDEX(EU_Extra!$D$4:$D$155,MATCH(LARGE(EU_Extra!X$4:X$155,$D152),EU_Extra!X$4:X$155,0)),Countries!$A:$B,2,FALSE),"")</f>
        <v/>
      </c>
      <c r="AA152" s="144" t="str">
        <f>IFERROR(VLOOKUP(INDEX(EU_Extra!$D$4:$D$155,MATCH(LARGE(EU_Extra!Y$4:Y$155,$D152),EU_Extra!Y$4:Y$155,0)),Countries!$A:$B,2,FALSE),"")</f>
        <v/>
      </c>
      <c r="AB152" s="144" t="str">
        <f>IFERROR(VLOOKUP(INDEX(EU_Extra!$D$4:$D$155,MATCH(LARGE(EU_Extra!Z$4:Z$155,$D152),EU_Extra!Z$4:Z$155,0)),Countries!$A:$B,2,FALSE),"")</f>
        <v/>
      </c>
      <c r="AC152" s="144" t="str">
        <f>IFERROR(VLOOKUP(INDEX(EU_Extra!$D$4:$D$155,MATCH(LARGE(EU_Extra!AA$4:AA$155,$D152),EU_Extra!AA$4:AA$155,0)),Countries!$A:$B,2,FALSE),"")</f>
        <v/>
      </c>
      <c r="AD152" s="144" t="str">
        <f>IFERROR(VLOOKUP(INDEX(EU_Extra!$D$4:$D$155,MATCH(LARGE(EU_Extra!AB$4:AB$155,$D152),EU_Extra!AB$4:AB$155,0)),Countries!$A:$B,2,FALSE),"")</f>
        <v/>
      </c>
      <c r="AE152" s="144" t="str">
        <f>IFERROR(VLOOKUP(INDEX(EU_Extra!$D$4:$D$155,MATCH(LARGE(EU_Extra!AC$4:AC$155,$D152),EU_Extra!AC$4:AC$155,0)),Countries!$A:$B,2,FALSE),"")</f>
        <v/>
      </c>
      <c r="AF152" s="144" t="str">
        <f>IFERROR(VLOOKUP(INDEX(EU_Extra!$D$4:$D$155,MATCH(LARGE(EU_Extra!AD$4:AD$155,$D152),EU_Extra!AD$4:AD$155,0)),Countries!$A:$B,2,FALSE),"")</f>
        <v/>
      </c>
      <c r="AG152" s="144" t="str">
        <f>IFERROR(VLOOKUP(INDEX(EU_Extra!$D$4:$D$155,MATCH(LARGE(EU_Extra!AE$4:AE$155,$D152),EU_Extra!AE$4:AE$155,0)),Countries!$A:$B,2,FALSE),"")</f>
        <v/>
      </c>
      <c r="AH152" s="144" t="str">
        <f>IFERROR(VLOOKUP(INDEX(EU_Extra!$D$4:$D$155,MATCH(LARGE(EU_Extra!AF$4:AF$155,$D152),EU_Extra!AF$4:AF$155,0)),Countries!$A:$B,2,FALSE),"")</f>
        <v/>
      </c>
      <c r="AI152" s="144" t="str">
        <f>IFERROR(VLOOKUP(INDEX(EU_Extra!$D$4:$D$155,MATCH(LARGE(EU_Extra!AG$4:AG$155,$D152),EU_Extra!AG$4:AG$155,0)),Countries!$A:$B,2,FALSE),"")</f>
        <v/>
      </c>
      <c r="AJ152" s="144" t="str">
        <f>IFERROR(VLOOKUP(INDEX(EU_Extra!$D$4:$D$155,MATCH(LARGE(EU_Extra!AH$4:AH$155,$D152),EU_Extra!AH$4:AH$155,0)),Countries!$A:$B,2,FALSE),"")</f>
        <v/>
      </c>
    </row>
    <row r="153" spans="4:36" ht="16" customHeight="1">
      <c r="D153" s="145">
        <f t="shared" si="3"/>
        <v>146</v>
      </c>
      <c r="E153" s="144" t="str">
        <f>IFERROR(VLOOKUP(INDEX(EU_Extra!$D$4:$D$152,MATCH(LARGE(EU_Extra!#REF!,$D153),EU_Extra!#REF!,0)),Countries!$A:$B,2,FALSE),"")</f>
        <v/>
      </c>
      <c r="F153" s="144" t="str">
        <f>IFERROR(VLOOKUP(INDEX(EU_Extra!$D$4:$D$152,MATCH(LARGE(EU_Extra!#REF!,$D153),EU_Extra!#REF!,0)),Countries!$A:$B,2,FALSE),"")</f>
        <v/>
      </c>
      <c r="G153" s="144" t="str">
        <f>IFERROR(VLOOKUP(INDEX(EU_Extra!$D$4:$D$155,MATCH(LARGE(EU_Extra!E$4:E$155,$D153),EU_Extra!E$4:E$155,0)),Countries!$A:$B,2,FALSE),"")</f>
        <v/>
      </c>
      <c r="H153" s="144" t="str">
        <f>IFERROR(VLOOKUP(INDEX(EU_Extra!$D$4:$D$155,MATCH(LARGE(EU_Extra!F$4:F$155,$D153),EU_Extra!F$4:F$155,0)),Countries!$A:$B,2,FALSE),"")</f>
        <v/>
      </c>
      <c r="I153" s="144" t="str">
        <f>IFERROR(VLOOKUP(INDEX(EU_Extra!$D$4:$D$155,MATCH(LARGE(EU_Extra!G$4:G$155,$D153),EU_Extra!G$4:G$155,0)),Countries!$A:$B,2,FALSE),"")</f>
        <v/>
      </c>
      <c r="J153" s="144" t="str">
        <f>IFERROR(VLOOKUP(INDEX(EU_Extra!$D$4:$D$155,MATCH(LARGE(EU_Extra!H$4:H$155,$D153),EU_Extra!H$4:H$155,0)),Countries!$A:$B,2,FALSE),"")</f>
        <v/>
      </c>
      <c r="K153" s="144" t="str">
        <f>IFERROR(VLOOKUP(INDEX(EU_Extra!$D$4:$D$155,MATCH(LARGE(EU_Extra!I$4:I$155,$D153),EU_Extra!I$4:I$155,0)),Countries!$A:$B,2,FALSE),"")</f>
        <v/>
      </c>
      <c r="L153" s="144" t="str">
        <f>IFERROR(VLOOKUP(INDEX(EU_Extra!$D$4:$D$155,MATCH(LARGE(EU_Extra!J$4:J$155,$D153),EU_Extra!J$4:J$155,0)),Countries!$A:$B,2,FALSE),"")</f>
        <v/>
      </c>
      <c r="M153" s="144" t="str">
        <f>IFERROR(VLOOKUP(INDEX(EU_Extra!$D$4:$D$155,MATCH(LARGE(EU_Extra!K$4:K$155,$D153),EU_Extra!K$4:K$155,0)),Countries!$A:$B,2,FALSE),"")</f>
        <v/>
      </c>
      <c r="N153" s="144" t="str">
        <f>IFERROR(VLOOKUP(INDEX(EU_Extra!$D$4:$D$155,MATCH(LARGE(EU_Extra!L$4:L$155,$D153),EU_Extra!L$4:L$155,0)),Countries!$A:$B,2,FALSE),"")</f>
        <v/>
      </c>
      <c r="O153" s="144" t="str">
        <f>IFERROR(VLOOKUP(INDEX(EU_Extra!$D$4:$D$155,MATCH(LARGE(EU_Extra!M$4:M$155,$D153),EU_Extra!M$4:M$155,0)),Countries!$A:$B,2,FALSE),"")</f>
        <v/>
      </c>
      <c r="P153" s="144" t="str">
        <f>IFERROR(VLOOKUP(INDEX(EU_Extra!$D$4:$D$155,MATCH(LARGE(EU_Extra!N$4:N$155,$D153),EU_Extra!N$4:N$155,0)),Countries!$A:$B,2,FALSE),"")</f>
        <v/>
      </c>
      <c r="Q153" s="144" t="str">
        <f>IFERROR(VLOOKUP(INDEX(EU_Extra!$D$4:$D$155,MATCH(LARGE(EU_Extra!O$4:O$155,$D153),EU_Extra!O$4:O$155,0)),Countries!$A:$B,2,FALSE),"")</f>
        <v/>
      </c>
      <c r="R153" s="144" t="str">
        <f>IFERROR(VLOOKUP(INDEX(EU_Extra!$D$4:$D$155,MATCH(LARGE(EU_Extra!P$4:P$155,$D153),EU_Extra!P$4:P$155,0)),Countries!$A:$B,2,FALSE),"")</f>
        <v/>
      </c>
      <c r="S153" s="144" t="str">
        <f>IFERROR(VLOOKUP(INDEX(EU_Extra!$D$4:$D$155,MATCH(LARGE(EU_Extra!Q$4:Q$155,$D153),EU_Extra!Q$4:Q$155,0)),Countries!$A:$B,2,FALSE),"")</f>
        <v/>
      </c>
      <c r="T153" s="144" t="str">
        <f>IFERROR(VLOOKUP(INDEX(EU_Extra!$D$4:$D$155,MATCH(LARGE(EU_Extra!R$4:R$155,$D153),EU_Extra!R$4:R$155,0)),Countries!$A:$B,2,FALSE),"")</f>
        <v/>
      </c>
      <c r="U153" s="144" t="str">
        <f>IFERROR(VLOOKUP(INDEX(EU_Extra!$D$4:$D$155,MATCH(LARGE(EU_Extra!S$4:S$155,$D153),EU_Extra!S$4:S$155,0)),Countries!$A:$B,2,FALSE),"")</f>
        <v/>
      </c>
      <c r="V153" s="144" t="str">
        <f>IFERROR(VLOOKUP(INDEX(EU_Extra!$D$4:$D$155,MATCH(LARGE(EU_Extra!T$4:T$155,$D153),EU_Extra!T$4:T$155,0)),Countries!$A:$B,2,FALSE),"")</f>
        <v/>
      </c>
      <c r="W153" s="144" t="str">
        <f>IFERROR(VLOOKUP(INDEX(EU_Extra!$D$4:$D$155,MATCH(LARGE(EU_Extra!U$4:U$155,$D153),EU_Extra!U$4:U$155,0)),Countries!$A:$B,2,FALSE),"")</f>
        <v/>
      </c>
      <c r="X153" s="144" t="str">
        <f>IFERROR(VLOOKUP(INDEX(EU_Extra!$D$4:$D$155,MATCH(LARGE(EU_Extra!V$4:V$155,$D153),EU_Extra!V$4:V$155,0)),Countries!$A:$B,2,FALSE),"")</f>
        <v/>
      </c>
      <c r="Y153" s="144" t="str">
        <f>IFERROR(VLOOKUP(INDEX(EU_Extra!$D$4:$D$155,MATCH(LARGE(EU_Extra!W$4:W$155,$D153),EU_Extra!W$4:W$155,0)),Countries!$A:$B,2,FALSE),"")</f>
        <v/>
      </c>
      <c r="Z153" s="144" t="str">
        <f>IFERROR(VLOOKUP(INDEX(EU_Extra!$D$4:$D$155,MATCH(LARGE(EU_Extra!X$4:X$155,$D153),EU_Extra!X$4:X$155,0)),Countries!$A:$B,2,FALSE),"")</f>
        <v/>
      </c>
      <c r="AA153" s="144" t="str">
        <f>IFERROR(VLOOKUP(INDEX(EU_Extra!$D$4:$D$155,MATCH(LARGE(EU_Extra!Y$4:Y$155,$D153),EU_Extra!Y$4:Y$155,0)),Countries!$A:$B,2,FALSE),"")</f>
        <v/>
      </c>
      <c r="AB153" s="144" t="str">
        <f>IFERROR(VLOOKUP(INDEX(EU_Extra!$D$4:$D$155,MATCH(LARGE(EU_Extra!Z$4:Z$155,$D153),EU_Extra!Z$4:Z$155,0)),Countries!$A:$B,2,FALSE),"")</f>
        <v/>
      </c>
      <c r="AC153" s="144" t="str">
        <f>IFERROR(VLOOKUP(INDEX(EU_Extra!$D$4:$D$155,MATCH(LARGE(EU_Extra!AA$4:AA$155,$D153),EU_Extra!AA$4:AA$155,0)),Countries!$A:$B,2,FALSE),"")</f>
        <v/>
      </c>
      <c r="AD153" s="144" t="str">
        <f>IFERROR(VLOOKUP(INDEX(EU_Extra!$D$4:$D$155,MATCH(LARGE(EU_Extra!AB$4:AB$155,$D153),EU_Extra!AB$4:AB$155,0)),Countries!$A:$B,2,FALSE),"")</f>
        <v/>
      </c>
      <c r="AE153" s="144" t="str">
        <f>IFERROR(VLOOKUP(INDEX(EU_Extra!$D$4:$D$155,MATCH(LARGE(EU_Extra!AC$4:AC$155,$D153),EU_Extra!AC$4:AC$155,0)),Countries!$A:$B,2,FALSE),"")</f>
        <v/>
      </c>
      <c r="AF153" s="144" t="str">
        <f>IFERROR(VLOOKUP(INDEX(EU_Extra!$D$4:$D$155,MATCH(LARGE(EU_Extra!AD$4:AD$155,$D153),EU_Extra!AD$4:AD$155,0)),Countries!$A:$B,2,FALSE),"")</f>
        <v/>
      </c>
      <c r="AG153" s="144" t="str">
        <f>IFERROR(VLOOKUP(INDEX(EU_Extra!$D$4:$D$155,MATCH(LARGE(EU_Extra!AE$4:AE$155,$D153),EU_Extra!AE$4:AE$155,0)),Countries!$A:$B,2,FALSE),"")</f>
        <v/>
      </c>
      <c r="AH153" s="144" t="str">
        <f>IFERROR(VLOOKUP(INDEX(EU_Extra!$D$4:$D$155,MATCH(LARGE(EU_Extra!AF$4:AF$155,$D153),EU_Extra!AF$4:AF$155,0)),Countries!$A:$B,2,FALSE),"")</f>
        <v/>
      </c>
      <c r="AI153" s="144" t="str">
        <f>IFERROR(VLOOKUP(INDEX(EU_Extra!$D$4:$D$155,MATCH(LARGE(EU_Extra!AG$4:AG$155,$D153),EU_Extra!AG$4:AG$155,0)),Countries!$A:$B,2,FALSE),"")</f>
        <v/>
      </c>
      <c r="AJ153" s="144" t="str">
        <f>IFERROR(VLOOKUP(INDEX(EU_Extra!$D$4:$D$155,MATCH(LARGE(EU_Extra!AH$4:AH$155,$D153),EU_Extra!AH$4:AH$155,0)),Countries!$A:$B,2,FALSE),"")</f>
        <v/>
      </c>
    </row>
    <row r="154" spans="4:36" ht="16" customHeight="1">
      <c r="D154" s="145">
        <f t="shared" si="3"/>
        <v>147</v>
      </c>
      <c r="E154" s="144" t="str">
        <f>IFERROR(VLOOKUP(INDEX(EU_Extra!$D$4:$D$152,MATCH(LARGE(EU_Extra!#REF!,$D154),EU_Extra!#REF!,0)),Countries!$A:$B,2,FALSE),"")</f>
        <v/>
      </c>
      <c r="F154" s="144" t="str">
        <f>IFERROR(VLOOKUP(INDEX(EU_Extra!$D$4:$D$152,MATCH(LARGE(EU_Extra!#REF!,$D154),EU_Extra!#REF!,0)),Countries!$A:$B,2,FALSE),"")</f>
        <v/>
      </c>
      <c r="G154" s="144" t="str">
        <f>IFERROR(VLOOKUP(INDEX(EU_Extra!$D$4:$D$155,MATCH(LARGE(EU_Extra!E$4:E$155,$D154),EU_Extra!E$4:E$155,0)),Countries!$A:$B,2,FALSE),"")</f>
        <v/>
      </c>
      <c r="H154" s="144" t="str">
        <f>IFERROR(VLOOKUP(INDEX(EU_Extra!$D$4:$D$155,MATCH(LARGE(EU_Extra!F$4:F$155,$D154),EU_Extra!F$4:F$155,0)),Countries!$A:$B,2,FALSE),"")</f>
        <v/>
      </c>
      <c r="I154" s="144" t="str">
        <f>IFERROR(VLOOKUP(INDEX(EU_Extra!$D$4:$D$155,MATCH(LARGE(EU_Extra!G$4:G$155,$D154),EU_Extra!G$4:G$155,0)),Countries!$A:$B,2,FALSE),"")</f>
        <v/>
      </c>
      <c r="J154" s="144" t="str">
        <f>IFERROR(VLOOKUP(INDEX(EU_Extra!$D$4:$D$155,MATCH(LARGE(EU_Extra!H$4:H$155,$D154),EU_Extra!H$4:H$155,0)),Countries!$A:$B,2,FALSE),"")</f>
        <v/>
      </c>
      <c r="K154" s="144" t="str">
        <f>IFERROR(VLOOKUP(INDEX(EU_Extra!$D$4:$D$155,MATCH(LARGE(EU_Extra!I$4:I$155,$D154),EU_Extra!I$4:I$155,0)),Countries!$A:$B,2,FALSE),"")</f>
        <v/>
      </c>
      <c r="L154" s="144" t="str">
        <f>IFERROR(VLOOKUP(INDEX(EU_Extra!$D$4:$D$155,MATCH(LARGE(EU_Extra!J$4:J$155,$D154),EU_Extra!J$4:J$155,0)),Countries!$A:$B,2,FALSE),"")</f>
        <v/>
      </c>
      <c r="M154" s="144" t="str">
        <f>IFERROR(VLOOKUP(INDEX(EU_Extra!$D$4:$D$155,MATCH(LARGE(EU_Extra!K$4:K$155,$D154),EU_Extra!K$4:K$155,0)),Countries!$A:$B,2,FALSE),"")</f>
        <v/>
      </c>
      <c r="N154" s="144" t="str">
        <f>IFERROR(VLOOKUP(INDEX(EU_Extra!$D$4:$D$155,MATCH(LARGE(EU_Extra!L$4:L$155,$D154),EU_Extra!L$4:L$155,0)),Countries!$A:$B,2,FALSE),"")</f>
        <v/>
      </c>
      <c r="O154" s="144" t="str">
        <f>IFERROR(VLOOKUP(INDEX(EU_Extra!$D$4:$D$155,MATCH(LARGE(EU_Extra!M$4:M$155,$D154),EU_Extra!M$4:M$155,0)),Countries!$A:$B,2,FALSE),"")</f>
        <v/>
      </c>
      <c r="P154" s="144" t="str">
        <f>IFERROR(VLOOKUP(INDEX(EU_Extra!$D$4:$D$155,MATCH(LARGE(EU_Extra!N$4:N$155,$D154),EU_Extra!N$4:N$155,0)),Countries!$A:$B,2,FALSE),"")</f>
        <v/>
      </c>
      <c r="Q154" s="144" t="str">
        <f>IFERROR(VLOOKUP(INDEX(EU_Extra!$D$4:$D$155,MATCH(LARGE(EU_Extra!O$4:O$155,$D154),EU_Extra!O$4:O$155,0)),Countries!$A:$B,2,FALSE),"")</f>
        <v/>
      </c>
      <c r="R154" s="144" t="str">
        <f>IFERROR(VLOOKUP(INDEX(EU_Extra!$D$4:$D$155,MATCH(LARGE(EU_Extra!P$4:P$155,$D154),EU_Extra!P$4:P$155,0)),Countries!$A:$B,2,FALSE),"")</f>
        <v/>
      </c>
      <c r="S154" s="144" t="str">
        <f>IFERROR(VLOOKUP(INDEX(EU_Extra!$D$4:$D$155,MATCH(LARGE(EU_Extra!Q$4:Q$155,$D154),EU_Extra!Q$4:Q$155,0)),Countries!$A:$B,2,FALSE),"")</f>
        <v/>
      </c>
      <c r="T154" s="144" t="str">
        <f>IFERROR(VLOOKUP(INDEX(EU_Extra!$D$4:$D$155,MATCH(LARGE(EU_Extra!R$4:R$155,$D154),EU_Extra!R$4:R$155,0)),Countries!$A:$B,2,FALSE),"")</f>
        <v/>
      </c>
      <c r="U154" s="144" t="str">
        <f>IFERROR(VLOOKUP(INDEX(EU_Extra!$D$4:$D$155,MATCH(LARGE(EU_Extra!S$4:S$155,$D154),EU_Extra!S$4:S$155,0)),Countries!$A:$B,2,FALSE),"")</f>
        <v/>
      </c>
      <c r="V154" s="144" t="str">
        <f>IFERROR(VLOOKUP(INDEX(EU_Extra!$D$4:$D$155,MATCH(LARGE(EU_Extra!T$4:T$155,$D154),EU_Extra!T$4:T$155,0)),Countries!$A:$B,2,FALSE),"")</f>
        <v/>
      </c>
      <c r="W154" s="144" t="str">
        <f>IFERROR(VLOOKUP(INDEX(EU_Extra!$D$4:$D$155,MATCH(LARGE(EU_Extra!U$4:U$155,$D154),EU_Extra!U$4:U$155,0)),Countries!$A:$B,2,FALSE),"")</f>
        <v/>
      </c>
      <c r="X154" s="144" t="str">
        <f>IFERROR(VLOOKUP(INDEX(EU_Extra!$D$4:$D$155,MATCH(LARGE(EU_Extra!V$4:V$155,$D154),EU_Extra!V$4:V$155,0)),Countries!$A:$B,2,FALSE),"")</f>
        <v/>
      </c>
      <c r="Y154" s="144" t="str">
        <f>IFERROR(VLOOKUP(INDEX(EU_Extra!$D$4:$D$155,MATCH(LARGE(EU_Extra!W$4:W$155,$D154),EU_Extra!W$4:W$155,0)),Countries!$A:$B,2,FALSE),"")</f>
        <v/>
      </c>
      <c r="Z154" s="144" t="str">
        <f>IFERROR(VLOOKUP(INDEX(EU_Extra!$D$4:$D$155,MATCH(LARGE(EU_Extra!X$4:X$155,$D154),EU_Extra!X$4:X$155,0)),Countries!$A:$B,2,FALSE),"")</f>
        <v/>
      </c>
      <c r="AA154" s="144" t="str">
        <f>IFERROR(VLOOKUP(INDEX(EU_Extra!$D$4:$D$155,MATCH(LARGE(EU_Extra!Y$4:Y$155,$D154),EU_Extra!Y$4:Y$155,0)),Countries!$A:$B,2,FALSE),"")</f>
        <v/>
      </c>
      <c r="AB154" s="144" t="str">
        <f>IFERROR(VLOOKUP(INDEX(EU_Extra!$D$4:$D$155,MATCH(LARGE(EU_Extra!Z$4:Z$155,$D154),EU_Extra!Z$4:Z$155,0)),Countries!$A:$B,2,FALSE),"")</f>
        <v/>
      </c>
      <c r="AC154" s="144" t="str">
        <f>IFERROR(VLOOKUP(INDEX(EU_Extra!$D$4:$D$155,MATCH(LARGE(EU_Extra!AA$4:AA$155,$D154),EU_Extra!AA$4:AA$155,0)),Countries!$A:$B,2,FALSE),"")</f>
        <v/>
      </c>
      <c r="AD154" s="144" t="str">
        <f>IFERROR(VLOOKUP(INDEX(EU_Extra!$D$4:$D$155,MATCH(LARGE(EU_Extra!AB$4:AB$155,$D154),EU_Extra!AB$4:AB$155,0)),Countries!$A:$B,2,FALSE),"")</f>
        <v/>
      </c>
      <c r="AE154" s="144" t="str">
        <f>IFERROR(VLOOKUP(INDEX(EU_Extra!$D$4:$D$155,MATCH(LARGE(EU_Extra!AC$4:AC$155,$D154),EU_Extra!AC$4:AC$155,0)),Countries!$A:$B,2,FALSE),"")</f>
        <v/>
      </c>
      <c r="AF154" s="144" t="str">
        <f>IFERROR(VLOOKUP(INDEX(EU_Extra!$D$4:$D$155,MATCH(LARGE(EU_Extra!AD$4:AD$155,$D154),EU_Extra!AD$4:AD$155,0)),Countries!$A:$B,2,FALSE),"")</f>
        <v/>
      </c>
      <c r="AG154" s="144" t="str">
        <f>IFERROR(VLOOKUP(INDEX(EU_Extra!$D$4:$D$155,MATCH(LARGE(EU_Extra!AE$4:AE$155,$D154),EU_Extra!AE$4:AE$155,0)),Countries!$A:$B,2,FALSE),"")</f>
        <v/>
      </c>
      <c r="AH154" s="144" t="str">
        <f>IFERROR(VLOOKUP(INDEX(EU_Extra!$D$4:$D$155,MATCH(LARGE(EU_Extra!AF$4:AF$155,$D154),EU_Extra!AF$4:AF$155,0)),Countries!$A:$B,2,FALSE),"")</f>
        <v/>
      </c>
      <c r="AI154" s="144" t="str">
        <f>IFERROR(VLOOKUP(INDEX(EU_Extra!$D$4:$D$155,MATCH(LARGE(EU_Extra!AG$4:AG$155,$D154),EU_Extra!AG$4:AG$155,0)),Countries!$A:$B,2,FALSE),"")</f>
        <v/>
      </c>
      <c r="AJ154" s="144" t="str">
        <f>IFERROR(VLOOKUP(INDEX(EU_Extra!$D$4:$D$155,MATCH(LARGE(EU_Extra!AH$4:AH$155,$D154),EU_Extra!AH$4:AH$155,0)),Countries!$A:$B,2,FALSE),"")</f>
        <v/>
      </c>
    </row>
    <row r="155" spans="4:36" ht="16" customHeight="1">
      <c r="D155" s="145">
        <f t="shared" si="3"/>
        <v>148</v>
      </c>
      <c r="E155" s="144" t="str">
        <f>IFERROR(VLOOKUP(INDEX(EU_Extra!$D$4:$D$152,MATCH(LARGE(EU_Extra!#REF!,$D155),EU_Extra!#REF!,0)),Countries!$A:$B,2,FALSE),"")</f>
        <v/>
      </c>
      <c r="F155" s="144" t="str">
        <f>IFERROR(VLOOKUP(INDEX(EU_Extra!$D$4:$D$152,MATCH(LARGE(EU_Extra!#REF!,$D155),EU_Extra!#REF!,0)),Countries!$A:$B,2,FALSE),"")</f>
        <v/>
      </c>
      <c r="G155" s="144" t="str">
        <f>IFERROR(VLOOKUP(INDEX(EU_Extra!$D$4:$D$155,MATCH(LARGE(EU_Extra!E$4:E$155,$D155),EU_Extra!E$4:E$155,0)),Countries!$A:$B,2,FALSE),"")</f>
        <v/>
      </c>
      <c r="H155" s="144" t="str">
        <f>IFERROR(VLOOKUP(INDEX(EU_Extra!$D$4:$D$155,MATCH(LARGE(EU_Extra!F$4:F$155,$D155),EU_Extra!F$4:F$155,0)),Countries!$A:$B,2,FALSE),"")</f>
        <v/>
      </c>
      <c r="I155" s="144" t="str">
        <f>IFERROR(VLOOKUP(INDEX(EU_Extra!$D$4:$D$155,MATCH(LARGE(EU_Extra!G$4:G$155,$D155),EU_Extra!G$4:G$155,0)),Countries!$A:$B,2,FALSE),"")</f>
        <v/>
      </c>
      <c r="J155" s="144" t="str">
        <f>IFERROR(VLOOKUP(INDEX(EU_Extra!$D$4:$D$155,MATCH(LARGE(EU_Extra!H$4:H$155,$D155),EU_Extra!H$4:H$155,0)),Countries!$A:$B,2,FALSE),"")</f>
        <v/>
      </c>
      <c r="K155" s="144" t="str">
        <f>IFERROR(VLOOKUP(INDEX(EU_Extra!$D$4:$D$155,MATCH(LARGE(EU_Extra!I$4:I$155,$D155),EU_Extra!I$4:I$155,0)),Countries!$A:$B,2,FALSE),"")</f>
        <v/>
      </c>
      <c r="L155" s="144" t="str">
        <f>IFERROR(VLOOKUP(INDEX(EU_Extra!$D$4:$D$155,MATCH(LARGE(EU_Extra!J$4:J$155,$D155),EU_Extra!J$4:J$155,0)),Countries!$A:$B,2,FALSE),"")</f>
        <v/>
      </c>
      <c r="M155" s="144" t="str">
        <f>IFERROR(VLOOKUP(INDEX(EU_Extra!$D$4:$D$155,MATCH(LARGE(EU_Extra!K$4:K$155,$D155),EU_Extra!K$4:K$155,0)),Countries!$A:$B,2,FALSE),"")</f>
        <v/>
      </c>
      <c r="N155" s="144" t="str">
        <f>IFERROR(VLOOKUP(INDEX(EU_Extra!$D$4:$D$155,MATCH(LARGE(EU_Extra!L$4:L$155,$D155),EU_Extra!L$4:L$155,0)),Countries!$A:$B,2,FALSE),"")</f>
        <v/>
      </c>
      <c r="O155" s="144" t="str">
        <f>IFERROR(VLOOKUP(INDEX(EU_Extra!$D$4:$D$155,MATCH(LARGE(EU_Extra!M$4:M$155,$D155),EU_Extra!M$4:M$155,0)),Countries!$A:$B,2,FALSE),"")</f>
        <v/>
      </c>
      <c r="P155" s="144" t="str">
        <f>IFERROR(VLOOKUP(INDEX(EU_Extra!$D$4:$D$155,MATCH(LARGE(EU_Extra!N$4:N$155,$D155),EU_Extra!N$4:N$155,0)),Countries!$A:$B,2,FALSE),"")</f>
        <v/>
      </c>
      <c r="Q155" s="144" t="str">
        <f>IFERROR(VLOOKUP(INDEX(EU_Extra!$D$4:$D$155,MATCH(LARGE(EU_Extra!O$4:O$155,$D155),EU_Extra!O$4:O$155,0)),Countries!$A:$B,2,FALSE),"")</f>
        <v/>
      </c>
      <c r="R155" s="144" t="str">
        <f>IFERROR(VLOOKUP(INDEX(EU_Extra!$D$4:$D$155,MATCH(LARGE(EU_Extra!P$4:P$155,$D155),EU_Extra!P$4:P$155,0)),Countries!$A:$B,2,FALSE),"")</f>
        <v/>
      </c>
      <c r="S155" s="144" t="str">
        <f>IFERROR(VLOOKUP(INDEX(EU_Extra!$D$4:$D$155,MATCH(LARGE(EU_Extra!Q$4:Q$155,$D155),EU_Extra!Q$4:Q$155,0)),Countries!$A:$B,2,FALSE),"")</f>
        <v/>
      </c>
      <c r="T155" s="144" t="str">
        <f>IFERROR(VLOOKUP(INDEX(EU_Extra!$D$4:$D$155,MATCH(LARGE(EU_Extra!R$4:R$155,$D155),EU_Extra!R$4:R$155,0)),Countries!$A:$B,2,FALSE),"")</f>
        <v/>
      </c>
      <c r="U155" s="144" t="str">
        <f>IFERROR(VLOOKUP(INDEX(EU_Extra!$D$4:$D$155,MATCH(LARGE(EU_Extra!S$4:S$155,$D155),EU_Extra!S$4:S$155,0)),Countries!$A:$B,2,FALSE),"")</f>
        <v/>
      </c>
      <c r="V155" s="144" t="str">
        <f>IFERROR(VLOOKUP(INDEX(EU_Extra!$D$4:$D$155,MATCH(LARGE(EU_Extra!T$4:T$155,$D155),EU_Extra!T$4:T$155,0)),Countries!$A:$B,2,FALSE),"")</f>
        <v/>
      </c>
      <c r="W155" s="144" t="str">
        <f>IFERROR(VLOOKUP(INDEX(EU_Extra!$D$4:$D$155,MATCH(LARGE(EU_Extra!U$4:U$155,$D155),EU_Extra!U$4:U$155,0)),Countries!$A:$B,2,FALSE),"")</f>
        <v/>
      </c>
      <c r="X155" s="144" t="str">
        <f>IFERROR(VLOOKUP(INDEX(EU_Extra!$D$4:$D$155,MATCH(LARGE(EU_Extra!V$4:V$155,$D155),EU_Extra!V$4:V$155,0)),Countries!$A:$B,2,FALSE),"")</f>
        <v/>
      </c>
      <c r="Y155" s="144" t="str">
        <f>IFERROR(VLOOKUP(INDEX(EU_Extra!$D$4:$D$155,MATCH(LARGE(EU_Extra!W$4:W$155,$D155),EU_Extra!W$4:W$155,0)),Countries!$A:$B,2,FALSE),"")</f>
        <v/>
      </c>
      <c r="Z155" s="144" t="str">
        <f>IFERROR(VLOOKUP(INDEX(EU_Extra!$D$4:$D$155,MATCH(LARGE(EU_Extra!X$4:X$155,$D155),EU_Extra!X$4:X$155,0)),Countries!$A:$B,2,FALSE),"")</f>
        <v/>
      </c>
      <c r="AA155" s="144" t="str">
        <f>IFERROR(VLOOKUP(INDEX(EU_Extra!$D$4:$D$155,MATCH(LARGE(EU_Extra!Y$4:Y$155,$D155),EU_Extra!Y$4:Y$155,0)),Countries!$A:$B,2,FALSE),"")</f>
        <v/>
      </c>
      <c r="AB155" s="144" t="str">
        <f>IFERROR(VLOOKUP(INDEX(EU_Extra!$D$4:$D$155,MATCH(LARGE(EU_Extra!Z$4:Z$155,$D155),EU_Extra!Z$4:Z$155,0)),Countries!$A:$B,2,FALSE),"")</f>
        <v/>
      </c>
      <c r="AC155" s="144" t="str">
        <f>IFERROR(VLOOKUP(INDEX(EU_Extra!$D$4:$D$155,MATCH(LARGE(EU_Extra!AA$4:AA$155,$D155),EU_Extra!AA$4:AA$155,0)),Countries!$A:$B,2,FALSE),"")</f>
        <v/>
      </c>
      <c r="AD155" s="144" t="str">
        <f>IFERROR(VLOOKUP(INDEX(EU_Extra!$D$4:$D$155,MATCH(LARGE(EU_Extra!AB$4:AB$155,$D155),EU_Extra!AB$4:AB$155,0)),Countries!$A:$B,2,FALSE),"")</f>
        <v/>
      </c>
      <c r="AE155" s="144" t="str">
        <f>IFERROR(VLOOKUP(INDEX(EU_Extra!$D$4:$D$155,MATCH(LARGE(EU_Extra!AC$4:AC$155,$D155),EU_Extra!AC$4:AC$155,0)),Countries!$A:$B,2,FALSE),"")</f>
        <v/>
      </c>
      <c r="AF155" s="144" t="str">
        <f>IFERROR(VLOOKUP(INDEX(EU_Extra!$D$4:$D$155,MATCH(LARGE(EU_Extra!AD$4:AD$155,$D155),EU_Extra!AD$4:AD$155,0)),Countries!$A:$B,2,FALSE),"")</f>
        <v/>
      </c>
      <c r="AG155" s="144" t="str">
        <f>IFERROR(VLOOKUP(INDEX(EU_Extra!$D$4:$D$155,MATCH(LARGE(EU_Extra!AE$4:AE$155,$D155),EU_Extra!AE$4:AE$155,0)),Countries!$A:$B,2,FALSE),"")</f>
        <v/>
      </c>
      <c r="AH155" s="144" t="str">
        <f>IFERROR(VLOOKUP(INDEX(EU_Extra!$D$4:$D$155,MATCH(LARGE(EU_Extra!AF$4:AF$155,$D155),EU_Extra!AF$4:AF$155,0)),Countries!$A:$B,2,FALSE),"")</f>
        <v/>
      </c>
      <c r="AI155" s="144" t="str">
        <f>IFERROR(VLOOKUP(INDEX(EU_Extra!$D$4:$D$155,MATCH(LARGE(EU_Extra!AG$4:AG$155,$D155),EU_Extra!AG$4:AG$155,0)),Countries!$A:$B,2,FALSE),"")</f>
        <v/>
      </c>
      <c r="AJ155" s="144" t="str">
        <f>IFERROR(VLOOKUP(INDEX(EU_Extra!$D$4:$D$155,MATCH(LARGE(EU_Extra!AH$4:AH$155,$D155),EU_Extra!AH$4:AH$155,0)),Countries!$A:$B,2,FALSE),"")</f>
        <v/>
      </c>
    </row>
    <row r="156" spans="4:36" ht="16" customHeight="1">
      <c r="D156" s="145">
        <f t="shared" si="3"/>
        <v>149</v>
      </c>
      <c r="E156" s="144" t="str">
        <f>IFERROR(VLOOKUP(INDEX(EU_Extra!$D$4:$D$152,MATCH(LARGE(EU_Extra!#REF!,$D156),EU_Extra!#REF!,0)),Countries!$A:$B,2,FALSE),"")</f>
        <v/>
      </c>
      <c r="F156" s="144" t="str">
        <f>IFERROR(VLOOKUP(INDEX(EU_Extra!$D$4:$D$152,MATCH(LARGE(EU_Extra!#REF!,$D156),EU_Extra!#REF!,0)),Countries!$A:$B,2,FALSE),"")</f>
        <v/>
      </c>
      <c r="G156" s="144" t="str">
        <f>IFERROR(VLOOKUP(INDEX(EU_Extra!$D$4:$D$155,MATCH(LARGE(EU_Extra!E$4:E$155,$D156),EU_Extra!E$4:E$155,0)),Countries!$A:$B,2,FALSE),"")</f>
        <v/>
      </c>
      <c r="H156" s="144" t="str">
        <f>IFERROR(VLOOKUP(INDEX(EU_Extra!$D$4:$D$155,MATCH(LARGE(EU_Extra!F$4:F$155,$D156),EU_Extra!F$4:F$155,0)),Countries!$A:$B,2,FALSE),"")</f>
        <v/>
      </c>
      <c r="I156" s="144" t="str">
        <f>IFERROR(VLOOKUP(INDEX(EU_Extra!$D$4:$D$155,MATCH(LARGE(EU_Extra!G$4:G$155,$D156),EU_Extra!G$4:G$155,0)),Countries!$A:$B,2,FALSE),"")</f>
        <v/>
      </c>
      <c r="J156" s="144" t="str">
        <f>IFERROR(VLOOKUP(INDEX(EU_Extra!$D$4:$D$155,MATCH(LARGE(EU_Extra!H$4:H$155,$D156),EU_Extra!H$4:H$155,0)),Countries!$A:$B,2,FALSE),"")</f>
        <v/>
      </c>
      <c r="K156" s="144" t="str">
        <f>IFERROR(VLOOKUP(INDEX(EU_Extra!$D$4:$D$155,MATCH(LARGE(EU_Extra!I$4:I$155,$D156),EU_Extra!I$4:I$155,0)),Countries!$A:$B,2,FALSE),"")</f>
        <v/>
      </c>
      <c r="L156" s="144" t="str">
        <f>IFERROR(VLOOKUP(INDEX(EU_Extra!$D$4:$D$155,MATCH(LARGE(EU_Extra!J$4:J$155,$D156),EU_Extra!J$4:J$155,0)),Countries!$A:$B,2,FALSE),"")</f>
        <v/>
      </c>
      <c r="M156" s="144" t="str">
        <f>IFERROR(VLOOKUP(INDEX(EU_Extra!$D$4:$D$155,MATCH(LARGE(EU_Extra!K$4:K$155,$D156),EU_Extra!K$4:K$155,0)),Countries!$A:$B,2,FALSE),"")</f>
        <v/>
      </c>
      <c r="N156" s="144" t="str">
        <f>IFERROR(VLOOKUP(INDEX(EU_Extra!$D$4:$D$155,MATCH(LARGE(EU_Extra!L$4:L$155,$D156),EU_Extra!L$4:L$155,0)),Countries!$A:$B,2,FALSE),"")</f>
        <v/>
      </c>
      <c r="O156" s="144" t="str">
        <f>IFERROR(VLOOKUP(INDEX(EU_Extra!$D$4:$D$155,MATCH(LARGE(EU_Extra!M$4:M$155,$D156),EU_Extra!M$4:M$155,0)),Countries!$A:$B,2,FALSE),"")</f>
        <v/>
      </c>
      <c r="P156" s="144" t="str">
        <f>IFERROR(VLOOKUP(INDEX(EU_Extra!$D$4:$D$155,MATCH(LARGE(EU_Extra!N$4:N$155,$D156),EU_Extra!N$4:N$155,0)),Countries!$A:$B,2,FALSE),"")</f>
        <v/>
      </c>
      <c r="Q156" s="144" t="str">
        <f>IFERROR(VLOOKUP(INDEX(EU_Extra!$D$4:$D$155,MATCH(LARGE(EU_Extra!O$4:O$155,$D156),EU_Extra!O$4:O$155,0)),Countries!$A:$B,2,FALSE),"")</f>
        <v/>
      </c>
      <c r="R156" s="144" t="str">
        <f>IFERROR(VLOOKUP(INDEX(EU_Extra!$D$4:$D$155,MATCH(LARGE(EU_Extra!P$4:P$155,$D156),EU_Extra!P$4:P$155,0)),Countries!$A:$B,2,FALSE),"")</f>
        <v/>
      </c>
      <c r="S156" s="144" t="str">
        <f>IFERROR(VLOOKUP(INDEX(EU_Extra!$D$4:$D$155,MATCH(LARGE(EU_Extra!Q$4:Q$155,$D156),EU_Extra!Q$4:Q$155,0)),Countries!$A:$B,2,FALSE),"")</f>
        <v/>
      </c>
      <c r="T156" s="144" t="str">
        <f>IFERROR(VLOOKUP(INDEX(EU_Extra!$D$4:$D$155,MATCH(LARGE(EU_Extra!R$4:R$155,$D156),EU_Extra!R$4:R$155,0)),Countries!$A:$B,2,FALSE),"")</f>
        <v/>
      </c>
      <c r="U156" s="144" t="str">
        <f>IFERROR(VLOOKUP(INDEX(EU_Extra!$D$4:$D$155,MATCH(LARGE(EU_Extra!S$4:S$155,$D156),EU_Extra!S$4:S$155,0)),Countries!$A:$B,2,FALSE),"")</f>
        <v/>
      </c>
      <c r="V156" s="144" t="str">
        <f>IFERROR(VLOOKUP(INDEX(EU_Extra!$D$4:$D$155,MATCH(LARGE(EU_Extra!T$4:T$155,$D156),EU_Extra!T$4:T$155,0)),Countries!$A:$B,2,FALSE),"")</f>
        <v/>
      </c>
      <c r="W156" s="144" t="str">
        <f>IFERROR(VLOOKUP(INDEX(EU_Extra!$D$4:$D$155,MATCH(LARGE(EU_Extra!U$4:U$155,$D156),EU_Extra!U$4:U$155,0)),Countries!$A:$B,2,FALSE),"")</f>
        <v/>
      </c>
      <c r="X156" s="144" t="str">
        <f>IFERROR(VLOOKUP(INDEX(EU_Extra!$D$4:$D$155,MATCH(LARGE(EU_Extra!V$4:V$155,$D156),EU_Extra!V$4:V$155,0)),Countries!$A:$B,2,FALSE),"")</f>
        <v/>
      </c>
      <c r="Y156" s="144" t="str">
        <f>IFERROR(VLOOKUP(INDEX(EU_Extra!$D$4:$D$155,MATCH(LARGE(EU_Extra!W$4:W$155,$D156),EU_Extra!W$4:W$155,0)),Countries!$A:$B,2,FALSE),"")</f>
        <v/>
      </c>
      <c r="Z156" s="144" t="str">
        <f>IFERROR(VLOOKUP(INDEX(EU_Extra!$D$4:$D$155,MATCH(LARGE(EU_Extra!X$4:X$155,$D156),EU_Extra!X$4:X$155,0)),Countries!$A:$B,2,FALSE),"")</f>
        <v/>
      </c>
      <c r="AA156" s="144" t="str">
        <f>IFERROR(VLOOKUP(INDEX(EU_Extra!$D$4:$D$155,MATCH(LARGE(EU_Extra!Y$4:Y$155,$D156),EU_Extra!Y$4:Y$155,0)),Countries!$A:$B,2,FALSE),"")</f>
        <v/>
      </c>
      <c r="AB156" s="144" t="str">
        <f>IFERROR(VLOOKUP(INDEX(EU_Extra!$D$4:$D$155,MATCH(LARGE(EU_Extra!Z$4:Z$155,$D156),EU_Extra!Z$4:Z$155,0)),Countries!$A:$B,2,FALSE),"")</f>
        <v/>
      </c>
      <c r="AC156" s="144" t="str">
        <f>IFERROR(VLOOKUP(INDEX(EU_Extra!$D$4:$D$155,MATCH(LARGE(EU_Extra!AA$4:AA$155,$D156),EU_Extra!AA$4:AA$155,0)),Countries!$A:$B,2,FALSE),"")</f>
        <v/>
      </c>
      <c r="AD156" s="144" t="str">
        <f>IFERROR(VLOOKUP(INDEX(EU_Extra!$D$4:$D$155,MATCH(LARGE(EU_Extra!AB$4:AB$155,$D156),EU_Extra!AB$4:AB$155,0)),Countries!$A:$B,2,FALSE),"")</f>
        <v/>
      </c>
      <c r="AE156" s="144" t="str">
        <f>IFERROR(VLOOKUP(INDEX(EU_Extra!$D$4:$D$155,MATCH(LARGE(EU_Extra!AC$4:AC$155,$D156),EU_Extra!AC$4:AC$155,0)),Countries!$A:$B,2,FALSE),"")</f>
        <v/>
      </c>
      <c r="AF156" s="144" t="str">
        <f>IFERROR(VLOOKUP(INDEX(EU_Extra!$D$4:$D$155,MATCH(LARGE(EU_Extra!AD$4:AD$155,$D156),EU_Extra!AD$4:AD$155,0)),Countries!$A:$B,2,FALSE),"")</f>
        <v/>
      </c>
      <c r="AG156" s="144" t="str">
        <f>IFERROR(VLOOKUP(INDEX(EU_Extra!$D$4:$D$155,MATCH(LARGE(EU_Extra!AE$4:AE$155,$D156),EU_Extra!AE$4:AE$155,0)),Countries!$A:$B,2,FALSE),"")</f>
        <v/>
      </c>
      <c r="AH156" s="144" t="str">
        <f>IFERROR(VLOOKUP(INDEX(EU_Extra!$D$4:$D$155,MATCH(LARGE(EU_Extra!AF$4:AF$155,$D156),EU_Extra!AF$4:AF$155,0)),Countries!$A:$B,2,FALSE),"")</f>
        <v/>
      </c>
      <c r="AI156" s="144" t="str">
        <f>IFERROR(VLOOKUP(INDEX(EU_Extra!$D$4:$D$155,MATCH(LARGE(EU_Extra!AG$4:AG$155,$D156),EU_Extra!AG$4:AG$155,0)),Countries!$A:$B,2,FALSE),"")</f>
        <v/>
      </c>
      <c r="AJ156" s="144" t="str">
        <f>IFERROR(VLOOKUP(INDEX(EU_Extra!$D$4:$D$155,MATCH(LARGE(EU_Extra!AH$4:AH$155,$D156),EU_Extra!AH$4:AH$155,0)),Countries!$A:$B,2,FALSE),"")</f>
        <v/>
      </c>
    </row>
    <row r="157" spans="4:36" ht="16" customHeight="1">
      <c r="D157" s="145">
        <f t="shared" si="3"/>
        <v>150</v>
      </c>
      <c r="E157" s="144" t="str">
        <f>IFERROR(VLOOKUP(INDEX(EU_Extra!$D$4:$D$152,MATCH(LARGE(EU_Extra!#REF!,$D157),EU_Extra!#REF!,0)),Countries!$A:$B,2,FALSE),"")</f>
        <v/>
      </c>
      <c r="F157" s="144" t="str">
        <f>IFERROR(VLOOKUP(INDEX(EU_Extra!$D$4:$D$152,MATCH(LARGE(EU_Extra!#REF!,$D157),EU_Extra!#REF!,0)),Countries!$A:$B,2,FALSE),"")</f>
        <v/>
      </c>
      <c r="G157" s="144" t="str">
        <f>IFERROR(VLOOKUP(INDEX(EU_Extra!$D$4:$D$155,MATCH(LARGE(EU_Extra!E$4:E$155,$D157),EU_Extra!E$4:E$155,0)),Countries!$A:$B,2,FALSE),"")</f>
        <v/>
      </c>
      <c r="H157" s="144" t="str">
        <f>IFERROR(VLOOKUP(INDEX(EU_Extra!$D$4:$D$155,MATCH(LARGE(EU_Extra!F$4:F$155,$D157),EU_Extra!F$4:F$155,0)),Countries!$A:$B,2,FALSE),"")</f>
        <v/>
      </c>
      <c r="I157" s="144" t="str">
        <f>IFERROR(VLOOKUP(INDEX(EU_Extra!$D$4:$D$155,MATCH(LARGE(EU_Extra!G$4:G$155,$D157),EU_Extra!G$4:G$155,0)),Countries!$A:$B,2,FALSE),"")</f>
        <v/>
      </c>
      <c r="J157" s="144" t="str">
        <f>IFERROR(VLOOKUP(INDEX(EU_Extra!$D$4:$D$155,MATCH(LARGE(EU_Extra!H$4:H$155,$D157),EU_Extra!H$4:H$155,0)),Countries!$A:$B,2,FALSE),"")</f>
        <v/>
      </c>
      <c r="K157" s="144" t="str">
        <f>IFERROR(VLOOKUP(INDEX(EU_Extra!$D$4:$D$155,MATCH(LARGE(EU_Extra!I$4:I$155,$D157),EU_Extra!I$4:I$155,0)),Countries!$A:$B,2,FALSE),"")</f>
        <v/>
      </c>
      <c r="L157" s="144" t="str">
        <f>IFERROR(VLOOKUP(INDEX(EU_Extra!$D$4:$D$155,MATCH(LARGE(EU_Extra!J$4:J$155,$D157),EU_Extra!J$4:J$155,0)),Countries!$A:$B,2,FALSE),"")</f>
        <v/>
      </c>
      <c r="M157" s="144" t="str">
        <f>IFERROR(VLOOKUP(INDEX(EU_Extra!$D$4:$D$155,MATCH(LARGE(EU_Extra!K$4:K$155,$D157),EU_Extra!K$4:K$155,0)),Countries!$A:$B,2,FALSE),"")</f>
        <v/>
      </c>
      <c r="N157" s="144" t="str">
        <f>IFERROR(VLOOKUP(INDEX(EU_Extra!$D$4:$D$155,MATCH(LARGE(EU_Extra!L$4:L$155,$D157),EU_Extra!L$4:L$155,0)),Countries!$A:$B,2,FALSE),"")</f>
        <v/>
      </c>
      <c r="O157" s="144" t="str">
        <f>IFERROR(VLOOKUP(INDEX(EU_Extra!$D$4:$D$155,MATCH(LARGE(EU_Extra!M$4:M$155,$D157),EU_Extra!M$4:M$155,0)),Countries!$A:$B,2,FALSE),"")</f>
        <v/>
      </c>
      <c r="P157" s="144" t="str">
        <f>IFERROR(VLOOKUP(INDEX(EU_Extra!$D$4:$D$155,MATCH(LARGE(EU_Extra!N$4:N$155,$D157),EU_Extra!N$4:N$155,0)),Countries!$A:$B,2,FALSE),"")</f>
        <v/>
      </c>
      <c r="Q157" s="144" t="str">
        <f>IFERROR(VLOOKUP(INDEX(EU_Extra!$D$4:$D$155,MATCH(LARGE(EU_Extra!O$4:O$155,$D157),EU_Extra!O$4:O$155,0)),Countries!$A:$B,2,FALSE),"")</f>
        <v/>
      </c>
      <c r="R157" s="144" t="str">
        <f>IFERROR(VLOOKUP(INDEX(EU_Extra!$D$4:$D$155,MATCH(LARGE(EU_Extra!P$4:P$155,$D157),EU_Extra!P$4:P$155,0)),Countries!$A:$B,2,FALSE),"")</f>
        <v/>
      </c>
      <c r="S157" s="144" t="str">
        <f>IFERROR(VLOOKUP(INDEX(EU_Extra!$D$4:$D$155,MATCH(LARGE(EU_Extra!Q$4:Q$155,$D157),EU_Extra!Q$4:Q$155,0)),Countries!$A:$B,2,FALSE),"")</f>
        <v/>
      </c>
      <c r="T157" s="144" t="str">
        <f>IFERROR(VLOOKUP(INDEX(EU_Extra!$D$4:$D$155,MATCH(LARGE(EU_Extra!R$4:R$155,$D157),EU_Extra!R$4:R$155,0)),Countries!$A:$B,2,FALSE),"")</f>
        <v/>
      </c>
      <c r="U157" s="144" t="str">
        <f>IFERROR(VLOOKUP(INDEX(EU_Extra!$D$4:$D$155,MATCH(LARGE(EU_Extra!S$4:S$155,$D157),EU_Extra!S$4:S$155,0)),Countries!$A:$B,2,FALSE),"")</f>
        <v/>
      </c>
      <c r="V157" s="144" t="str">
        <f>IFERROR(VLOOKUP(INDEX(EU_Extra!$D$4:$D$155,MATCH(LARGE(EU_Extra!T$4:T$155,$D157),EU_Extra!T$4:T$155,0)),Countries!$A:$B,2,FALSE),"")</f>
        <v/>
      </c>
      <c r="W157" s="144" t="str">
        <f>IFERROR(VLOOKUP(INDEX(EU_Extra!$D$4:$D$155,MATCH(LARGE(EU_Extra!U$4:U$155,$D157),EU_Extra!U$4:U$155,0)),Countries!$A:$B,2,FALSE),"")</f>
        <v/>
      </c>
      <c r="X157" s="144" t="str">
        <f>IFERROR(VLOOKUP(INDEX(EU_Extra!$D$4:$D$155,MATCH(LARGE(EU_Extra!V$4:V$155,$D157),EU_Extra!V$4:V$155,0)),Countries!$A:$B,2,FALSE),"")</f>
        <v/>
      </c>
      <c r="Y157" s="144" t="str">
        <f>IFERROR(VLOOKUP(INDEX(EU_Extra!$D$4:$D$155,MATCH(LARGE(EU_Extra!W$4:W$155,$D157),EU_Extra!W$4:W$155,0)),Countries!$A:$B,2,FALSE),"")</f>
        <v/>
      </c>
      <c r="Z157" s="144" t="str">
        <f>IFERROR(VLOOKUP(INDEX(EU_Extra!$D$4:$D$155,MATCH(LARGE(EU_Extra!X$4:X$155,$D157),EU_Extra!X$4:X$155,0)),Countries!$A:$B,2,FALSE),"")</f>
        <v/>
      </c>
      <c r="AA157" s="144" t="str">
        <f>IFERROR(VLOOKUP(INDEX(EU_Extra!$D$4:$D$155,MATCH(LARGE(EU_Extra!Y$4:Y$155,$D157),EU_Extra!Y$4:Y$155,0)),Countries!$A:$B,2,FALSE),"")</f>
        <v/>
      </c>
      <c r="AB157" s="144" t="str">
        <f>IFERROR(VLOOKUP(INDEX(EU_Extra!$D$4:$D$155,MATCH(LARGE(EU_Extra!Z$4:Z$155,$D157),EU_Extra!Z$4:Z$155,0)),Countries!$A:$B,2,FALSE),"")</f>
        <v/>
      </c>
      <c r="AC157" s="144" t="str">
        <f>IFERROR(VLOOKUP(INDEX(EU_Extra!$D$4:$D$155,MATCH(LARGE(EU_Extra!AA$4:AA$155,$D157),EU_Extra!AA$4:AA$155,0)),Countries!$A:$B,2,FALSE),"")</f>
        <v/>
      </c>
      <c r="AD157" s="144" t="str">
        <f>IFERROR(VLOOKUP(INDEX(EU_Extra!$D$4:$D$155,MATCH(LARGE(EU_Extra!AB$4:AB$155,$D157),EU_Extra!AB$4:AB$155,0)),Countries!$A:$B,2,FALSE),"")</f>
        <v/>
      </c>
      <c r="AE157" s="144" t="str">
        <f>IFERROR(VLOOKUP(INDEX(EU_Extra!$D$4:$D$155,MATCH(LARGE(EU_Extra!AC$4:AC$155,$D157),EU_Extra!AC$4:AC$155,0)),Countries!$A:$B,2,FALSE),"")</f>
        <v/>
      </c>
      <c r="AF157" s="144" t="str">
        <f>IFERROR(VLOOKUP(INDEX(EU_Extra!$D$4:$D$155,MATCH(LARGE(EU_Extra!AD$4:AD$155,$D157),EU_Extra!AD$4:AD$155,0)),Countries!$A:$B,2,FALSE),"")</f>
        <v/>
      </c>
      <c r="AG157" s="144" t="str">
        <f>IFERROR(VLOOKUP(INDEX(EU_Extra!$D$4:$D$155,MATCH(LARGE(EU_Extra!AE$4:AE$155,$D157),EU_Extra!AE$4:AE$155,0)),Countries!$A:$B,2,FALSE),"")</f>
        <v/>
      </c>
      <c r="AH157" s="144" t="str">
        <f>IFERROR(VLOOKUP(INDEX(EU_Extra!$D$4:$D$155,MATCH(LARGE(EU_Extra!AF$4:AF$155,$D157),EU_Extra!AF$4:AF$155,0)),Countries!$A:$B,2,FALSE),"")</f>
        <v/>
      </c>
      <c r="AI157" s="144" t="str">
        <f>IFERROR(VLOOKUP(INDEX(EU_Extra!$D$4:$D$155,MATCH(LARGE(EU_Extra!AG$4:AG$155,$D157),EU_Extra!AG$4:AG$155,0)),Countries!$A:$B,2,FALSE),"")</f>
        <v/>
      </c>
      <c r="AJ157" s="144" t="str">
        <f>IFERROR(VLOOKUP(INDEX(EU_Extra!$D$4:$D$155,MATCH(LARGE(EU_Extra!AH$4:AH$155,$D157),EU_Extra!AH$4:AH$155,0)),Countries!$A:$B,2,FALSE),"")</f>
        <v/>
      </c>
    </row>
    <row r="158" spans="4:36" ht="16" customHeight="1">
      <c r="D158" s="145">
        <f t="shared" si="3"/>
        <v>151</v>
      </c>
      <c r="E158" s="144" t="str">
        <f>IFERROR(VLOOKUP(INDEX(EU_Extra!$D$4:$D$152,MATCH(LARGE(EU_Extra!#REF!,$D158),EU_Extra!#REF!,0)),Countries!$A:$B,2,FALSE),"")</f>
        <v/>
      </c>
      <c r="F158" s="144" t="str">
        <f>IFERROR(VLOOKUP(INDEX(EU_Extra!$D$4:$D$152,MATCH(LARGE(EU_Extra!#REF!,$D158),EU_Extra!#REF!,0)),Countries!$A:$B,2,FALSE),"")</f>
        <v/>
      </c>
      <c r="G158" s="144" t="str">
        <f>IFERROR(VLOOKUP(INDEX(EU_Extra!$D$4:$D$155,MATCH(LARGE(EU_Extra!E$4:E$155,$D158),EU_Extra!E$4:E$155,0)),Countries!$A:$B,2,FALSE),"")</f>
        <v/>
      </c>
      <c r="H158" s="144" t="str">
        <f>IFERROR(VLOOKUP(INDEX(EU_Extra!$D$4:$D$155,MATCH(LARGE(EU_Extra!F$4:F$155,$D158),EU_Extra!F$4:F$155,0)),Countries!$A:$B,2,FALSE),"")</f>
        <v/>
      </c>
      <c r="I158" s="144" t="str">
        <f>IFERROR(VLOOKUP(INDEX(EU_Extra!$D$4:$D$155,MATCH(LARGE(EU_Extra!G$4:G$155,$D158),EU_Extra!G$4:G$155,0)),Countries!$A:$B,2,FALSE),"")</f>
        <v/>
      </c>
      <c r="J158" s="144" t="str">
        <f>IFERROR(VLOOKUP(INDEX(EU_Extra!$D$4:$D$155,MATCH(LARGE(EU_Extra!H$4:H$155,$D158),EU_Extra!H$4:H$155,0)),Countries!$A:$B,2,FALSE),"")</f>
        <v/>
      </c>
      <c r="K158" s="144" t="str">
        <f>IFERROR(VLOOKUP(INDEX(EU_Extra!$D$4:$D$155,MATCH(LARGE(EU_Extra!I$4:I$155,$D158),EU_Extra!I$4:I$155,0)),Countries!$A:$B,2,FALSE),"")</f>
        <v/>
      </c>
      <c r="L158" s="144" t="str">
        <f>IFERROR(VLOOKUP(INDEX(EU_Extra!$D$4:$D$155,MATCH(LARGE(EU_Extra!J$4:J$155,$D158),EU_Extra!J$4:J$155,0)),Countries!$A:$B,2,FALSE),"")</f>
        <v/>
      </c>
      <c r="M158" s="144" t="str">
        <f>IFERROR(VLOOKUP(INDEX(EU_Extra!$D$4:$D$155,MATCH(LARGE(EU_Extra!K$4:K$155,$D158),EU_Extra!K$4:K$155,0)),Countries!$A:$B,2,FALSE),"")</f>
        <v/>
      </c>
      <c r="N158" s="144" t="str">
        <f>IFERROR(VLOOKUP(INDEX(EU_Extra!$D$4:$D$155,MATCH(LARGE(EU_Extra!L$4:L$155,$D158),EU_Extra!L$4:L$155,0)),Countries!$A:$B,2,FALSE),"")</f>
        <v/>
      </c>
      <c r="O158" s="144" t="str">
        <f>IFERROR(VLOOKUP(INDEX(EU_Extra!$D$4:$D$155,MATCH(LARGE(EU_Extra!M$4:M$155,$D158),EU_Extra!M$4:M$155,0)),Countries!$A:$B,2,FALSE),"")</f>
        <v/>
      </c>
      <c r="P158" s="144" t="str">
        <f>IFERROR(VLOOKUP(INDEX(EU_Extra!$D$4:$D$155,MATCH(LARGE(EU_Extra!N$4:N$155,$D158),EU_Extra!N$4:N$155,0)),Countries!$A:$B,2,FALSE),"")</f>
        <v/>
      </c>
      <c r="Q158" s="144" t="str">
        <f>IFERROR(VLOOKUP(INDEX(EU_Extra!$D$4:$D$155,MATCH(LARGE(EU_Extra!O$4:O$155,$D158),EU_Extra!O$4:O$155,0)),Countries!$A:$B,2,FALSE),"")</f>
        <v/>
      </c>
      <c r="R158" s="144" t="str">
        <f>IFERROR(VLOOKUP(INDEX(EU_Extra!$D$4:$D$155,MATCH(LARGE(EU_Extra!P$4:P$155,$D158),EU_Extra!P$4:P$155,0)),Countries!$A:$B,2,FALSE),"")</f>
        <v/>
      </c>
      <c r="S158" s="144" t="str">
        <f>IFERROR(VLOOKUP(INDEX(EU_Extra!$D$4:$D$155,MATCH(LARGE(EU_Extra!Q$4:Q$155,$D158),EU_Extra!Q$4:Q$155,0)),Countries!$A:$B,2,FALSE),"")</f>
        <v/>
      </c>
      <c r="T158" s="144" t="str">
        <f>IFERROR(VLOOKUP(INDEX(EU_Extra!$D$4:$D$155,MATCH(LARGE(EU_Extra!R$4:R$155,$D158),EU_Extra!R$4:R$155,0)),Countries!$A:$B,2,FALSE),"")</f>
        <v/>
      </c>
      <c r="U158" s="144" t="str">
        <f>IFERROR(VLOOKUP(INDEX(EU_Extra!$D$4:$D$155,MATCH(LARGE(EU_Extra!S$4:S$155,$D158),EU_Extra!S$4:S$155,0)),Countries!$A:$B,2,FALSE),"")</f>
        <v/>
      </c>
      <c r="V158" s="144" t="str">
        <f>IFERROR(VLOOKUP(INDEX(EU_Extra!$D$4:$D$155,MATCH(LARGE(EU_Extra!T$4:T$155,$D158),EU_Extra!T$4:T$155,0)),Countries!$A:$B,2,FALSE),"")</f>
        <v/>
      </c>
      <c r="W158" s="144" t="str">
        <f>IFERROR(VLOOKUP(INDEX(EU_Extra!$D$4:$D$155,MATCH(LARGE(EU_Extra!U$4:U$155,$D158),EU_Extra!U$4:U$155,0)),Countries!$A:$B,2,FALSE),"")</f>
        <v/>
      </c>
      <c r="X158" s="144" t="str">
        <f>IFERROR(VLOOKUP(INDEX(EU_Extra!$D$4:$D$155,MATCH(LARGE(EU_Extra!V$4:V$155,$D158),EU_Extra!V$4:V$155,0)),Countries!$A:$B,2,FALSE),"")</f>
        <v/>
      </c>
      <c r="Y158" s="144" t="str">
        <f>IFERROR(VLOOKUP(INDEX(EU_Extra!$D$4:$D$155,MATCH(LARGE(EU_Extra!W$4:W$155,$D158),EU_Extra!W$4:W$155,0)),Countries!$A:$B,2,FALSE),"")</f>
        <v/>
      </c>
      <c r="Z158" s="144" t="str">
        <f>IFERROR(VLOOKUP(INDEX(EU_Extra!$D$4:$D$155,MATCH(LARGE(EU_Extra!X$4:X$155,$D158),EU_Extra!X$4:X$155,0)),Countries!$A:$B,2,FALSE),"")</f>
        <v/>
      </c>
      <c r="AA158" s="144" t="str">
        <f>IFERROR(VLOOKUP(INDEX(EU_Extra!$D$4:$D$155,MATCH(LARGE(EU_Extra!Y$4:Y$155,$D158),EU_Extra!Y$4:Y$155,0)),Countries!$A:$B,2,FALSE),"")</f>
        <v/>
      </c>
      <c r="AB158" s="144" t="str">
        <f>IFERROR(VLOOKUP(INDEX(EU_Extra!$D$4:$D$155,MATCH(LARGE(EU_Extra!Z$4:Z$155,$D158),EU_Extra!Z$4:Z$155,0)),Countries!$A:$B,2,FALSE),"")</f>
        <v/>
      </c>
      <c r="AC158" s="144" t="str">
        <f>IFERROR(VLOOKUP(INDEX(EU_Extra!$D$4:$D$155,MATCH(LARGE(EU_Extra!AA$4:AA$155,$D158),EU_Extra!AA$4:AA$155,0)),Countries!$A:$B,2,FALSE),"")</f>
        <v/>
      </c>
      <c r="AD158" s="144" t="str">
        <f>IFERROR(VLOOKUP(INDEX(EU_Extra!$D$4:$D$155,MATCH(LARGE(EU_Extra!AB$4:AB$155,$D158),EU_Extra!AB$4:AB$155,0)),Countries!$A:$B,2,FALSE),"")</f>
        <v/>
      </c>
      <c r="AE158" s="144" t="str">
        <f>IFERROR(VLOOKUP(INDEX(EU_Extra!$D$4:$D$155,MATCH(LARGE(EU_Extra!AC$4:AC$155,$D158),EU_Extra!AC$4:AC$155,0)),Countries!$A:$B,2,FALSE),"")</f>
        <v/>
      </c>
      <c r="AF158" s="144" t="str">
        <f>IFERROR(VLOOKUP(INDEX(EU_Extra!$D$4:$D$155,MATCH(LARGE(EU_Extra!AD$4:AD$155,$D158),EU_Extra!AD$4:AD$155,0)),Countries!$A:$B,2,FALSE),"")</f>
        <v/>
      </c>
      <c r="AG158" s="144" t="str">
        <f>IFERROR(VLOOKUP(INDEX(EU_Extra!$D$4:$D$155,MATCH(LARGE(EU_Extra!AE$4:AE$155,$D158),EU_Extra!AE$4:AE$155,0)),Countries!$A:$B,2,FALSE),"")</f>
        <v/>
      </c>
      <c r="AH158" s="144" t="str">
        <f>IFERROR(VLOOKUP(INDEX(EU_Extra!$D$4:$D$155,MATCH(LARGE(EU_Extra!AF$4:AF$155,$D158),EU_Extra!AF$4:AF$155,0)),Countries!$A:$B,2,FALSE),"")</f>
        <v/>
      </c>
      <c r="AI158" s="144" t="str">
        <f>IFERROR(VLOOKUP(INDEX(EU_Extra!$D$4:$D$155,MATCH(LARGE(EU_Extra!AG$4:AG$155,$D158),EU_Extra!AG$4:AG$155,0)),Countries!$A:$B,2,FALSE),"")</f>
        <v/>
      </c>
      <c r="AJ158" s="144" t="str">
        <f>IFERROR(VLOOKUP(INDEX(EU_Extra!$D$4:$D$155,MATCH(LARGE(EU_Extra!AH$4:AH$155,$D158),EU_Extra!AH$4:AH$155,0)),Countries!$A:$B,2,FALSE),"")</f>
        <v/>
      </c>
    </row>
    <row r="159" spans="4:36" ht="16" customHeight="1">
      <c r="D159" s="145">
        <f t="shared" si="3"/>
        <v>152</v>
      </c>
      <c r="E159" s="144" t="str">
        <f>IFERROR(VLOOKUP(INDEX(EU_Extra!$D$4:$D$152,MATCH(LARGE(EU_Extra!#REF!,$D159),EU_Extra!#REF!,0)),Countries!$A:$B,2,FALSE),"")</f>
        <v/>
      </c>
      <c r="F159" s="144" t="str">
        <f>IFERROR(VLOOKUP(INDEX(EU_Extra!$D$4:$D$152,MATCH(LARGE(EU_Extra!#REF!,$D159),EU_Extra!#REF!,0)),Countries!$A:$B,2,FALSE),"")</f>
        <v/>
      </c>
      <c r="G159" s="144" t="str">
        <f>IFERROR(VLOOKUP(INDEX(EU_Extra!$D$4:$D$155,MATCH(LARGE(EU_Extra!E$4:E$155,$D159),EU_Extra!E$4:E$155,0)),Countries!$A:$B,2,FALSE),"")</f>
        <v/>
      </c>
      <c r="H159" s="144" t="str">
        <f>IFERROR(VLOOKUP(INDEX(EU_Extra!$D$4:$D$155,MATCH(LARGE(EU_Extra!F$4:F$155,$D159),EU_Extra!F$4:F$155,0)),Countries!$A:$B,2,FALSE),"")</f>
        <v/>
      </c>
      <c r="I159" s="144" t="str">
        <f>IFERROR(VLOOKUP(INDEX(EU_Extra!$D$4:$D$155,MATCH(LARGE(EU_Extra!G$4:G$155,$D159),EU_Extra!G$4:G$155,0)),Countries!$A:$B,2,FALSE),"")</f>
        <v/>
      </c>
      <c r="J159" s="144" t="str">
        <f>IFERROR(VLOOKUP(INDEX(EU_Extra!$D$4:$D$155,MATCH(LARGE(EU_Extra!H$4:H$155,$D159),EU_Extra!H$4:H$155,0)),Countries!$A:$B,2,FALSE),"")</f>
        <v/>
      </c>
      <c r="K159" s="144" t="str">
        <f>IFERROR(VLOOKUP(INDEX(EU_Extra!$D$4:$D$155,MATCH(LARGE(EU_Extra!I$4:I$155,$D159),EU_Extra!I$4:I$155,0)),Countries!$A:$B,2,FALSE),"")</f>
        <v/>
      </c>
      <c r="L159" s="144" t="str">
        <f>IFERROR(VLOOKUP(INDEX(EU_Extra!$D$4:$D$155,MATCH(LARGE(EU_Extra!J$4:J$155,$D159),EU_Extra!J$4:J$155,0)),Countries!$A:$B,2,FALSE),"")</f>
        <v/>
      </c>
      <c r="M159" s="144" t="str">
        <f>IFERROR(VLOOKUP(INDEX(EU_Extra!$D$4:$D$155,MATCH(LARGE(EU_Extra!K$4:K$155,$D159),EU_Extra!K$4:K$155,0)),Countries!$A:$B,2,FALSE),"")</f>
        <v/>
      </c>
      <c r="N159" s="144" t="str">
        <f>IFERROR(VLOOKUP(INDEX(EU_Extra!$D$4:$D$155,MATCH(LARGE(EU_Extra!L$4:L$155,$D159),EU_Extra!L$4:L$155,0)),Countries!$A:$B,2,FALSE),"")</f>
        <v/>
      </c>
      <c r="O159" s="144" t="str">
        <f>IFERROR(VLOOKUP(INDEX(EU_Extra!$D$4:$D$155,MATCH(LARGE(EU_Extra!M$4:M$155,$D159),EU_Extra!M$4:M$155,0)),Countries!$A:$B,2,FALSE),"")</f>
        <v/>
      </c>
      <c r="P159" s="144" t="str">
        <f>IFERROR(VLOOKUP(INDEX(EU_Extra!$D$4:$D$155,MATCH(LARGE(EU_Extra!N$4:N$155,$D159),EU_Extra!N$4:N$155,0)),Countries!$A:$B,2,FALSE),"")</f>
        <v/>
      </c>
      <c r="Q159" s="144" t="str">
        <f>IFERROR(VLOOKUP(INDEX(EU_Extra!$D$4:$D$155,MATCH(LARGE(EU_Extra!O$4:O$155,$D159),EU_Extra!O$4:O$155,0)),Countries!$A:$B,2,FALSE),"")</f>
        <v/>
      </c>
      <c r="R159" s="144" t="str">
        <f>IFERROR(VLOOKUP(INDEX(EU_Extra!$D$4:$D$155,MATCH(LARGE(EU_Extra!P$4:P$155,$D159),EU_Extra!P$4:P$155,0)),Countries!$A:$B,2,FALSE),"")</f>
        <v/>
      </c>
      <c r="S159" s="144" t="str">
        <f>IFERROR(VLOOKUP(INDEX(EU_Extra!$D$4:$D$155,MATCH(LARGE(EU_Extra!Q$4:Q$155,$D159),EU_Extra!Q$4:Q$155,0)),Countries!$A:$B,2,FALSE),"")</f>
        <v/>
      </c>
      <c r="T159" s="144" t="str">
        <f>IFERROR(VLOOKUP(INDEX(EU_Extra!$D$4:$D$155,MATCH(LARGE(EU_Extra!R$4:R$155,$D159),EU_Extra!R$4:R$155,0)),Countries!$A:$B,2,FALSE),"")</f>
        <v/>
      </c>
      <c r="U159" s="144" t="str">
        <f>IFERROR(VLOOKUP(INDEX(EU_Extra!$D$4:$D$155,MATCH(LARGE(EU_Extra!S$4:S$155,$D159),EU_Extra!S$4:S$155,0)),Countries!$A:$B,2,FALSE),"")</f>
        <v/>
      </c>
      <c r="V159" s="144" t="str">
        <f>IFERROR(VLOOKUP(INDEX(EU_Extra!$D$4:$D$155,MATCH(LARGE(EU_Extra!T$4:T$155,$D159),EU_Extra!T$4:T$155,0)),Countries!$A:$B,2,FALSE),"")</f>
        <v/>
      </c>
      <c r="W159" s="144" t="str">
        <f>IFERROR(VLOOKUP(INDEX(EU_Extra!$D$4:$D$155,MATCH(LARGE(EU_Extra!U$4:U$155,$D159),EU_Extra!U$4:U$155,0)),Countries!$A:$B,2,FALSE),"")</f>
        <v/>
      </c>
      <c r="X159" s="144" t="str">
        <f>IFERROR(VLOOKUP(INDEX(EU_Extra!$D$4:$D$155,MATCH(LARGE(EU_Extra!V$4:V$155,$D159),EU_Extra!V$4:V$155,0)),Countries!$A:$B,2,FALSE),"")</f>
        <v/>
      </c>
      <c r="Y159" s="144" t="str">
        <f>IFERROR(VLOOKUP(INDEX(EU_Extra!$D$4:$D$155,MATCH(LARGE(EU_Extra!W$4:W$155,$D159),EU_Extra!W$4:W$155,0)),Countries!$A:$B,2,FALSE),"")</f>
        <v/>
      </c>
      <c r="Z159" s="144" t="str">
        <f>IFERROR(VLOOKUP(INDEX(EU_Extra!$D$4:$D$155,MATCH(LARGE(EU_Extra!X$4:X$155,$D159),EU_Extra!X$4:X$155,0)),Countries!$A:$B,2,FALSE),"")</f>
        <v/>
      </c>
      <c r="AA159" s="144" t="str">
        <f>IFERROR(VLOOKUP(INDEX(EU_Extra!$D$4:$D$155,MATCH(LARGE(EU_Extra!Y$4:Y$155,$D159),EU_Extra!Y$4:Y$155,0)),Countries!$A:$B,2,FALSE),"")</f>
        <v/>
      </c>
      <c r="AB159" s="144" t="str">
        <f>IFERROR(VLOOKUP(INDEX(EU_Extra!$D$4:$D$155,MATCH(LARGE(EU_Extra!Z$4:Z$155,$D159),EU_Extra!Z$4:Z$155,0)),Countries!$A:$B,2,FALSE),"")</f>
        <v/>
      </c>
      <c r="AC159" s="144" t="str">
        <f>IFERROR(VLOOKUP(INDEX(EU_Extra!$D$4:$D$155,MATCH(LARGE(EU_Extra!AA$4:AA$155,$D159),EU_Extra!AA$4:AA$155,0)),Countries!$A:$B,2,FALSE),"")</f>
        <v/>
      </c>
      <c r="AD159" s="144" t="str">
        <f>IFERROR(VLOOKUP(INDEX(EU_Extra!$D$4:$D$155,MATCH(LARGE(EU_Extra!AB$4:AB$155,$D159),EU_Extra!AB$4:AB$155,0)),Countries!$A:$B,2,FALSE),"")</f>
        <v/>
      </c>
      <c r="AE159" s="144" t="str">
        <f>IFERROR(VLOOKUP(INDEX(EU_Extra!$D$4:$D$155,MATCH(LARGE(EU_Extra!AC$4:AC$155,$D159),EU_Extra!AC$4:AC$155,0)),Countries!$A:$B,2,FALSE),"")</f>
        <v/>
      </c>
      <c r="AF159" s="144" t="str">
        <f>IFERROR(VLOOKUP(INDEX(EU_Extra!$D$4:$D$155,MATCH(LARGE(EU_Extra!AD$4:AD$155,$D159),EU_Extra!AD$4:AD$155,0)),Countries!$A:$B,2,FALSE),"")</f>
        <v/>
      </c>
      <c r="AG159" s="144" t="str">
        <f>IFERROR(VLOOKUP(INDEX(EU_Extra!$D$4:$D$155,MATCH(LARGE(EU_Extra!AE$4:AE$155,$D159),EU_Extra!AE$4:AE$155,0)),Countries!$A:$B,2,FALSE),"")</f>
        <v/>
      </c>
      <c r="AH159" s="144" t="str">
        <f>IFERROR(VLOOKUP(INDEX(EU_Extra!$D$4:$D$155,MATCH(LARGE(EU_Extra!AF$4:AF$155,$D159),EU_Extra!AF$4:AF$155,0)),Countries!$A:$B,2,FALSE),"")</f>
        <v/>
      </c>
      <c r="AI159" s="144" t="str">
        <f>IFERROR(VLOOKUP(INDEX(EU_Extra!$D$4:$D$155,MATCH(LARGE(EU_Extra!AG$4:AG$155,$D159),EU_Extra!AG$4:AG$155,0)),Countries!$A:$B,2,FALSE),"")</f>
        <v/>
      </c>
      <c r="AJ159" s="144" t="str">
        <f>IFERROR(VLOOKUP(INDEX(EU_Extra!$D$4:$D$155,MATCH(LARGE(EU_Extra!AH$4:AH$155,$D159),EU_Extra!AH$4:AH$155,0)),Countries!$A:$B,2,FALSE),"")</f>
        <v/>
      </c>
    </row>
    <row r="160" spans="4:36" ht="16" customHeight="1">
      <c r="D160" s="145">
        <f t="shared" si="3"/>
        <v>153</v>
      </c>
      <c r="E160" s="144" t="str">
        <f>IFERROR(VLOOKUP(INDEX(EU_Extra!$D$4:$D$152,MATCH(LARGE(EU_Extra!#REF!,$D160),EU_Extra!#REF!,0)),Countries!$A:$B,2,FALSE),"")</f>
        <v/>
      </c>
      <c r="F160" s="144" t="str">
        <f>IFERROR(VLOOKUP(INDEX(EU_Extra!$D$4:$D$152,MATCH(LARGE(EU_Extra!#REF!,$D160),EU_Extra!#REF!,0)),Countries!$A:$B,2,FALSE),"")</f>
        <v/>
      </c>
      <c r="G160" s="144" t="str">
        <f>IFERROR(VLOOKUP(INDEX(EU_Extra!$D$4:$D$155,MATCH(LARGE(EU_Extra!E$4:E$155,$D160),EU_Extra!E$4:E$155,0)),Countries!$A:$B,2,FALSE),"")</f>
        <v/>
      </c>
      <c r="H160" s="144" t="str">
        <f>IFERROR(VLOOKUP(INDEX(EU_Extra!$D$4:$D$155,MATCH(LARGE(EU_Extra!F$4:F$155,$D160),EU_Extra!F$4:F$155,0)),Countries!$A:$B,2,FALSE),"")</f>
        <v/>
      </c>
      <c r="I160" s="144" t="str">
        <f>IFERROR(VLOOKUP(INDEX(EU_Extra!$D$4:$D$155,MATCH(LARGE(EU_Extra!G$4:G$155,$D160),EU_Extra!G$4:G$155,0)),Countries!$A:$B,2,FALSE),"")</f>
        <v/>
      </c>
      <c r="J160" s="144" t="str">
        <f>IFERROR(VLOOKUP(INDEX(EU_Extra!$D$4:$D$155,MATCH(LARGE(EU_Extra!H$4:H$155,$D160),EU_Extra!H$4:H$155,0)),Countries!$A:$B,2,FALSE),"")</f>
        <v/>
      </c>
      <c r="K160" s="144" t="str">
        <f>IFERROR(VLOOKUP(INDEX(EU_Extra!$D$4:$D$155,MATCH(LARGE(EU_Extra!I$4:I$155,$D160),EU_Extra!I$4:I$155,0)),Countries!$A:$B,2,FALSE),"")</f>
        <v/>
      </c>
      <c r="L160" s="144" t="str">
        <f>IFERROR(VLOOKUP(INDEX(EU_Extra!$D$4:$D$155,MATCH(LARGE(EU_Extra!J$4:J$155,$D160),EU_Extra!J$4:J$155,0)),Countries!$A:$B,2,FALSE),"")</f>
        <v/>
      </c>
      <c r="M160" s="144" t="str">
        <f>IFERROR(VLOOKUP(INDEX(EU_Extra!$D$4:$D$155,MATCH(LARGE(EU_Extra!K$4:K$155,$D160),EU_Extra!K$4:K$155,0)),Countries!$A:$B,2,FALSE),"")</f>
        <v/>
      </c>
      <c r="N160" s="144" t="str">
        <f>IFERROR(VLOOKUP(INDEX(EU_Extra!$D$4:$D$155,MATCH(LARGE(EU_Extra!L$4:L$155,$D160),EU_Extra!L$4:L$155,0)),Countries!$A:$B,2,FALSE),"")</f>
        <v/>
      </c>
      <c r="O160" s="144" t="str">
        <f>IFERROR(VLOOKUP(INDEX(EU_Extra!$D$4:$D$155,MATCH(LARGE(EU_Extra!M$4:M$155,$D160),EU_Extra!M$4:M$155,0)),Countries!$A:$B,2,FALSE),"")</f>
        <v/>
      </c>
      <c r="P160" s="144" t="str">
        <f>IFERROR(VLOOKUP(INDEX(EU_Extra!$D$4:$D$155,MATCH(LARGE(EU_Extra!N$4:N$155,$D160),EU_Extra!N$4:N$155,0)),Countries!$A:$B,2,FALSE),"")</f>
        <v/>
      </c>
      <c r="Q160" s="144" t="str">
        <f>IFERROR(VLOOKUP(INDEX(EU_Extra!$D$4:$D$155,MATCH(LARGE(EU_Extra!O$4:O$155,$D160),EU_Extra!O$4:O$155,0)),Countries!$A:$B,2,FALSE),"")</f>
        <v/>
      </c>
      <c r="R160" s="144" t="str">
        <f>IFERROR(VLOOKUP(INDEX(EU_Extra!$D$4:$D$155,MATCH(LARGE(EU_Extra!P$4:P$155,$D160),EU_Extra!P$4:P$155,0)),Countries!$A:$B,2,FALSE),"")</f>
        <v/>
      </c>
      <c r="S160" s="144" t="str">
        <f>IFERROR(VLOOKUP(INDEX(EU_Extra!$D$4:$D$155,MATCH(LARGE(EU_Extra!Q$4:Q$155,$D160),EU_Extra!Q$4:Q$155,0)),Countries!$A:$B,2,FALSE),"")</f>
        <v/>
      </c>
      <c r="T160" s="144" t="str">
        <f>IFERROR(VLOOKUP(INDEX(EU_Extra!$D$4:$D$155,MATCH(LARGE(EU_Extra!R$4:R$155,$D160),EU_Extra!R$4:R$155,0)),Countries!$A:$B,2,FALSE),"")</f>
        <v/>
      </c>
      <c r="U160" s="144" t="str">
        <f>IFERROR(VLOOKUP(INDEX(EU_Extra!$D$4:$D$155,MATCH(LARGE(EU_Extra!S$4:S$155,$D160),EU_Extra!S$4:S$155,0)),Countries!$A:$B,2,FALSE),"")</f>
        <v/>
      </c>
      <c r="V160" s="144" t="str">
        <f>IFERROR(VLOOKUP(INDEX(EU_Extra!$D$4:$D$155,MATCH(LARGE(EU_Extra!T$4:T$155,$D160),EU_Extra!T$4:T$155,0)),Countries!$A:$B,2,FALSE),"")</f>
        <v/>
      </c>
      <c r="W160" s="144" t="str">
        <f>IFERROR(VLOOKUP(INDEX(EU_Extra!$D$4:$D$155,MATCH(LARGE(EU_Extra!U$4:U$155,$D160),EU_Extra!U$4:U$155,0)),Countries!$A:$B,2,FALSE),"")</f>
        <v/>
      </c>
      <c r="X160" s="144" t="str">
        <f>IFERROR(VLOOKUP(INDEX(EU_Extra!$D$4:$D$155,MATCH(LARGE(EU_Extra!V$4:V$155,$D160),EU_Extra!V$4:V$155,0)),Countries!$A:$B,2,FALSE),"")</f>
        <v/>
      </c>
      <c r="Y160" s="144" t="str">
        <f>IFERROR(VLOOKUP(INDEX(EU_Extra!$D$4:$D$155,MATCH(LARGE(EU_Extra!W$4:W$155,$D160),EU_Extra!W$4:W$155,0)),Countries!$A:$B,2,FALSE),"")</f>
        <v/>
      </c>
      <c r="Z160" s="144" t="str">
        <f>IFERROR(VLOOKUP(INDEX(EU_Extra!$D$4:$D$155,MATCH(LARGE(EU_Extra!X$4:X$155,$D160),EU_Extra!X$4:X$155,0)),Countries!$A:$B,2,FALSE),"")</f>
        <v/>
      </c>
      <c r="AA160" s="144" t="str">
        <f>IFERROR(VLOOKUP(INDEX(EU_Extra!$D$4:$D$155,MATCH(LARGE(EU_Extra!Y$4:Y$155,$D160),EU_Extra!Y$4:Y$155,0)),Countries!$A:$B,2,FALSE),"")</f>
        <v/>
      </c>
      <c r="AB160" s="144" t="str">
        <f>IFERROR(VLOOKUP(INDEX(EU_Extra!$D$4:$D$155,MATCH(LARGE(EU_Extra!Z$4:Z$155,$D160),EU_Extra!Z$4:Z$155,0)),Countries!$A:$B,2,FALSE),"")</f>
        <v/>
      </c>
      <c r="AC160" s="144" t="str">
        <f>IFERROR(VLOOKUP(INDEX(EU_Extra!$D$4:$D$155,MATCH(LARGE(EU_Extra!AA$4:AA$155,$D160),EU_Extra!AA$4:AA$155,0)),Countries!$A:$B,2,FALSE),"")</f>
        <v/>
      </c>
      <c r="AD160" s="144" t="str">
        <f>IFERROR(VLOOKUP(INDEX(EU_Extra!$D$4:$D$155,MATCH(LARGE(EU_Extra!AB$4:AB$155,$D160),EU_Extra!AB$4:AB$155,0)),Countries!$A:$B,2,FALSE),"")</f>
        <v/>
      </c>
      <c r="AE160" s="144" t="str">
        <f>IFERROR(VLOOKUP(INDEX(EU_Extra!$D$4:$D$155,MATCH(LARGE(EU_Extra!AC$4:AC$155,$D160),EU_Extra!AC$4:AC$155,0)),Countries!$A:$B,2,FALSE),"")</f>
        <v/>
      </c>
      <c r="AF160" s="144" t="str">
        <f>IFERROR(VLOOKUP(INDEX(EU_Extra!$D$4:$D$155,MATCH(LARGE(EU_Extra!AD$4:AD$155,$D160),EU_Extra!AD$4:AD$155,0)),Countries!$A:$B,2,FALSE),"")</f>
        <v/>
      </c>
      <c r="AG160" s="144" t="str">
        <f>IFERROR(VLOOKUP(INDEX(EU_Extra!$D$4:$D$155,MATCH(LARGE(EU_Extra!AE$4:AE$155,$D160),EU_Extra!AE$4:AE$155,0)),Countries!$A:$B,2,FALSE),"")</f>
        <v/>
      </c>
      <c r="AH160" s="144" t="str">
        <f>IFERROR(VLOOKUP(INDEX(EU_Extra!$D$4:$D$155,MATCH(LARGE(EU_Extra!AF$4:AF$155,$D160),EU_Extra!AF$4:AF$155,0)),Countries!$A:$B,2,FALSE),"")</f>
        <v/>
      </c>
      <c r="AI160" s="144" t="str">
        <f>IFERROR(VLOOKUP(INDEX(EU_Extra!$D$4:$D$155,MATCH(LARGE(EU_Extra!AG$4:AG$155,$D160),EU_Extra!AG$4:AG$155,0)),Countries!$A:$B,2,FALSE),"")</f>
        <v/>
      </c>
      <c r="AJ160" s="144" t="str">
        <f>IFERROR(VLOOKUP(INDEX(EU_Extra!$D$4:$D$155,MATCH(LARGE(EU_Extra!AH$4:AH$155,$D160),EU_Extra!AH$4:AH$155,0)),Countries!$A:$B,2,FALSE),"")</f>
        <v/>
      </c>
    </row>
    <row r="161" spans="4:36" ht="16" customHeight="1">
      <c r="D161" s="145">
        <f t="shared" si="3"/>
        <v>154</v>
      </c>
      <c r="E161" s="144" t="str">
        <f>IFERROR(VLOOKUP(INDEX(EU_Extra!$D$4:$D$152,MATCH(LARGE(EU_Extra!#REF!,$D161),EU_Extra!#REF!,0)),Countries!$A:$B,2,FALSE),"")</f>
        <v/>
      </c>
      <c r="F161" s="144" t="str">
        <f>IFERROR(VLOOKUP(INDEX(EU_Extra!$D$4:$D$152,MATCH(LARGE(EU_Extra!#REF!,$D161),EU_Extra!#REF!,0)),Countries!$A:$B,2,FALSE),"")</f>
        <v/>
      </c>
      <c r="G161" s="144" t="str">
        <f>IFERROR(VLOOKUP(INDEX(EU_Extra!$D$4:$D$152,MATCH(LARGE(EU_Extra!K$4:K$152,$D161),EU_Extra!K$4:K$152,0)),Countries!$A:$B,2,FALSE),"")</f>
        <v/>
      </c>
      <c r="H161" s="144" t="str">
        <f>IFERROR(VLOOKUP(INDEX(EU_Extra!$D$4:$D$152,MATCH(LARGE(EU_Extra!L$4:L$152,$D161),EU_Extra!L$4:L$152,0)),Countries!$A:$B,2,FALSE),"")</f>
        <v/>
      </c>
      <c r="I161" s="144" t="str">
        <f>IFERROR(VLOOKUP(INDEX(EU_Extra!$D$4:$D$152,MATCH(LARGE(EU_Extra!M$4:M$152,$D161),EU_Extra!M$4:M$152,0)),Countries!$A:$B,2,FALSE),"")</f>
        <v/>
      </c>
      <c r="J161" s="144" t="str">
        <f>IFERROR(VLOOKUP(INDEX(EU_Extra!$D$4:$D$152,MATCH(LARGE(EU_Extra!N$4:N$152,$D161),EU_Extra!N$4:N$152,0)),Countries!$A:$B,2,FALSE),"")</f>
        <v/>
      </c>
      <c r="K161" s="144" t="str">
        <f>IFERROR(VLOOKUP(INDEX(EU_Extra!$D$4:$D$152,MATCH(LARGE(EU_Extra!O$4:O$152,$D161),EU_Extra!O$4:O$152,0)),Countries!$A:$B,2,FALSE),"")</f>
        <v/>
      </c>
      <c r="L161" s="144" t="str">
        <f>IFERROR(VLOOKUP(INDEX(EU_Extra!$D$4:$D$152,MATCH(LARGE(EU_Extra!P$4:P$152,$D161),EU_Extra!P$4:P$152,0)),Countries!$A:$B,2,FALSE),"")</f>
        <v/>
      </c>
      <c r="M161" s="144" t="str">
        <f>IFERROR(VLOOKUP(INDEX(EU_Extra!$D$4:$D$152,MATCH(LARGE(EU_Extra!Q$4:Q$152,$D161),EU_Extra!Q$4:Q$152,0)),Countries!$A:$B,2,FALSE),"")</f>
        <v/>
      </c>
      <c r="N161" s="144" t="str">
        <f>IFERROR(VLOOKUP(INDEX(EU_Extra!$D$4:$D$152,MATCH(LARGE(EU_Extra!R$4:R$152,$D161),EU_Extra!R$4:R$152,0)),Countries!$A:$B,2,FALSE),"")</f>
        <v/>
      </c>
      <c r="O161" s="144" t="str">
        <f>IFERROR(VLOOKUP(INDEX(EU_Extra!$D$4:$D$152,MATCH(LARGE(EU_Extra!S$4:S$152,$D161),EU_Extra!S$4:S$152,0)),Countries!$A:$B,2,FALSE),"")</f>
        <v/>
      </c>
      <c r="P161" s="144" t="str">
        <f>IFERROR(VLOOKUP(INDEX(EU_Extra!$D$4:$D$152,MATCH(LARGE(EU_Extra!T$4:T$152,$D161),EU_Extra!T$4:T$152,0)),Countries!$A:$B,2,FALSE),"")</f>
        <v/>
      </c>
      <c r="Q161" s="144" t="str">
        <f>IFERROR(VLOOKUP(INDEX(EU_Extra!$D$4:$D$152,MATCH(LARGE(EU_Extra!U$4:U$152,$D161),EU_Extra!U$4:U$152,0)),Countries!$A:$B,2,FALSE),"")</f>
        <v/>
      </c>
      <c r="R161" s="144" t="str">
        <f>IFERROR(VLOOKUP(INDEX(EU_Extra!$D$4:$D$152,MATCH(LARGE(EU_Extra!V$4:V$152,$D161),EU_Extra!V$4:V$152,0)),Countries!$A:$B,2,FALSE),"")</f>
        <v/>
      </c>
      <c r="S161" s="144" t="str">
        <f>IFERROR(VLOOKUP(INDEX(EU_Extra!$D$4:$D$152,MATCH(LARGE(EU_Extra!W$4:W$152,$D161),EU_Extra!W$4:W$152,0)),Countries!$A:$B,2,FALSE),"")</f>
        <v/>
      </c>
      <c r="T161" s="144" t="str">
        <f>IFERROR(VLOOKUP(INDEX(EU_Extra!$D$4:$D$152,MATCH(LARGE(EU_Extra!X$4:X$152,$D161),EU_Extra!X$4:X$152,0)),Countries!$A:$B,2,FALSE),"")</f>
        <v/>
      </c>
      <c r="U161" s="144" t="str">
        <f>IFERROR(VLOOKUP(INDEX(EU_Extra!$D$4:$D$152,MATCH(LARGE(EU_Extra!Y$4:Y$152,$D161),EU_Extra!Y$4:Y$152,0)),Countries!$A:$B,2,FALSE),"")</f>
        <v/>
      </c>
      <c r="V161" s="144" t="str">
        <f>IFERROR(VLOOKUP(INDEX(EU_Extra!$D$4:$D$152,MATCH(LARGE(EU_Extra!Z$4:Z$152,$D161),EU_Extra!Z$4:Z$152,0)),Countries!$A:$B,2,FALSE),"")</f>
        <v/>
      </c>
      <c r="W161" s="144" t="str">
        <f>IFERROR(VLOOKUP(INDEX(EU_Extra!$D$4:$D$152,MATCH(LARGE(EU_Extra!AA$4:AA$152,$D161),EU_Extra!AA$4:AA$152,0)),Countries!$A:$B,2,FALSE),"")</f>
        <v/>
      </c>
      <c r="X161" s="144" t="str">
        <f>IFERROR(VLOOKUP(INDEX(EU_Extra!$D$4:$D$152,MATCH(LARGE(EU_Extra!AB$4:AB$152,$D161),EU_Extra!AB$4:AB$152,0)),Countries!$A:$B,2,FALSE),"")</f>
        <v/>
      </c>
      <c r="Y161" s="144" t="str">
        <f>IFERROR(VLOOKUP(INDEX(EU_Extra!$D$4:$D$152,MATCH(LARGE(EU_Extra!AC$4:AC$152,$D161),EU_Extra!AC$4:AC$152,0)),Countries!$A:$B,2,FALSE),"")</f>
        <v/>
      </c>
      <c r="Z161" s="144" t="str">
        <f>IFERROR(VLOOKUP(INDEX(EU_Extra!$D$4:$D$152,MATCH(LARGE(EU_Extra!AD$4:AD$152,$D161),EU_Extra!AD$4:AD$152,0)),Countries!$A:$B,2,FALSE),"")</f>
        <v/>
      </c>
      <c r="AA161" s="144" t="str">
        <f>IFERROR(VLOOKUP(INDEX(EU_Extra!$D$4:$D$152,MATCH(LARGE(EU_Extra!AE$4:AE$152,$D161),EU_Extra!AE$4:AE$152,0)),Countries!$A:$B,2,FALSE),"")</f>
        <v/>
      </c>
      <c r="AB161" s="144" t="str">
        <f>IFERROR(VLOOKUP(INDEX(EU_Extra!$D$4:$D$152,MATCH(LARGE(EU_Extra!AF$4:AF$152,$D161),EU_Extra!AF$4:AF$152,0)),Countries!$A:$B,2,FALSE),"")</f>
        <v/>
      </c>
      <c r="AC161" s="144" t="str">
        <f>IFERROR(VLOOKUP(INDEX(EU_Extra!$D$4:$D$152,MATCH(LARGE(EU_Extra!AG$4:AG$152,$D161),EU_Extra!AG$4:AG$152,0)),Countries!$A:$B,2,FALSE),"")</f>
        <v/>
      </c>
      <c r="AD161" s="144" t="str">
        <f>IFERROR(VLOOKUP(INDEX(EU_Extra!$D$4:$D$152,MATCH(LARGE(EU_Extra!AH$4:AH$152,$D161),EU_Extra!AH$4:AH$152,0)),Countries!$A:$B,2,FALSE),"")</f>
        <v/>
      </c>
      <c r="AE161" s="144" t="str">
        <f>IFERROR(VLOOKUP(INDEX(EU_Extra!$D$4:$D$152,MATCH(LARGE(EU_Extra!AI$4:AI$152,$D161),EU_Extra!AI$4:AI$152,0)),Countries!$A:$B,2,FALSE),"")</f>
        <v/>
      </c>
      <c r="AF161" s="144" t="str">
        <f>IFERROR(VLOOKUP(INDEX(EU_Extra!$D$4:$D$152,MATCH(LARGE(EU_Extra!AJ$4:AJ$152,$D161),EU_Extra!AJ$4:AJ$152,0)),Countries!$A:$B,2,FALSE),"")</f>
        <v/>
      </c>
      <c r="AG161" s="144" t="str">
        <f>IFERROR(VLOOKUP(INDEX(EU_Extra!$D$4:$D$152,MATCH(LARGE(EU_Extra!AK$4:AK$152,$D161),EU_Extra!AK$4:AK$152,0)),Countries!$A:$B,2,FALSE),"")</f>
        <v/>
      </c>
      <c r="AH161" s="144" t="str">
        <f>IFERROR(VLOOKUP(INDEX(EU_Extra!$D$4:$D$152,MATCH(LARGE(EU_Extra!AL$4:AL$152,$D161),EU_Extra!AL$4:AL$152,0)),Countries!$A:$B,2,FALSE),"")</f>
        <v/>
      </c>
      <c r="AI161" s="144" t="str">
        <f>IFERROR(VLOOKUP(INDEX(EU_Extra!$D$4:$D$152,MATCH(LARGE(EU_Extra!AM$4:AM$152,$D161),EU_Extra!AM$4:AM$152,0)),Countries!$A:$B,2,FALSE),"")</f>
        <v/>
      </c>
      <c r="AJ161" s="144" t="str">
        <f>IFERROR(VLOOKUP(INDEX(EU_Extra!$D$4:$D$152,MATCH(LARGE(EU_Extra!AN$4:AN$152,$D161),EU_Extra!AN$4:AN$152,0)),Countries!$A:$B,2,FALSE),"")</f>
        <v/>
      </c>
    </row>
    <row r="162" spans="4:36" ht="16" customHeight="1"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</row>
    <row r="278" spans="37:56" ht="16" customHeight="1"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</row>
    <row r="279" spans="37:56" ht="16" customHeight="1"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</row>
    <row r="280" spans="37:56" ht="16" customHeight="1"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</row>
    <row r="281" spans="37:56" ht="16" customHeight="1"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</row>
    <row r="282" spans="37:56" ht="16" customHeight="1"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</row>
    <row r="283" spans="37:56" ht="16" customHeight="1"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</row>
    <row r="284" spans="37:56" ht="16" customHeight="1"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</row>
    <row r="285" spans="37:56" ht="16" customHeight="1"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</row>
    <row r="286" spans="37:56" ht="16" customHeight="1"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</row>
    <row r="287" spans="37:56" ht="16" customHeight="1"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</row>
    <row r="288" spans="37:56" ht="16" customHeight="1"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</row>
    <row r="289" spans="37:56" ht="16" customHeight="1"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</row>
    <row r="290" spans="37:56" ht="16" customHeight="1"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</row>
    <row r="291" spans="37:56" ht="16" customHeight="1"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</row>
    <row r="292" spans="37:56" ht="16" customHeight="1"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</row>
    <row r="293" spans="37:56" ht="16" customHeight="1"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</row>
    <row r="294" spans="37:56" ht="16" customHeight="1"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</row>
    <row r="295" spans="37:56" ht="16" customHeight="1"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</row>
    <row r="296" spans="37:56" ht="16" customHeight="1"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</row>
    <row r="297" spans="37:56" ht="16" customHeight="1"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</row>
    <row r="298" spans="37:56" ht="16" customHeight="1"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</row>
    <row r="299" spans="37:56" ht="16" customHeight="1"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</row>
    <row r="300" spans="37:56" ht="16" customHeight="1"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</row>
    <row r="301" spans="37:56" ht="16" customHeight="1"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</row>
    <row r="302" spans="37:56" ht="16" customHeight="1"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</row>
    <row r="303" spans="37:56" ht="16" customHeight="1"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</row>
    <row r="304" spans="37:56" ht="16" customHeight="1"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</row>
    <row r="305" spans="37:56" ht="16" customHeight="1"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</row>
    <row r="306" spans="37:56" ht="16" customHeight="1"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</row>
    <row r="307" spans="37:56" ht="16" customHeight="1"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</row>
    <row r="308" spans="37:56" ht="16" customHeight="1"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</row>
    <row r="309" spans="37:56" ht="16" customHeight="1"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</row>
    <row r="310" spans="37:56" ht="16" customHeight="1"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</row>
    <row r="311" spans="37:56" ht="16" customHeight="1"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</row>
    <row r="312" spans="37:56" ht="16" customHeight="1"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</row>
    <row r="313" spans="37:56" ht="16" customHeight="1"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</row>
    <row r="314" spans="37:56" ht="16" customHeight="1"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</row>
    <row r="315" spans="37:56" ht="16" customHeight="1"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</row>
    <row r="316" spans="37:56" ht="16" customHeight="1"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</row>
    <row r="317" spans="37:56" ht="16" customHeight="1"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</row>
    <row r="318" spans="37:56" ht="16" customHeight="1"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</row>
    <row r="319" spans="37:56" ht="16" customHeight="1"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</row>
    <row r="320" spans="37:56" ht="16" customHeight="1"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</row>
    <row r="321" spans="37:56" ht="16" customHeight="1"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</row>
    <row r="322" spans="37:56" ht="16" customHeight="1"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</row>
    <row r="323" spans="37:56" ht="16" customHeight="1"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</row>
    <row r="324" spans="37:56" ht="16" customHeight="1"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</row>
    <row r="325" spans="37:56" ht="16" customHeight="1"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</row>
    <row r="326" spans="37:56" ht="16" customHeight="1"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</row>
    <row r="327" spans="37:56" ht="16" customHeight="1"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</row>
    <row r="328" spans="37:56" ht="16" customHeight="1"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</row>
    <row r="329" spans="37:56" ht="16" customHeight="1"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</row>
    <row r="330" spans="37:56" ht="16" customHeight="1"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</row>
    <row r="331" spans="37:56" ht="16" customHeight="1"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</row>
    <row r="332" spans="37:56" ht="16" customHeight="1"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</row>
    <row r="333" spans="37:56" ht="16" customHeight="1"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</row>
    <row r="334" spans="37:56" ht="16" customHeight="1"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</row>
    <row r="335" spans="37:56" ht="16" customHeight="1"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</row>
    <row r="336" spans="37:56" ht="16" customHeight="1"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</row>
    <row r="337" spans="37:56" ht="16" customHeight="1"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</row>
    <row r="338" spans="37:56" ht="16" customHeight="1"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</row>
    <row r="339" spans="37:56" ht="16" customHeight="1"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</row>
    <row r="340" spans="37:56" ht="16" customHeight="1"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</row>
  </sheetData>
  <sheetProtection algorithmName="SHA-512" hashValue="AnPicwdz4BMuiuJjKh7W0WiPmvQvhvVhEdjZOf+h6RBA5lRXTu0PmYgdyb6dLamlQoDHFeOjo9FFdqXyJpQZzg==" saltValue="l7WjODaWGkbSBtCGMa115g==" spinCount="100000" sheet="1" formatCells="0" formatColumns="0" formatRows="0" sort="0" autoFilter="0"/>
  <mergeCells count="2">
    <mergeCell ref="N4:Q4"/>
    <mergeCell ref="B7:C7"/>
  </mergeCells>
  <pageMargins left="0.7" right="0.7" top="0.75" bottom="0.75" header="0.3" footer="0.3"/>
  <pageSetup paperSize="9" scale="16" fitToHeight="0" orientation="landscape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C4D345D-05CC-49F6-B596-7545CD037137}">
            <xm:f>NOT(ISERROR(SEARCH($B$7,A2)))</xm:f>
            <xm:f>$B$7</xm:f>
            <x14:dxf>
              <font>
                <color theme="6" tint="-0.499984740745262"/>
              </font>
              <fill>
                <patternFill>
                  <bgColor theme="6" tint="0.59996337778862885"/>
                </patternFill>
              </fill>
            </x14:dxf>
          </x14:cfRule>
          <xm:sqref>A6:A7 BM2:XFD2 AB6:AJ6 R4:AJ4 A5:AJ5 A278:XFD1048576 A2:AJ2 A4:N4 C6:W6 BM4:XFD277 N3 A8:AJ277 D7:AJ7 P3:U3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FF63D-D8CB-4B78-8D8F-120F2FAD7EFD}">
          <x14:formula1>
            <xm:f>Countries!$E$3:$E$256</xm:f>
          </x14:formula1>
          <xm:sqref>B7:C7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E40C-177D-4DD4-B429-EF25F365C59A}">
  <sheetPr>
    <pageSetUpPr fitToPage="1"/>
  </sheetPr>
  <dimension ref="A1:BL340"/>
  <sheetViews>
    <sheetView zoomScale="90" zoomScaleNormal="90" workbookViewId="0">
      <pane xSplit="6" ySplit="7" topLeftCell="N8" activePane="bottomRight" state="frozen"/>
      <selection pane="topRight" activeCell="G1" sqref="G1"/>
      <selection pane="bottomLeft" activeCell="A8" sqref="A8"/>
      <selection pane="bottomRight" activeCell="P23" sqref="P23"/>
    </sheetView>
  </sheetViews>
  <sheetFormatPr baseColWidth="10" defaultColWidth="8.81640625" defaultRowHeight="16" customHeight="1"/>
  <cols>
    <col min="1" max="2" width="8" style="124" customWidth="1"/>
    <col min="3" max="3" width="39.453125" style="125" customWidth="1"/>
    <col min="4" max="4" width="32.54296875" style="126" customWidth="1"/>
    <col min="5" max="6" width="15.453125" style="125" hidden="1" customWidth="1"/>
    <col min="7" max="17" width="15.453125" style="125" customWidth="1"/>
    <col min="18" max="20" width="15.453125" style="127" customWidth="1"/>
    <col min="21" max="35" width="15.453125" style="128" customWidth="1"/>
    <col min="36" max="36" width="15.453125" style="125" customWidth="1"/>
    <col min="37" max="16384" width="8.81640625" style="125"/>
  </cols>
  <sheetData>
    <row r="1" spans="1:64" ht="18" customHeight="1"/>
    <row r="2" spans="1:64" s="129" customFormat="1" ht="22.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s="129" customFormat="1" ht="32.25" customHeight="1">
      <c r="B3" s="131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0"/>
      <c r="O3" s="186" t="s">
        <v>928</v>
      </c>
      <c r="P3" s="130"/>
      <c r="Q3" s="130"/>
      <c r="R3" s="130"/>
      <c r="S3" s="130"/>
      <c r="T3" s="130"/>
      <c r="U3" s="130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s="129" customFormat="1" ht="22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81"/>
      <c r="O4" s="181"/>
      <c r="P4" s="181"/>
      <c r="Q4" s="181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4" s="129" customFormat="1" ht="16" customHeight="1">
      <c r="A5" s="133"/>
      <c r="B5" s="133"/>
      <c r="C5" s="133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64" s="129" customFormat="1" ht="32.25" customHeight="1">
      <c r="A6" s="133"/>
      <c r="B6" s="185" t="s">
        <v>932</v>
      </c>
      <c r="C6" s="130"/>
      <c r="D6" s="130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6"/>
      <c r="V6" s="136"/>
      <c r="W6" s="136"/>
      <c r="AB6" s="136"/>
      <c r="AC6" s="136"/>
      <c r="AD6" s="136"/>
      <c r="AE6" s="136"/>
      <c r="AF6" s="136"/>
      <c r="AG6" s="136"/>
      <c r="AH6" s="136"/>
      <c r="AI6" s="136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ht="26.25" customHeight="1">
      <c r="A7" s="138"/>
      <c r="B7" s="182" t="s">
        <v>925</v>
      </c>
      <c r="C7" s="182"/>
      <c r="D7" s="139" t="s">
        <v>585</v>
      </c>
      <c r="E7" s="140">
        <v>1999</v>
      </c>
      <c r="F7" s="140">
        <f t="shared" ref="F7:AI7" si="0">E7+1</f>
        <v>2000</v>
      </c>
      <c r="G7" s="140">
        <f t="shared" si="0"/>
        <v>2001</v>
      </c>
      <c r="H7" s="140">
        <f t="shared" si="0"/>
        <v>2002</v>
      </c>
      <c r="I7" s="140">
        <f t="shared" si="0"/>
        <v>2003</v>
      </c>
      <c r="J7" s="140">
        <f t="shared" si="0"/>
        <v>2004</v>
      </c>
      <c r="K7" s="140">
        <f t="shared" si="0"/>
        <v>2005</v>
      </c>
      <c r="L7" s="140">
        <f t="shared" si="0"/>
        <v>2006</v>
      </c>
      <c r="M7" s="140">
        <f t="shared" si="0"/>
        <v>2007</v>
      </c>
      <c r="N7" s="140">
        <f t="shared" si="0"/>
        <v>2008</v>
      </c>
      <c r="O7" s="140">
        <f t="shared" si="0"/>
        <v>2009</v>
      </c>
      <c r="P7" s="140">
        <f t="shared" si="0"/>
        <v>2010</v>
      </c>
      <c r="Q7" s="140">
        <f t="shared" si="0"/>
        <v>2011</v>
      </c>
      <c r="R7" s="140">
        <f t="shared" si="0"/>
        <v>2012</v>
      </c>
      <c r="S7" s="140">
        <f t="shared" si="0"/>
        <v>2013</v>
      </c>
      <c r="T7" s="141">
        <f t="shared" si="0"/>
        <v>2014</v>
      </c>
      <c r="U7" s="141">
        <f t="shared" si="0"/>
        <v>2015</v>
      </c>
      <c r="V7" s="141">
        <f t="shared" si="0"/>
        <v>2016</v>
      </c>
      <c r="W7" s="141">
        <f t="shared" si="0"/>
        <v>2017</v>
      </c>
      <c r="X7" s="141">
        <f t="shared" si="0"/>
        <v>2018</v>
      </c>
      <c r="Y7" s="141">
        <f t="shared" si="0"/>
        <v>2019</v>
      </c>
      <c r="Z7" s="141">
        <f t="shared" si="0"/>
        <v>2020</v>
      </c>
      <c r="AA7" s="141">
        <f t="shared" si="0"/>
        <v>2021</v>
      </c>
      <c r="AB7" s="141">
        <f t="shared" si="0"/>
        <v>2022</v>
      </c>
      <c r="AC7" s="141">
        <f t="shared" si="0"/>
        <v>2023</v>
      </c>
      <c r="AD7" s="141">
        <f t="shared" si="0"/>
        <v>2024</v>
      </c>
      <c r="AE7" s="141">
        <f t="shared" si="0"/>
        <v>2025</v>
      </c>
      <c r="AF7" s="141">
        <f t="shared" si="0"/>
        <v>2026</v>
      </c>
      <c r="AG7" s="141">
        <f t="shared" si="0"/>
        <v>2027</v>
      </c>
      <c r="AH7" s="141">
        <f t="shared" si="0"/>
        <v>2028</v>
      </c>
      <c r="AI7" s="141">
        <f t="shared" si="0"/>
        <v>2029</v>
      </c>
      <c r="AJ7" s="141">
        <f>AI7+1</f>
        <v>2030</v>
      </c>
    </row>
    <row r="8" spans="1:64" ht="16" customHeight="1">
      <c r="A8" s="142"/>
      <c r="B8" s="138"/>
      <c r="D8" s="143">
        <v>1</v>
      </c>
      <c r="E8" s="144" t="str">
        <f>IFERROR(VLOOKUP(INDEX(EU_Extra!$D$156:$D$362,MATCH(LARGE(EU_Extra!#REF!,$D8),EU_Extra!#REF!,0)),Countries!$A:$B,2,FALSE),"")</f>
        <v/>
      </c>
      <c r="F8" s="144" t="str">
        <f>IFERROR(VLOOKUP(INDEX(EU_Extra!$D$156:$D$362,MATCH(LARGE(EU_Extra!#REF!,$D8),EU_Extra!#REF!,0)),Countries!$A:$B,2,FALSE),"")</f>
        <v/>
      </c>
      <c r="G8" s="144" t="str">
        <f>IFERROR(VLOOKUP(INDEX(EU_Extra!$D$157:$D$362,MATCH(LARGE(EU_Extra!E$157:E$362,$D8),EU_Extra!E$157:E$362,0)),Countries!$A:$B,2,FALSE),"")</f>
        <v>Algerien</v>
      </c>
      <c r="H8" s="144" t="str">
        <f>IFERROR(VLOOKUP(INDEX(EU_Extra!$D$157:$D$362,MATCH(LARGE(EU_Extra!F$157:F$362,$D8),EU_Extra!F$157:F$362,0)),Countries!$A:$B,2,FALSE),"")</f>
        <v>Arabische Republik Syrien</v>
      </c>
      <c r="I8" s="144" t="str">
        <f>IFERROR(VLOOKUP(INDEX(EU_Extra!$D$157:$D$362,MATCH(LARGE(EU_Extra!G$157:G$362,$D8),EU_Extra!G$157:G$362,0)),Countries!$A:$B,2,FALSE),"")</f>
        <v>Arabische Republik Syrien</v>
      </c>
      <c r="J8" s="144" t="str">
        <f>IFERROR(VLOOKUP(INDEX(EU_Extra!$D$157:$D$362,MATCH(LARGE(EU_Extra!H$157:H$362,$D8),EU_Extra!H$157:H$362,0)),Countries!$A:$B,2,FALSE),"")</f>
        <v>Arabische Republik Syrien</v>
      </c>
      <c r="K8" s="144" t="str">
        <f>IFERROR(VLOOKUP(INDEX(EU_Extra!$D$157:$D$362,MATCH(LARGE(EU_Extra!I$157:I$362,$D8),EU_Extra!I$157:I$362,0)),Countries!$A:$B,2,FALSE),"")</f>
        <v>Arabische Republik Syrien</v>
      </c>
      <c r="L8" s="144" t="str">
        <f>IFERROR(VLOOKUP(INDEX(EU_Extra!$D$157:$D$362,MATCH(LARGE(EU_Extra!J$157:J$362,$D8),EU_Extra!J$157:J$362,0)),Countries!$A:$B,2,FALSE),"")</f>
        <v>UK</v>
      </c>
      <c r="M8" s="144" t="str">
        <f>IFERROR(VLOOKUP(INDEX(EU_Extra!$D$157:$D$362,MATCH(LARGE(EU_Extra!K$157:K$362,$D8),EU_Extra!K$157:K$362,0)),Countries!$A:$B,2,FALSE),"")</f>
        <v>Israel</v>
      </c>
      <c r="N8" s="144" t="str">
        <f>IFERROR(VLOOKUP(INDEX(EU_Extra!$D$157:$D$362,MATCH(LARGE(EU_Extra!L$157:L$362,$D8),EU_Extra!L$157:L$362,0)),Countries!$A:$B,2,FALSE),"")</f>
        <v>Algerien</v>
      </c>
      <c r="O8" s="144" t="str">
        <f>IFERROR(VLOOKUP(INDEX(EU_Extra!$D$157:$D$362,MATCH(LARGE(EU_Extra!M$157:M$362,$D8),EU_Extra!M$157:M$362,0)),Countries!$A:$B,2,FALSE),"")</f>
        <v>UK</v>
      </c>
      <c r="P8" s="144" t="str">
        <f>IFERROR(VLOOKUP(INDEX(EU_Extra!$D$157:$D$362,MATCH(LARGE(EU_Extra!N$157:N$362,$D8),EU_Extra!N$157:N$362,0)),Countries!$A:$B,2,FALSE),"")</f>
        <v>UK</v>
      </c>
      <c r="Q8" s="144" t="str">
        <f>IFERROR(VLOOKUP(INDEX(EU_Extra!$D$157:$D$362,MATCH(LARGE(EU_Extra!O$157:O$362,$D8),EU_Extra!O$157:O$362,0)),Countries!$A:$B,2,FALSE),"")</f>
        <v>UK</v>
      </c>
      <c r="R8" s="144" t="str">
        <f>IFERROR(VLOOKUP(INDEX(EU_Extra!$D$157:$D$362,MATCH(LARGE(EU_Extra!P$157:P$362,$D8),EU_Extra!P$157:P$362,0)),Countries!$A:$B,2,FALSE),"")</f>
        <v>UK</v>
      </c>
      <c r="S8" s="144" t="str">
        <f>IFERROR(VLOOKUP(INDEX(EU_Extra!$D$157:$D$362,MATCH(LARGE(EU_Extra!Q$157:Q$362,$D8),EU_Extra!Q$157:Q$362,0)),Countries!$A:$B,2,FALSE),"")</f>
        <v>UK</v>
      </c>
      <c r="T8" s="144" t="str">
        <f>IFERROR(VLOOKUP(INDEX(EU_Extra!$D$157:$D$362,MATCH(LARGE(EU_Extra!R$157:R$362,$D8),EU_Extra!R$157:R$362,0)),Countries!$A:$B,2,FALSE),"")</f>
        <v>UK</v>
      </c>
      <c r="U8" s="144" t="str">
        <f>IFERROR(VLOOKUP(INDEX(EU_Extra!$D$157:$D$362,MATCH(LARGE(EU_Extra!S$157:S$362,$D8),EU_Extra!S$157:S$362,0)),Countries!$A:$B,2,FALSE),"")</f>
        <v>UK</v>
      </c>
      <c r="V8" s="144" t="str">
        <f>IFERROR(VLOOKUP(INDEX(EU_Extra!$D$157:$D$362,MATCH(LARGE(EU_Extra!T$157:T$362,$D8),EU_Extra!T$157:T$362,0)),Countries!$A:$B,2,FALSE),"")</f>
        <v>UK</v>
      </c>
      <c r="W8" s="144" t="str">
        <f>IFERROR(VLOOKUP(INDEX(EU_Extra!$D$157:$D$362,MATCH(LARGE(EU_Extra!U$157:U$362,$D8),EU_Extra!U$157:U$362,0)),Countries!$A:$B,2,FALSE),"")</f>
        <v>UK</v>
      </c>
      <c r="X8" s="144" t="str">
        <f>IFERROR(VLOOKUP(INDEX(EU_Extra!$D$157:$D$362,MATCH(LARGE(EU_Extra!V$157:V$362,$D8),EU_Extra!V$157:V$362,0)),Countries!$A:$B,2,FALSE),"")</f>
        <v>UK</v>
      </c>
      <c r="Y8" s="144" t="str">
        <f>IFERROR(VLOOKUP(INDEX(EU_Extra!$D$157:$D$362,MATCH(LARGE(EU_Extra!W$157:W$362,$D8),EU_Extra!W$157:W$362,0)),Countries!$A:$B,2,FALSE),"")</f>
        <v>UK</v>
      </c>
      <c r="Z8" s="144" t="str">
        <f>IFERROR(VLOOKUP(INDEX(EU_Extra!$D$157:$D$362,MATCH(LARGE(EU_Extra!X$157:X$362,$D8),EU_Extra!X$157:X$362,0)),Countries!$A:$B,2,FALSE),"")</f>
        <v>UK</v>
      </c>
      <c r="AA8" s="144" t="str">
        <f>IFERROR(VLOOKUP(INDEX(EU_Extra!$D$157:$D$362,MATCH(LARGE(EU_Extra!Y$157:Y$362,$D8),EU_Extra!Y$157:Y$362,0)),Countries!$A:$B,2,FALSE),"")</f>
        <v>UK</v>
      </c>
      <c r="AB8" s="144" t="str">
        <f>IFERROR(VLOOKUP(INDEX(EU_Extra!$D$157:$D$362,MATCH(LARGE(EU_Extra!Z$157:Z$362,$D8),EU_Extra!Z$157:Z$362,0)),Countries!$A:$B,2,FALSE),"")</f>
        <v/>
      </c>
      <c r="AC8" s="144" t="str">
        <f>IFERROR(VLOOKUP(INDEX(EU_Extra!$D$157:$D$362,MATCH(LARGE(EU_Extra!AA$157:AA$362,$D8),EU_Extra!AA$157:AA$362,0)),Countries!$A:$B,2,FALSE),"")</f>
        <v/>
      </c>
      <c r="AD8" s="144" t="str">
        <f>IFERROR(VLOOKUP(INDEX(EU_Extra!$D$157:$D$362,MATCH(LARGE(EU_Extra!AB$157:AB$362,$D8),EU_Extra!AB$157:AB$362,0)),Countries!$A:$B,2,FALSE),"")</f>
        <v/>
      </c>
      <c r="AE8" s="144" t="str">
        <f>IFERROR(VLOOKUP(INDEX(EU_Extra!$D$157:$D$362,MATCH(LARGE(EU_Extra!AC$157:AC$362,$D8),EU_Extra!AC$157:AC$362,0)),Countries!$A:$B,2,FALSE),"")</f>
        <v/>
      </c>
      <c r="AF8" s="144" t="str">
        <f>IFERROR(VLOOKUP(INDEX(EU_Extra!$D$157:$D$362,MATCH(LARGE(EU_Extra!AD$157:AD$362,$D8),EU_Extra!AD$157:AD$362,0)),Countries!$A:$B,2,FALSE),"")</f>
        <v/>
      </c>
      <c r="AG8" s="144" t="str">
        <f>IFERROR(VLOOKUP(INDEX(EU_Extra!$D$157:$D$362,MATCH(LARGE(EU_Extra!AE$157:AE$362,$D8),EU_Extra!AE$157:AE$362,0)),Countries!$A:$B,2,FALSE),"")</f>
        <v/>
      </c>
      <c r="AH8" s="144" t="str">
        <f>IFERROR(VLOOKUP(INDEX(EU_Extra!$D$157:$D$362,MATCH(LARGE(EU_Extra!AF$157:AF$362,$D8),EU_Extra!AF$157:AF$362,0)),Countries!$A:$B,2,FALSE),"")</f>
        <v/>
      </c>
      <c r="AI8" s="144" t="str">
        <f>IFERROR(VLOOKUP(INDEX(EU_Extra!$D$157:$D$362,MATCH(LARGE(EU_Extra!AG$157:AG$362,$D8),EU_Extra!AG$157:AG$362,0)),Countries!$A:$B,2,FALSE),"")</f>
        <v/>
      </c>
      <c r="AJ8" s="144" t="str">
        <f>IFERROR(VLOOKUP(INDEX(EU_Extra!$D$157:$D$362,MATCH(LARGE(EU_Extra!AH$157:AH$362,$D8),EU_Extra!AH$157:AH$362,0)),Countries!$A:$B,2,FALSE),"")</f>
        <v/>
      </c>
    </row>
    <row r="9" spans="1:64" ht="16" customHeight="1">
      <c r="A9" s="142"/>
      <c r="B9" s="138"/>
      <c r="D9" s="145">
        <f>D8+1</f>
        <v>2</v>
      </c>
      <c r="E9" s="144" t="str">
        <f>IFERROR(VLOOKUP(INDEX(EU_Extra!$D$156:$D$362,MATCH(LARGE(EU_Extra!#REF!,$D9),EU_Extra!#REF!,0)),Countries!$A:$B,2,FALSE),"")</f>
        <v/>
      </c>
      <c r="F9" s="144" t="str">
        <f>IFERROR(VLOOKUP(INDEX(EU_Extra!$D$156:$D$362,MATCH(LARGE(EU_Extra!#REF!,$D9),EU_Extra!#REF!,0)),Countries!$A:$B,2,FALSE),"")</f>
        <v/>
      </c>
      <c r="G9" s="144" t="str">
        <f>IFERROR(VLOOKUP(INDEX(EU_Extra!$D$157:$D$362,MATCH(LARGE(EU_Extra!E$157:E$362,$D9),EU_Extra!E$157:E$362,0)),Countries!$A:$B,2,FALSE),"")</f>
        <v>Arabische Republik Syrien</v>
      </c>
      <c r="H9" s="144" t="str">
        <f>IFERROR(VLOOKUP(INDEX(EU_Extra!$D$157:$D$362,MATCH(LARGE(EU_Extra!F$157:F$362,$D9),EU_Extra!F$157:F$362,0)),Countries!$A:$B,2,FALSE),"")</f>
        <v>Algerien</v>
      </c>
      <c r="I9" s="144" t="str">
        <f>IFERROR(VLOOKUP(INDEX(EU_Extra!$D$157:$D$362,MATCH(LARGE(EU_Extra!G$157:G$362,$D9),EU_Extra!G$157:G$362,0)),Countries!$A:$B,2,FALSE),"")</f>
        <v>Israel</v>
      </c>
      <c r="J9" s="144" t="str">
        <f>IFERROR(VLOOKUP(INDEX(EU_Extra!$D$157:$D$362,MATCH(LARGE(EU_Extra!H$157:H$362,$D9),EU_Extra!H$157:H$362,0)),Countries!$A:$B,2,FALSE),"")</f>
        <v>Vereinigte Arabische Emirate</v>
      </c>
      <c r="K9" s="144" t="str">
        <f>IFERROR(VLOOKUP(INDEX(EU_Extra!$D$157:$D$362,MATCH(LARGE(EU_Extra!I$157:I$362,$D9),EU_Extra!I$157:I$362,0)),Countries!$A:$B,2,FALSE),"")</f>
        <v>Vereinigte Arabische Emirate</v>
      </c>
      <c r="L9" s="144" t="str">
        <f>IFERROR(VLOOKUP(INDEX(EU_Extra!$D$157:$D$362,MATCH(LARGE(EU_Extra!J$157:J$362,$D9),EU_Extra!J$157:J$362,0)),Countries!$A:$B,2,FALSE),"")</f>
        <v>Schweiz</v>
      </c>
      <c r="M9" s="144" t="str">
        <f>IFERROR(VLOOKUP(INDEX(EU_Extra!$D$157:$D$362,MATCH(LARGE(EU_Extra!K$157:K$362,$D9),EU_Extra!K$157:K$362,0)),Countries!$A:$B,2,FALSE),"")</f>
        <v>UK</v>
      </c>
      <c r="N9" s="144" t="str">
        <f>IFERROR(VLOOKUP(INDEX(EU_Extra!$D$157:$D$362,MATCH(LARGE(EU_Extra!L$157:L$362,$D9),EU_Extra!L$157:L$362,0)),Countries!$A:$B,2,FALSE),"")</f>
        <v>UK</v>
      </c>
      <c r="O9" s="144" t="str">
        <f>IFERROR(VLOOKUP(INDEX(EU_Extra!$D$157:$D$362,MATCH(LARGE(EU_Extra!M$157:M$362,$D9),EU_Extra!M$157:M$362,0)),Countries!$A:$B,2,FALSE),"")</f>
        <v>Israel</v>
      </c>
      <c r="P9" s="144" t="str">
        <f>IFERROR(VLOOKUP(INDEX(EU_Extra!$D$157:$D$362,MATCH(LARGE(EU_Extra!N$157:N$362,$D9),EU_Extra!N$157:N$362,0)),Countries!$A:$B,2,FALSE),"")</f>
        <v>Israel</v>
      </c>
      <c r="Q9" s="144" t="str">
        <f>IFERROR(VLOOKUP(INDEX(EU_Extra!$D$157:$D$362,MATCH(LARGE(EU_Extra!O$157:O$362,$D9),EU_Extra!O$157:O$362,0)),Countries!$A:$B,2,FALSE),"")</f>
        <v>Arabische Republik Syrien</v>
      </c>
      <c r="R9" s="144" t="str">
        <f>IFERROR(VLOOKUP(INDEX(EU_Extra!$D$157:$D$362,MATCH(LARGE(EU_Extra!P$157:P$362,$D9),EU_Extra!P$157:P$362,0)),Countries!$A:$B,2,FALSE),"")</f>
        <v>Israel</v>
      </c>
      <c r="S9" s="144" t="str">
        <f>IFERROR(VLOOKUP(INDEX(EU_Extra!$D$157:$D$362,MATCH(LARGE(EU_Extra!Q$157:Q$362,$D9),EU_Extra!Q$157:Q$362,0)),Countries!$A:$B,2,FALSE),"")</f>
        <v>Israel</v>
      </c>
      <c r="T9" s="144" t="str">
        <f>IFERROR(VLOOKUP(INDEX(EU_Extra!$D$157:$D$362,MATCH(LARGE(EU_Extra!R$157:R$362,$D9),EU_Extra!R$157:R$362,0)),Countries!$A:$B,2,FALSE),"")</f>
        <v>Israel</v>
      </c>
      <c r="U9" s="144" t="str">
        <f>IFERROR(VLOOKUP(INDEX(EU_Extra!$D$157:$D$362,MATCH(LARGE(EU_Extra!S$157:S$362,$D9),EU_Extra!S$157:S$362,0)),Countries!$A:$B,2,FALSE),"")</f>
        <v>Israel</v>
      </c>
      <c r="V9" s="144" t="str">
        <f>IFERROR(VLOOKUP(INDEX(EU_Extra!$D$157:$D$362,MATCH(LARGE(EU_Extra!T$157:T$362,$D9),EU_Extra!T$157:T$362,0)),Countries!$A:$B,2,FALSE),"")</f>
        <v>Israel</v>
      </c>
      <c r="W9" s="144" t="str">
        <f>IFERROR(VLOOKUP(INDEX(EU_Extra!$D$157:$D$362,MATCH(LARGE(EU_Extra!U$157:U$362,$D9),EU_Extra!U$157:U$362,0)),Countries!$A:$B,2,FALSE),"")</f>
        <v>Agypten</v>
      </c>
      <c r="X9" s="144" t="str">
        <f>IFERROR(VLOOKUP(INDEX(EU_Extra!$D$157:$D$362,MATCH(LARGE(EU_Extra!V$157:V$362,$D9),EU_Extra!V$157:V$362,0)),Countries!$A:$B,2,FALSE),"")</f>
        <v>Israel</v>
      </c>
      <c r="Y9" s="144" t="str">
        <f>IFERROR(VLOOKUP(INDEX(EU_Extra!$D$157:$D$362,MATCH(LARGE(EU_Extra!W$157:W$362,$D9),EU_Extra!W$157:W$362,0)),Countries!$A:$B,2,FALSE),"")</f>
        <v>Israel</v>
      </c>
      <c r="Z9" s="144" t="str">
        <f>IFERROR(VLOOKUP(INDEX(EU_Extra!$D$157:$D$362,MATCH(LARGE(EU_Extra!X$157:X$362,$D9),EU_Extra!X$157:X$362,0)),Countries!$A:$B,2,FALSE),"")</f>
        <v>Israel</v>
      </c>
      <c r="AA9" s="144" t="str">
        <f>IFERROR(VLOOKUP(INDEX(EU_Extra!$D$157:$D$362,MATCH(LARGE(EU_Extra!Y$157:Y$362,$D9),EU_Extra!Y$157:Y$362,0)),Countries!$A:$B,2,FALSE),"")</f>
        <v>Israel</v>
      </c>
      <c r="AB9" s="144" t="str">
        <f>IFERROR(VLOOKUP(INDEX(EU_Extra!$D$157:$D$362,MATCH(LARGE(EU_Extra!Z$157:Z$362,$D9),EU_Extra!Z$157:Z$362,0)),Countries!$A:$B,2,FALSE),"")</f>
        <v/>
      </c>
      <c r="AC9" s="144" t="str">
        <f>IFERROR(VLOOKUP(INDEX(EU_Extra!$D$157:$D$362,MATCH(LARGE(EU_Extra!AA$157:AA$362,$D9),EU_Extra!AA$157:AA$362,0)),Countries!$A:$B,2,FALSE),"")</f>
        <v/>
      </c>
      <c r="AD9" s="144" t="str">
        <f>IFERROR(VLOOKUP(INDEX(EU_Extra!$D$157:$D$362,MATCH(LARGE(EU_Extra!AB$157:AB$362,$D9),EU_Extra!AB$157:AB$362,0)),Countries!$A:$B,2,FALSE),"")</f>
        <v/>
      </c>
      <c r="AE9" s="144" t="str">
        <f>IFERROR(VLOOKUP(INDEX(EU_Extra!$D$157:$D$362,MATCH(LARGE(EU_Extra!AC$157:AC$362,$D9),EU_Extra!AC$157:AC$362,0)),Countries!$A:$B,2,FALSE),"")</f>
        <v/>
      </c>
      <c r="AF9" s="144" t="str">
        <f>IFERROR(VLOOKUP(INDEX(EU_Extra!$D$157:$D$362,MATCH(LARGE(EU_Extra!AD$157:AD$362,$D9),EU_Extra!AD$157:AD$362,0)),Countries!$A:$B,2,FALSE),"")</f>
        <v/>
      </c>
      <c r="AG9" s="144" t="str">
        <f>IFERROR(VLOOKUP(INDEX(EU_Extra!$D$157:$D$362,MATCH(LARGE(EU_Extra!AE$157:AE$362,$D9),EU_Extra!AE$157:AE$362,0)),Countries!$A:$B,2,FALSE),"")</f>
        <v/>
      </c>
      <c r="AH9" s="144" t="str">
        <f>IFERROR(VLOOKUP(INDEX(EU_Extra!$D$157:$D$362,MATCH(LARGE(EU_Extra!AF$157:AF$362,$D9),EU_Extra!AF$157:AF$362,0)),Countries!$A:$B,2,FALSE),"")</f>
        <v/>
      </c>
      <c r="AI9" s="144" t="str">
        <f>IFERROR(VLOOKUP(INDEX(EU_Extra!$D$157:$D$362,MATCH(LARGE(EU_Extra!AG$157:AG$362,$D9),EU_Extra!AG$157:AG$362,0)),Countries!$A:$B,2,FALSE),"")</f>
        <v/>
      </c>
      <c r="AJ9" s="144" t="str">
        <f>IFERROR(VLOOKUP(INDEX(EU_Extra!$D$157:$D$362,MATCH(LARGE(EU_Extra!AH$157:AH$362,$D9),EU_Extra!AH$157:AH$362,0)),Countries!$A:$B,2,FALSE),"")</f>
        <v/>
      </c>
    </row>
    <row r="10" spans="1:64" ht="16" customHeight="1">
      <c r="A10" s="142"/>
      <c r="B10" s="138"/>
      <c r="D10" s="145">
        <f t="shared" ref="D10:D73" si="1">D9+1</f>
        <v>3</v>
      </c>
      <c r="E10" s="144" t="str">
        <f>IFERROR(VLOOKUP(INDEX(EU_Extra!$D$156:$D$362,MATCH(LARGE(EU_Extra!#REF!,$D10),EU_Extra!#REF!,0)),Countries!$A:$B,2,FALSE),"")</f>
        <v/>
      </c>
      <c r="F10" s="144" t="str">
        <f>IFERROR(VLOOKUP(INDEX(EU_Extra!$D$156:$D$362,MATCH(LARGE(EU_Extra!#REF!,$D10),EU_Extra!#REF!,0)),Countries!$A:$B,2,FALSE),"")</f>
        <v/>
      </c>
      <c r="G10" s="144" t="str">
        <f>IFERROR(VLOOKUP(INDEX(EU_Extra!$D$157:$D$362,MATCH(LARGE(EU_Extra!E$157:E$362,$D10),EU_Extra!E$157:E$362,0)),Countries!$A:$B,2,FALSE),"")</f>
        <v>Israel</v>
      </c>
      <c r="H10" s="144" t="str">
        <f>IFERROR(VLOOKUP(INDEX(EU_Extra!$D$157:$D$362,MATCH(LARGE(EU_Extra!F$157:F$362,$D10),EU_Extra!F$157:F$362,0)),Countries!$A:$B,2,FALSE),"")</f>
        <v>Israel</v>
      </c>
      <c r="I10" s="144" t="str">
        <f>IFERROR(VLOOKUP(INDEX(EU_Extra!$D$157:$D$362,MATCH(LARGE(EU_Extra!G$157:G$362,$D10),EU_Extra!G$157:G$362,0)),Countries!$A:$B,2,FALSE),"")</f>
        <v>Algerien</v>
      </c>
      <c r="J10" s="144" t="str">
        <f>IFERROR(VLOOKUP(INDEX(EU_Extra!$D$157:$D$362,MATCH(LARGE(EU_Extra!H$157:H$362,$D10),EU_Extra!H$157:H$362,0)),Countries!$A:$B,2,FALSE),"")</f>
        <v>Algerien</v>
      </c>
      <c r="K10" s="144" t="str">
        <f>IFERROR(VLOOKUP(INDEX(EU_Extra!$D$157:$D$362,MATCH(LARGE(EU_Extra!I$157:I$362,$D10),EU_Extra!I$157:I$362,0)),Countries!$A:$B,2,FALSE),"")</f>
        <v>Algerien</v>
      </c>
      <c r="L10" s="144" t="str">
        <f>IFERROR(VLOOKUP(INDEX(EU_Extra!$D$157:$D$362,MATCH(LARGE(EU_Extra!J$157:J$362,$D10),EU_Extra!J$157:J$362,0)),Countries!$A:$B,2,FALSE),"")</f>
        <v>Algerien</v>
      </c>
      <c r="M10" s="144" t="str">
        <f>IFERROR(VLOOKUP(INDEX(EU_Extra!$D$157:$D$362,MATCH(LARGE(EU_Extra!K$157:K$362,$D10),EU_Extra!K$157:K$362,0)),Countries!$A:$B,2,FALSE),"")</f>
        <v>Algerien</v>
      </c>
      <c r="N10" s="144" t="str">
        <f>IFERROR(VLOOKUP(INDEX(EU_Extra!$D$157:$D$362,MATCH(LARGE(EU_Extra!L$157:L$362,$D10),EU_Extra!L$157:L$362,0)),Countries!$A:$B,2,FALSE),"")</f>
        <v>Israel</v>
      </c>
      <c r="O10" s="144" t="str">
        <f>IFERROR(VLOOKUP(INDEX(EU_Extra!$D$157:$D$362,MATCH(LARGE(EU_Extra!M$157:M$362,$D10),EU_Extra!M$157:M$362,0)),Countries!$A:$B,2,FALSE),"")</f>
        <v>Vereinigte Arabische Emirate</v>
      </c>
      <c r="P10" s="144" t="str">
        <f>IFERROR(VLOOKUP(INDEX(EU_Extra!$D$157:$D$362,MATCH(LARGE(EU_Extra!N$157:N$362,$D10),EU_Extra!N$157:N$362,0)),Countries!$A:$B,2,FALSE),"")</f>
        <v>Algerien</v>
      </c>
      <c r="Q10" s="144" t="str">
        <f>IFERROR(VLOOKUP(INDEX(EU_Extra!$D$157:$D$362,MATCH(LARGE(EU_Extra!O$157:O$362,$D10),EU_Extra!O$157:O$362,0)),Countries!$A:$B,2,FALSE),"")</f>
        <v>Israel</v>
      </c>
      <c r="R10" s="144" t="str">
        <f>IFERROR(VLOOKUP(INDEX(EU_Extra!$D$157:$D$362,MATCH(LARGE(EU_Extra!P$157:P$362,$D10),EU_Extra!P$157:P$362,0)),Countries!$A:$B,2,FALSE),"")</f>
        <v>Algerien</v>
      </c>
      <c r="S10" s="144" t="str">
        <f>IFERROR(VLOOKUP(INDEX(EU_Extra!$D$157:$D$362,MATCH(LARGE(EU_Extra!Q$157:Q$362,$D10),EU_Extra!Q$157:Q$362,0)),Countries!$A:$B,2,FALSE),"")</f>
        <v>Algerien</v>
      </c>
      <c r="T10" s="144" t="str">
        <f>IFERROR(VLOOKUP(INDEX(EU_Extra!$D$157:$D$362,MATCH(LARGE(EU_Extra!R$157:R$362,$D10),EU_Extra!R$157:R$362,0)),Countries!$A:$B,2,FALSE),"")</f>
        <v>Agypten</v>
      </c>
      <c r="U10" s="144" t="str">
        <f>IFERROR(VLOOKUP(INDEX(EU_Extra!$D$157:$D$362,MATCH(LARGE(EU_Extra!S$157:S$362,$D10),EU_Extra!S$157:S$362,0)),Countries!$A:$B,2,FALSE),"")</f>
        <v>Algerien</v>
      </c>
      <c r="V10" s="144" t="str">
        <f>IFERROR(VLOOKUP(INDEX(EU_Extra!$D$157:$D$362,MATCH(LARGE(EU_Extra!T$157:T$362,$D10),EU_Extra!T$157:T$362,0)),Countries!$A:$B,2,FALSE),"")</f>
        <v>Agypten</v>
      </c>
      <c r="W10" s="144" t="str">
        <f>IFERROR(VLOOKUP(INDEX(EU_Extra!$D$157:$D$362,MATCH(LARGE(EU_Extra!U$157:U$362,$D10),EU_Extra!U$157:U$362,0)),Countries!$A:$B,2,FALSE),"")</f>
        <v>Israel</v>
      </c>
      <c r="X10" s="144" t="str">
        <f>IFERROR(VLOOKUP(INDEX(EU_Extra!$D$157:$D$362,MATCH(LARGE(EU_Extra!V$157:V$362,$D10),EU_Extra!V$157:V$362,0)),Countries!$A:$B,2,FALSE),"")</f>
        <v>Agypten</v>
      </c>
      <c r="Y10" s="144" t="str">
        <f>IFERROR(VLOOKUP(INDEX(EU_Extra!$D$157:$D$362,MATCH(LARGE(EU_Extra!W$157:W$362,$D10),EU_Extra!W$157:W$362,0)),Countries!$A:$B,2,FALSE),"")</f>
        <v>Agypten</v>
      </c>
      <c r="Z10" s="144" t="str">
        <f>IFERROR(VLOOKUP(INDEX(EU_Extra!$D$157:$D$362,MATCH(LARGE(EU_Extra!X$157:X$362,$D10),EU_Extra!X$157:X$362,0)),Countries!$A:$B,2,FALSE),"")</f>
        <v>Norwegen</v>
      </c>
      <c r="AA10" s="144" t="str">
        <f>IFERROR(VLOOKUP(INDEX(EU_Extra!$D$157:$D$362,MATCH(LARGE(EU_Extra!Y$157:Y$362,$D10),EU_Extra!Y$157:Y$362,0)),Countries!$A:$B,2,FALSE),"")</f>
        <v>Agypten</v>
      </c>
      <c r="AB10" s="144" t="str">
        <f>IFERROR(VLOOKUP(INDEX(EU_Extra!$D$157:$D$362,MATCH(LARGE(EU_Extra!Z$157:Z$362,$D10),EU_Extra!Z$157:Z$362,0)),Countries!$A:$B,2,FALSE),"")</f>
        <v/>
      </c>
      <c r="AC10" s="144" t="str">
        <f>IFERROR(VLOOKUP(INDEX(EU_Extra!$D$157:$D$362,MATCH(LARGE(EU_Extra!AA$157:AA$362,$D10),EU_Extra!AA$157:AA$362,0)),Countries!$A:$B,2,FALSE),"")</f>
        <v/>
      </c>
      <c r="AD10" s="144" t="str">
        <f>IFERROR(VLOOKUP(INDEX(EU_Extra!$D$157:$D$362,MATCH(LARGE(EU_Extra!AB$157:AB$362,$D10),EU_Extra!AB$157:AB$362,0)),Countries!$A:$B,2,FALSE),"")</f>
        <v/>
      </c>
      <c r="AE10" s="144" t="str">
        <f>IFERROR(VLOOKUP(INDEX(EU_Extra!$D$157:$D$362,MATCH(LARGE(EU_Extra!AC$157:AC$362,$D10),EU_Extra!AC$157:AC$362,0)),Countries!$A:$B,2,FALSE),"")</f>
        <v/>
      </c>
      <c r="AF10" s="144" t="str">
        <f>IFERROR(VLOOKUP(INDEX(EU_Extra!$D$157:$D$362,MATCH(LARGE(EU_Extra!AD$157:AD$362,$D10),EU_Extra!AD$157:AD$362,0)),Countries!$A:$B,2,FALSE),"")</f>
        <v/>
      </c>
      <c r="AG10" s="144" t="str">
        <f>IFERROR(VLOOKUP(INDEX(EU_Extra!$D$157:$D$362,MATCH(LARGE(EU_Extra!AE$157:AE$362,$D10),EU_Extra!AE$157:AE$362,0)),Countries!$A:$B,2,FALSE),"")</f>
        <v/>
      </c>
      <c r="AH10" s="144" t="str">
        <f>IFERROR(VLOOKUP(INDEX(EU_Extra!$D$157:$D$362,MATCH(LARGE(EU_Extra!AF$157:AF$362,$D10),EU_Extra!AF$157:AF$362,0)),Countries!$A:$B,2,FALSE),"")</f>
        <v/>
      </c>
      <c r="AI10" s="144" t="str">
        <f>IFERROR(VLOOKUP(INDEX(EU_Extra!$D$157:$D$362,MATCH(LARGE(EU_Extra!AG$157:AG$362,$D10),EU_Extra!AG$157:AG$362,0)),Countries!$A:$B,2,FALSE),"")</f>
        <v/>
      </c>
      <c r="AJ10" s="144" t="str">
        <f>IFERROR(VLOOKUP(INDEX(EU_Extra!$D$157:$D$362,MATCH(LARGE(EU_Extra!AH$157:AH$362,$D10),EU_Extra!AH$157:AH$362,0)),Countries!$A:$B,2,FALSE),"")</f>
        <v/>
      </c>
    </row>
    <row r="11" spans="1:64" ht="16" customHeight="1">
      <c r="A11" s="142"/>
      <c r="B11" s="138"/>
      <c r="D11" s="145">
        <f t="shared" si="1"/>
        <v>4</v>
      </c>
      <c r="E11" s="144" t="str">
        <f>IFERROR(VLOOKUP(INDEX(EU_Extra!$D$156:$D$362,MATCH(LARGE(EU_Extra!#REF!,$D11),EU_Extra!#REF!,0)),Countries!$A:$B,2,FALSE),"")</f>
        <v/>
      </c>
      <c r="F11" s="144" t="str">
        <f>IFERROR(VLOOKUP(INDEX(EU_Extra!$D$156:$D$362,MATCH(LARGE(EU_Extra!#REF!,$D11),EU_Extra!#REF!,0)),Countries!$A:$B,2,FALSE),"")</f>
        <v/>
      </c>
      <c r="G11" s="144" t="str">
        <f>IFERROR(VLOOKUP(INDEX(EU_Extra!$D$157:$D$362,MATCH(LARGE(EU_Extra!E$157:E$362,$D11),EU_Extra!E$157:E$362,0)),Countries!$A:$B,2,FALSE),"")</f>
        <v>Schweiz</v>
      </c>
      <c r="H11" s="144" t="str">
        <f>IFERROR(VLOOKUP(INDEX(EU_Extra!$D$157:$D$362,MATCH(LARGE(EU_Extra!F$157:F$362,$D11),EU_Extra!F$157:F$362,0)),Countries!$A:$B,2,FALSE),"")</f>
        <v>Schweiz</v>
      </c>
      <c r="I11" s="144" t="str">
        <f>IFERROR(VLOOKUP(INDEX(EU_Extra!$D$157:$D$362,MATCH(LARGE(EU_Extra!G$157:G$362,$D11),EU_Extra!G$157:G$362,0)),Countries!$A:$B,2,FALSE),"")</f>
        <v>Schweiz</v>
      </c>
      <c r="J11" s="144" t="str">
        <f>IFERROR(VLOOKUP(INDEX(EU_Extra!$D$157:$D$362,MATCH(LARGE(EU_Extra!H$157:H$362,$D11),EU_Extra!H$157:H$362,0)),Countries!$A:$B,2,FALSE),"")</f>
        <v>Schweiz</v>
      </c>
      <c r="K11" s="144" t="str">
        <f>IFERROR(VLOOKUP(INDEX(EU_Extra!$D$157:$D$362,MATCH(LARGE(EU_Extra!I$157:I$362,$D11),EU_Extra!I$157:I$362,0)),Countries!$A:$B,2,FALSE),"")</f>
        <v>UK</v>
      </c>
      <c r="L11" s="144" t="str">
        <f>IFERROR(VLOOKUP(INDEX(EU_Extra!$D$157:$D$362,MATCH(LARGE(EU_Extra!J$157:J$362,$D11),EU_Extra!J$157:J$362,0)),Countries!$A:$B,2,FALSE),"")</f>
        <v>Israel</v>
      </c>
      <c r="M11" s="144" t="str">
        <f>IFERROR(VLOOKUP(INDEX(EU_Extra!$D$157:$D$362,MATCH(LARGE(EU_Extra!K$157:K$362,$D11),EU_Extra!K$157:K$362,0)),Countries!$A:$B,2,FALSE),"")</f>
        <v>Schweiz</v>
      </c>
      <c r="N11" s="144" t="str">
        <f>IFERROR(VLOOKUP(INDEX(EU_Extra!$D$157:$D$362,MATCH(LARGE(EU_Extra!L$157:L$362,$D11),EU_Extra!L$157:L$362,0)),Countries!$A:$B,2,FALSE),"")</f>
        <v>Schweiz</v>
      </c>
      <c r="O11" s="144" t="str">
        <f>IFERROR(VLOOKUP(INDEX(EU_Extra!$D$157:$D$362,MATCH(LARGE(EU_Extra!M$157:M$362,$D11),EU_Extra!M$157:M$362,0)),Countries!$A:$B,2,FALSE),"")</f>
        <v>Algerien</v>
      </c>
      <c r="P11" s="144" t="str">
        <f>IFERROR(VLOOKUP(INDEX(EU_Extra!$D$157:$D$362,MATCH(LARGE(EU_Extra!N$157:N$362,$D11),EU_Extra!N$157:N$362,0)),Countries!$A:$B,2,FALSE),"")</f>
        <v>Schweiz</v>
      </c>
      <c r="Q11" s="144" t="str">
        <f>IFERROR(VLOOKUP(INDEX(EU_Extra!$D$157:$D$362,MATCH(LARGE(EU_Extra!O$157:O$362,$D11),EU_Extra!O$157:O$362,0)),Countries!$A:$B,2,FALSE),"")</f>
        <v>Agypten</v>
      </c>
      <c r="R11" s="144" t="str">
        <f>IFERROR(VLOOKUP(INDEX(EU_Extra!$D$157:$D$362,MATCH(LARGE(EU_Extra!P$157:P$362,$D11),EU_Extra!P$157:P$362,0)),Countries!$A:$B,2,FALSE),"")</f>
        <v>Schweiz</v>
      </c>
      <c r="S11" s="144" t="str">
        <f>IFERROR(VLOOKUP(INDEX(EU_Extra!$D$157:$D$362,MATCH(LARGE(EU_Extra!Q$157:Q$362,$D11),EU_Extra!Q$157:Q$362,0)),Countries!$A:$B,2,FALSE),"")</f>
        <v>Schweiz</v>
      </c>
      <c r="T11" s="144" t="str">
        <f>IFERROR(VLOOKUP(INDEX(EU_Extra!$D$157:$D$362,MATCH(LARGE(EU_Extra!R$157:R$362,$D11),EU_Extra!R$157:R$362,0)),Countries!$A:$B,2,FALSE),"")</f>
        <v>Algerien</v>
      </c>
      <c r="U11" s="144" t="str">
        <f>IFERROR(VLOOKUP(INDEX(EU_Extra!$D$157:$D$362,MATCH(LARGE(EU_Extra!S$157:S$362,$D11),EU_Extra!S$157:S$362,0)),Countries!$A:$B,2,FALSE),"")</f>
        <v>Türkei</v>
      </c>
      <c r="V11" s="144" t="str">
        <f>IFERROR(VLOOKUP(INDEX(EU_Extra!$D$157:$D$362,MATCH(LARGE(EU_Extra!T$157:T$362,$D11),EU_Extra!T$157:T$362,0)),Countries!$A:$B,2,FALSE),"")</f>
        <v>Schweiz</v>
      </c>
      <c r="W11" s="144" t="str">
        <f>IFERROR(VLOOKUP(INDEX(EU_Extra!$D$157:$D$362,MATCH(LARGE(EU_Extra!U$157:U$362,$D11),EU_Extra!U$157:U$362,0)),Countries!$A:$B,2,FALSE),"")</f>
        <v>Arabische Republik Syrien</v>
      </c>
      <c r="X11" s="144" t="str">
        <f>IFERROR(VLOOKUP(INDEX(EU_Extra!$D$157:$D$362,MATCH(LARGE(EU_Extra!V$157:V$362,$D11),EU_Extra!V$157:V$362,0)),Countries!$A:$B,2,FALSE),"")</f>
        <v>Schweiz</v>
      </c>
      <c r="Y11" s="144" t="str">
        <f>IFERROR(VLOOKUP(INDEX(EU_Extra!$D$157:$D$362,MATCH(LARGE(EU_Extra!W$157:W$362,$D11),EU_Extra!W$157:W$362,0)),Countries!$A:$B,2,FALSE),"")</f>
        <v>Schweiz</v>
      </c>
      <c r="Z11" s="144" t="str">
        <f>IFERROR(VLOOKUP(INDEX(EU_Extra!$D$157:$D$362,MATCH(LARGE(EU_Extra!X$157:X$362,$D11),EU_Extra!X$157:X$362,0)),Countries!$A:$B,2,FALSE),"")</f>
        <v>Schweiz</v>
      </c>
      <c r="AA11" s="144" t="str">
        <f>IFERROR(VLOOKUP(INDEX(EU_Extra!$D$157:$D$362,MATCH(LARGE(EU_Extra!Y$157:Y$362,$D11),EU_Extra!Y$157:Y$362,0)),Countries!$A:$B,2,FALSE),"")</f>
        <v>Schweiz</v>
      </c>
      <c r="AB11" s="144" t="str">
        <f>IFERROR(VLOOKUP(INDEX(EU_Extra!$D$157:$D$362,MATCH(LARGE(EU_Extra!Z$157:Z$362,$D11),EU_Extra!Z$157:Z$362,0)),Countries!$A:$B,2,FALSE),"")</f>
        <v/>
      </c>
      <c r="AC11" s="144" t="str">
        <f>IFERROR(VLOOKUP(INDEX(EU_Extra!$D$157:$D$362,MATCH(LARGE(EU_Extra!AA$157:AA$362,$D11),EU_Extra!AA$157:AA$362,0)),Countries!$A:$B,2,FALSE),"")</f>
        <v/>
      </c>
      <c r="AD11" s="144" t="str">
        <f>IFERROR(VLOOKUP(INDEX(EU_Extra!$D$157:$D$362,MATCH(LARGE(EU_Extra!AB$157:AB$362,$D11),EU_Extra!AB$157:AB$362,0)),Countries!$A:$B,2,FALSE),"")</f>
        <v/>
      </c>
      <c r="AE11" s="144" t="str">
        <f>IFERROR(VLOOKUP(INDEX(EU_Extra!$D$157:$D$362,MATCH(LARGE(EU_Extra!AC$157:AC$362,$D11),EU_Extra!AC$157:AC$362,0)),Countries!$A:$B,2,FALSE),"")</f>
        <v/>
      </c>
      <c r="AF11" s="144" t="str">
        <f>IFERROR(VLOOKUP(INDEX(EU_Extra!$D$157:$D$362,MATCH(LARGE(EU_Extra!AD$157:AD$362,$D11),EU_Extra!AD$157:AD$362,0)),Countries!$A:$B,2,FALSE),"")</f>
        <v/>
      </c>
      <c r="AG11" s="144" t="str">
        <f>IFERROR(VLOOKUP(INDEX(EU_Extra!$D$157:$D$362,MATCH(LARGE(EU_Extra!AE$157:AE$362,$D11),EU_Extra!AE$157:AE$362,0)),Countries!$A:$B,2,FALSE),"")</f>
        <v/>
      </c>
      <c r="AH11" s="144" t="str">
        <f>IFERROR(VLOOKUP(INDEX(EU_Extra!$D$157:$D$362,MATCH(LARGE(EU_Extra!AF$157:AF$362,$D11),EU_Extra!AF$157:AF$362,0)),Countries!$A:$B,2,FALSE),"")</f>
        <v/>
      </c>
      <c r="AI11" s="144" t="str">
        <f>IFERROR(VLOOKUP(INDEX(EU_Extra!$D$157:$D$362,MATCH(LARGE(EU_Extra!AG$157:AG$362,$D11),EU_Extra!AG$157:AG$362,0)),Countries!$A:$B,2,FALSE),"")</f>
        <v/>
      </c>
      <c r="AJ11" s="144" t="str">
        <f>IFERROR(VLOOKUP(INDEX(EU_Extra!$D$157:$D$362,MATCH(LARGE(EU_Extra!AH$157:AH$362,$D11),EU_Extra!AH$157:AH$362,0)),Countries!$A:$B,2,FALSE),"")</f>
        <v/>
      </c>
    </row>
    <row r="12" spans="1:64" ht="16" customHeight="1">
      <c r="A12" s="142"/>
      <c r="B12" s="138"/>
      <c r="D12" s="145">
        <f t="shared" si="1"/>
        <v>5</v>
      </c>
      <c r="E12" s="144" t="str">
        <f>IFERROR(VLOOKUP(INDEX(EU_Extra!$D$156:$D$362,MATCH(LARGE(EU_Extra!#REF!,$D12),EU_Extra!#REF!,0)),Countries!$A:$B,2,FALSE),"")</f>
        <v/>
      </c>
      <c r="F12" s="144" t="str">
        <f>IFERROR(VLOOKUP(INDEX(EU_Extra!$D$156:$D$362,MATCH(LARGE(EU_Extra!#REF!,$D12),EU_Extra!#REF!,0)),Countries!$A:$B,2,FALSE),"")</f>
        <v/>
      </c>
      <c r="G12" s="144" t="str">
        <f>IFERROR(VLOOKUP(INDEX(EU_Extra!$D$157:$D$362,MATCH(LARGE(EU_Extra!E$157:E$362,$D12),EU_Extra!E$157:E$362,0)),Countries!$A:$B,2,FALSE),"")</f>
        <v>Bosnien-Herzegowina</v>
      </c>
      <c r="H12" s="144" t="str">
        <f>IFERROR(VLOOKUP(INDEX(EU_Extra!$D$157:$D$362,MATCH(LARGE(EU_Extra!F$157:F$362,$D12),EU_Extra!F$157:F$362,0)),Countries!$A:$B,2,FALSE),"")</f>
        <v>Libyen</v>
      </c>
      <c r="I12" s="144" t="str">
        <f>IFERROR(VLOOKUP(INDEX(EU_Extra!$D$157:$D$362,MATCH(LARGE(EU_Extra!G$157:G$362,$D12),EU_Extra!G$157:G$362,0)),Countries!$A:$B,2,FALSE),"")</f>
        <v>UK</v>
      </c>
      <c r="J12" s="144" t="str">
        <f>IFERROR(VLOOKUP(INDEX(EU_Extra!$D$157:$D$362,MATCH(LARGE(EU_Extra!H$157:H$362,$D12),EU_Extra!H$157:H$362,0)),Countries!$A:$B,2,FALSE),"")</f>
        <v>Israel</v>
      </c>
      <c r="K12" s="144" t="str">
        <f>IFERROR(VLOOKUP(INDEX(EU_Extra!$D$157:$D$362,MATCH(LARGE(EU_Extra!I$157:I$362,$D12),EU_Extra!I$157:I$362,0)),Countries!$A:$B,2,FALSE),"")</f>
        <v>Sudan</v>
      </c>
      <c r="L12" s="144" t="str">
        <f>IFERROR(VLOOKUP(INDEX(EU_Extra!$D$157:$D$362,MATCH(LARGE(EU_Extra!J$157:J$362,$D12),EU_Extra!J$157:J$362,0)),Countries!$A:$B,2,FALSE),"")</f>
        <v>Norwegen</v>
      </c>
      <c r="M12" s="144" t="str">
        <f>IFERROR(VLOOKUP(INDEX(EU_Extra!$D$157:$D$362,MATCH(LARGE(EU_Extra!K$157:K$362,$D12),EU_Extra!K$157:K$362,0)),Countries!$A:$B,2,FALSE),"")</f>
        <v>Norwegen</v>
      </c>
      <c r="N12" s="144" t="str">
        <f>IFERROR(VLOOKUP(INDEX(EU_Extra!$D$157:$D$362,MATCH(LARGE(EU_Extra!L$157:L$362,$D12),EU_Extra!L$157:L$362,0)),Countries!$A:$B,2,FALSE),"")</f>
        <v>Norwegen</v>
      </c>
      <c r="O12" s="144" t="str">
        <f>IFERROR(VLOOKUP(INDEX(EU_Extra!$D$157:$D$362,MATCH(LARGE(EU_Extra!M$157:M$362,$D12),EU_Extra!M$157:M$362,0)),Countries!$A:$B,2,FALSE),"")</f>
        <v>Tunisien</v>
      </c>
      <c r="P12" s="144" t="str">
        <f>IFERROR(VLOOKUP(INDEX(EU_Extra!$D$157:$D$362,MATCH(LARGE(EU_Extra!N$157:N$362,$D12),EU_Extra!N$157:N$362,0)),Countries!$A:$B,2,FALSE),"")</f>
        <v>Norwegen</v>
      </c>
      <c r="Q12" s="144" t="str">
        <f>IFERROR(VLOOKUP(INDEX(EU_Extra!$D$157:$D$362,MATCH(LARGE(EU_Extra!O$157:O$362,$D12),EU_Extra!O$157:O$362,0)),Countries!$A:$B,2,FALSE),"")</f>
        <v>Libanon</v>
      </c>
      <c r="R12" s="144" t="str">
        <f>IFERROR(VLOOKUP(INDEX(EU_Extra!$D$157:$D$362,MATCH(LARGE(EU_Extra!P$157:P$362,$D12),EU_Extra!P$157:P$362,0)),Countries!$A:$B,2,FALSE),"")</f>
        <v>Arabische Republik Syrien</v>
      </c>
      <c r="S12" s="144" t="str">
        <f>IFERROR(VLOOKUP(INDEX(EU_Extra!$D$157:$D$362,MATCH(LARGE(EU_Extra!Q$157:Q$362,$D12),EU_Extra!Q$157:Q$362,0)),Countries!$A:$B,2,FALSE),"")</f>
        <v>Irak</v>
      </c>
      <c r="T12" s="144" t="str">
        <f>IFERROR(VLOOKUP(INDEX(EU_Extra!$D$157:$D$362,MATCH(LARGE(EU_Extra!R$157:R$362,$D12),EU_Extra!R$157:R$362,0)),Countries!$A:$B,2,FALSE),"")</f>
        <v>Norwegen</v>
      </c>
      <c r="U12" s="144" t="str">
        <f>IFERROR(VLOOKUP(INDEX(EU_Extra!$D$157:$D$362,MATCH(LARGE(EU_Extra!S$157:S$362,$D12),EU_Extra!S$157:S$362,0)),Countries!$A:$B,2,FALSE),"")</f>
        <v>Schweiz</v>
      </c>
      <c r="V12" s="144" t="str">
        <f>IFERROR(VLOOKUP(INDEX(EU_Extra!$D$157:$D$362,MATCH(LARGE(EU_Extra!T$157:T$362,$D12),EU_Extra!T$157:T$362,0)),Countries!$A:$B,2,FALSE),"")</f>
        <v>Norwegen</v>
      </c>
      <c r="W12" s="144" t="str">
        <f>IFERROR(VLOOKUP(INDEX(EU_Extra!$D$157:$D$362,MATCH(LARGE(EU_Extra!U$157:U$362,$D12),EU_Extra!U$157:U$362,0)),Countries!$A:$B,2,FALSE),"")</f>
        <v>Sri Lanka</v>
      </c>
      <c r="X12" s="144" t="str">
        <f>IFERROR(VLOOKUP(INDEX(EU_Extra!$D$157:$D$362,MATCH(LARGE(EU_Extra!V$157:V$362,$D12),EU_Extra!V$157:V$362,0)),Countries!$A:$B,2,FALSE),"")</f>
        <v>Georgien</v>
      </c>
      <c r="Y12" s="144" t="str">
        <f>IFERROR(VLOOKUP(INDEX(EU_Extra!$D$157:$D$362,MATCH(LARGE(EU_Extra!W$157:W$362,$D12),EU_Extra!W$157:W$362,0)),Countries!$A:$B,2,FALSE),"")</f>
        <v>Norwegen</v>
      </c>
      <c r="Z12" s="144" t="str">
        <f>IFERROR(VLOOKUP(INDEX(EU_Extra!$D$157:$D$362,MATCH(LARGE(EU_Extra!X$157:X$362,$D12),EU_Extra!X$157:X$362,0)),Countries!$A:$B,2,FALSE),"")</f>
        <v>Albanien</v>
      </c>
      <c r="AA12" s="144" t="str">
        <f>IFERROR(VLOOKUP(INDEX(EU_Extra!$D$157:$D$362,MATCH(LARGE(EU_Extra!Y$157:Y$362,$D12),EU_Extra!Y$157:Y$362,0)),Countries!$A:$B,2,FALSE),"")</f>
        <v>Albanien</v>
      </c>
      <c r="AB12" s="144" t="str">
        <f>IFERROR(VLOOKUP(INDEX(EU_Extra!$D$157:$D$362,MATCH(LARGE(EU_Extra!Z$157:Z$362,$D12),EU_Extra!Z$157:Z$362,0)),Countries!$A:$B,2,FALSE),"")</f>
        <v/>
      </c>
      <c r="AC12" s="144" t="str">
        <f>IFERROR(VLOOKUP(INDEX(EU_Extra!$D$157:$D$362,MATCH(LARGE(EU_Extra!AA$157:AA$362,$D12),EU_Extra!AA$157:AA$362,0)),Countries!$A:$B,2,FALSE),"")</f>
        <v/>
      </c>
      <c r="AD12" s="144" t="str">
        <f>IFERROR(VLOOKUP(INDEX(EU_Extra!$D$157:$D$362,MATCH(LARGE(EU_Extra!AB$157:AB$362,$D12),EU_Extra!AB$157:AB$362,0)),Countries!$A:$B,2,FALSE),"")</f>
        <v/>
      </c>
      <c r="AE12" s="144" t="str">
        <f>IFERROR(VLOOKUP(INDEX(EU_Extra!$D$157:$D$362,MATCH(LARGE(EU_Extra!AC$157:AC$362,$D12),EU_Extra!AC$157:AC$362,0)),Countries!$A:$B,2,FALSE),"")</f>
        <v/>
      </c>
      <c r="AF12" s="144" t="str">
        <f>IFERROR(VLOOKUP(INDEX(EU_Extra!$D$157:$D$362,MATCH(LARGE(EU_Extra!AD$157:AD$362,$D12),EU_Extra!AD$157:AD$362,0)),Countries!$A:$B,2,FALSE),"")</f>
        <v/>
      </c>
      <c r="AG12" s="144" t="str">
        <f>IFERROR(VLOOKUP(INDEX(EU_Extra!$D$157:$D$362,MATCH(LARGE(EU_Extra!AE$157:AE$362,$D12),EU_Extra!AE$157:AE$362,0)),Countries!$A:$B,2,FALSE),"")</f>
        <v/>
      </c>
      <c r="AH12" s="144" t="str">
        <f>IFERROR(VLOOKUP(INDEX(EU_Extra!$D$157:$D$362,MATCH(LARGE(EU_Extra!AF$157:AF$362,$D12),EU_Extra!AF$157:AF$362,0)),Countries!$A:$B,2,FALSE),"")</f>
        <v/>
      </c>
      <c r="AI12" s="144" t="str">
        <f>IFERROR(VLOOKUP(INDEX(EU_Extra!$D$157:$D$362,MATCH(LARGE(EU_Extra!AG$157:AG$362,$D12),EU_Extra!AG$157:AG$362,0)),Countries!$A:$B,2,FALSE),"")</f>
        <v/>
      </c>
      <c r="AJ12" s="144" t="str">
        <f>IFERROR(VLOOKUP(INDEX(EU_Extra!$D$157:$D$362,MATCH(LARGE(EU_Extra!AH$157:AH$362,$D12),EU_Extra!AH$157:AH$362,0)),Countries!$A:$B,2,FALSE),"")</f>
        <v/>
      </c>
    </row>
    <row r="13" spans="1:64" s="128" customFormat="1" ht="16" customHeight="1">
      <c r="A13" s="124"/>
      <c r="B13" s="146"/>
      <c r="D13" s="145">
        <f t="shared" si="1"/>
        <v>6</v>
      </c>
      <c r="E13" s="144" t="str">
        <f>IFERROR(VLOOKUP(INDEX(EU_Extra!$D$156:$D$362,MATCH(LARGE(EU_Extra!#REF!,$D13),EU_Extra!#REF!,0)),Countries!$A:$B,2,FALSE),"")</f>
        <v/>
      </c>
      <c r="F13" s="144" t="str">
        <f>IFERROR(VLOOKUP(INDEX(EU_Extra!$D$156:$D$362,MATCH(LARGE(EU_Extra!#REF!,$D13),EU_Extra!#REF!,0)),Countries!$A:$B,2,FALSE),"")</f>
        <v/>
      </c>
      <c r="G13" s="144" t="str">
        <f>IFERROR(VLOOKUP(INDEX(EU_Extra!$D$157:$D$362,MATCH(LARGE(EU_Extra!E$157:E$362,$D13),EU_Extra!E$157:E$362,0)),Countries!$A:$B,2,FALSE),"")</f>
        <v>Norwegen</v>
      </c>
      <c r="H13" s="144" t="str">
        <f>IFERROR(VLOOKUP(INDEX(EU_Extra!$D$157:$D$362,MATCH(LARGE(EU_Extra!F$157:F$362,$D13),EU_Extra!F$157:F$362,0)),Countries!$A:$B,2,FALSE),"")</f>
        <v>Libanon</v>
      </c>
      <c r="I13" s="144" t="str">
        <f>IFERROR(VLOOKUP(INDEX(EU_Extra!$D$157:$D$362,MATCH(LARGE(EU_Extra!G$157:G$362,$D13),EU_Extra!G$157:G$362,0)),Countries!$A:$B,2,FALSE),"")</f>
        <v>Vereinigte Arabische Emirate</v>
      </c>
      <c r="J13" s="144" t="str">
        <f>IFERROR(VLOOKUP(INDEX(EU_Extra!$D$157:$D$362,MATCH(LARGE(EU_Extra!H$157:H$362,$D13),EU_Extra!H$157:H$362,0)),Countries!$A:$B,2,FALSE),"")</f>
        <v>Sri Lanka</v>
      </c>
      <c r="K13" s="144" t="str">
        <f>IFERROR(VLOOKUP(INDEX(EU_Extra!$D$157:$D$362,MATCH(LARGE(EU_Extra!I$157:I$362,$D13),EU_Extra!I$157:I$362,0)),Countries!$A:$B,2,FALSE),"")</f>
        <v>Israel</v>
      </c>
      <c r="L13" s="144" t="str">
        <f>IFERROR(VLOOKUP(INDEX(EU_Extra!$D$157:$D$362,MATCH(LARGE(EU_Extra!J$157:J$362,$D13),EU_Extra!J$157:J$362,0)),Countries!$A:$B,2,FALSE),"")</f>
        <v>Arabische Republik Syrien</v>
      </c>
      <c r="M13" s="144" t="str">
        <f>IFERROR(VLOOKUP(INDEX(EU_Extra!$D$157:$D$362,MATCH(LARGE(EU_Extra!K$157:K$362,$D13),EU_Extra!K$157:K$362,0)),Countries!$A:$B,2,FALSE),"")</f>
        <v>Usbekistan</v>
      </c>
      <c r="N13" s="144" t="str">
        <f>IFERROR(VLOOKUP(INDEX(EU_Extra!$D$157:$D$362,MATCH(LARGE(EU_Extra!L$157:L$362,$D13),EU_Extra!L$157:L$362,0)),Countries!$A:$B,2,FALSE),"")</f>
        <v>Senegal</v>
      </c>
      <c r="O13" s="144" t="str">
        <f>IFERROR(VLOOKUP(INDEX(EU_Extra!$D$157:$D$362,MATCH(LARGE(EU_Extra!M$157:M$362,$D13),EU_Extra!M$157:M$362,0)),Countries!$A:$B,2,FALSE),"")</f>
        <v>Arabische Republik Syrien</v>
      </c>
      <c r="P13" s="144" t="str">
        <f>IFERROR(VLOOKUP(INDEX(EU_Extra!$D$157:$D$362,MATCH(LARGE(EU_Extra!N$157:N$362,$D13),EU_Extra!N$157:N$362,0)),Countries!$A:$B,2,FALSE),"")</f>
        <v>Arabische Republik Syrien</v>
      </c>
      <c r="Q13" s="144" t="str">
        <f>IFERROR(VLOOKUP(INDEX(EU_Extra!$D$157:$D$362,MATCH(LARGE(EU_Extra!O$157:O$362,$D13),EU_Extra!O$157:O$362,0)),Countries!$A:$B,2,FALSE),"")</f>
        <v>Vereinigte Arabische Emirate</v>
      </c>
      <c r="R13" s="144" t="str">
        <f>IFERROR(VLOOKUP(INDEX(EU_Extra!$D$157:$D$362,MATCH(LARGE(EU_Extra!P$157:P$362,$D13),EU_Extra!P$157:P$362,0)),Countries!$A:$B,2,FALSE),"")</f>
        <v>Irak</v>
      </c>
      <c r="S13" s="144" t="str">
        <f>IFERROR(VLOOKUP(INDEX(EU_Extra!$D$157:$D$362,MATCH(LARGE(EU_Extra!Q$157:Q$362,$D13),EU_Extra!Q$157:Q$362,0)),Countries!$A:$B,2,FALSE),"")</f>
        <v>Kasachstan</v>
      </c>
      <c r="T13" s="144" t="str">
        <f>IFERROR(VLOOKUP(INDEX(EU_Extra!$D$157:$D$362,MATCH(LARGE(EU_Extra!R$157:R$362,$D13),EU_Extra!R$157:R$362,0)),Countries!$A:$B,2,FALSE),"")</f>
        <v>Kasachstan</v>
      </c>
      <c r="U13" s="144" t="str">
        <f>IFERROR(VLOOKUP(INDEX(EU_Extra!$D$157:$D$362,MATCH(LARGE(EU_Extra!S$157:S$362,$D13),EU_Extra!S$157:S$362,0)),Countries!$A:$B,2,FALSE),"")</f>
        <v>Norwegen</v>
      </c>
      <c r="V13" s="144" t="str">
        <f>IFERROR(VLOOKUP(INDEX(EU_Extra!$D$157:$D$362,MATCH(LARGE(EU_Extra!T$157:T$362,$D13),EU_Extra!T$157:T$362,0)),Countries!$A:$B,2,FALSE),"")</f>
        <v>Libanon</v>
      </c>
      <c r="W13" s="144" t="str">
        <f>IFERROR(VLOOKUP(INDEX(EU_Extra!$D$157:$D$362,MATCH(LARGE(EU_Extra!U$157:U$362,$D13),EU_Extra!U$157:U$362,0)),Countries!$A:$B,2,FALSE),"")</f>
        <v>Türkei</v>
      </c>
      <c r="X13" s="144" t="str">
        <f>IFERROR(VLOOKUP(INDEX(EU_Extra!$D$157:$D$362,MATCH(LARGE(EU_Extra!V$157:V$362,$D13),EU_Extra!V$157:V$362,0)),Countries!$A:$B,2,FALSE),"")</f>
        <v>Ghana</v>
      </c>
      <c r="Y13" s="144" t="str">
        <f>IFERROR(VLOOKUP(INDEX(EU_Extra!$D$157:$D$362,MATCH(LARGE(EU_Extra!W$157:W$362,$D13),EU_Extra!W$157:W$362,0)),Countries!$A:$B,2,FALSE),"")</f>
        <v>Albanien</v>
      </c>
      <c r="Z13" s="144" t="str">
        <f>IFERROR(VLOOKUP(INDEX(EU_Extra!$D$157:$D$362,MATCH(LARGE(EU_Extra!X$157:X$362,$D13),EU_Extra!X$157:X$362,0)),Countries!$A:$B,2,FALSE),"")</f>
        <v>Ukraine</v>
      </c>
      <c r="AA13" s="144" t="str">
        <f>IFERROR(VLOOKUP(INDEX(EU_Extra!$D$157:$D$362,MATCH(LARGE(EU_Extra!Y$157:Y$362,$D13),EU_Extra!Y$157:Y$362,0)),Countries!$A:$B,2,FALSE),"")</f>
        <v>Libyen</v>
      </c>
      <c r="AB13" s="144" t="str">
        <f>IFERROR(VLOOKUP(INDEX(EU_Extra!$D$157:$D$362,MATCH(LARGE(EU_Extra!Z$157:Z$362,$D13),EU_Extra!Z$157:Z$362,0)),Countries!$A:$B,2,FALSE),"")</f>
        <v/>
      </c>
      <c r="AC13" s="144" t="str">
        <f>IFERROR(VLOOKUP(INDEX(EU_Extra!$D$157:$D$362,MATCH(LARGE(EU_Extra!AA$157:AA$362,$D13),EU_Extra!AA$157:AA$362,0)),Countries!$A:$B,2,FALSE),"")</f>
        <v/>
      </c>
      <c r="AD13" s="144" t="str">
        <f>IFERROR(VLOOKUP(INDEX(EU_Extra!$D$157:$D$362,MATCH(LARGE(EU_Extra!AB$157:AB$362,$D13),EU_Extra!AB$157:AB$362,0)),Countries!$A:$B,2,FALSE),"")</f>
        <v/>
      </c>
      <c r="AE13" s="144" t="str">
        <f>IFERROR(VLOOKUP(INDEX(EU_Extra!$D$157:$D$362,MATCH(LARGE(EU_Extra!AC$157:AC$362,$D13),EU_Extra!AC$157:AC$362,0)),Countries!$A:$B,2,FALSE),"")</f>
        <v/>
      </c>
      <c r="AF13" s="144" t="str">
        <f>IFERROR(VLOOKUP(INDEX(EU_Extra!$D$157:$D$362,MATCH(LARGE(EU_Extra!AD$157:AD$362,$D13),EU_Extra!AD$157:AD$362,0)),Countries!$A:$B,2,FALSE),"")</f>
        <v/>
      </c>
      <c r="AG13" s="144" t="str">
        <f>IFERROR(VLOOKUP(INDEX(EU_Extra!$D$157:$D$362,MATCH(LARGE(EU_Extra!AE$157:AE$362,$D13),EU_Extra!AE$157:AE$362,0)),Countries!$A:$B,2,FALSE),"")</f>
        <v/>
      </c>
      <c r="AH13" s="144" t="str">
        <f>IFERROR(VLOOKUP(INDEX(EU_Extra!$D$157:$D$362,MATCH(LARGE(EU_Extra!AF$157:AF$362,$D13),EU_Extra!AF$157:AF$362,0)),Countries!$A:$B,2,FALSE),"")</f>
        <v/>
      </c>
      <c r="AI13" s="144" t="str">
        <f>IFERROR(VLOOKUP(INDEX(EU_Extra!$D$157:$D$362,MATCH(LARGE(EU_Extra!AG$157:AG$362,$D13),EU_Extra!AG$157:AG$362,0)),Countries!$A:$B,2,FALSE),"")</f>
        <v/>
      </c>
      <c r="AJ13" s="144" t="str">
        <f>IFERROR(VLOOKUP(INDEX(EU_Extra!$D$157:$D$362,MATCH(LARGE(EU_Extra!AH$157:AH$362,$D13),EU_Extra!AH$157:AH$362,0)),Countries!$A:$B,2,FALSE),"")</f>
        <v/>
      </c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128" customFormat="1" ht="16" customHeight="1">
      <c r="A14" s="124"/>
      <c r="B14" s="146"/>
      <c r="D14" s="145">
        <f t="shared" si="1"/>
        <v>7</v>
      </c>
      <c r="E14" s="144" t="str">
        <f>IFERROR(VLOOKUP(INDEX(EU_Extra!$D$156:$D$362,MATCH(LARGE(EU_Extra!#REF!,$D14),EU_Extra!#REF!,0)),Countries!$A:$B,2,FALSE),"")</f>
        <v/>
      </c>
      <c r="F14" s="144" t="str">
        <f>IFERROR(VLOOKUP(INDEX(EU_Extra!$D$156:$D$362,MATCH(LARGE(EU_Extra!#REF!,$D14),EU_Extra!#REF!,0)),Countries!$A:$B,2,FALSE),"")</f>
        <v/>
      </c>
      <c r="G14" s="144" t="str">
        <f>IFERROR(VLOOKUP(INDEX(EU_Extra!$D$157:$D$362,MATCH(LARGE(EU_Extra!E$157:E$362,$D14),EU_Extra!E$157:E$362,0)),Countries!$A:$B,2,FALSE),"")</f>
        <v>UK</v>
      </c>
      <c r="H14" s="144" t="str">
        <f>IFERROR(VLOOKUP(INDEX(EU_Extra!$D$157:$D$362,MATCH(LARGE(EU_Extra!F$157:F$362,$D14),EU_Extra!F$157:F$362,0)),Countries!$A:$B,2,FALSE),"")</f>
        <v>UK</v>
      </c>
      <c r="I14" s="144" t="str">
        <f>IFERROR(VLOOKUP(INDEX(EU_Extra!$D$157:$D$362,MATCH(LARGE(EU_Extra!G$157:G$362,$D14),EU_Extra!G$157:G$362,0)),Countries!$A:$B,2,FALSE),"")</f>
        <v>Norwegen</v>
      </c>
      <c r="J14" s="144" t="str">
        <f>IFERROR(VLOOKUP(INDEX(EU_Extra!$D$157:$D$362,MATCH(LARGE(EU_Extra!H$157:H$362,$D14),EU_Extra!H$157:H$362,0)),Countries!$A:$B,2,FALSE),"")</f>
        <v>UK</v>
      </c>
      <c r="K14" s="144" t="str">
        <f>IFERROR(VLOOKUP(INDEX(EU_Extra!$D$157:$D$362,MATCH(LARGE(EU_Extra!I$157:I$362,$D14),EU_Extra!I$157:I$362,0)),Countries!$A:$B,2,FALSE),"")</f>
        <v>Schweiz</v>
      </c>
      <c r="L14" s="144" t="str">
        <f>IFERROR(VLOOKUP(INDEX(EU_Extra!$D$157:$D$362,MATCH(LARGE(EU_Extra!J$157:J$362,$D14),EU_Extra!J$157:J$362,0)),Countries!$A:$B,2,FALSE),"")</f>
        <v>Marokko</v>
      </c>
      <c r="M14" s="144" t="str">
        <f>IFERROR(VLOOKUP(INDEX(EU_Extra!$D$157:$D$362,MATCH(LARGE(EU_Extra!K$157:K$362,$D14),EU_Extra!K$157:K$362,0)),Countries!$A:$B,2,FALSE),"")</f>
        <v>Russland</v>
      </c>
      <c r="N14" s="144" t="str">
        <f>IFERROR(VLOOKUP(INDEX(EU_Extra!$D$157:$D$362,MATCH(LARGE(EU_Extra!L$157:L$362,$D14),EU_Extra!L$157:L$362,0)),Countries!$A:$B,2,FALSE),"")</f>
        <v>Kuwait</v>
      </c>
      <c r="O14" s="144" t="str">
        <f>IFERROR(VLOOKUP(INDEX(EU_Extra!$D$157:$D$362,MATCH(LARGE(EU_Extra!M$157:M$362,$D14),EU_Extra!M$157:M$362,0)),Countries!$A:$B,2,FALSE),"")</f>
        <v>Libyen</v>
      </c>
      <c r="P14" s="144" t="str">
        <f>IFERROR(VLOOKUP(INDEX(EU_Extra!$D$157:$D$362,MATCH(LARGE(EU_Extra!N$157:N$362,$D14),EU_Extra!N$157:N$362,0)),Countries!$A:$B,2,FALSE),"")</f>
        <v>Kuwait</v>
      </c>
      <c r="Q14" s="144" t="str">
        <f>IFERROR(VLOOKUP(INDEX(EU_Extra!$D$157:$D$362,MATCH(LARGE(EU_Extra!O$157:O$362,$D14),EU_Extra!O$157:O$362,0)),Countries!$A:$B,2,FALSE),"")</f>
        <v>Kuwait</v>
      </c>
      <c r="R14" s="144" t="str">
        <f>IFERROR(VLOOKUP(INDEX(EU_Extra!$D$157:$D$362,MATCH(LARGE(EU_Extra!P$157:P$362,$D14),EU_Extra!P$157:P$362,0)),Countries!$A:$B,2,FALSE),"")</f>
        <v>Saudi Arabien</v>
      </c>
      <c r="S14" s="144" t="str">
        <f>IFERROR(VLOOKUP(INDEX(EU_Extra!$D$157:$D$362,MATCH(LARGE(EU_Extra!Q$157:Q$362,$D14),EU_Extra!Q$157:Q$362,0)),Countries!$A:$B,2,FALSE),"")</f>
        <v>Agypten</v>
      </c>
      <c r="T14" s="144" t="str">
        <f>IFERROR(VLOOKUP(INDEX(EU_Extra!$D$157:$D$362,MATCH(LARGE(EU_Extra!R$157:R$362,$D14),EU_Extra!R$157:R$362,0)),Countries!$A:$B,2,FALSE),"")</f>
        <v>Schweiz</v>
      </c>
      <c r="U14" s="144" t="str">
        <f>IFERROR(VLOOKUP(INDEX(EU_Extra!$D$157:$D$362,MATCH(LARGE(EU_Extra!S$157:S$362,$D14),EU_Extra!S$157:S$362,0)),Countries!$A:$B,2,FALSE),"")</f>
        <v>Libanon</v>
      </c>
      <c r="V14" s="144" t="str">
        <f>IFERROR(VLOOKUP(INDEX(EU_Extra!$D$157:$D$362,MATCH(LARGE(EU_Extra!T$157:T$362,$D14),EU_Extra!T$157:T$362,0)),Countries!$A:$B,2,FALSE),"")</f>
        <v>Saudi Arabien</v>
      </c>
      <c r="W14" s="144" t="str">
        <f>IFERROR(VLOOKUP(INDEX(EU_Extra!$D$157:$D$362,MATCH(LARGE(EU_Extra!U$157:U$362,$D14),EU_Extra!U$157:U$362,0)),Countries!$A:$B,2,FALSE),"")</f>
        <v>Libanon</v>
      </c>
      <c r="X14" s="144" t="str">
        <f>IFERROR(VLOOKUP(INDEX(EU_Extra!$D$157:$D$362,MATCH(LARGE(EU_Extra!V$157:V$362,$D14),EU_Extra!V$157:V$362,0)),Countries!$A:$B,2,FALSE),"")</f>
        <v>Albanien</v>
      </c>
      <c r="Y14" s="144" t="str">
        <f>IFERROR(VLOOKUP(INDEX(EU_Extra!$D$157:$D$362,MATCH(LARGE(EU_Extra!W$157:W$362,$D14),EU_Extra!W$157:W$362,0)),Countries!$A:$B,2,FALSE),"")</f>
        <v>Saudi Arabien</v>
      </c>
      <c r="Z14" s="144" t="str">
        <f>IFERROR(VLOOKUP(INDEX(EU_Extra!$D$157:$D$362,MATCH(LARGE(EU_Extra!X$157:X$362,$D14),EU_Extra!X$157:X$362,0)),Countries!$A:$B,2,FALSE),"")</f>
        <v>Ghana</v>
      </c>
      <c r="AA14" s="144" t="str">
        <f>IFERROR(VLOOKUP(INDEX(EU_Extra!$D$157:$D$362,MATCH(LARGE(EU_Extra!Y$157:Y$362,$D14),EU_Extra!Y$157:Y$362,0)),Countries!$A:$B,2,FALSE),"")</f>
        <v>Georgien</v>
      </c>
      <c r="AB14" s="144" t="str">
        <f>IFERROR(VLOOKUP(INDEX(EU_Extra!$D$157:$D$362,MATCH(LARGE(EU_Extra!Z$157:Z$362,$D14),EU_Extra!Z$157:Z$362,0)),Countries!$A:$B,2,FALSE),"")</f>
        <v/>
      </c>
      <c r="AC14" s="144" t="str">
        <f>IFERROR(VLOOKUP(INDEX(EU_Extra!$D$157:$D$362,MATCH(LARGE(EU_Extra!AA$157:AA$362,$D14),EU_Extra!AA$157:AA$362,0)),Countries!$A:$B,2,FALSE),"")</f>
        <v/>
      </c>
      <c r="AD14" s="144" t="str">
        <f>IFERROR(VLOOKUP(INDEX(EU_Extra!$D$157:$D$362,MATCH(LARGE(EU_Extra!AB$157:AB$362,$D14),EU_Extra!AB$157:AB$362,0)),Countries!$A:$B,2,FALSE),"")</f>
        <v/>
      </c>
      <c r="AE14" s="144" t="str">
        <f>IFERROR(VLOOKUP(INDEX(EU_Extra!$D$157:$D$362,MATCH(LARGE(EU_Extra!AC$157:AC$362,$D14),EU_Extra!AC$157:AC$362,0)),Countries!$A:$B,2,FALSE),"")</f>
        <v/>
      </c>
      <c r="AF14" s="144" t="str">
        <f>IFERROR(VLOOKUP(INDEX(EU_Extra!$D$157:$D$362,MATCH(LARGE(EU_Extra!AD$157:AD$362,$D14),EU_Extra!AD$157:AD$362,0)),Countries!$A:$B,2,FALSE),"")</f>
        <v/>
      </c>
      <c r="AG14" s="144" t="str">
        <f>IFERROR(VLOOKUP(INDEX(EU_Extra!$D$157:$D$362,MATCH(LARGE(EU_Extra!AE$157:AE$362,$D14),EU_Extra!AE$157:AE$362,0)),Countries!$A:$B,2,FALSE),"")</f>
        <v/>
      </c>
      <c r="AH14" s="144" t="str">
        <f>IFERROR(VLOOKUP(INDEX(EU_Extra!$D$157:$D$362,MATCH(LARGE(EU_Extra!AF$157:AF$362,$D14),EU_Extra!AF$157:AF$362,0)),Countries!$A:$B,2,FALSE),"")</f>
        <v/>
      </c>
      <c r="AI14" s="144" t="str">
        <f>IFERROR(VLOOKUP(INDEX(EU_Extra!$D$157:$D$362,MATCH(LARGE(EU_Extra!AG$157:AG$362,$D14),EU_Extra!AG$157:AG$362,0)),Countries!$A:$B,2,FALSE),"")</f>
        <v/>
      </c>
      <c r="AJ14" s="144" t="str">
        <f>IFERROR(VLOOKUP(INDEX(EU_Extra!$D$157:$D$362,MATCH(LARGE(EU_Extra!AH$157:AH$362,$D14),EU_Extra!AH$157:AH$362,0)),Countries!$A:$B,2,FALSE),"")</f>
        <v/>
      </c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64" s="128" customFormat="1" ht="16" customHeight="1">
      <c r="A15" s="124"/>
      <c r="B15" s="146"/>
      <c r="D15" s="145">
        <f t="shared" si="1"/>
        <v>8</v>
      </c>
      <c r="E15" s="144" t="str">
        <f>IFERROR(VLOOKUP(INDEX(EU_Extra!$D$156:$D$362,MATCH(LARGE(EU_Extra!#REF!,$D15),EU_Extra!#REF!,0)),Countries!$A:$B,2,FALSE),"")</f>
        <v/>
      </c>
      <c r="F15" s="144" t="str">
        <f>IFERROR(VLOOKUP(INDEX(EU_Extra!$D$156:$D$362,MATCH(LARGE(EU_Extra!#REF!,$D15),EU_Extra!#REF!,0)),Countries!$A:$B,2,FALSE),"")</f>
        <v/>
      </c>
      <c r="G15" s="144" t="str">
        <f>IFERROR(VLOOKUP(INDEX(EU_Extra!$D$157:$D$362,MATCH(LARGE(EU_Extra!E$157:E$362,$D15),EU_Extra!E$157:E$362,0)),Countries!$A:$B,2,FALSE),"")</f>
        <v>Libyen</v>
      </c>
      <c r="H15" s="144" t="str">
        <f>IFERROR(VLOOKUP(INDEX(EU_Extra!$D$157:$D$362,MATCH(LARGE(EU_Extra!F$157:F$362,$D15),EU_Extra!F$157:F$362,0)),Countries!$A:$B,2,FALSE),"")</f>
        <v>Russland</v>
      </c>
      <c r="I15" s="144" t="str">
        <f>IFERROR(VLOOKUP(INDEX(EU_Extra!$D$157:$D$362,MATCH(LARGE(EU_Extra!G$157:G$362,$D15),EU_Extra!G$157:G$362,0)),Countries!$A:$B,2,FALSE),"")</f>
        <v>Tunisien</v>
      </c>
      <c r="J15" s="144" t="str">
        <f>IFERROR(VLOOKUP(INDEX(EU_Extra!$D$157:$D$362,MATCH(LARGE(EU_Extra!H$157:H$362,$D15),EU_Extra!H$157:H$362,0)),Countries!$A:$B,2,FALSE),"")</f>
        <v>Kuwait</v>
      </c>
      <c r="K15" s="144" t="str">
        <f>IFERROR(VLOOKUP(INDEX(EU_Extra!$D$157:$D$362,MATCH(LARGE(EU_Extra!I$157:I$362,$D15),EU_Extra!I$157:I$362,0)),Countries!$A:$B,2,FALSE),"")</f>
        <v>Indonesien</v>
      </c>
      <c r="L15" s="144" t="str">
        <f>IFERROR(VLOOKUP(INDEX(EU_Extra!$D$157:$D$362,MATCH(LARGE(EU_Extra!J$157:J$362,$D15),EU_Extra!J$157:J$362,0)),Countries!$A:$B,2,FALSE),"")</f>
        <v>Tunisien</v>
      </c>
      <c r="M15" s="144" t="str">
        <f>IFERROR(VLOOKUP(INDEX(EU_Extra!$D$157:$D$362,MATCH(LARGE(EU_Extra!K$157:K$362,$D15),EU_Extra!K$157:K$362,0)),Countries!$A:$B,2,FALSE),"")</f>
        <v>Tadschikistan</v>
      </c>
      <c r="N15" s="144" t="str">
        <f>IFERROR(VLOOKUP(INDEX(EU_Extra!$D$157:$D$362,MATCH(LARGE(EU_Extra!L$157:L$362,$D15),EU_Extra!L$157:L$362,0)),Countries!$A:$B,2,FALSE),"")</f>
        <v>Vereinigte Arabische Emirate</v>
      </c>
      <c r="O15" s="144" t="str">
        <f>IFERROR(VLOOKUP(INDEX(EU_Extra!$D$157:$D$362,MATCH(LARGE(EU_Extra!M$157:M$362,$D15),EU_Extra!M$157:M$362,0)),Countries!$A:$B,2,FALSE),"")</f>
        <v>Norwegen</v>
      </c>
      <c r="P15" s="144" t="str">
        <f>IFERROR(VLOOKUP(INDEX(EU_Extra!$D$157:$D$362,MATCH(LARGE(EU_Extra!N$157:N$362,$D15),EU_Extra!N$157:N$362,0)),Countries!$A:$B,2,FALSE),"")</f>
        <v>Libyen</v>
      </c>
      <c r="Q15" s="144" t="str">
        <f>IFERROR(VLOOKUP(INDEX(EU_Extra!$D$157:$D$362,MATCH(LARGE(EU_Extra!O$157:O$362,$D15),EU_Extra!O$157:O$362,0)),Countries!$A:$B,2,FALSE),"")</f>
        <v>Libyen</v>
      </c>
      <c r="R15" s="144" t="str">
        <f>IFERROR(VLOOKUP(INDEX(EU_Extra!$D$157:$D$362,MATCH(LARGE(EU_Extra!P$157:P$362,$D15),EU_Extra!P$157:P$362,0)),Countries!$A:$B,2,FALSE),"")</f>
        <v>Libanon</v>
      </c>
      <c r="S15" s="144" t="str">
        <f>IFERROR(VLOOKUP(INDEX(EU_Extra!$D$157:$D$362,MATCH(LARGE(EU_Extra!Q$157:Q$362,$D15),EU_Extra!Q$157:Q$362,0)),Countries!$A:$B,2,FALSE),"")</f>
        <v>Norwegen</v>
      </c>
      <c r="T15" s="144" t="str">
        <f>IFERROR(VLOOKUP(INDEX(EU_Extra!$D$157:$D$362,MATCH(LARGE(EU_Extra!R$157:R$362,$D15),EU_Extra!R$157:R$362,0)),Countries!$A:$B,2,FALSE),"")</f>
        <v>Saudi Arabien</v>
      </c>
      <c r="U15" s="144" t="str">
        <f>IFERROR(VLOOKUP(INDEX(EU_Extra!$D$157:$D$362,MATCH(LARGE(EU_Extra!S$157:S$362,$D15),EU_Extra!S$157:S$362,0)),Countries!$A:$B,2,FALSE),"")</f>
        <v>Kuwait</v>
      </c>
      <c r="V15" s="144" t="str">
        <f>IFERROR(VLOOKUP(INDEX(EU_Extra!$D$157:$D$362,MATCH(LARGE(EU_Extra!T$157:T$362,$D15),EU_Extra!T$157:T$362,0)),Countries!$A:$B,2,FALSE),"")</f>
        <v>Türkei</v>
      </c>
      <c r="W15" s="144" t="str">
        <f>IFERROR(VLOOKUP(INDEX(EU_Extra!$D$157:$D$362,MATCH(LARGE(EU_Extra!U$157:U$362,$D15),EU_Extra!U$157:U$362,0)),Countries!$A:$B,2,FALSE),"")</f>
        <v>Mauretanien</v>
      </c>
      <c r="X15" s="144" t="str">
        <f>IFERROR(VLOOKUP(INDEX(EU_Extra!$D$157:$D$362,MATCH(LARGE(EU_Extra!V$157:V$362,$D15),EU_Extra!V$157:V$362,0)),Countries!$A:$B,2,FALSE),"")</f>
        <v>Senegal</v>
      </c>
      <c r="Y15" s="144" t="str">
        <f>IFERROR(VLOOKUP(INDEX(EU_Extra!$D$157:$D$362,MATCH(LARGE(EU_Extra!W$157:W$362,$D15),EU_Extra!W$157:W$362,0)),Countries!$A:$B,2,FALSE),"")</f>
        <v>Kamerun</v>
      </c>
      <c r="Z15" s="144" t="str">
        <f>IFERROR(VLOOKUP(INDEX(EU_Extra!$D$157:$D$362,MATCH(LARGE(EU_Extra!X$157:X$362,$D15),EU_Extra!X$157:X$362,0)),Countries!$A:$B,2,FALSE),"")</f>
        <v>Kamerun</v>
      </c>
      <c r="AA15" s="144" t="str">
        <f>IFERROR(VLOOKUP(INDEX(EU_Extra!$D$157:$D$362,MATCH(LARGE(EU_Extra!Y$157:Y$362,$D15),EU_Extra!Y$157:Y$362,0)),Countries!$A:$B,2,FALSE),"")</f>
        <v>Norwegen</v>
      </c>
      <c r="AB15" s="144" t="str">
        <f>IFERROR(VLOOKUP(INDEX(EU_Extra!$D$157:$D$362,MATCH(LARGE(EU_Extra!Z$157:Z$362,$D15),EU_Extra!Z$157:Z$362,0)),Countries!$A:$B,2,FALSE),"")</f>
        <v/>
      </c>
      <c r="AC15" s="144" t="str">
        <f>IFERROR(VLOOKUP(INDEX(EU_Extra!$D$157:$D$362,MATCH(LARGE(EU_Extra!AA$157:AA$362,$D15),EU_Extra!AA$157:AA$362,0)),Countries!$A:$B,2,FALSE),"")</f>
        <v/>
      </c>
      <c r="AD15" s="144" t="str">
        <f>IFERROR(VLOOKUP(INDEX(EU_Extra!$D$157:$D$362,MATCH(LARGE(EU_Extra!AB$157:AB$362,$D15),EU_Extra!AB$157:AB$362,0)),Countries!$A:$B,2,FALSE),"")</f>
        <v/>
      </c>
      <c r="AE15" s="144" t="str">
        <f>IFERROR(VLOOKUP(INDEX(EU_Extra!$D$157:$D$362,MATCH(LARGE(EU_Extra!AC$157:AC$362,$D15),EU_Extra!AC$157:AC$362,0)),Countries!$A:$B,2,FALSE),"")</f>
        <v/>
      </c>
      <c r="AF15" s="144" t="str">
        <f>IFERROR(VLOOKUP(INDEX(EU_Extra!$D$157:$D$362,MATCH(LARGE(EU_Extra!AD$157:AD$362,$D15),EU_Extra!AD$157:AD$362,0)),Countries!$A:$B,2,FALSE),"")</f>
        <v/>
      </c>
      <c r="AG15" s="144" t="str">
        <f>IFERROR(VLOOKUP(INDEX(EU_Extra!$D$157:$D$362,MATCH(LARGE(EU_Extra!AE$157:AE$362,$D15),EU_Extra!AE$157:AE$362,0)),Countries!$A:$B,2,FALSE),"")</f>
        <v/>
      </c>
      <c r="AH15" s="144" t="str">
        <f>IFERROR(VLOOKUP(INDEX(EU_Extra!$D$157:$D$362,MATCH(LARGE(EU_Extra!AF$157:AF$362,$D15),EU_Extra!AF$157:AF$362,0)),Countries!$A:$B,2,FALSE),"")</f>
        <v/>
      </c>
      <c r="AI15" s="144" t="str">
        <f>IFERROR(VLOOKUP(INDEX(EU_Extra!$D$157:$D$362,MATCH(LARGE(EU_Extra!AG$157:AG$362,$D15),EU_Extra!AG$157:AG$362,0)),Countries!$A:$B,2,FALSE),"")</f>
        <v/>
      </c>
      <c r="AJ15" s="144" t="str">
        <f>IFERROR(VLOOKUP(INDEX(EU_Extra!$D$157:$D$362,MATCH(LARGE(EU_Extra!AH$157:AH$362,$D15),EU_Extra!AH$157:AH$362,0)),Countries!$A:$B,2,FALSE),"")</f>
        <v/>
      </c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</row>
    <row r="16" spans="1:64" s="128" customFormat="1" ht="16" customHeight="1">
      <c r="A16" s="124"/>
      <c r="B16" s="146"/>
      <c r="D16" s="145">
        <f t="shared" si="1"/>
        <v>9</v>
      </c>
      <c r="E16" s="144" t="str">
        <f>IFERROR(VLOOKUP(INDEX(EU_Extra!$D$156:$D$362,MATCH(LARGE(EU_Extra!#REF!,$D16),EU_Extra!#REF!,0)),Countries!$A:$B,2,FALSE),"")</f>
        <v/>
      </c>
      <c r="F16" s="144" t="str">
        <f>IFERROR(VLOOKUP(INDEX(EU_Extra!$D$156:$D$362,MATCH(LARGE(EU_Extra!#REF!,$D16),EU_Extra!#REF!,0)),Countries!$A:$B,2,FALSE),"")</f>
        <v/>
      </c>
      <c r="G16" s="144" t="str">
        <f>IFERROR(VLOOKUP(INDEX(EU_Extra!$D$157:$D$362,MATCH(LARGE(EU_Extra!E$157:E$362,$D16),EU_Extra!E$157:E$362,0)),Countries!$A:$B,2,FALSE),"")</f>
        <v>Vereinigte Arabische Emirate</v>
      </c>
      <c r="H16" s="144" t="str">
        <f>IFERROR(VLOOKUP(INDEX(EU_Extra!$D$157:$D$362,MATCH(LARGE(EU_Extra!F$157:F$362,$D16),EU_Extra!F$157:F$362,0)),Countries!$A:$B,2,FALSE),"")</f>
        <v>Ukraine</v>
      </c>
      <c r="I16" s="144" t="str">
        <f>IFERROR(VLOOKUP(INDEX(EU_Extra!$D$157:$D$362,MATCH(LARGE(EU_Extra!G$157:G$362,$D16),EU_Extra!G$157:G$362,0)),Countries!$A:$B,2,FALSE),"")</f>
        <v>Ukraine</v>
      </c>
      <c r="J16" s="144" t="str">
        <f>IFERROR(VLOOKUP(INDEX(EU_Extra!$D$157:$D$362,MATCH(LARGE(EU_Extra!H$157:H$362,$D16),EU_Extra!H$157:H$362,0)),Countries!$A:$B,2,FALSE),"")</f>
        <v>Indonesien</v>
      </c>
      <c r="K16" s="144" t="str">
        <f>IFERROR(VLOOKUP(INDEX(EU_Extra!$D$157:$D$362,MATCH(LARGE(EU_Extra!I$157:I$362,$D16),EU_Extra!I$157:I$362,0)),Countries!$A:$B,2,FALSE),"")</f>
        <v>Kuwait</v>
      </c>
      <c r="L16" s="144" t="str">
        <f>IFERROR(VLOOKUP(INDEX(EU_Extra!$D$157:$D$362,MATCH(LARGE(EU_Extra!J$157:J$362,$D16),EU_Extra!J$157:J$362,0)),Countries!$A:$B,2,FALSE),"")</f>
        <v>Russland</v>
      </c>
      <c r="M16" s="144" t="str">
        <f>IFERROR(VLOOKUP(INDEX(EU_Extra!$D$157:$D$362,MATCH(LARGE(EU_Extra!K$157:K$362,$D16),EU_Extra!K$157:K$362,0)),Countries!$A:$B,2,FALSE),"")</f>
        <v>Tunisien</v>
      </c>
      <c r="N16" s="144" t="str">
        <f>IFERROR(VLOOKUP(INDEX(EU_Extra!$D$157:$D$362,MATCH(LARGE(EU_Extra!L$157:L$362,$D16),EU_Extra!L$157:L$362,0)),Countries!$A:$B,2,FALSE),"")</f>
        <v>Russland</v>
      </c>
      <c r="O16" s="144" t="str">
        <f>IFERROR(VLOOKUP(INDEX(EU_Extra!$D$157:$D$362,MATCH(LARGE(EU_Extra!M$157:M$362,$D16),EU_Extra!M$157:M$362,0)),Countries!$A:$B,2,FALSE),"")</f>
        <v>Senegal</v>
      </c>
      <c r="P16" s="144" t="str">
        <f>IFERROR(VLOOKUP(INDEX(EU_Extra!$D$157:$D$362,MATCH(LARGE(EU_Extra!N$157:N$362,$D16),EU_Extra!N$157:N$362,0)),Countries!$A:$B,2,FALSE),"")</f>
        <v>Tunisien</v>
      </c>
      <c r="Q16" s="144" t="str">
        <f>IFERROR(VLOOKUP(INDEX(EU_Extra!$D$157:$D$362,MATCH(LARGE(EU_Extra!O$157:O$362,$D16),EU_Extra!O$157:O$362,0)),Countries!$A:$B,2,FALSE),"")</f>
        <v>Schweiz</v>
      </c>
      <c r="R16" s="144" t="str">
        <f>IFERROR(VLOOKUP(INDEX(EU_Extra!$D$157:$D$362,MATCH(LARGE(EU_Extra!P$157:P$362,$D16),EU_Extra!P$157:P$362,0)),Countries!$A:$B,2,FALSE),"")</f>
        <v>Kuwait</v>
      </c>
      <c r="S16" s="144" t="str">
        <f>IFERROR(VLOOKUP(INDEX(EU_Extra!$D$157:$D$362,MATCH(LARGE(EU_Extra!Q$157:Q$362,$D16),EU_Extra!Q$157:Q$362,0)),Countries!$A:$B,2,FALSE),"")</f>
        <v>Kuwait</v>
      </c>
      <c r="T16" s="144" t="str">
        <f>IFERROR(VLOOKUP(INDEX(EU_Extra!$D$157:$D$362,MATCH(LARGE(EU_Extra!R$157:R$362,$D16),EU_Extra!R$157:R$362,0)),Countries!$A:$B,2,FALSE),"")</f>
        <v>Libanon</v>
      </c>
      <c r="U16" s="144" t="str">
        <f>IFERROR(VLOOKUP(INDEX(EU_Extra!$D$157:$D$362,MATCH(LARGE(EU_Extra!S$157:S$362,$D16),EU_Extra!S$157:S$362,0)),Countries!$A:$B,2,FALSE),"")</f>
        <v>Russland</v>
      </c>
      <c r="V16" s="144" t="str">
        <f>IFERROR(VLOOKUP(INDEX(EU_Extra!$D$157:$D$362,MATCH(LARGE(EU_Extra!T$157:T$362,$D16),EU_Extra!T$157:T$362,0)),Countries!$A:$B,2,FALSE),"")</f>
        <v>Algerien</v>
      </c>
      <c r="W16" s="144" t="str">
        <f>IFERROR(VLOOKUP(INDEX(EU_Extra!$D$157:$D$362,MATCH(LARGE(EU_Extra!U$157:U$362,$D16),EU_Extra!U$157:U$362,0)),Countries!$A:$B,2,FALSE),"")</f>
        <v>Saudi Arabien</v>
      </c>
      <c r="X16" s="144" t="str">
        <f>IFERROR(VLOOKUP(INDEX(EU_Extra!$D$157:$D$362,MATCH(LARGE(EU_Extra!V$157:V$362,$D16),EU_Extra!V$157:V$362,0)),Countries!$A:$B,2,FALSE),"")</f>
        <v>Libanon</v>
      </c>
      <c r="Y16" s="144" t="str">
        <f>IFERROR(VLOOKUP(INDEX(EU_Extra!$D$157:$D$362,MATCH(LARGE(EU_Extra!W$157:W$362,$D16),EU_Extra!W$157:W$362,0)),Countries!$A:$B,2,FALSE),"")</f>
        <v>Kuwait</v>
      </c>
      <c r="Z16" s="144" t="str">
        <f>IFERROR(VLOOKUP(INDEX(EU_Extra!$D$157:$D$362,MATCH(LARGE(EU_Extra!X$157:X$362,$D16),EU_Extra!X$157:X$362,0)),Countries!$A:$B,2,FALSE),"")</f>
        <v>Georgien</v>
      </c>
      <c r="AA16" s="144" t="str">
        <f>IFERROR(VLOOKUP(INDEX(EU_Extra!$D$157:$D$362,MATCH(LARGE(EU_Extra!Y$157:Y$362,$D16),EU_Extra!Y$157:Y$362,0)),Countries!$A:$B,2,FALSE),"")</f>
        <v>Kuwait</v>
      </c>
      <c r="AB16" s="144" t="str">
        <f>IFERROR(VLOOKUP(INDEX(EU_Extra!$D$157:$D$362,MATCH(LARGE(EU_Extra!Z$157:Z$362,$D16),EU_Extra!Z$157:Z$362,0)),Countries!$A:$B,2,FALSE),"")</f>
        <v/>
      </c>
      <c r="AC16" s="144" t="str">
        <f>IFERROR(VLOOKUP(INDEX(EU_Extra!$D$157:$D$362,MATCH(LARGE(EU_Extra!AA$157:AA$362,$D16),EU_Extra!AA$157:AA$362,0)),Countries!$A:$B,2,FALSE),"")</f>
        <v/>
      </c>
      <c r="AD16" s="144" t="str">
        <f>IFERROR(VLOOKUP(INDEX(EU_Extra!$D$157:$D$362,MATCH(LARGE(EU_Extra!AB$157:AB$362,$D16),EU_Extra!AB$157:AB$362,0)),Countries!$A:$B,2,FALSE),"")</f>
        <v/>
      </c>
      <c r="AE16" s="144" t="str">
        <f>IFERROR(VLOOKUP(INDEX(EU_Extra!$D$157:$D$362,MATCH(LARGE(EU_Extra!AC$157:AC$362,$D16),EU_Extra!AC$157:AC$362,0)),Countries!$A:$B,2,FALSE),"")</f>
        <v/>
      </c>
      <c r="AF16" s="144" t="str">
        <f>IFERROR(VLOOKUP(INDEX(EU_Extra!$D$157:$D$362,MATCH(LARGE(EU_Extra!AD$157:AD$362,$D16),EU_Extra!AD$157:AD$362,0)),Countries!$A:$B,2,FALSE),"")</f>
        <v/>
      </c>
      <c r="AG16" s="144" t="str">
        <f>IFERROR(VLOOKUP(INDEX(EU_Extra!$D$157:$D$362,MATCH(LARGE(EU_Extra!AE$157:AE$362,$D16),EU_Extra!AE$157:AE$362,0)),Countries!$A:$B,2,FALSE),"")</f>
        <v/>
      </c>
      <c r="AH16" s="144" t="str">
        <f>IFERROR(VLOOKUP(INDEX(EU_Extra!$D$157:$D$362,MATCH(LARGE(EU_Extra!AF$157:AF$362,$D16),EU_Extra!AF$157:AF$362,0)),Countries!$A:$B,2,FALSE),"")</f>
        <v/>
      </c>
      <c r="AI16" s="144" t="str">
        <f>IFERROR(VLOOKUP(INDEX(EU_Extra!$D$157:$D$362,MATCH(LARGE(EU_Extra!AG$157:AG$362,$D16),EU_Extra!AG$157:AG$362,0)),Countries!$A:$B,2,FALSE),"")</f>
        <v/>
      </c>
      <c r="AJ16" s="144" t="str">
        <f>IFERROR(VLOOKUP(INDEX(EU_Extra!$D$157:$D$362,MATCH(LARGE(EU_Extra!AH$157:AH$362,$D16),EU_Extra!AH$157:AH$362,0)),Countries!$A:$B,2,FALSE),"")</f>
        <v/>
      </c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</row>
    <row r="17" spans="4:36" ht="16" customHeight="1">
      <c r="D17" s="145">
        <f t="shared" si="1"/>
        <v>10</v>
      </c>
      <c r="E17" s="144" t="str">
        <f>IFERROR(VLOOKUP(INDEX(EU_Extra!$D$156:$D$362,MATCH(LARGE(EU_Extra!#REF!,$D17),EU_Extra!#REF!,0)),Countries!$A:$B,2,FALSE),"")</f>
        <v/>
      </c>
      <c r="F17" s="144" t="str">
        <f>IFERROR(VLOOKUP(INDEX(EU_Extra!$D$156:$D$362,MATCH(LARGE(EU_Extra!#REF!,$D17),EU_Extra!#REF!,0)),Countries!$A:$B,2,FALSE),"")</f>
        <v/>
      </c>
      <c r="G17" s="144" t="str">
        <f>IFERROR(VLOOKUP(INDEX(EU_Extra!$D$157:$D$362,MATCH(LARGE(EU_Extra!E$157:E$362,$D17),EU_Extra!E$157:E$362,0)),Countries!$A:$B,2,FALSE),"")</f>
        <v>Jugoslawien</v>
      </c>
      <c r="H17" s="144" t="str">
        <f>IFERROR(VLOOKUP(INDEX(EU_Extra!$D$157:$D$362,MATCH(LARGE(EU_Extra!F$157:F$362,$D17),EU_Extra!F$157:F$362,0)),Countries!$A:$B,2,FALSE),"")</f>
        <v>Bosnien-Herzegowina</v>
      </c>
      <c r="I17" s="144" t="str">
        <f>IFERROR(VLOOKUP(INDEX(EU_Extra!$D$157:$D$362,MATCH(LARGE(EU_Extra!G$157:G$362,$D17),EU_Extra!G$157:G$362,0)),Countries!$A:$B,2,FALSE),"")</f>
        <v>Usbekistan</v>
      </c>
      <c r="J17" s="144" t="str">
        <f>IFERROR(VLOOKUP(INDEX(EU_Extra!$D$157:$D$362,MATCH(LARGE(EU_Extra!H$157:H$362,$D17),EU_Extra!H$157:H$362,0)),Countries!$A:$B,2,FALSE),"")</f>
        <v>Libanon</v>
      </c>
      <c r="K17" s="144" t="str">
        <f>IFERROR(VLOOKUP(INDEX(EU_Extra!$D$157:$D$362,MATCH(LARGE(EU_Extra!I$157:I$362,$D17),EU_Extra!I$157:I$362,0)),Countries!$A:$B,2,FALSE),"")</f>
        <v>Pakistan</v>
      </c>
      <c r="L17" s="144" t="str">
        <f>IFERROR(VLOOKUP(INDEX(EU_Extra!$D$157:$D$362,MATCH(LARGE(EU_Extra!J$157:J$362,$D17),EU_Extra!J$157:J$362,0)),Countries!$A:$B,2,FALSE),"")</f>
        <v>Tadschikistan</v>
      </c>
      <c r="M17" s="144" t="str">
        <f>IFERROR(VLOOKUP(INDEX(EU_Extra!$D$157:$D$362,MATCH(LARGE(EU_Extra!K$157:K$362,$D17),EU_Extra!K$157:K$362,0)),Countries!$A:$B,2,FALSE),"")</f>
        <v>Kuwait</v>
      </c>
      <c r="N17" s="144" t="str">
        <f>IFERROR(VLOOKUP(INDEX(EU_Extra!$D$157:$D$362,MATCH(LARGE(EU_Extra!L$157:L$362,$D17),EU_Extra!L$157:L$362,0)),Countries!$A:$B,2,FALSE),"")</f>
        <v>Libyen</v>
      </c>
      <c r="O17" s="144" t="str">
        <f>IFERROR(VLOOKUP(INDEX(EU_Extra!$D$157:$D$362,MATCH(LARGE(EU_Extra!M$157:M$362,$D17),EU_Extra!M$157:M$362,0)),Countries!$A:$B,2,FALSE),"")</f>
        <v>Saudi Arabien</v>
      </c>
      <c r="P17" s="144" t="str">
        <f>IFERROR(VLOOKUP(INDEX(EU_Extra!$D$157:$D$362,MATCH(LARGE(EU_Extra!N$157:N$362,$D17),EU_Extra!N$157:N$362,0)),Countries!$A:$B,2,FALSE),"")</f>
        <v>Russland</v>
      </c>
      <c r="Q17" s="144" t="str">
        <f>IFERROR(VLOOKUP(INDEX(EU_Extra!$D$157:$D$362,MATCH(LARGE(EU_Extra!O$157:O$362,$D17),EU_Extra!O$157:O$362,0)),Countries!$A:$B,2,FALSE),"")</f>
        <v>Norwegen</v>
      </c>
      <c r="R17" s="144" t="str">
        <f>IFERROR(VLOOKUP(INDEX(EU_Extra!$D$157:$D$362,MATCH(LARGE(EU_Extra!P$157:P$362,$D17),EU_Extra!P$157:P$362,0)),Countries!$A:$B,2,FALSE),"")</f>
        <v>Libyen</v>
      </c>
      <c r="S17" s="144" t="str">
        <f>IFERROR(VLOOKUP(INDEX(EU_Extra!$D$157:$D$362,MATCH(LARGE(EU_Extra!Q$157:Q$362,$D17),EU_Extra!Q$157:Q$362,0)),Countries!$A:$B,2,FALSE),"")</f>
        <v>Saudi Arabien</v>
      </c>
      <c r="T17" s="144" t="str">
        <f>IFERROR(VLOOKUP(INDEX(EU_Extra!$D$157:$D$362,MATCH(LARGE(EU_Extra!R$157:R$362,$D17),EU_Extra!R$157:R$362,0)),Countries!$A:$B,2,FALSE),"")</f>
        <v>Kuwait</v>
      </c>
      <c r="U17" s="144" t="str">
        <f>IFERROR(VLOOKUP(INDEX(EU_Extra!$D$157:$D$362,MATCH(LARGE(EU_Extra!S$157:S$362,$D17),EU_Extra!S$157:S$362,0)),Countries!$A:$B,2,FALSE),"")</f>
        <v>Kasachstan</v>
      </c>
      <c r="V17" s="144" t="str">
        <f>IFERROR(VLOOKUP(INDEX(EU_Extra!$D$157:$D$362,MATCH(LARGE(EU_Extra!T$157:T$362,$D17),EU_Extra!T$157:T$362,0)),Countries!$A:$B,2,FALSE),"")</f>
        <v>Kuwait</v>
      </c>
      <c r="W17" s="144" t="str">
        <f>IFERROR(VLOOKUP(INDEX(EU_Extra!$D$157:$D$362,MATCH(LARGE(EU_Extra!U$157:U$362,$D17),EU_Extra!U$157:U$362,0)),Countries!$A:$B,2,FALSE),"")</f>
        <v>Norwegen</v>
      </c>
      <c r="X17" s="144" t="str">
        <f>IFERROR(VLOOKUP(INDEX(EU_Extra!$D$157:$D$362,MATCH(LARGE(EU_Extra!V$157:V$362,$D17),EU_Extra!V$157:V$362,0)),Countries!$A:$B,2,FALSE),"")</f>
        <v>Kuwait</v>
      </c>
      <c r="Y17" s="144" t="str">
        <f>IFERROR(VLOOKUP(INDEX(EU_Extra!$D$157:$D$362,MATCH(LARGE(EU_Extra!W$157:W$362,$D17),EU_Extra!W$157:W$362,0)),Countries!$A:$B,2,FALSE),"")</f>
        <v>Ghana</v>
      </c>
      <c r="Z17" s="144" t="str">
        <f>IFERROR(VLOOKUP(INDEX(EU_Extra!$D$157:$D$362,MATCH(LARGE(EU_Extra!X$157:X$362,$D17),EU_Extra!X$157:X$362,0)),Countries!$A:$B,2,FALSE),"")</f>
        <v>Agypten</v>
      </c>
      <c r="AA17" s="144" t="str">
        <f>IFERROR(VLOOKUP(INDEX(EU_Extra!$D$157:$D$362,MATCH(LARGE(EU_Extra!Y$157:Y$362,$D17),EU_Extra!Y$157:Y$362,0)),Countries!$A:$B,2,FALSE),"")</f>
        <v>Ghana</v>
      </c>
      <c r="AB17" s="144" t="str">
        <f>IFERROR(VLOOKUP(INDEX(EU_Extra!$D$157:$D$362,MATCH(LARGE(EU_Extra!Z$157:Z$362,$D17),EU_Extra!Z$157:Z$362,0)),Countries!$A:$B,2,FALSE),"")</f>
        <v/>
      </c>
      <c r="AC17" s="144" t="str">
        <f>IFERROR(VLOOKUP(INDEX(EU_Extra!$D$157:$D$362,MATCH(LARGE(EU_Extra!AA$157:AA$362,$D17),EU_Extra!AA$157:AA$362,0)),Countries!$A:$B,2,FALSE),"")</f>
        <v/>
      </c>
      <c r="AD17" s="144" t="str">
        <f>IFERROR(VLOOKUP(INDEX(EU_Extra!$D$157:$D$362,MATCH(LARGE(EU_Extra!AB$157:AB$362,$D17),EU_Extra!AB$157:AB$362,0)),Countries!$A:$B,2,FALSE),"")</f>
        <v/>
      </c>
      <c r="AE17" s="144" t="str">
        <f>IFERROR(VLOOKUP(INDEX(EU_Extra!$D$157:$D$362,MATCH(LARGE(EU_Extra!AC$157:AC$362,$D17),EU_Extra!AC$157:AC$362,0)),Countries!$A:$B,2,FALSE),"")</f>
        <v/>
      </c>
      <c r="AF17" s="144" t="str">
        <f>IFERROR(VLOOKUP(INDEX(EU_Extra!$D$157:$D$362,MATCH(LARGE(EU_Extra!AD$157:AD$362,$D17),EU_Extra!AD$157:AD$362,0)),Countries!$A:$B,2,FALSE),"")</f>
        <v/>
      </c>
      <c r="AG17" s="144" t="str">
        <f>IFERROR(VLOOKUP(INDEX(EU_Extra!$D$157:$D$362,MATCH(LARGE(EU_Extra!AE$157:AE$362,$D17),EU_Extra!AE$157:AE$362,0)),Countries!$A:$B,2,FALSE),"")</f>
        <v/>
      </c>
      <c r="AH17" s="144" t="str">
        <f>IFERROR(VLOOKUP(INDEX(EU_Extra!$D$157:$D$362,MATCH(LARGE(EU_Extra!AF$157:AF$362,$D17),EU_Extra!AF$157:AF$362,0)),Countries!$A:$B,2,FALSE),"")</f>
        <v/>
      </c>
      <c r="AI17" s="144" t="str">
        <f>IFERROR(VLOOKUP(INDEX(EU_Extra!$D$157:$D$362,MATCH(LARGE(EU_Extra!AG$157:AG$362,$D17),EU_Extra!AG$157:AG$362,0)),Countries!$A:$B,2,FALSE),"")</f>
        <v/>
      </c>
      <c r="AJ17" s="144" t="str">
        <f>IFERROR(VLOOKUP(INDEX(EU_Extra!$D$157:$D$362,MATCH(LARGE(EU_Extra!AH$157:AH$362,$D17),EU_Extra!AH$157:AH$362,0)),Countries!$A:$B,2,FALSE),"")</f>
        <v/>
      </c>
    </row>
    <row r="18" spans="4:36" ht="16" customHeight="1">
      <c r="D18" s="145">
        <f t="shared" si="1"/>
        <v>11</v>
      </c>
      <c r="E18" s="144" t="str">
        <f>IFERROR(VLOOKUP(INDEX(EU_Extra!$D$156:$D$362,MATCH(LARGE(EU_Extra!#REF!,$D18),EU_Extra!#REF!,0)),Countries!$A:$B,2,FALSE),"")</f>
        <v/>
      </c>
      <c r="F18" s="144" t="str">
        <f>IFERROR(VLOOKUP(INDEX(EU_Extra!$D$156:$D$362,MATCH(LARGE(EU_Extra!#REF!,$D18),EU_Extra!#REF!,0)),Countries!$A:$B,2,FALSE),"")</f>
        <v/>
      </c>
      <c r="G18" s="144" t="str">
        <f>IFERROR(VLOOKUP(INDEX(EU_Extra!$D$157:$D$362,MATCH(LARGE(EU_Extra!E$157:E$362,$D18),EU_Extra!E$157:E$362,0)),Countries!$A:$B,2,FALSE),"")</f>
        <v>Irak</v>
      </c>
      <c r="H18" s="144" t="str">
        <f>IFERROR(VLOOKUP(INDEX(EU_Extra!$D$157:$D$362,MATCH(LARGE(EU_Extra!F$157:F$362,$D18),EU_Extra!F$157:F$362,0)),Countries!$A:$B,2,FALSE),"")</f>
        <v>Irak</v>
      </c>
      <c r="I18" s="144" t="str">
        <f>IFERROR(VLOOKUP(INDEX(EU_Extra!$D$157:$D$362,MATCH(LARGE(EU_Extra!G$157:G$362,$D18),EU_Extra!G$157:G$362,0)),Countries!$A:$B,2,FALSE),"")</f>
        <v>Libanon</v>
      </c>
      <c r="J18" s="144" t="str">
        <f>IFERROR(VLOOKUP(INDEX(EU_Extra!$D$157:$D$362,MATCH(LARGE(EU_Extra!H$157:H$362,$D18),EU_Extra!H$157:H$362,0)),Countries!$A:$B,2,FALSE),"")</f>
        <v>Pakistan</v>
      </c>
      <c r="K18" s="144" t="str">
        <f>IFERROR(VLOOKUP(INDEX(EU_Extra!$D$157:$D$362,MATCH(LARGE(EU_Extra!I$157:I$362,$D18),EU_Extra!I$157:I$362,0)),Countries!$A:$B,2,FALSE),"")</f>
        <v>Libyen</v>
      </c>
      <c r="L18" s="144" t="str">
        <f>IFERROR(VLOOKUP(INDEX(EU_Extra!$D$157:$D$362,MATCH(LARGE(EU_Extra!J$157:J$362,$D18),EU_Extra!J$157:J$362,0)),Countries!$A:$B,2,FALSE),"")</f>
        <v>Libanon</v>
      </c>
      <c r="M18" s="144" t="str">
        <f>IFERROR(VLOOKUP(INDEX(EU_Extra!$D$157:$D$362,MATCH(LARGE(EU_Extra!K$157:K$362,$D18),EU_Extra!K$157:K$362,0)),Countries!$A:$B,2,FALSE),"")</f>
        <v>Arabische Republik Syrien</v>
      </c>
      <c r="N18" s="144" t="str">
        <f>IFERROR(VLOOKUP(INDEX(EU_Extra!$D$157:$D$362,MATCH(LARGE(EU_Extra!L$157:L$362,$D18),EU_Extra!L$157:L$362,0)),Countries!$A:$B,2,FALSE),"")</f>
        <v>Nigeria</v>
      </c>
      <c r="O18" s="144" t="str">
        <f>IFERROR(VLOOKUP(INDEX(EU_Extra!$D$157:$D$362,MATCH(LARGE(EU_Extra!M$157:M$362,$D18),EU_Extra!M$157:M$362,0)),Countries!$A:$B,2,FALSE),"")</f>
        <v>Schweiz</v>
      </c>
      <c r="P18" s="144" t="str">
        <f>IFERROR(VLOOKUP(INDEX(EU_Extra!$D$157:$D$362,MATCH(LARGE(EU_Extra!N$157:N$362,$D18),EU_Extra!N$157:N$362,0)),Countries!$A:$B,2,FALSE),"")</f>
        <v>Libanon</v>
      </c>
      <c r="Q18" s="144" t="str">
        <f>IFERROR(VLOOKUP(INDEX(EU_Extra!$D$157:$D$362,MATCH(LARGE(EU_Extra!O$157:O$362,$D18),EU_Extra!O$157:O$362,0)),Countries!$A:$B,2,FALSE),"")</f>
        <v>Tunisien</v>
      </c>
      <c r="R18" s="144" t="str">
        <f>IFERROR(VLOOKUP(INDEX(EU_Extra!$D$157:$D$362,MATCH(LARGE(EU_Extra!P$157:P$362,$D18),EU_Extra!P$157:P$362,0)),Countries!$A:$B,2,FALSE),"")</f>
        <v>Norwegen</v>
      </c>
      <c r="S18" s="144" t="str">
        <f>IFERROR(VLOOKUP(INDEX(EU_Extra!$D$157:$D$362,MATCH(LARGE(EU_Extra!Q$157:Q$362,$D18),EU_Extra!Q$157:Q$362,0)),Countries!$A:$B,2,FALSE),"")</f>
        <v>Libanon</v>
      </c>
      <c r="T18" s="144" t="str">
        <f>IFERROR(VLOOKUP(INDEX(EU_Extra!$D$157:$D$362,MATCH(LARGE(EU_Extra!R$157:R$362,$D18),EU_Extra!R$157:R$362,0)),Countries!$A:$B,2,FALSE),"")</f>
        <v>Russland</v>
      </c>
      <c r="U18" s="144" t="str">
        <f>IFERROR(VLOOKUP(INDEX(EU_Extra!$D$157:$D$362,MATCH(LARGE(EU_Extra!S$157:S$362,$D18),EU_Extra!S$157:S$362,0)),Countries!$A:$B,2,FALSE),"")</f>
        <v>Kamerun</v>
      </c>
      <c r="V18" s="144" t="str">
        <f>IFERROR(VLOOKUP(INDEX(EU_Extra!$D$157:$D$362,MATCH(LARGE(EU_Extra!T$157:T$362,$D18),EU_Extra!T$157:T$362,0)),Countries!$A:$B,2,FALSE),"")</f>
        <v>Georgien</v>
      </c>
      <c r="W18" s="144" t="str">
        <f>IFERROR(VLOOKUP(INDEX(EU_Extra!$D$157:$D$362,MATCH(LARGE(EU_Extra!U$157:U$362,$D18),EU_Extra!U$157:U$362,0)),Countries!$A:$B,2,FALSE),"")</f>
        <v>Libyen</v>
      </c>
      <c r="X18" s="144" t="str">
        <f>IFERROR(VLOOKUP(INDEX(EU_Extra!$D$157:$D$362,MATCH(LARGE(EU_Extra!V$157:V$362,$D18),EU_Extra!V$157:V$362,0)),Countries!$A:$B,2,FALSE),"")</f>
        <v>Saudi Arabien</v>
      </c>
      <c r="Y18" s="144" t="str">
        <f>IFERROR(VLOOKUP(INDEX(EU_Extra!$D$157:$D$362,MATCH(LARGE(EU_Extra!W$157:W$362,$D18),EU_Extra!W$157:W$362,0)),Countries!$A:$B,2,FALSE),"")</f>
        <v>Kosovo</v>
      </c>
      <c r="Z18" s="144" t="str">
        <f>IFERROR(VLOOKUP(INDEX(EU_Extra!$D$157:$D$362,MATCH(LARGE(EU_Extra!X$157:X$362,$D18),EU_Extra!X$157:X$362,0)),Countries!$A:$B,2,FALSE),"")</f>
        <v>Saudi Arabien</v>
      </c>
      <c r="AA18" s="144" t="str">
        <f>IFERROR(VLOOKUP(INDEX(EU_Extra!$D$157:$D$362,MATCH(LARGE(EU_Extra!Y$157:Y$362,$D18),EU_Extra!Y$157:Y$362,0)),Countries!$A:$B,2,FALSE),"")</f>
        <v>Türkei</v>
      </c>
      <c r="AB18" s="144" t="str">
        <f>IFERROR(VLOOKUP(INDEX(EU_Extra!$D$157:$D$362,MATCH(LARGE(EU_Extra!Z$157:Z$362,$D18),EU_Extra!Z$157:Z$362,0)),Countries!$A:$B,2,FALSE),"")</f>
        <v/>
      </c>
      <c r="AC18" s="144" t="str">
        <f>IFERROR(VLOOKUP(INDEX(EU_Extra!$D$157:$D$362,MATCH(LARGE(EU_Extra!AA$157:AA$362,$D18),EU_Extra!AA$157:AA$362,0)),Countries!$A:$B,2,FALSE),"")</f>
        <v/>
      </c>
      <c r="AD18" s="144" t="str">
        <f>IFERROR(VLOOKUP(INDEX(EU_Extra!$D$157:$D$362,MATCH(LARGE(EU_Extra!AB$157:AB$362,$D18),EU_Extra!AB$157:AB$362,0)),Countries!$A:$B,2,FALSE),"")</f>
        <v/>
      </c>
      <c r="AE18" s="144" t="str">
        <f>IFERROR(VLOOKUP(INDEX(EU_Extra!$D$157:$D$362,MATCH(LARGE(EU_Extra!AC$157:AC$362,$D18),EU_Extra!AC$157:AC$362,0)),Countries!$A:$B,2,FALSE),"")</f>
        <v/>
      </c>
      <c r="AF18" s="144" t="str">
        <f>IFERROR(VLOOKUP(INDEX(EU_Extra!$D$157:$D$362,MATCH(LARGE(EU_Extra!AD$157:AD$362,$D18),EU_Extra!AD$157:AD$362,0)),Countries!$A:$B,2,FALSE),"")</f>
        <v/>
      </c>
      <c r="AG18" s="144" t="str">
        <f>IFERROR(VLOOKUP(INDEX(EU_Extra!$D$157:$D$362,MATCH(LARGE(EU_Extra!AE$157:AE$362,$D18),EU_Extra!AE$157:AE$362,0)),Countries!$A:$B,2,FALSE),"")</f>
        <v/>
      </c>
      <c r="AH18" s="144" t="str">
        <f>IFERROR(VLOOKUP(INDEX(EU_Extra!$D$157:$D$362,MATCH(LARGE(EU_Extra!AF$157:AF$362,$D18),EU_Extra!AF$157:AF$362,0)),Countries!$A:$B,2,FALSE),"")</f>
        <v/>
      </c>
      <c r="AI18" s="144" t="str">
        <f>IFERROR(VLOOKUP(INDEX(EU_Extra!$D$157:$D$362,MATCH(LARGE(EU_Extra!AG$157:AG$362,$D18),EU_Extra!AG$157:AG$362,0)),Countries!$A:$B,2,FALSE),"")</f>
        <v/>
      </c>
      <c r="AJ18" s="144" t="str">
        <f>IFERROR(VLOOKUP(INDEX(EU_Extra!$D$157:$D$362,MATCH(LARGE(EU_Extra!AH$157:AH$362,$D18),EU_Extra!AH$157:AH$362,0)),Countries!$A:$B,2,FALSE),"")</f>
        <v/>
      </c>
    </row>
    <row r="19" spans="4:36" ht="16" customHeight="1">
      <c r="D19" s="145">
        <f t="shared" si="1"/>
        <v>12</v>
      </c>
      <c r="E19" s="144" t="str">
        <f>IFERROR(VLOOKUP(INDEX(EU_Extra!$D$156:$D$362,MATCH(LARGE(EU_Extra!#REF!,$D19),EU_Extra!#REF!,0)),Countries!$A:$B,2,FALSE),"")</f>
        <v/>
      </c>
      <c r="F19" s="144" t="str">
        <f>IFERROR(VLOOKUP(INDEX(EU_Extra!$D$156:$D$362,MATCH(LARGE(EU_Extra!#REF!,$D19),EU_Extra!#REF!,0)),Countries!$A:$B,2,FALSE),"")</f>
        <v/>
      </c>
      <c r="G19" s="144" t="str">
        <f>IFERROR(VLOOKUP(INDEX(EU_Extra!$D$157:$D$362,MATCH(LARGE(EU_Extra!E$157:E$362,$D19),EU_Extra!E$157:E$362,0)),Countries!$A:$B,2,FALSE),"")</f>
        <v>Libanon</v>
      </c>
      <c r="H19" s="144" t="str">
        <f>IFERROR(VLOOKUP(INDEX(EU_Extra!$D$157:$D$362,MATCH(LARGE(EU_Extra!F$157:F$362,$D19),EU_Extra!F$157:F$362,0)),Countries!$A:$B,2,FALSE),"")</f>
        <v>Norwegen</v>
      </c>
      <c r="I19" s="144" t="str">
        <f>IFERROR(VLOOKUP(INDEX(EU_Extra!$D$157:$D$362,MATCH(LARGE(EU_Extra!G$157:G$362,$D19),EU_Extra!G$157:G$362,0)),Countries!$A:$B,2,FALSE),"")</f>
        <v>Kuwait</v>
      </c>
      <c r="J19" s="144" t="str">
        <f>IFERROR(VLOOKUP(INDEX(EU_Extra!$D$157:$D$362,MATCH(LARGE(EU_Extra!H$157:H$362,$D19),EU_Extra!H$157:H$362,0)),Countries!$A:$B,2,FALSE),"")</f>
        <v>Usbekistan</v>
      </c>
      <c r="K19" s="144" t="str">
        <f>IFERROR(VLOOKUP(INDEX(EU_Extra!$D$157:$D$362,MATCH(LARGE(EU_Extra!I$157:I$362,$D19),EU_Extra!I$157:I$362,0)),Countries!$A:$B,2,FALSE),"")</f>
        <v>Sri Lanka</v>
      </c>
      <c r="L19" s="144" t="str">
        <f>IFERROR(VLOOKUP(INDEX(EU_Extra!$D$157:$D$362,MATCH(LARGE(EU_Extra!J$157:J$362,$D19),EU_Extra!J$157:J$362,0)),Countries!$A:$B,2,FALSE),"")</f>
        <v>Usbekistan</v>
      </c>
      <c r="M19" s="144" t="str">
        <f>IFERROR(VLOOKUP(INDEX(EU_Extra!$D$157:$D$362,MATCH(LARGE(EU_Extra!K$157:K$362,$D19),EU_Extra!K$157:K$362,0)),Countries!$A:$B,2,FALSE),"")</f>
        <v>Libyen</v>
      </c>
      <c r="N19" s="144" t="str">
        <f>IFERROR(VLOOKUP(INDEX(EU_Extra!$D$157:$D$362,MATCH(LARGE(EU_Extra!L$157:L$362,$D19),EU_Extra!L$157:L$362,0)),Countries!$A:$B,2,FALSE),"")</f>
        <v>Usbekistan</v>
      </c>
      <c r="O19" s="144" t="str">
        <f>IFERROR(VLOOKUP(INDEX(EU_Extra!$D$157:$D$362,MATCH(LARGE(EU_Extra!M$157:M$362,$D19),EU_Extra!M$157:M$362,0)),Countries!$A:$B,2,FALSE),"")</f>
        <v>Tadschikistan</v>
      </c>
      <c r="P19" s="144" t="str">
        <f>IFERROR(VLOOKUP(INDEX(EU_Extra!$D$157:$D$362,MATCH(LARGE(EU_Extra!N$157:N$362,$D19),EU_Extra!N$157:N$362,0)),Countries!$A:$B,2,FALSE),"")</f>
        <v>Usbekistan</v>
      </c>
      <c r="Q19" s="144" t="str">
        <f>IFERROR(VLOOKUP(INDEX(EU_Extra!$D$157:$D$362,MATCH(LARGE(EU_Extra!O$157:O$362,$D19),EU_Extra!O$157:O$362,0)),Countries!$A:$B,2,FALSE),"")</f>
        <v>Saudi Arabien</v>
      </c>
      <c r="R19" s="144" t="str">
        <f>IFERROR(VLOOKUP(INDEX(EU_Extra!$D$157:$D$362,MATCH(LARGE(EU_Extra!P$157:P$362,$D19),EU_Extra!P$157:P$362,0)),Countries!$A:$B,2,FALSE),"")</f>
        <v>Russland</v>
      </c>
      <c r="S19" s="144" t="str">
        <f>IFERROR(VLOOKUP(INDEX(EU_Extra!$D$157:$D$362,MATCH(LARGE(EU_Extra!Q$157:Q$362,$D19),EU_Extra!Q$157:Q$362,0)),Countries!$A:$B,2,FALSE),"")</f>
        <v>Arabische Republik Syrien</v>
      </c>
      <c r="T19" s="144" t="str">
        <f>IFERROR(VLOOKUP(INDEX(EU_Extra!$D$157:$D$362,MATCH(LARGE(EU_Extra!R$157:R$362,$D19),EU_Extra!R$157:R$362,0)),Countries!$A:$B,2,FALSE),"")</f>
        <v>Arabische Republik Syrien</v>
      </c>
      <c r="U19" s="144" t="str">
        <f>IFERROR(VLOOKUP(INDEX(EU_Extra!$D$157:$D$362,MATCH(LARGE(EU_Extra!S$157:S$362,$D19),EU_Extra!S$157:S$362,0)),Countries!$A:$B,2,FALSE),"")</f>
        <v>Sri Lanka</v>
      </c>
      <c r="V19" s="144" t="str">
        <f>IFERROR(VLOOKUP(INDEX(EU_Extra!$D$157:$D$362,MATCH(LARGE(EU_Extra!T$157:T$362,$D19),EU_Extra!T$157:T$362,0)),Countries!$A:$B,2,FALSE),"")</f>
        <v>Arabische Republik Syrien</v>
      </c>
      <c r="W19" s="144" t="str">
        <f>IFERROR(VLOOKUP(INDEX(EU_Extra!$D$157:$D$362,MATCH(LARGE(EU_Extra!U$157:U$362,$D19),EU_Extra!U$157:U$362,0)),Countries!$A:$B,2,FALSE),"")</f>
        <v>Ghana</v>
      </c>
      <c r="X19" s="144" t="str">
        <f>IFERROR(VLOOKUP(INDEX(EU_Extra!$D$157:$D$362,MATCH(LARGE(EU_Extra!V$157:V$362,$D19),EU_Extra!V$157:V$362,0)),Countries!$A:$B,2,FALSE),"")</f>
        <v>Kamerun</v>
      </c>
      <c r="Y19" s="144" t="str">
        <f>IFERROR(VLOOKUP(INDEX(EU_Extra!$D$157:$D$362,MATCH(LARGE(EU_Extra!W$157:W$362,$D19),EU_Extra!W$157:W$362,0)),Countries!$A:$B,2,FALSE),"")</f>
        <v>Georgien</v>
      </c>
      <c r="Z19" s="144" t="str">
        <f>IFERROR(VLOOKUP(INDEX(EU_Extra!$D$157:$D$362,MATCH(LARGE(EU_Extra!X$157:X$362,$D19),EU_Extra!X$157:X$362,0)),Countries!$A:$B,2,FALSE),"")</f>
        <v>Kuwait</v>
      </c>
      <c r="AA19" s="144" t="str">
        <f>IFERROR(VLOOKUP(INDEX(EU_Extra!$D$157:$D$362,MATCH(LARGE(EU_Extra!Y$157:Y$362,$D19),EU_Extra!Y$157:Y$362,0)),Countries!$A:$B,2,FALSE),"")</f>
        <v>Kosovo</v>
      </c>
      <c r="AB19" s="144" t="str">
        <f>IFERROR(VLOOKUP(INDEX(EU_Extra!$D$157:$D$362,MATCH(LARGE(EU_Extra!Z$157:Z$362,$D19),EU_Extra!Z$157:Z$362,0)),Countries!$A:$B,2,FALSE),"")</f>
        <v/>
      </c>
      <c r="AC19" s="144" t="str">
        <f>IFERROR(VLOOKUP(INDEX(EU_Extra!$D$157:$D$362,MATCH(LARGE(EU_Extra!AA$157:AA$362,$D19),EU_Extra!AA$157:AA$362,0)),Countries!$A:$B,2,FALSE),"")</f>
        <v/>
      </c>
      <c r="AD19" s="144" t="str">
        <f>IFERROR(VLOOKUP(INDEX(EU_Extra!$D$157:$D$362,MATCH(LARGE(EU_Extra!AB$157:AB$362,$D19),EU_Extra!AB$157:AB$362,0)),Countries!$A:$B,2,FALSE),"")</f>
        <v/>
      </c>
      <c r="AE19" s="144" t="str">
        <f>IFERROR(VLOOKUP(INDEX(EU_Extra!$D$157:$D$362,MATCH(LARGE(EU_Extra!AC$157:AC$362,$D19),EU_Extra!AC$157:AC$362,0)),Countries!$A:$B,2,FALSE),"")</f>
        <v/>
      </c>
      <c r="AF19" s="144" t="str">
        <f>IFERROR(VLOOKUP(INDEX(EU_Extra!$D$157:$D$362,MATCH(LARGE(EU_Extra!AD$157:AD$362,$D19),EU_Extra!AD$157:AD$362,0)),Countries!$A:$B,2,FALSE),"")</f>
        <v/>
      </c>
      <c r="AG19" s="144" t="str">
        <f>IFERROR(VLOOKUP(INDEX(EU_Extra!$D$157:$D$362,MATCH(LARGE(EU_Extra!AE$157:AE$362,$D19),EU_Extra!AE$157:AE$362,0)),Countries!$A:$B,2,FALSE),"")</f>
        <v/>
      </c>
      <c r="AH19" s="144" t="str">
        <f>IFERROR(VLOOKUP(INDEX(EU_Extra!$D$157:$D$362,MATCH(LARGE(EU_Extra!AF$157:AF$362,$D19),EU_Extra!AF$157:AF$362,0)),Countries!$A:$B,2,FALSE),"")</f>
        <v/>
      </c>
      <c r="AI19" s="144" t="str">
        <f>IFERROR(VLOOKUP(INDEX(EU_Extra!$D$157:$D$362,MATCH(LARGE(EU_Extra!AG$157:AG$362,$D19),EU_Extra!AG$157:AG$362,0)),Countries!$A:$B,2,FALSE),"")</f>
        <v/>
      </c>
      <c r="AJ19" s="144" t="str">
        <f>IFERROR(VLOOKUP(INDEX(EU_Extra!$D$157:$D$362,MATCH(LARGE(EU_Extra!AH$157:AH$362,$D19),EU_Extra!AH$157:AH$362,0)),Countries!$A:$B,2,FALSE),"")</f>
        <v/>
      </c>
    </row>
    <row r="20" spans="4:36" ht="16" customHeight="1">
      <c r="D20" s="145">
        <f t="shared" si="1"/>
        <v>13</v>
      </c>
      <c r="E20" s="144" t="str">
        <f>IFERROR(VLOOKUP(INDEX(EU_Extra!$D$156:$D$362,MATCH(LARGE(EU_Extra!#REF!,$D20),EU_Extra!#REF!,0)),Countries!$A:$B,2,FALSE),"")</f>
        <v/>
      </c>
      <c r="F20" s="144" t="str">
        <f>IFERROR(VLOOKUP(INDEX(EU_Extra!$D$156:$D$362,MATCH(LARGE(EU_Extra!#REF!,$D20),EU_Extra!#REF!,0)),Countries!$A:$B,2,FALSE),"")</f>
        <v/>
      </c>
      <c r="G20" s="144" t="str">
        <f>IFERROR(VLOOKUP(INDEX(EU_Extra!$D$157:$D$362,MATCH(LARGE(EU_Extra!E$157:E$362,$D20),EU_Extra!E$157:E$362,0)),Countries!$A:$B,2,FALSE),"")</f>
        <v>Mauretanien</v>
      </c>
      <c r="H20" s="144" t="str">
        <f>IFERROR(VLOOKUP(INDEX(EU_Extra!$D$157:$D$362,MATCH(LARGE(EU_Extra!F$157:F$362,$D20),EU_Extra!F$157:F$362,0)),Countries!$A:$B,2,FALSE),"")</f>
        <v>Jugoslawien</v>
      </c>
      <c r="I20" s="144" t="str">
        <f>IFERROR(VLOOKUP(INDEX(EU_Extra!$D$157:$D$362,MATCH(LARGE(EU_Extra!G$157:G$362,$D20),EU_Extra!G$157:G$362,0)),Countries!$A:$B,2,FALSE),"")</f>
        <v>Bosnien-Herzegowina</v>
      </c>
      <c r="J20" s="144" t="str">
        <f>IFERROR(VLOOKUP(INDEX(EU_Extra!$D$157:$D$362,MATCH(LARGE(EU_Extra!H$157:H$362,$D20),EU_Extra!H$157:H$362,0)),Countries!$A:$B,2,FALSE),"")</f>
        <v>Norwegen</v>
      </c>
      <c r="K20" s="144" t="str">
        <f>IFERROR(VLOOKUP(INDEX(EU_Extra!$D$157:$D$362,MATCH(LARGE(EU_Extra!I$157:I$362,$D20),EU_Extra!I$157:I$362,0)),Countries!$A:$B,2,FALSE),"")</f>
        <v>Tunisien</v>
      </c>
      <c r="L20" s="144" t="str">
        <f>IFERROR(VLOOKUP(INDEX(EU_Extra!$D$157:$D$362,MATCH(LARGE(EU_Extra!J$157:J$362,$D20),EU_Extra!J$157:J$362,0)),Countries!$A:$B,2,FALSE),"")</f>
        <v>Nigeria</v>
      </c>
      <c r="M20" s="144" t="str">
        <f>IFERROR(VLOOKUP(INDEX(EU_Extra!$D$157:$D$362,MATCH(LARGE(EU_Extra!K$157:K$362,$D20),EU_Extra!K$157:K$362,0)),Countries!$A:$B,2,FALSE),"")</f>
        <v>Nigeria</v>
      </c>
      <c r="N20" s="144" t="str">
        <f>IFERROR(VLOOKUP(INDEX(EU_Extra!$D$157:$D$362,MATCH(LARGE(EU_Extra!L$157:L$362,$D20),EU_Extra!L$157:L$362,0)),Countries!$A:$B,2,FALSE),"")</f>
        <v>Arabische Republik Syrien</v>
      </c>
      <c r="O20" s="144" t="str">
        <f>IFERROR(VLOOKUP(INDEX(EU_Extra!$D$157:$D$362,MATCH(LARGE(EU_Extra!M$157:M$362,$D20),EU_Extra!M$157:M$362,0)),Countries!$A:$B,2,FALSE),"")</f>
        <v>Libanon</v>
      </c>
      <c r="P20" s="144" t="str">
        <f>IFERROR(VLOOKUP(INDEX(EU_Extra!$D$157:$D$362,MATCH(LARGE(EU_Extra!N$157:N$362,$D20),EU_Extra!N$157:N$362,0)),Countries!$A:$B,2,FALSE),"")</f>
        <v>Nigeria</v>
      </c>
      <c r="Q20" s="144" t="str">
        <f>IFERROR(VLOOKUP(INDEX(EU_Extra!$D$157:$D$362,MATCH(LARGE(EU_Extra!O$157:O$362,$D20),EU_Extra!O$157:O$362,0)),Countries!$A:$B,2,FALSE),"")</f>
        <v>Jordanien</v>
      </c>
      <c r="R20" s="144" t="str">
        <f>IFERROR(VLOOKUP(INDEX(EU_Extra!$D$157:$D$362,MATCH(LARGE(EU_Extra!P$157:P$362,$D20),EU_Extra!P$157:P$362,0)),Countries!$A:$B,2,FALSE),"")</f>
        <v>Agypten</v>
      </c>
      <c r="S20" s="144" t="str">
        <f>IFERROR(VLOOKUP(INDEX(EU_Extra!$D$157:$D$362,MATCH(LARGE(EU_Extra!Q$157:Q$362,$D20),EU_Extra!Q$157:Q$362,0)),Countries!$A:$B,2,FALSE),"")</f>
        <v>Russland</v>
      </c>
      <c r="T20" s="144" t="str">
        <f>IFERROR(VLOOKUP(INDEX(EU_Extra!$D$157:$D$362,MATCH(LARGE(EU_Extra!R$157:R$362,$D20),EU_Extra!R$157:R$362,0)),Countries!$A:$B,2,FALSE),"")</f>
        <v>Georgien</v>
      </c>
      <c r="U20" s="144" t="str">
        <f>IFERROR(VLOOKUP(INDEX(EU_Extra!$D$157:$D$362,MATCH(LARGE(EU_Extra!S$157:S$362,$D20),EU_Extra!S$157:S$362,0)),Countries!$A:$B,2,FALSE),"")</f>
        <v>Südafrika</v>
      </c>
      <c r="V20" s="144" t="str">
        <f>IFERROR(VLOOKUP(INDEX(EU_Extra!$D$157:$D$362,MATCH(LARGE(EU_Extra!T$157:T$362,$D20),EU_Extra!T$157:T$362,0)),Countries!$A:$B,2,FALSE),"")</f>
        <v>Vereinigte Arabische Emirate</v>
      </c>
      <c r="W20" s="144" t="str">
        <f>IFERROR(VLOOKUP(INDEX(EU_Extra!$D$157:$D$362,MATCH(LARGE(EU_Extra!U$157:U$362,$D20),EU_Extra!U$157:U$362,0)),Countries!$A:$B,2,FALSE),"")</f>
        <v>Georgien</v>
      </c>
      <c r="X20" s="144" t="str">
        <f>IFERROR(VLOOKUP(INDEX(EU_Extra!$D$157:$D$362,MATCH(LARGE(EU_Extra!V$157:V$362,$D20),EU_Extra!V$157:V$362,0)),Countries!$A:$B,2,FALSE),"")</f>
        <v>Russland</v>
      </c>
      <c r="Y20" s="144" t="str">
        <f>IFERROR(VLOOKUP(INDEX(EU_Extra!$D$157:$D$362,MATCH(LARGE(EU_Extra!W$157:W$362,$D20),EU_Extra!W$157:W$362,0)),Countries!$A:$B,2,FALSE),"")</f>
        <v>Libanon</v>
      </c>
      <c r="Z20" s="144" t="str">
        <f>IFERROR(VLOOKUP(INDEX(EU_Extra!$D$157:$D$362,MATCH(LARGE(EU_Extra!X$157:X$362,$D20),EU_Extra!X$157:X$362,0)),Countries!$A:$B,2,FALSE),"")</f>
        <v>Moldau</v>
      </c>
      <c r="AA20" s="144" t="str">
        <f>IFERROR(VLOOKUP(INDEX(EU_Extra!$D$157:$D$362,MATCH(LARGE(EU_Extra!Y$157:Y$362,$D20),EU_Extra!Y$157:Y$362,0)),Countries!$A:$B,2,FALSE),"")</f>
        <v>Togo</v>
      </c>
      <c r="AB20" s="144" t="str">
        <f>IFERROR(VLOOKUP(INDEX(EU_Extra!$D$157:$D$362,MATCH(LARGE(EU_Extra!Z$157:Z$362,$D20),EU_Extra!Z$157:Z$362,0)),Countries!$A:$B,2,FALSE),"")</f>
        <v/>
      </c>
      <c r="AC20" s="144" t="str">
        <f>IFERROR(VLOOKUP(INDEX(EU_Extra!$D$157:$D$362,MATCH(LARGE(EU_Extra!AA$157:AA$362,$D20),EU_Extra!AA$157:AA$362,0)),Countries!$A:$B,2,FALSE),"")</f>
        <v/>
      </c>
      <c r="AD20" s="144" t="str">
        <f>IFERROR(VLOOKUP(INDEX(EU_Extra!$D$157:$D$362,MATCH(LARGE(EU_Extra!AB$157:AB$362,$D20),EU_Extra!AB$157:AB$362,0)),Countries!$A:$B,2,FALSE),"")</f>
        <v/>
      </c>
      <c r="AE20" s="144" t="str">
        <f>IFERROR(VLOOKUP(INDEX(EU_Extra!$D$157:$D$362,MATCH(LARGE(EU_Extra!AC$157:AC$362,$D20),EU_Extra!AC$157:AC$362,0)),Countries!$A:$B,2,FALSE),"")</f>
        <v/>
      </c>
      <c r="AF20" s="144" t="str">
        <f>IFERROR(VLOOKUP(INDEX(EU_Extra!$D$157:$D$362,MATCH(LARGE(EU_Extra!AD$157:AD$362,$D20),EU_Extra!AD$157:AD$362,0)),Countries!$A:$B,2,FALSE),"")</f>
        <v/>
      </c>
      <c r="AG20" s="144" t="str">
        <f>IFERROR(VLOOKUP(INDEX(EU_Extra!$D$157:$D$362,MATCH(LARGE(EU_Extra!AE$157:AE$362,$D20),EU_Extra!AE$157:AE$362,0)),Countries!$A:$B,2,FALSE),"")</f>
        <v/>
      </c>
      <c r="AH20" s="144" t="str">
        <f>IFERROR(VLOOKUP(INDEX(EU_Extra!$D$157:$D$362,MATCH(LARGE(EU_Extra!AF$157:AF$362,$D20),EU_Extra!AF$157:AF$362,0)),Countries!$A:$B,2,FALSE),"")</f>
        <v/>
      </c>
      <c r="AI20" s="144" t="str">
        <f>IFERROR(VLOOKUP(INDEX(EU_Extra!$D$157:$D$362,MATCH(LARGE(EU_Extra!AG$157:AG$362,$D20),EU_Extra!AG$157:AG$362,0)),Countries!$A:$B,2,FALSE),"")</f>
        <v/>
      </c>
      <c r="AJ20" s="144" t="str">
        <f>IFERROR(VLOOKUP(INDEX(EU_Extra!$D$157:$D$362,MATCH(LARGE(EU_Extra!AH$157:AH$362,$D20),EU_Extra!AH$157:AH$362,0)),Countries!$A:$B,2,FALSE),"")</f>
        <v/>
      </c>
    </row>
    <row r="21" spans="4:36" ht="16" customHeight="1">
      <c r="D21" s="145">
        <f t="shared" si="1"/>
        <v>14</v>
      </c>
      <c r="E21" s="144" t="str">
        <f>IFERROR(VLOOKUP(INDEX(EU_Extra!$D$156:$D$362,MATCH(LARGE(EU_Extra!#REF!,$D21),EU_Extra!#REF!,0)),Countries!$A:$B,2,FALSE),"")</f>
        <v/>
      </c>
      <c r="F21" s="144" t="str">
        <f>IFERROR(VLOOKUP(INDEX(EU_Extra!$D$156:$D$362,MATCH(LARGE(EU_Extra!#REF!,$D21),EU_Extra!#REF!,0)),Countries!$A:$B,2,FALSE),"")</f>
        <v/>
      </c>
      <c r="G21" s="144" t="str">
        <f>IFERROR(VLOOKUP(INDEX(EU_Extra!$D$157:$D$362,MATCH(LARGE(EU_Extra!E$157:E$362,$D21),EU_Extra!E$157:E$362,0)),Countries!$A:$B,2,FALSE),"")</f>
        <v>Guinea</v>
      </c>
      <c r="H21" s="144" t="str">
        <f>IFERROR(VLOOKUP(INDEX(EU_Extra!$D$157:$D$362,MATCH(LARGE(EU_Extra!F$157:F$362,$D21),EU_Extra!F$157:F$362,0)),Countries!$A:$B,2,FALSE),"")</f>
        <v>Tunisien</v>
      </c>
      <c r="I21" s="144" t="str">
        <f>IFERROR(VLOOKUP(INDEX(EU_Extra!$D$157:$D$362,MATCH(LARGE(EU_Extra!G$157:G$362,$D21),EU_Extra!G$157:G$362,0)),Countries!$A:$B,2,FALSE),"")</f>
        <v>Albanien</v>
      </c>
      <c r="J21" s="144" t="str">
        <f>IFERROR(VLOOKUP(INDEX(EU_Extra!$D$157:$D$362,MATCH(LARGE(EU_Extra!H$157:H$362,$D21),EU_Extra!H$157:H$362,0)),Countries!$A:$B,2,FALSE),"")</f>
        <v>Bosnien-Herzegowina</v>
      </c>
      <c r="K21" s="144" t="str">
        <f>IFERROR(VLOOKUP(INDEX(EU_Extra!$D$157:$D$362,MATCH(LARGE(EU_Extra!I$157:I$362,$D21),EU_Extra!I$157:I$362,0)),Countries!$A:$B,2,FALSE),"")</f>
        <v>Libanon</v>
      </c>
      <c r="L21" s="144" t="str">
        <f>IFERROR(VLOOKUP(INDEX(EU_Extra!$D$157:$D$362,MATCH(LARGE(EU_Extra!J$157:J$362,$D21),EU_Extra!J$157:J$362,0)),Countries!$A:$B,2,FALSE),"")</f>
        <v>Vereinigte Arabische Emirate</v>
      </c>
      <c r="M21" s="144" t="str">
        <f>IFERROR(VLOOKUP(INDEX(EU_Extra!$D$157:$D$362,MATCH(LARGE(EU_Extra!K$157:K$362,$D21),EU_Extra!K$157:K$362,0)),Countries!$A:$B,2,FALSE),"")</f>
        <v>Vereinigte Arabische Emirate</v>
      </c>
      <c r="N21" s="144" t="str">
        <f>IFERROR(VLOOKUP(INDEX(EU_Extra!$D$157:$D$362,MATCH(LARGE(EU_Extra!L$157:L$362,$D21),EU_Extra!L$157:L$362,0)),Countries!$A:$B,2,FALSE),"")</f>
        <v>Aruba</v>
      </c>
      <c r="O21" s="144" t="str">
        <f>IFERROR(VLOOKUP(INDEX(EU_Extra!$D$157:$D$362,MATCH(LARGE(EU_Extra!M$157:M$362,$D21),EU_Extra!M$157:M$362,0)),Countries!$A:$B,2,FALSE),"")</f>
        <v>Kuwait</v>
      </c>
      <c r="P21" s="144" t="str">
        <f>IFERROR(VLOOKUP(INDEX(EU_Extra!$D$157:$D$362,MATCH(LARGE(EU_Extra!N$157:N$362,$D21),EU_Extra!N$157:N$362,0)),Countries!$A:$B,2,FALSE),"")</f>
        <v>Senegal</v>
      </c>
      <c r="Q21" s="144" t="str">
        <f>IFERROR(VLOOKUP(INDEX(EU_Extra!$D$157:$D$362,MATCH(LARGE(EU_Extra!O$157:O$362,$D21),EU_Extra!O$157:O$362,0)),Countries!$A:$B,2,FALSE),"")</f>
        <v>Sudan</v>
      </c>
      <c r="R21" s="144" t="str">
        <f>IFERROR(VLOOKUP(INDEX(EU_Extra!$D$157:$D$362,MATCH(LARGE(EU_Extra!P$157:P$362,$D21),EU_Extra!P$157:P$362,0)),Countries!$A:$B,2,FALSE),"")</f>
        <v>Vereinigte Arabische Emirate</v>
      </c>
      <c r="S21" s="144" t="str">
        <f>IFERROR(VLOOKUP(INDEX(EU_Extra!$D$157:$D$362,MATCH(LARGE(EU_Extra!Q$157:Q$362,$D21),EU_Extra!Q$157:Q$362,0)),Countries!$A:$B,2,FALSE),"")</f>
        <v>Kamerun</v>
      </c>
      <c r="T21" s="144" t="str">
        <f>IFERROR(VLOOKUP(INDEX(EU_Extra!$D$157:$D$362,MATCH(LARGE(EU_Extra!R$157:R$362,$D21),EU_Extra!R$157:R$362,0)),Countries!$A:$B,2,FALSE),"")</f>
        <v>Tunisien</v>
      </c>
      <c r="U21" s="144" t="str">
        <f>IFERROR(VLOOKUP(INDEX(EU_Extra!$D$157:$D$362,MATCH(LARGE(EU_Extra!S$157:S$362,$D21),EU_Extra!S$157:S$362,0)),Countries!$A:$B,2,FALSE),"")</f>
        <v>Libyen</v>
      </c>
      <c r="V21" s="144" t="str">
        <f>IFERROR(VLOOKUP(INDEX(EU_Extra!$D$157:$D$362,MATCH(LARGE(EU_Extra!T$157:T$362,$D21),EU_Extra!T$157:T$362,0)),Countries!$A:$B,2,FALSE),"")</f>
        <v>Sri Lanka</v>
      </c>
      <c r="W21" s="144" t="str">
        <f>IFERROR(VLOOKUP(INDEX(EU_Extra!$D$157:$D$362,MATCH(LARGE(EU_Extra!U$157:U$362,$D21),EU_Extra!U$157:U$362,0)),Countries!$A:$B,2,FALSE),"")</f>
        <v>Kuwait</v>
      </c>
      <c r="X21" s="144" t="str">
        <f>IFERROR(VLOOKUP(INDEX(EU_Extra!$D$157:$D$362,MATCH(LARGE(EU_Extra!V$157:V$362,$D21),EU_Extra!V$157:V$362,0)),Countries!$A:$B,2,FALSE),"")</f>
        <v>Arabische Republik Syrien</v>
      </c>
      <c r="Y21" s="144" t="str">
        <f>IFERROR(VLOOKUP(INDEX(EU_Extra!$D$157:$D$362,MATCH(LARGE(EU_Extra!W$157:W$362,$D21),EU_Extra!W$157:W$362,0)),Countries!$A:$B,2,FALSE),"")</f>
        <v>Sierra Leone</v>
      </c>
      <c r="Z21" s="144" t="str">
        <f>IFERROR(VLOOKUP(INDEX(EU_Extra!$D$157:$D$362,MATCH(LARGE(EU_Extra!X$157:X$362,$D21),EU_Extra!X$157:X$362,0)),Countries!$A:$B,2,FALSE),"")</f>
        <v>Togo</v>
      </c>
      <c r="AA21" s="144" t="str">
        <f>IFERROR(VLOOKUP(INDEX(EU_Extra!$D$157:$D$362,MATCH(LARGE(EU_Extra!Y$157:Y$362,$D21),EU_Extra!Y$157:Y$362,0)),Countries!$A:$B,2,FALSE),"")</f>
        <v>Burkina Faso</v>
      </c>
      <c r="AB21" s="144" t="str">
        <f>IFERROR(VLOOKUP(INDEX(EU_Extra!$D$157:$D$362,MATCH(LARGE(EU_Extra!Z$157:Z$362,$D21),EU_Extra!Z$157:Z$362,0)),Countries!$A:$B,2,FALSE),"")</f>
        <v/>
      </c>
      <c r="AC21" s="144" t="str">
        <f>IFERROR(VLOOKUP(INDEX(EU_Extra!$D$157:$D$362,MATCH(LARGE(EU_Extra!AA$157:AA$362,$D21),EU_Extra!AA$157:AA$362,0)),Countries!$A:$B,2,FALSE),"")</f>
        <v/>
      </c>
      <c r="AD21" s="144" t="str">
        <f>IFERROR(VLOOKUP(INDEX(EU_Extra!$D$157:$D$362,MATCH(LARGE(EU_Extra!AB$157:AB$362,$D21),EU_Extra!AB$157:AB$362,0)),Countries!$A:$B,2,FALSE),"")</f>
        <v/>
      </c>
      <c r="AE21" s="144" t="str">
        <f>IFERROR(VLOOKUP(INDEX(EU_Extra!$D$157:$D$362,MATCH(LARGE(EU_Extra!AC$157:AC$362,$D21),EU_Extra!AC$157:AC$362,0)),Countries!$A:$B,2,FALSE),"")</f>
        <v/>
      </c>
      <c r="AF21" s="144" t="str">
        <f>IFERROR(VLOOKUP(INDEX(EU_Extra!$D$157:$D$362,MATCH(LARGE(EU_Extra!AD$157:AD$362,$D21),EU_Extra!AD$157:AD$362,0)),Countries!$A:$B,2,FALSE),"")</f>
        <v/>
      </c>
      <c r="AG21" s="144" t="str">
        <f>IFERROR(VLOOKUP(INDEX(EU_Extra!$D$157:$D$362,MATCH(LARGE(EU_Extra!AE$157:AE$362,$D21),EU_Extra!AE$157:AE$362,0)),Countries!$A:$B,2,FALSE),"")</f>
        <v/>
      </c>
      <c r="AH21" s="144" t="str">
        <f>IFERROR(VLOOKUP(INDEX(EU_Extra!$D$157:$D$362,MATCH(LARGE(EU_Extra!AF$157:AF$362,$D21),EU_Extra!AF$157:AF$362,0)),Countries!$A:$B,2,FALSE),"")</f>
        <v/>
      </c>
      <c r="AI21" s="144" t="str">
        <f>IFERROR(VLOOKUP(INDEX(EU_Extra!$D$157:$D$362,MATCH(LARGE(EU_Extra!AG$157:AG$362,$D21),EU_Extra!AG$157:AG$362,0)),Countries!$A:$B,2,FALSE),"")</f>
        <v/>
      </c>
      <c r="AJ21" s="144" t="str">
        <f>IFERROR(VLOOKUP(INDEX(EU_Extra!$D$157:$D$362,MATCH(LARGE(EU_Extra!AH$157:AH$362,$D21),EU_Extra!AH$157:AH$362,0)),Countries!$A:$B,2,FALSE),"")</f>
        <v/>
      </c>
    </row>
    <row r="22" spans="4:36" ht="16" customHeight="1">
      <c r="D22" s="145">
        <f t="shared" si="1"/>
        <v>15</v>
      </c>
      <c r="E22" s="144" t="str">
        <f>IFERROR(VLOOKUP(INDEX(EU_Extra!$D$156:$D$362,MATCH(LARGE(EU_Extra!#REF!,$D22),EU_Extra!#REF!,0)),Countries!$A:$B,2,FALSE),"")</f>
        <v/>
      </c>
      <c r="F22" s="144" t="str">
        <f>IFERROR(VLOOKUP(INDEX(EU_Extra!$D$156:$D$362,MATCH(LARGE(EU_Extra!#REF!,$D22),EU_Extra!#REF!,0)),Countries!$A:$B,2,FALSE),"")</f>
        <v/>
      </c>
      <c r="G22" s="144" t="str">
        <f>IFERROR(VLOOKUP(INDEX(EU_Extra!$D$157:$D$362,MATCH(LARGE(EU_Extra!E$157:E$362,$D22),EU_Extra!E$157:E$362,0)),Countries!$A:$B,2,FALSE),"")</f>
        <v>Albanien</v>
      </c>
      <c r="H22" s="144" t="str">
        <f>IFERROR(VLOOKUP(INDEX(EU_Extra!$D$157:$D$362,MATCH(LARGE(EU_Extra!F$157:F$362,$D22),EU_Extra!F$157:F$362,0)),Countries!$A:$B,2,FALSE),"")</f>
        <v>Vereinigte Arabische Emirate</v>
      </c>
      <c r="I22" s="144" t="str">
        <f>IFERROR(VLOOKUP(INDEX(EU_Extra!$D$157:$D$362,MATCH(LARGE(EU_Extra!G$157:G$362,$D22),EU_Extra!G$157:G$362,0)),Countries!$A:$B,2,FALSE),"")</f>
        <v>Russland</v>
      </c>
      <c r="J22" s="144" t="str">
        <f>IFERROR(VLOOKUP(INDEX(EU_Extra!$D$157:$D$362,MATCH(LARGE(EU_Extra!H$157:H$362,$D22),EU_Extra!H$157:H$362,0)),Countries!$A:$B,2,FALSE),"")</f>
        <v>Libyen</v>
      </c>
      <c r="K22" s="144" t="str">
        <f>IFERROR(VLOOKUP(INDEX(EU_Extra!$D$157:$D$362,MATCH(LARGE(EU_Extra!I$157:I$362,$D22),EU_Extra!I$157:I$362,0)),Countries!$A:$B,2,FALSE),"")</f>
        <v>Usbekistan</v>
      </c>
      <c r="L22" s="144" t="str">
        <f>IFERROR(VLOOKUP(INDEX(EU_Extra!$D$157:$D$362,MATCH(LARGE(EU_Extra!J$157:J$362,$D22),EU_Extra!J$157:J$362,0)),Countries!$A:$B,2,FALSE),"")</f>
        <v>Turkmenistan</v>
      </c>
      <c r="M22" s="144" t="str">
        <f>IFERROR(VLOOKUP(INDEX(EU_Extra!$D$157:$D$362,MATCH(LARGE(EU_Extra!K$157:K$362,$D22),EU_Extra!K$157:K$362,0)),Countries!$A:$B,2,FALSE),"")</f>
        <v>Libanon</v>
      </c>
      <c r="N22" s="144" t="str">
        <f>IFERROR(VLOOKUP(INDEX(EU_Extra!$D$157:$D$362,MATCH(LARGE(EU_Extra!L$157:L$362,$D22),EU_Extra!L$157:L$362,0)),Countries!$A:$B,2,FALSE),"")</f>
        <v>Libanon</v>
      </c>
      <c r="O22" s="144" t="str">
        <f>IFERROR(VLOOKUP(INDEX(EU_Extra!$D$157:$D$362,MATCH(LARGE(EU_Extra!M$157:M$362,$D22),EU_Extra!M$157:M$362,0)),Countries!$A:$B,2,FALSE),"")</f>
        <v>Russland</v>
      </c>
      <c r="P22" s="144" t="str">
        <f>IFERROR(VLOOKUP(INDEX(EU_Extra!$D$157:$D$362,MATCH(LARGE(EU_Extra!N$157:N$362,$D22),EU_Extra!N$157:N$362,0)),Countries!$A:$B,2,FALSE),"")</f>
        <v>Saudi Arabien</v>
      </c>
      <c r="Q22" s="144" t="str">
        <f>IFERROR(VLOOKUP(INDEX(EU_Extra!$D$157:$D$362,MATCH(LARGE(EU_Extra!O$157:O$362,$D22),EU_Extra!O$157:O$362,0)),Countries!$A:$B,2,FALSE),"")</f>
        <v>Irak</v>
      </c>
      <c r="R22" s="144" t="str">
        <f>IFERROR(VLOOKUP(INDEX(EU_Extra!$D$157:$D$362,MATCH(LARGE(EU_Extra!P$157:P$362,$D22),EU_Extra!P$157:P$362,0)),Countries!$A:$B,2,FALSE),"")</f>
        <v>Jordanien</v>
      </c>
      <c r="S22" s="144" t="str">
        <f>IFERROR(VLOOKUP(INDEX(EU_Extra!$D$157:$D$362,MATCH(LARGE(EU_Extra!Q$157:Q$362,$D22),EU_Extra!Q$157:Q$362,0)),Countries!$A:$B,2,FALSE),"")</f>
        <v>Kyrgyzstan</v>
      </c>
      <c r="T22" s="144" t="str">
        <f>IFERROR(VLOOKUP(INDEX(EU_Extra!$D$157:$D$362,MATCH(LARGE(EU_Extra!R$157:R$362,$D22),EU_Extra!R$157:R$362,0)),Countries!$A:$B,2,FALSE),"")</f>
        <v>Jordanien</v>
      </c>
      <c r="U22" s="144" t="str">
        <f>IFERROR(VLOOKUP(INDEX(EU_Extra!$D$157:$D$362,MATCH(LARGE(EU_Extra!S$157:S$362,$D22),EU_Extra!S$157:S$362,0)),Countries!$A:$B,2,FALSE),"")</f>
        <v>Ukraine</v>
      </c>
      <c r="V22" s="144" t="str">
        <f>IFERROR(VLOOKUP(INDEX(EU_Extra!$D$157:$D$362,MATCH(LARGE(EU_Extra!T$157:T$362,$D22),EU_Extra!T$157:T$362,0)),Countries!$A:$B,2,FALSE),"")</f>
        <v>Kamerun</v>
      </c>
      <c r="W22" s="144" t="str">
        <f>IFERROR(VLOOKUP(INDEX(EU_Extra!$D$157:$D$362,MATCH(LARGE(EU_Extra!U$157:U$362,$D22),EU_Extra!U$157:U$362,0)),Countries!$A:$B,2,FALSE),"")</f>
        <v>Albanien</v>
      </c>
      <c r="X22" s="144" t="str">
        <f>IFERROR(VLOOKUP(INDEX(EU_Extra!$D$157:$D$362,MATCH(LARGE(EU_Extra!V$157:V$362,$D22),EU_Extra!V$157:V$362,0)),Countries!$A:$B,2,FALSE),"")</f>
        <v>Togo</v>
      </c>
      <c r="Y22" s="144" t="str">
        <f>IFERROR(VLOOKUP(INDEX(EU_Extra!$D$157:$D$362,MATCH(LARGE(EU_Extra!W$157:W$362,$D22),EU_Extra!W$157:W$362,0)),Countries!$A:$B,2,FALSE),"")</f>
        <v>Mauretanien</v>
      </c>
      <c r="Z22" s="144" t="str">
        <f>IFERROR(VLOOKUP(INDEX(EU_Extra!$D$157:$D$362,MATCH(LARGE(EU_Extra!X$157:X$362,$D22),EU_Extra!X$157:X$362,0)),Countries!$A:$B,2,FALSE),"")</f>
        <v>Vereinigte Arabische Emirate</v>
      </c>
      <c r="AA22" s="144" t="str">
        <f>IFERROR(VLOOKUP(INDEX(EU_Extra!$D$157:$D$362,MATCH(LARGE(EU_Extra!Y$157:Y$362,$D22),EU_Extra!Y$157:Y$362,0)),Countries!$A:$B,2,FALSE),"")</f>
        <v>Kamerun</v>
      </c>
      <c r="AB22" s="144" t="str">
        <f>IFERROR(VLOOKUP(INDEX(EU_Extra!$D$157:$D$362,MATCH(LARGE(EU_Extra!Z$157:Z$362,$D22),EU_Extra!Z$157:Z$362,0)),Countries!$A:$B,2,FALSE),"")</f>
        <v/>
      </c>
      <c r="AC22" s="144" t="str">
        <f>IFERROR(VLOOKUP(INDEX(EU_Extra!$D$157:$D$362,MATCH(LARGE(EU_Extra!AA$157:AA$362,$D22),EU_Extra!AA$157:AA$362,0)),Countries!$A:$B,2,FALSE),"")</f>
        <v/>
      </c>
      <c r="AD22" s="144" t="str">
        <f>IFERROR(VLOOKUP(INDEX(EU_Extra!$D$157:$D$362,MATCH(LARGE(EU_Extra!AB$157:AB$362,$D22),EU_Extra!AB$157:AB$362,0)),Countries!$A:$B,2,FALSE),"")</f>
        <v/>
      </c>
      <c r="AE22" s="144" t="str">
        <f>IFERROR(VLOOKUP(INDEX(EU_Extra!$D$157:$D$362,MATCH(LARGE(EU_Extra!AC$157:AC$362,$D22),EU_Extra!AC$157:AC$362,0)),Countries!$A:$B,2,FALSE),"")</f>
        <v/>
      </c>
      <c r="AF22" s="144" t="str">
        <f>IFERROR(VLOOKUP(INDEX(EU_Extra!$D$157:$D$362,MATCH(LARGE(EU_Extra!AD$157:AD$362,$D22),EU_Extra!AD$157:AD$362,0)),Countries!$A:$B,2,FALSE),"")</f>
        <v/>
      </c>
      <c r="AG22" s="144" t="str">
        <f>IFERROR(VLOOKUP(INDEX(EU_Extra!$D$157:$D$362,MATCH(LARGE(EU_Extra!AE$157:AE$362,$D22),EU_Extra!AE$157:AE$362,0)),Countries!$A:$B,2,FALSE),"")</f>
        <v/>
      </c>
      <c r="AH22" s="144" t="str">
        <f>IFERROR(VLOOKUP(INDEX(EU_Extra!$D$157:$D$362,MATCH(LARGE(EU_Extra!AF$157:AF$362,$D22),EU_Extra!AF$157:AF$362,0)),Countries!$A:$B,2,FALSE),"")</f>
        <v/>
      </c>
      <c r="AI22" s="144" t="str">
        <f>IFERROR(VLOOKUP(INDEX(EU_Extra!$D$157:$D$362,MATCH(LARGE(EU_Extra!AG$157:AG$362,$D22),EU_Extra!AG$157:AG$362,0)),Countries!$A:$B,2,FALSE),"")</f>
        <v/>
      </c>
      <c r="AJ22" s="144" t="str">
        <f>IFERROR(VLOOKUP(INDEX(EU_Extra!$D$157:$D$362,MATCH(LARGE(EU_Extra!AH$157:AH$362,$D22),EU_Extra!AH$157:AH$362,0)),Countries!$A:$B,2,FALSE),"")</f>
        <v/>
      </c>
    </row>
    <row r="23" spans="4:36" ht="16" customHeight="1">
      <c r="D23" s="145">
        <f t="shared" si="1"/>
        <v>16</v>
      </c>
      <c r="E23" s="144" t="str">
        <f>IFERROR(VLOOKUP(INDEX(EU_Extra!$D$156:$D$362,MATCH(LARGE(EU_Extra!#REF!,$D23),EU_Extra!#REF!,0)),Countries!$A:$B,2,FALSE),"")</f>
        <v/>
      </c>
      <c r="F23" s="144" t="str">
        <f>IFERROR(VLOOKUP(INDEX(EU_Extra!$D$156:$D$362,MATCH(LARGE(EU_Extra!#REF!,$D23),EU_Extra!#REF!,0)),Countries!$A:$B,2,FALSE),"")</f>
        <v/>
      </c>
      <c r="G23" s="144" t="str">
        <f>IFERROR(VLOOKUP(INDEX(EU_Extra!$D$157:$D$362,MATCH(LARGE(EU_Extra!E$157:E$362,$D23),EU_Extra!E$157:E$362,0)),Countries!$A:$B,2,FALSE),"")</f>
        <v>Jordanien</v>
      </c>
      <c r="H23" s="144" t="str">
        <f>IFERROR(VLOOKUP(INDEX(EU_Extra!$D$157:$D$362,MATCH(LARGE(EU_Extra!F$157:F$362,$D23),EU_Extra!F$157:F$362,0)),Countries!$A:$B,2,FALSE),"")</f>
        <v>Albanien</v>
      </c>
      <c r="I23" s="144" t="str">
        <f>IFERROR(VLOOKUP(INDEX(EU_Extra!$D$157:$D$362,MATCH(LARGE(EU_Extra!G$157:G$362,$D23),EU_Extra!G$157:G$362,0)),Countries!$A:$B,2,FALSE),"")</f>
        <v>Tadschikistan</v>
      </c>
      <c r="J23" s="144" t="str">
        <f>IFERROR(VLOOKUP(INDEX(EU_Extra!$D$157:$D$362,MATCH(LARGE(EU_Extra!H$157:H$362,$D23),EU_Extra!H$157:H$362,0)),Countries!$A:$B,2,FALSE),"")</f>
        <v>Tadschikistan</v>
      </c>
      <c r="K23" s="144" t="str">
        <f>IFERROR(VLOOKUP(INDEX(EU_Extra!$D$157:$D$362,MATCH(LARGE(EU_Extra!I$157:I$362,$D23),EU_Extra!I$157:I$362,0)),Countries!$A:$B,2,FALSE),"")</f>
        <v>Iran, Islamische Republik</v>
      </c>
      <c r="L23" s="144" t="str">
        <f>IFERROR(VLOOKUP(INDEX(EU_Extra!$D$157:$D$362,MATCH(LARGE(EU_Extra!J$157:J$362,$D23),EU_Extra!J$157:J$362,0)),Countries!$A:$B,2,FALSE),"")</f>
        <v>Bosnien-Herzegowina</v>
      </c>
      <c r="M23" s="144" t="str">
        <f>IFERROR(VLOOKUP(INDEX(EU_Extra!$D$157:$D$362,MATCH(LARGE(EU_Extra!K$157:K$362,$D23),EU_Extra!K$157:K$362,0)),Countries!$A:$B,2,FALSE),"")</f>
        <v>Senegal</v>
      </c>
      <c r="N23" s="144" t="str">
        <f>IFERROR(VLOOKUP(INDEX(EU_Extra!$D$157:$D$362,MATCH(LARGE(EU_Extra!L$157:L$362,$D23),EU_Extra!L$157:L$362,0)),Countries!$A:$B,2,FALSE),"")</f>
        <v>Saudi Arabien</v>
      </c>
      <c r="O23" s="144" t="str">
        <f>IFERROR(VLOOKUP(INDEX(EU_Extra!$D$157:$D$362,MATCH(LARGE(EU_Extra!M$157:M$362,$D23),EU_Extra!M$157:M$362,0)),Countries!$A:$B,2,FALSE),"")</f>
        <v>Indien</v>
      </c>
      <c r="P23" s="144" t="str">
        <f>IFERROR(VLOOKUP(INDEX(EU_Extra!$D$157:$D$362,MATCH(LARGE(EU_Extra!N$157:N$362,$D23),EU_Extra!N$157:N$362,0)),Countries!$A:$B,2,FALSE),"")</f>
        <v>Vereinigte Arabische Emirate</v>
      </c>
      <c r="Q23" s="144" t="str">
        <f>IFERROR(VLOOKUP(INDEX(EU_Extra!$D$157:$D$362,MATCH(LARGE(EU_Extra!O$157:O$362,$D23),EU_Extra!O$157:O$362,0)),Countries!$A:$B,2,FALSE),"")</f>
        <v>Russland</v>
      </c>
      <c r="R23" s="144" t="str">
        <f>IFERROR(VLOOKUP(INDEX(EU_Extra!$D$157:$D$362,MATCH(LARGE(EU_Extra!P$157:P$362,$D23),EU_Extra!P$157:P$362,0)),Countries!$A:$B,2,FALSE),"")</f>
        <v>Usbekistan</v>
      </c>
      <c r="S23" s="144" t="str">
        <f>IFERROR(VLOOKUP(INDEX(EU_Extra!$D$157:$D$362,MATCH(LARGE(EU_Extra!Q$157:Q$362,$D23),EU_Extra!Q$157:Q$362,0)),Countries!$A:$B,2,FALSE),"")</f>
        <v>Nigeria</v>
      </c>
      <c r="T23" s="144" t="str">
        <f>IFERROR(VLOOKUP(INDEX(EU_Extra!$D$157:$D$362,MATCH(LARGE(EU_Extra!R$157:R$362,$D23),EU_Extra!R$157:R$362,0)),Countries!$A:$B,2,FALSE),"")</f>
        <v>Kamerun</v>
      </c>
      <c r="U23" s="144" t="str">
        <f>IFERROR(VLOOKUP(INDEX(EU_Extra!$D$157:$D$362,MATCH(LARGE(EU_Extra!S$157:S$362,$D23),EU_Extra!S$157:S$362,0)),Countries!$A:$B,2,FALSE),"")</f>
        <v>Sudan</v>
      </c>
      <c r="V23" s="144" t="str">
        <f>IFERROR(VLOOKUP(INDEX(EU_Extra!$D$157:$D$362,MATCH(LARGE(EU_Extra!T$157:T$362,$D23),EU_Extra!T$157:T$362,0)),Countries!$A:$B,2,FALSE),"")</f>
        <v>Russland</v>
      </c>
      <c r="W23" s="144" t="str">
        <f>IFERROR(VLOOKUP(INDEX(EU_Extra!$D$157:$D$362,MATCH(LARGE(EU_Extra!U$157:U$362,$D23),EU_Extra!U$157:U$362,0)),Countries!$A:$B,2,FALSE),"")</f>
        <v>Senegal</v>
      </c>
      <c r="X23" s="144" t="str">
        <f>IFERROR(VLOOKUP(INDEX(EU_Extra!$D$157:$D$362,MATCH(LARGE(EU_Extra!V$157:V$362,$D23),EU_Extra!V$157:V$362,0)),Countries!$A:$B,2,FALSE),"")</f>
        <v>NordMazedonien</v>
      </c>
      <c r="Y23" s="144" t="str">
        <f>IFERROR(VLOOKUP(INDEX(EU_Extra!$D$157:$D$362,MATCH(LARGE(EU_Extra!W$157:W$362,$D23),EU_Extra!W$157:W$362,0)),Countries!$A:$B,2,FALSE),"")</f>
        <v>Togo</v>
      </c>
      <c r="Z23" s="144" t="str">
        <f>IFERROR(VLOOKUP(INDEX(EU_Extra!$D$157:$D$362,MATCH(LARGE(EU_Extra!X$157:X$362,$D23),EU_Extra!X$157:X$362,0)),Countries!$A:$B,2,FALSE),"")</f>
        <v>Türkei</v>
      </c>
      <c r="AA23" s="144" t="str">
        <f>IFERROR(VLOOKUP(INDEX(EU_Extra!$D$157:$D$362,MATCH(LARGE(EU_Extra!Y$157:Y$362,$D23),EU_Extra!Y$157:Y$362,0)),Countries!$A:$B,2,FALSE),"")</f>
        <v>Senegal</v>
      </c>
      <c r="AB23" s="144" t="str">
        <f>IFERROR(VLOOKUP(INDEX(EU_Extra!$D$157:$D$362,MATCH(LARGE(EU_Extra!Z$157:Z$362,$D23),EU_Extra!Z$157:Z$362,0)),Countries!$A:$B,2,FALSE),"")</f>
        <v/>
      </c>
      <c r="AC23" s="144" t="str">
        <f>IFERROR(VLOOKUP(INDEX(EU_Extra!$D$157:$D$362,MATCH(LARGE(EU_Extra!AA$157:AA$362,$D23),EU_Extra!AA$157:AA$362,0)),Countries!$A:$B,2,FALSE),"")</f>
        <v/>
      </c>
      <c r="AD23" s="144" t="str">
        <f>IFERROR(VLOOKUP(INDEX(EU_Extra!$D$157:$D$362,MATCH(LARGE(EU_Extra!AB$157:AB$362,$D23),EU_Extra!AB$157:AB$362,0)),Countries!$A:$B,2,FALSE),"")</f>
        <v/>
      </c>
      <c r="AE23" s="144" t="str">
        <f>IFERROR(VLOOKUP(INDEX(EU_Extra!$D$157:$D$362,MATCH(LARGE(EU_Extra!AC$157:AC$362,$D23),EU_Extra!AC$157:AC$362,0)),Countries!$A:$B,2,FALSE),"")</f>
        <v/>
      </c>
      <c r="AF23" s="144" t="str">
        <f>IFERROR(VLOOKUP(INDEX(EU_Extra!$D$157:$D$362,MATCH(LARGE(EU_Extra!AD$157:AD$362,$D23),EU_Extra!AD$157:AD$362,0)),Countries!$A:$B,2,FALSE),"")</f>
        <v/>
      </c>
      <c r="AG23" s="144" t="str">
        <f>IFERROR(VLOOKUP(INDEX(EU_Extra!$D$157:$D$362,MATCH(LARGE(EU_Extra!AE$157:AE$362,$D23),EU_Extra!AE$157:AE$362,0)),Countries!$A:$B,2,FALSE),"")</f>
        <v/>
      </c>
      <c r="AH23" s="144" t="str">
        <f>IFERROR(VLOOKUP(INDEX(EU_Extra!$D$157:$D$362,MATCH(LARGE(EU_Extra!AF$157:AF$362,$D23),EU_Extra!AF$157:AF$362,0)),Countries!$A:$B,2,FALSE),"")</f>
        <v/>
      </c>
      <c r="AI23" s="144" t="str">
        <f>IFERROR(VLOOKUP(INDEX(EU_Extra!$D$157:$D$362,MATCH(LARGE(EU_Extra!AG$157:AG$362,$D23),EU_Extra!AG$157:AG$362,0)),Countries!$A:$B,2,FALSE),"")</f>
        <v/>
      </c>
      <c r="AJ23" s="144" t="str">
        <f>IFERROR(VLOOKUP(INDEX(EU_Extra!$D$157:$D$362,MATCH(LARGE(EU_Extra!AH$157:AH$362,$D23),EU_Extra!AH$157:AH$362,0)),Countries!$A:$B,2,FALSE),"")</f>
        <v/>
      </c>
    </row>
    <row r="24" spans="4:36" ht="16" customHeight="1">
      <c r="D24" s="145">
        <f t="shared" si="1"/>
        <v>17</v>
      </c>
      <c r="E24" s="144" t="str">
        <f>IFERROR(VLOOKUP(INDEX(EU_Extra!$D$156:$D$362,MATCH(LARGE(EU_Extra!#REF!,$D24),EU_Extra!#REF!,0)),Countries!$A:$B,2,FALSE),"")</f>
        <v/>
      </c>
      <c r="F24" s="144" t="str">
        <f>IFERROR(VLOOKUP(INDEX(EU_Extra!$D$156:$D$362,MATCH(LARGE(EU_Extra!#REF!,$D24),EU_Extra!#REF!,0)),Countries!$A:$B,2,FALSE),"")</f>
        <v/>
      </c>
      <c r="G24" s="144" t="str">
        <f>IFERROR(VLOOKUP(INDEX(EU_Extra!$D$157:$D$362,MATCH(LARGE(EU_Extra!E$157:E$362,$D24),EU_Extra!E$157:E$362,0)),Countries!$A:$B,2,FALSE),"")</f>
        <v>Agypten</v>
      </c>
      <c r="H24" s="144" t="str">
        <f>IFERROR(VLOOKUP(INDEX(EU_Extra!$D$157:$D$362,MATCH(LARGE(EU_Extra!F$157:F$362,$D24),EU_Extra!F$157:F$362,0)),Countries!$A:$B,2,FALSE),"")</f>
        <v>Jordanien</v>
      </c>
      <c r="I24" s="144" t="str">
        <f>IFERROR(VLOOKUP(INDEX(EU_Extra!$D$157:$D$362,MATCH(LARGE(EU_Extra!G$157:G$362,$D24),EU_Extra!G$157:G$362,0)),Countries!$A:$B,2,FALSE),"")</f>
        <v>Sri Lanka</v>
      </c>
      <c r="J24" s="144" t="str">
        <f>IFERROR(VLOOKUP(INDEX(EU_Extra!$D$157:$D$362,MATCH(LARGE(EU_Extra!H$157:H$362,$D24),EU_Extra!H$157:H$362,0)),Countries!$A:$B,2,FALSE),"")</f>
        <v>Russland</v>
      </c>
      <c r="K24" s="144" t="str">
        <f>IFERROR(VLOOKUP(INDEX(EU_Extra!$D$157:$D$362,MATCH(LARGE(EU_Extra!I$157:I$362,$D24),EU_Extra!I$157:I$362,0)),Countries!$A:$B,2,FALSE),"")</f>
        <v>Tadschikistan</v>
      </c>
      <c r="L24" s="144" t="str">
        <f>IFERROR(VLOOKUP(INDEX(EU_Extra!$D$157:$D$362,MATCH(LARGE(EU_Extra!J$157:J$362,$D24),EU_Extra!J$157:J$362,0)),Countries!$A:$B,2,FALSE),"")</f>
        <v>Senegal</v>
      </c>
      <c r="M24" s="144" t="str">
        <f>IFERROR(VLOOKUP(INDEX(EU_Extra!$D$157:$D$362,MATCH(LARGE(EU_Extra!K$157:K$362,$D24),EU_Extra!K$157:K$362,0)),Countries!$A:$B,2,FALSE),"")</f>
        <v>Kasachstan</v>
      </c>
      <c r="N24" s="144" t="str">
        <f>IFERROR(VLOOKUP(INDEX(EU_Extra!$D$157:$D$362,MATCH(LARGE(EU_Extra!L$157:L$362,$D24),EU_Extra!L$157:L$362,0)),Countries!$A:$B,2,FALSE),"")</f>
        <v>Niger</v>
      </c>
      <c r="O24" s="144" t="str">
        <f>IFERROR(VLOOKUP(INDEX(EU_Extra!$D$157:$D$362,MATCH(LARGE(EU_Extra!M$157:M$362,$D24),EU_Extra!M$157:M$362,0)),Countries!$A:$B,2,FALSE),"")</f>
        <v>Agypten</v>
      </c>
      <c r="P24" s="144" t="str">
        <f>IFERROR(VLOOKUP(INDEX(EU_Extra!$D$157:$D$362,MATCH(LARGE(EU_Extra!N$157:N$362,$D24),EU_Extra!N$157:N$362,0)),Countries!$A:$B,2,FALSE),"")</f>
        <v>Kamerun</v>
      </c>
      <c r="Q24" s="144" t="str">
        <f>IFERROR(VLOOKUP(INDEX(EU_Extra!$D$157:$D$362,MATCH(LARGE(EU_Extra!O$157:O$362,$D24),EU_Extra!O$157:O$362,0)),Countries!$A:$B,2,FALSE),"")</f>
        <v>Senegal</v>
      </c>
      <c r="R24" s="144" t="str">
        <f>IFERROR(VLOOKUP(INDEX(EU_Extra!$D$157:$D$362,MATCH(LARGE(EU_Extra!P$157:P$362,$D24),EU_Extra!P$157:P$362,0)),Countries!$A:$B,2,FALSE),"")</f>
        <v>Tunisien</v>
      </c>
      <c r="S24" s="144" t="str">
        <f>IFERROR(VLOOKUP(INDEX(EU_Extra!$D$157:$D$362,MATCH(LARGE(EU_Extra!Q$157:Q$362,$D24),EU_Extra!Q$157:Q$362,0)),Countries!$A:$B,2,FALSE),"")</f>
        <v>Bahrein</v>
      </c>
      <c r="T24" s="144" t="str">
        <f>IFERROR(VLOOKUP(INDEX(EU_Extra!$D$157:$D$362,MATCH(LARGE(EU_Extra!R$157:R$362,$D24),EU_Extra!R$157:R$362,0)),Countries!$A:$B,2,FALSE),"")</f>
        <v>Kyrgyzstan</v>
      </c>
      <c r="U24" s="144" t="str">
        <f>IFERROR(VLOOKUP(INDEX(EU_Extra!$D$157:$D$362,MATCH(LARGE(EU_Extra!S$157:S$362,$D24),EU_Extra!S$157:S$362,0)),Countries!$A:$B,2,FALSE),"")</f>
        <v>Vereinigte Arabische Emirate</v>
      </c>
      <c r="V24" s="144" t="str">
        <f>IFERROR(VLOOKUP(INDEX(EU_Extra!$D$157:$D$362,MATCH(LARGE(EU_Extra!T$157:T$362,$D24),EU_Extra!T$157:T$362,0)),Countries!$A:$B,2,FALSE),"")</f>
        <v>Ghana</v>
      </c>
      <c r="W24" s="144" t="str">
        <f>IFERROR(VLOOKUP(INDEX(EU_Extra!$D$157:$D$362,MATCH(LARGE(EU_Extra!U$157:U$362,$D24),EU_Extra!U$157:U$362,0)),Countries!$A:$B,2,FALSE),"")</f>
        <v>Kamerun</v>
      </c>
      <c r="X24" s="144" t="str">
        <f>IFERROR(VLOOKUP(INDEX(EU_Extra!$D$157:$D$362,MATCH(LARGE(EU_Extra!V$157:V$362,$D24),EU_Extra!V$157:V$362,0)),Countries!$A:$B,2,FALSE),"")</f>
        <v>Norwegen</v>
      </c>
      <c r="Y24" s="144" t="str">
        <f>IFERROR(VLOOKUP(INDEX(EU_Extra!$D$157:$D$362,MATCH(LARGE(EU_Extra!W$157:W$362,$D24),EU_Extra!W$157:W$362,0)),Countries!$A:$B,2,FALSE),"")</f>
        <v>Türkei</v>
      </c>
      <c r="Z24" s="144" t="str">
        <f>IFERROR(VLOOKUP(INDEX(EU_Extra!$D$157:$D$362,MATCH(LARGE(EU_Extra!X$157:X$362,$D24),EU_Extra!X$157:X$362,0)),Countries!$A:$B,2,FALSE),"")</f>
        <v>Arabische Republik Syrien</v>
      </c>
      <c r="AA24" s="144" t="str">
        <f>IFERROR(VLOOKUP(INDEX(EU_Extra!$D$157:$D$362,MATCH(LARGE(EU_Extra!Y$157:Y$362,$D24),EU_Extra!Y$157:Y$362,0)),Countries!$A:$B,2,FALSE),"")</f>
        <v>Ukraine</v>
      </c>
      <c r="AB24" s="144" t="str">
        <f>IFERROR(VLOOKUP(INDEX(EU_Extra!$D$157:$D$362,MATCH(LARGE(EU_Extra!Z$157:Z$362,$D24),EU_Extra!Z$157:Z$362,0)),Countries!$A:$B,2,FALSE),"")</f>
        <v/>
      </c>
      <c r="AC24" s="144" t="str">
        <f>IFERROR(VLOOKUP(INDEX(EU_Extra!$D$157:$D$362,MATCH(LARGE(EU_Extra!AA$157:AA$362,$D24),EU_Extra!AA$157:AA$362,0)),Countries!$A:$B,2,FALSE),"")</f>
        <v/>
      </c>
      <c r="AD24" s="144" t="str">
        <f>IFERROR(VLOOKUP(INDEX(EU_Extra!$D$157:$D$362,MATCH(LARGE(EU_Extra!AB$157:AB$362,$D24),EU_Extra!AB$157:AB$362,0)),Countries!$A:$B,2,FALSE),"")</f>
        <v/>
      </c>
      <c r="AE24" s="144" t="str">
        <f>IFERROR(VLOOKUP(INDEX(EU_Extra!$D$157:$D$362,MATCH(LARGE(EU_Extra!AC$157:AC$362,$D24),EU_Extra!AC$157:AC$362,0)),Countries!$A:$B,2,FALSE),"")</f>
        <v/>
      </c>
      <c r="AF24" s="144" t="str">
        <f>IFERROR(VLOOKUP(INDEX(EU_Extra!$D$157:$D$362,MATCH(LARGE(EU_Extra!AD$157:AD$362,$D24),EU_Extra!AD$157:AD$362,0)),Countries!$A:$B,2,FALSE),"")</f>
        <v/>
      </c>
      <c r="AG24" s="144" t="str">
        <f>IFERROR(VLOOKUP(INDEX(EU_Extra!$D$157:$D$362,MATCH(LARGE(EU_Extra!AE$157:AE$362,$D24),EU_Extra!AE$157:AE$362,0)),Countries!$A:$B,2,FALSE),"")</f>
        <v/>
      </c>
      <c r="AH24" s="144" t="str">
        <f>IFERROR(VLOOKUP(INDEX(EU_Extra!$D$157:$D$362,MATCH(LARGE(EU_Extra!AF$157:AF$362,$D24),EU_Extra!AF$157:AF$362,0)),Countries!$A:$B,2,FALSE),"")</f>
        <v/>
      </c>
      <c r="AI24" s="144" t="str">
        <f>IFERROR(VLOOKUP(INDEX(EU_Extra!$D$157:$D$362,MATCH(LARGE(EU_Extra!AG$157:AG$362,$D24),EU_Extra!AG$157:AG$362,0)),Countries!$A:$B,2,FALSE),"")</f>
        <v/>
      </c>
      <c r="AJ24" s="144" t="str">
        <f>IFERROR(VLOOKUP(INDEX(EU_Extra!$D$157:$D$362,MATCH(LARGE(EU_Extra!AH$157:AH$362,$D24),EU_Extra!AH$157:AH$362,0)),Countries!$A:$B,2,FALSE),"")</f>
        <v/>
      </c>
    </row>
    <row r="25" spans="4:36" ht="16" customHeight="1">
      <c r="D25" s="145">
        <f t="shared" si="1"/>
        <v>18</v>
      </c>
      <c r="E25" s="144" t="str">
        <f>IFERROR(VLOOKUP(INDEX(EU_Extra!$D$156:$D$362,MATCH(LARGE(EU_Extra!#REF!,$D25),EU_Extra!#REF!,0)),Countries!$A:$B,2,FALSE),"")</f>
        <v/>
      </c>
      <c r="F25" s="144" t="str">
        <f>IFERROR(VLOOKUP(INDEX(EU_Extra!$D$156:$D$362,MATCH(LARGE(EU_Extra!#REF!,$D25),EU_Extra!#REF!,0)),Countries!$A:$B,2,FALSE),"")</f>
        <v/>
      </c>
      <c r="G25" s="144" t="str">
        <f>IFERROR(VLOOKUP(INDEX(EU_Extra!$D$157:$D$362,MATCH(LARGE(EU_Extra!E$157:E$362,$D25),EU_Extra!E$157:E$362,0)),Countries!$A:$B,2,FALSE),"")</f>
        <v>Kuwait</v>
      </c>
      <c r="H25" s="144" t="str">
        <f>IFERROR(VLOOKUP(INDEX(EU_Extra!$D$157:$D$362,MATCH(LARGE(EU_Extra!F$157:F$362,$D25),EU_Extra!F$157:F$362,0)),Countries!$A:$B,2,FALSE),"")</f>
        <v>Kuwait</v>
      </c>
      <c r="I25" s="144" t="str">
        <f>IFERROR(VLOOKUP(INDEX(EU_Extra!$D$157:$D$362,MATCH(LARGE(EU_Extra!G$157:G$362,$D25),EU_Extra!G$157:G$362,0)),Countries!$A:$B,2,FALSE),"")</f>
        <v>Irak</v>
      </c>
      <c r="J25" s="144" t="str">
        <f>IFERROR(VLOOKUP(INDEX(EU_Extra!$D$157:$D$362,MATCH(LARGE(EU_Extra!H$157:H$362,$D25),EU_Extra!H$157:H$362,0)),Countries!$A:$B,2,FALSE),"")</f>
        <v>Albanien</v>
      </c>
      <c r="K25" s="144" t="str">
        <f>IFERROR(VLOOKUP(INDEX(EU_Extra!$D$157:$D$362,MATCH(LARGE(EU_Extra!I$157:I$362,$D25),EU_Extra!I$157:I$362,0)),Countries!$A:$B,2,FALSE),"")</f>
        <v>Jordanien</v>
      </c>
      <c r="L25" s="144" t="str">
        <f>IFERROR(VLOOKUP(INDEX(EU_Extra!$D$157:$D$362,MATCH(LARGE(EU_Extra!J$157:J$362,$D25),EU_Extra!J$157:J$362,0)),Countries!$A:$B,2,FALSE),"")</f>
        <v>Ceuta</v>
      </c>
      <c r="M25" s="144" t="str">
        <f>IFERROR(VLOOKUP(INDEX(EU_Extra!$D$157:$D$362,MATCH(LARGE(EU_Extra!K$157:K$362,$D25),EU_Extra!K$157:K$362,0)),Countries!$A:$B,2,FALSE),"")</f>
        <v>Turkmenistan</v>
      </c>
      <c r="N25" s="144" t="str">
        <f>IFERROR(VLOOKUP(INDEX(EU_Extra!$D$157:$D$362,MATCH(LARGE(EU_Extra!L$157:L$362,$D25),EU_Extra!L$157:L$362,0)),Countries!$A:$B,2,FALSE),"")</f>
        <v>Agypten</v>
      </c>
      <c r="O25" s="144" t="str">
        <f>IFERROR(VLOOKUP(INDEX(EU_Extra!$D$157:$D$362,MATCH(LARGE(EU_Extra!M$157:M$362,$D25),EU_Extra!M$157:M$362,0)),Countries!$A:$B,2,FALSE),"")</f>
        <v>Sudan</v>
      </c>
      <c r="P25" s="144" t="str">
        <f>IFERROR(VLOOKUP(INDEX(EU_Extra!$D$157:$D$362,MATCH(LARGE(EU_Extra!N$157:N$362,$D25),EU_Extra!N$157:N$362,0)),Countries!$A:$B,2,FALSE),"")</f>
        <v>Island</v>
      </c>
      <c r="Q25" s="144" t="str">
        <f>IFERROR(VLOOKUP(INDEX(EU_Extra!$D$157:$D$362,MATCH(LARGE(EU_Extra!O$157:O$362,$D25),EU_Extra!O$157:O$362,0)),Countries!$A:$B,2,FALSE),"")</f>
        <v>Algerien</v>
      </c>
      <c r="R25" s="144" t="str">
        <f>IFERROR(VLOOKUP(INDEX(EU_Extra!$D$157:$D$362,MATCH(LARGE(EU_Extra!P$157:P$362,$D25),EU_Extra!P$157:P$362,0)),Countries!$A:$B,2,FALSE),"")</f>
        <v>Nigeria</v>
      </c>
      <c r="S25" s="144" t="str">
        <f>IFERROR(VLOOKUP(INDEX(EU_Extra!$D$157:$D$362,MATCH(LARGE(EU_Extra!Q$157:Q$362,$D25),EU_Extra!Q$157:Q$362,0)),Countries!$A:$B,2,FALSE),"")</f>
        <v>Moldau</v>
      </c>
      <c r="T25" s="144" t="str">
        <f>IFERROR(VLOOKUP(INDEX(EU_Extra!$D$157:$D$362,MATCH(LARGE(EU_Extra!R$157:R$362,$D25),EU_Extra!R$157:R$362,0)),Countries!$A:$B,2,FALSE),"")</f>
        <v>Senegal</v>
      </c>
      <c r="U25" s="144" t="str">
        <f>IFERROR(VLOOKUP(INDEX(EU_Extra!$D$157:$D$362,MATCH(LARGE(EU_Extra!S$157:S$362,$D25),EU_Extra!S$157:S$362,0)),Countries!$A:$B,2,FALSE),"")</f>
        <v>Saudi Arabien</v>
      </c>
      <c r="V25" s="144" t="str">
        <f>IFERROR(VLOOKUP(INDEX(EU_Extra!$D$157:$D$362,MATCH(LARGE(EU_Extra!T$157:T$362,$D25),EU_Extra!T$157:T$362,0)),Countries!$A:$B,2,FALSE),"")</f>
        <v>Sudan</v>
      </c>
      <c r="W25" s="144" t="str">
        <f>IFERROR(VLOOKUP(INDEX(EU_Extra!$D$157:$D$362,MATCH(LARGE(EU_Extra!U$157:U$362,$D25),EU_Extra!U$157:U$362,0)),Countries!$A:$B,2,FALSE),"")</f>
        <v>Vereinigte Arabische Emirate</v>
      </c>
      <c r="X25" s="144" t="str">
        <f>IFERROR(VLOOKUP(INDEX(EU_Extra!$D$157:$D$362,MATCH(LARGE(EU_Extra!V$157:V$362,$D25),EU_Extra!V$157:V$362,0)),Countries!$A:$B,2,FALSE),"")</f>
        <v>Benin</v>
      </c>
      <c r="Y25" s="144" t="str">
        <f>IFERROR(VLOOKUP(INDEX(EU_Extra!$D$157:$D$362,MATCH(LARGE(EU_Extra!W$157:W$362,$D25),EU_Extra!W$157:W$362,0)),Countries!$A:$B,2,FALSE),"")</f>
        <v>Moldau</v>
      </c>
      <c r="Z25" s="144" t="str">
        <f>IFERROR(VLOOKUP(INDEX(EU_Extra!$D$157:$D$362,MATCH(LARGE(EU_Extra!X$157:X$362,$D25),EU_Extra!X$157:X$362,0)),Countries!$A:$B,2,FALSE),"")</f>
        <v>Kosovo</v>
      </c>
      <c r="AA25" s="144" t="str">
        <f>IFERROR(VLOOKUP(INDEX(EU_Extra!$D$157:$D$362,MATCH(LARGE(EU_Extra!Y$157:Y$362,$D25),EU_Extra!Y$157:Y$362,0)),Countries!$A:$B,2,FALSE),"")</f>
        <v>Libanon</v>
      </c>
      <c r="AB25" s="144" t="str">
        <f>IFERROR(VLOOKUP(INDEX(EU_Extra!$D$157:$D$362,MATCH(LARGE(EU_Extra!Z$157:Z$362,$D25),EU_Extra!Z$157:Z$362,0)),Countries!$A:$B,2,FALSE),"")</f>
        <v/>
      </c>
      <c r="AC25" s="144" t="str">
        <f>IFERROR(VLOOKUP(INDEX(EU_Extra!$D$157:$D$362,MATCH(LARGE(EU_Extra!AA$157:AA$362,$D25),EU_Extra!AA$157:AA$362,0)),Countries!$A:$B,2,FALSE),"")</f>
        <v/>
      </c>
      <c r="AD25" s="144" t="str">
        <f>IFERROR(VLOOKUP(INDEX(EU_Extra!$D$157:$D$362,MATCH(LARGE(EU_Extra!AB$157:AB$362,$D25),EU_Extra!AB$157:AB$362,0)),Countries!$A:$B,2,FALSE),"")</f>
        <v/>
      </c>
      <c r="AE25" s="144" t="str">
        <f>IFERROR(VLOOKUP(INDEX(EU_Extra!$D$157:$D$362,MATCH(LARGE(EU_Extra!AC$157:AC$362,$D25),EU_Extra!AC$157:AC$362,0)),Countries!$A:$B,2,FALSE),"")</f>
        <v/>
      </c>
      <c r="AF25" s="144" t="str">
        <f>IFERROR(VLOOKUP(INDEX(EU_Extra!$D$157:$D$362,MATCH(LARGE(EU_Extra!AD$157:AD$362,$D25),EU_Extra!AD$157:AD$362,0)),Countries!$A:$B,2,FALSE),"")</f>
        <v/>
      </c>
      <c r="AG25" s="144" t="str">
        <f>IFERROR(VLOOKUP(INDEX(EU_Extra!$D$157:$D$362,MATCH(LARGE(EU_Extra!AE$157:AE$362,$D25),EU_Extra!AE$157:AE$362,0)),Countries!$A:$B,2,FALSE),"")</f>
        <v/>
      </c>
      <c r="AH25" s="144" t="str">
        <f>IFERROR(VLOOKUP(INDEX(EU_Extra!$D$157:$D$362,MATCH(LARGE(EU_Extra!AF$157:AF$362,$D25),EU_Extra!AF$157:AF$362,0)),Countries!$A:$B,2,FALSE),"")</f>
        <v/>
      </c>
      <c r="AI25" s="144" t="str">
        <f>IFERROR(VLOOKUP(INDEX(EU_Extra!$D$157:$D$362,MATCH(LARGE(EU_Extra!AG$157:AG$362,$D25),EU_Extra!AG$157:AG$362,0)),Countries!$A:$B,2,FALSE),"")</f>
        <v/>
      </c>
      <c r="AJ25" s="144" t="str">
        <f>IFERROR(VLOOKUP(INDEX(EU_Extra!$D$157:$D$362,MATCH(LARGE(EU_Extra!AH$157:AH$362,$D25),EU_Extra!AH$157:AH$362,0)),Countries!$A:$B,2,FALSE),"")</f>
        <v/>
      </c>
    </row>
    <row r="26" spans="4:36" ht="16" customHeight="1">
      <c r="D26" s="145">
        <f t="shared" si="1"/>
        <v>19</v>
      </c>
      <c r="E26" s="144" t="str">
        <f>IFERROR(VLOOKUP(INDEX(EU_Extra!$D$156:$D$362,MATCH(LARGE(EU_Extra!#REF!,$D26),EU_Extra!#REF!,0)),Countries!$A:$B,2,FALSE),"")</f>
        <v/>
      </c>
      <c r="F26" s="144" t="str">
        <f>IFERROR(VLOOKUP(INDEX(EU_Extra!$D$156:$D$362,MATCH(LARGE(EU_Extra!#REF!,$D26),EU_Extra!#REF!,0)),Countries!$A:$B,2,FALSE),"")</f>
        <v/>
      </c>
      <c r="G26" s="144" t="str">
        <f>IFERROR(VLOOKUP(INDEX(EU_Extra!$D$157:$D$362,MATCH(LARGE(EU_Extra!E$157:E$362,$D26),EU_Extra!E$157:E$362,0)),Countries!$A:$B,2,FALSE),"")</f>
        <v>Russland</v>
      </c>
      <c r="H26" s="144" t="str">
        <f>IFERROR(VLOOKUP(INDEX(EU_Extra!$D$157:$D$362,MATCH(LARGE(EU_Extra!F$157:F$362,$D26),EU_Extra!F$157:F$362,0)),Countries!$A:$B,2,FALSE),"")</f>
        <v>Nigeria</v>
      </c>
      <c r="I26" s="144" t="str">
        <f>IFERROR(VLOOKUP(INDEX(EU_Extra!$D$157:$D$362,MATCH(LARGE(EU_Extra!G$157:G$362,$D26),EU_Extra!G$157:G$362,0)),Countries!$A:$B,2,FALSE),"")</f>
        <v>Weissrussland</v>
      </c>
      <c r="J26" s="144" t="str">
        <f>IFERROR(VLOOKUP(INDEX(EU_Extra!$D$157:$D$362,MATCH(LARGE(EU_Extra!H$157:H$362,$D26),EU_Extra!H$157:H$362,0)),Countries!$A:$B,2,FALSE),"")</f>
        <v>Aruba</v>
      </c>
      <c r="K26" s="144" t="str">
        <f>IFERROR(VLOOKUP(INDEX(EU_Extra!$D$157:$D$362,MATCH(LARGE(EU_Extra!I$157:I$362,$D26),EU_Extra!I$157:I$362,0)),Countries!$A:$B,2,FALSE),"")</f>
        <v>Norwegen</v>
      </c>
      <c r="L26" s="144" t="str">
        <f>IFERROR(VLOOKUP(INDEX(EU_Extra!$D$157:$D$362,MATCH(LARGE(EU_Extra!J$157:J$362,$D26),EU_Extra!J$157:J$362,0)),Countries!$A:$B,2,FALSE),"")</f>
        <v>Kuwait</v>
      </c>
      <c r="M26" s="144" t="str">
        <f>IFERROR(VLOOKUP(INDEX(EU_Extra!$D$157:$D$362,MATCH(LARGE(EU_Extra!K$157:K$362,$D26),EU_Extra!K$157:K$362,0)),Countries!$A:$B,2,FALSE),"")</f>
        <v>Island</v>
      </c>
      <c r="N26" s="144" t="str">
        <f>IFERROR(VLOOKUP(INDEX(EU_Extra!$D$157:$D$362,MATCH(LARGE(EU_Extra!L$157:L$362,$D26),EU_Extra!L$157:L$362,0)),Countries!$A:$B,2,FALSE),"")</f>
        <v>Island</v>
      </c>
      <c r="O26" s="144" t="str">
        <f>IFERROR(VLOOKUP(INDEX(EU_Extra!$D$157:$D$362,MATCH(LARGE(EU_Extra!M$157:M$362,$D26),EU_Extra!M$157:M$362,0)),Countries!$A:$B,2,FALSE),"")</f>
        <v>Usbekistan</v>
      </c>
      <c r="P26" s="144" t="str">
        <f>IFERROR(VLOOKUP(INDEX(EU_Extra!$D$157:$D$362,MATCH(LARGE(EU_Extra!N$157:N$362,$D26),EU_Extra!N$157:N$362,0)),Countries!$A:$B,2,FALSE),"")</f>
        <v>Jordanien</v>
      </c>
      <c r="Q26" s="144" t="str">
        <f>IFERROR(VLOOKUP(INDEX(EU_Extra!$D$157:$D$362,MATCH(LARGE(EU_Extra!O$157:O$362,$D26),EU_Extra!O$157:O$362,0)),Countries!$A:$B,2,FALSE),"")</f>
        <v>Usbekistan</v>
      </c>
      <c r="R26" s="144" t="str">
        <f>IFERROR(VLOOKUP(INDEX(EU_Extra!$D$157:$D$362,MATCH(LARGE(EU_Extra!P$157:P$362,$D26),EU_Extra!P$157:P$362,0)),Countries!$A:$B,2,FALSE),"")</f>
        <v>Senegal</v>
      </c>
      <c r="S26" s="144" t="str">
        <f>IFERROR(VLOOKUP(INDEX(EU_Extra!$D$157:$D$362,MATCH(LARGE(EU_Extra!Q$157:Q$362,$D26),EU_Extra!Q$157:Q$362,0)),Countries!$A:$B,2,FALSE),"")</f>
        <v>Georgien</v>
      </c>
      <c r="T26" s="144" t="str">
        <f>IFERROR(VLOOKUP(INDEX(EU_Extra!$D$157:$D$362,MATCH(LARGE(EU_Extra!R$157:R$362,$D26),EU_Extra!R$157:R$362,0)),Countries!$A:$B,2,FALSE),"")</f>
        <v>Benin</v>
      </c>
      <c r="U26" s="144" t="str">
        <f>IFERROR(VLOOKUP(INDEX(EU_Extra!$D$157:$D$362,MATCH(LARGE(EU_Extra!S$157:S$362,$D26),EU_Extra!S$157:S$362,0)),Countries!$A:$B,2,FALSE),"")</f>
        <v>Georgien</v>
      </c>
      <c r="V26" s="144" t="str">
        <f>IFERROR(VLOOKUP(INDEX(EU_Extra!$D$157:$D$362,MATCH(LARGE(EU_Extra!T$157:T$362,$D26),EU_Extra!T$157:T$362,0)),Countries!$A:$B,2,FALSE),"")</f>
        <v>Sierra Leone</v>
      </c>
      <c r="W26" s="144" t="str">
        <f>IFERROR(VLOOKUP(INDEX(EU_Extra!$D$157:$D$362,MATCH(LARGE(EU_Extra!U$157:U$362,$D26),EU_Extra!U$157:U$362,0)),Countries!$A:$B,2,FALSE),"")</f>
        <v>Südafrika</v>
      </c>
      <c r="X26" s="144" t="str">
        <f>IFERROR(VLOOKUP(INDEX(EU_Extra!$D$157:$D$362,MATCH(LARGE(EU_Extra!V$157:V$362,$D26),EU_Extra!V$157:V$362,0)),Countries!$A:$B,2,FALSE),"")</f>
        <v>Guinea</v>
      </c>
      <c r="Y26" s="144" t="str">
        <f>IFERROR(VLOOKUP(INDEX(EU_Extra!$D$157:$D$362,MATCH(LARGE(EU_Extra!W$157:W$362,$D26),EU_Extra!W$157:W$362,0)),Countries!$A:$B,2,FALSE),"")</f>
        <v>Senegal</v>
      </c>
      <c r="Z26" s="144" t="str">
        <f>IFERROR(VLOOKUP(INDEX(EU_Extra!$D$157:$D$362,MATCH(LARGE(EU_Extra!X$157:X$362,$D26),EU_Extra!X$157:X$362,0)),Countries!$A:$B,2,FALSE),"")</f>
        <v>Indien</v>
      </c>
      <c r="AA26" s="144" t="str">
        <f>IFERROR(VLOOKUP(INDEX(EU_Extra!$D$157:$D$362,MATCH(LARGE(EU_Extra!Y$157:Y$362,$D26),EU_Extra!Y$157:Y$362,0)),Countries!$A:$B,2,FALSE),"")</f>
        <v>Guinea</v>
      </c>
      <c r="AB26" s="144" t="str">
        <f>IFERROR(VLOOKUP(INDEX(EU_Extra!$D$157:$D$362,MATCH(LARGE(EU_Extra!Z$157:Z$362,$D26),EU_Extra!Z$157:Z$362,0)),Countries!$A:$B,2,FALSE),"")</f>
        <v/>
      </c>
      <c r="AC26" s="144" t="str">
        <f>IFERROR(VLOOKUP(INDEX(EU_Extra!$D$157:$D$362,MATCH(LARGE(EU_Extra!AA$157:AA$362,$D26),EU_Extra!AA$157:AA$362,0)),Countries!$A:$B,2,FALSE),"")</f>
        <v/>
      </c>
      <c r="AD26" s="144" t="str">
        <f>IFERROR(VLOOKUP(INDEX(EU_Extra!$D$157:$D$362,MATCH(LARGE(EU_Extra!AB$157:AB$362,$D26),EU_Extra!AB$157:AB$362,0)),Countries!$A:$B,2,FALSE),"")</f>
        <v/>
      </c>
      <c r="AE26" s="144" t="str">
        <f>IFERROR(VLOOKUP(INDEX(EU_Extra!$D$157:$D$362,MATCH(LARGE(EU_Extra!AC$157:AC$362,$D26),EU_Extra!AC$157:AC$362,0)),Countries!$A:$B,2,FALSE),"")</f>
        <v/>
      </c>
      <c r="AF26" s="144" t="str">
        <f>IFERROR(VLOOKUP(INDEX(EU_Extra!$D$157:$D$362,MATCH(LARGE(EU_Extra!AD$157:AD$362,$D26),EU_Extra!AD$157:AD$362,0)),Countries!$A:$B,2,FALSE),"")</f>
        <v/>
      </c>
      <c r="AG26" s="144" t="str">
        <f>IFERROR(VLOOKUP(INDEX(EU_Extra!$D$157:$D$362,MATCH(LARGE(EU_Extra!AE$157:AE$362,$D26),EU_Extra!AE$157:AE$362,0)),Countries!$A:$B,2,FALSE),"")</f>
        <v/>
      </c>
      <c r="AH26" s="144" t="str">
        <f>IFERROR(VLOOKUP(INDEX(EU_Extra!$D$157:$D$362,MATCH(LARGE(EU_Extra!AF$157:AF$362,$D26),EU_Extra!AF$157:AF$362,0)),Countries!$A:$B,2,FALSE),"")</f>
        <v/>
      </c>
      <c r="AI26" s="144" t="str">
        <f>IFERROR(VLOOKUP(INDEX(EU_Extra!$D$157:$D$362,MATCH(LARGE(EU_Extra!AG$157:AG$362,$D26),EU_Extra!AG$157:AG$362,0)),Countries!$A:$B,2,FALSE),"")</f>
        <v/>
      </c>
      <c r="AJ26" s="144" t="str">
        <f>IFERROR(VLOOKUP(INDEX(EU_Extra!$D$157:$D$362,MATCH(LARGE(EU_Extra!AH$157:AH$362,$D26),EU_Extra!AH$157:AH$362,0)),Countries!$A:$B,2,FALSE),"")</f>
        <v/>
      </c>
    </row>
    <row r="27" spans="4:36" ht="16" customHeight="1">
      <c r="D27" s="145">
        <f t="shared" si="1"/>
        <v>20</v>
      </c>
      <c r="E27" s="144" t="str">
        <f>IFERROR(VLOOKUP(INDEX(EU_Extra!$D$156:$D$362,MATCH(LARGE(EU_Extra!#REF!,$D27),EU_Extra!#REF!,0)),Countries!$A:$B,2,FALSE),"")</f>
        <v/>
      </c>
      <c r="F27" s="144" t="str">
        <f>IFERROR(VLOOKUP(INDEX(EU_Extra!$D$156:$D$362,MATCH(LARGE(EU_Extra!#REF!,$D27),EU_Extra!#REF!,0)),Countries!$A:$B,2,FALSE),"")</f>
        <v/>
      </c>
      <c r="G27" s="144" t="str">
        <f>IFERROR(VLOOKUP(INDEX(EU_Extra!$D$157:$D$362,MATCH(LARGE(EU_Extra!E$157:E$362,$D27),EU_Extra!E$157:E$362,0)),Countries!$A:$B,2,FALSE),"")</f>
        <v>Usbekistan</v>
      </c>
      <c r="H27" s="144" t="str">
        <f>IFERROR(VLOOKUP(INDEX(EU_Extra!$D$157:$D$362,MATCH(LARGE(EU_Extra!F$157:F$362,$D27),EU_Extra!F$157:F$362,0)),Countries!$A:$B,2,FALSE),"")</f>
        <v>Agypten</v>
      </c>
      <c r="I27" s="144" t="str">
        <f>IFERROR(VLOOKUP(INDEX(EU_Extra!$D$157:$D$362,MATCH(LARGE(EU_Extra!G$157:G$362,$D27),EU_Extra!G$157:G$362,0)),Countries!$A:$B,2,FALSE),"")</f>
        <v>Togo</v>
      </c>
      <c r="J27" s="144" t="str">
        <f>IFERROR(VLOOKUP(INDEX(EU_Extra!$D$157:$D$362,MATCH(LARGE(EU_Extra!H$157:H$362,$D27),EU_Extra!H$157:H$362,0)),Countries!$A:$B,2,FALSE),"")</f>
        <v>Tunisien</v>
      </c>
      <c r="K27" s="144" t="str">
        <f>IFERROR(VLOOKUP(INDEX(EU_Extra!$D$157:$D$362,MATCH(LARGE(EU_Extra!I$157:I$362,$D27),EU_Extra!I$157:I$362,0)),Countries!$A:$B,2,FALSE),"")</f>
        <v>Andorra</v>
      </c>
      <c r="L27" s="144" t="str">
        <f>IFERROR(VLOOKUP(INDEX(EU_Extra!$D$157:$D$362,MATCH(LARGE(EU_Extra!J$157:J$362,$D27),EU_Extra!J$157:J$362,0)),Countries!$A:$B,2,FALSE),"")</f>
        <v>Libyen</v>
      </c>
      <c r="M27" s="144" t="str">
        <f>IFERROR(VLOOKUP(INDEX(EU_Extra!$D$157:$D$362,MATCH(LARGE(EU_Extra!K$157:K$362,$D27),EU_Extra!K$157:K$362,0)),Countries!$A:$B,2,FALSE),"")</f>
        <v>Niger</v>
      </c>
      <c r="N27" s="144" t="str">
        <f>IFERROR(VLOOKUP(INDEX(EU_Extra!$D$157:$D$362,MATCH(LARGE(EU_Extra!L$157:L$362,$D27),EU_Extra!L$157:L$362,0)),Countries!$A:$B,2,FALSE),"")</f>
        <v>Kamerun</v>
      </c>
      <c r="O27" s="144" t="str">
        <f>IFERROR(VLOOKUP(INDEX(EU_Extra!$D$157:$D$362,MATCH(LARGE(EU_Extra!M$157:M$362,$D27),EU_Extra!M$157:M$362,0)),Countries!$A:$B,2,FALSE),"")</f>
        <v>Nigeria</v>
      </c>
      <c r="P27" s="144" t="str">
        <f>IFERROR(VLOOKUP(INDEX(EU_Extra!$D$157:$D$362,MATCH(LARGE(EU_Extra!N$157:N$362,$D27),EU_Extra!N$157:N$362,0)),Countries!$A:$B,2,FALSE),"")</f>
        <v>Sudan</v>
      </c>
      <c r="Q27" s="144" t="str">
        <f>IFERROR(VLOOKUP(INDEX(EU_Extra!$D$157:$D$362,MATCH(LARGE(EU_Extra!O$157:O$362,$D27),EU_Extra!O$157:O$362,0)),Countries!$A:$B,2,FALSE),"")</f>
        <v>Kasachstan</v>
      </c>
      <c r="R27" s="144" t="str">
        <f>IFERROR(VLOOKUP(INDEX(EU_Extra!$D$157:$D$362,MATCH(LARGE(EU_Extra!P$157:P$362,$D27),EU_Extra!P$157:P$362,0)),Countries!$A:$B,2,FALSE),"")</f>
        <v>Kamerun</v>
      </c>
      <c r="S27" s="144" t="str">
        <f>IFERROR(VLOOKUP(INDEX(EU_Extra!$D$157:$D$362,MATCH(LARGE(EU_Extra!Q$157:Q$362,$D27),EU_Extra!Q$157:Q$362,0)),Countries!$A:$B,2,FALSE),"")</f>
        <v>Vereinigte Arabische Emirate</v>
      </c>
      <c r="T27" s="144" t="str">
        <f>IFERROR(VLOOKUP(INDEX(EU_Extra!$D$157:$D$362,MATCH(LARGE(EU_Extra!R$157:R$362,$D27),EU_Extra!R$157:R$362,0)),Countries!$A:$B,2,FALSE),"")</f>
        <v>Togo</v>
      </c>
      <c r="U27" s="144" t="str">
        <f>IFERROR(VLOOKUP(INDEX(EU_Extra!$D$157:$D$362,MATCH(LARGE(EU_Extra!S$157:S$362,$D27),EU_Extra!S$157:S$362,0)),Countries!$A:$B,2,FALSE),"")</f>
        <v>Arabische Republik Syrien</v>
      </c>
      <c r="V27" s="144" t="str">
        <f>IFERROR(VLOOKUP(INDEX(EU_Extra!$D$157:$D$362,MATCH(LARGE(EU_Extra!T$157:T$362,$D27),EU_Extra!T$157:T$362,0)),Countries!$A:$B,2,FALSE),"")</f>
        <v>Kasachstan</v>
      </c>
      <c r="W27" s="144" t="str">
        <f>IFERROR(VLOOKUP(INDEX(EU_Extra!$D$157:$D$362,MATCH(LARGE(EU_Extra!U$157:U$362,$D27),EU_Extra!U$157:U$362,0)),Countries!$A:$B,2,FALSE),"")</f>
        <v>Guinea</v>
      </c>
      <c r="X27" s="144" t="str">
        <f>IFERROR(VLOOKUP(INDEX(EU_Extra!$D$157:$D$362,MATCH(LARGE(EU_Extra!V$157:V$362,$D27),EU_Extra!V$157:V$362,0)),Countries!$A:$B,2,FALSE),"")</f>
        <v>Türkei</v>
      </c>
      <c r="Y27" s="144" t="str">
        <f>IFERROR(VLOOKUP(INDEX(EU_Extra!$D$157:$D$362,MATCH(LARGE(EU_Extra!W$157:W$362,$D27),EU_Extra!W$157:W$362,0)),Countries!$A:$B,2,FALSE),"")</f>
        <v>NordMazedonien</v>
      </c>
      <c r="Z27" s="144" t="str">
        <f>IFERROR(VLOOKUP(INDEX(EU_Extra!$D$157:$D$362,MATCH(LARGE(EU_Extra!X$157:X$362,$D27),EU_Extra!X$157:X$362,0)),Countries!$A:$B,2,FALSE),"")</f>
        <v>Libyen</v>
      </c>
      <c r="AA27" s="144" t="str">
        <f>IFERROR(VLOOKUP(INDEX(EU_Extra!$D$157:$D$362,MATCH(LARGE(EU_Extra!Y$157:Y$362,$D27),EU_Extra!Y$157:Y$362,0)),Countries!$A:$B,2,FALSE),"")</f>
        <v>Benin</v>
      </c>
      <c r="AB27" s="144" t="str">
        <f>IFERROR(VLOOKUP(INDEX(EU_Extra!$D$157:$D$362,MATCH(LARGE(EU_Extra!Z$157:Z$362,$D27),EU_Extra!Z$157:Z$362,0)),Countries!$A:$B,2,FALSE),"")</f>
        <v/>
      </c>
      <c r="AC27" s="144" t="str">
        <f>IFERROR(VLOOKUP(INDEX(EU_Extra!$D$157:$D$362,MATCH(LARGE(EU_Extra!AA$157:AA$362,$D27),EU_Extra!AA$157:AA$362,0)),Countries!$A:$B,2,FALSE),"")</f>
        <v/>
      </c>
      <c r="AD27" s="144" t="str">
        <f>IFERROR(VLOOKUP(INDEX(EU_Extra!$D$157:$D$362,MATCH(LARGE(EU_Extra!AB$157:AB$362,$D27),EU_Extra!AB$157:AB$362,0)),Countries!$A:$B,2,FALSE),"")</f>
        <v/>
      </c>
      <c r="AE27" s="144" t="str">
        <f>IFERROR(VLOOKUP(INDEX(EU_Extra!$D$157:$D$362,MATCH(LARGE(EU_Extra!AC$157:AC$362,$D27),EU_Extra!AC$157:AC$362,0)),Countries!$A:$B,2,FALSE),"")</f>
        <v/>
      </c>
      <c r="AF27" s="144" t="str">
        <f>IFERROR(VLOOKUP(INDEX(EU_Extra!$D$157:$D$362,MATCH(LARGE(EU_Extra!AD$157:AD$362,$D27),EU_Extra!AD$157:AD$362,0)),Countries!$A:$B,2,FALSE),"")</f>
        <v/>
      </c>
      <c r="AG27" s="144" t="str">
        <f>IFERROR(VLOOKUP(INDEX(EU_Extra!$D$157:$D$362,MATCH(LARGE(EU_Extra!AE$157:AE$362,$D27),EU_Extra!AE$157:AE$362,0)),Countries!$A:$B,2,FALSE),"")</f>
        <v/>
      </c>
      <c r="AH27" s="144" t="str">
        <f>IFERROR(VLOOKUP(INDEX(EU_Extra!$D$157:$D$362,MATCH(LARGE(EU_Extra!AF$157:AF$362,$D27),EU_Extra!AF$157:AF$362,0)),Countries!$A:$B,2,FALSE),"")</f>
        <v/>
      </c>
      <c r="AI27" s="144" t="str">
        <f>IFERROR(VLOOKUP(INDEX(EU_Extra!$D$157:$D$362,MATCH(LARGE(EU_Extra!AG$157:AG$362,$D27),EU_Extra!AG$157:AG$362,0)),Countries!$A:$B,2,FALSE),"")</f>
        <v/>
      </c>
      <c r="AJ27" s="144" t="str">
        <f>IFERROR(VLOOKUP(INDEX(EU_Extra!$D$157:$D$362,MATCH(LARGE(EU_Extra!AH$157:AH$362,$D27),EU_Extra!AH$157:AH$362,0)),Countries!$A:$B,2,FALSE),"")</f>
        <v/>
      </c>
    </row>
    <row r="28" spans="4:36" ht="16" customHeight="1">
      <c r="D28" s="145">
        <f t="shared" si="1"/>
        <v>21</v>
      </c>
      <c r="E28" s="144" t="str">
        <f>IFERROR(VLOOKUP(INDEX(EU_Extra!$D$156:$D$362,MATCH(LARGE(EU_Extra!#REF!,$D28),EU_Extra!#REF!,0)),Countries!$A:$B,2,FALSE),"")</f>
        <v/>
      </c>
      <c r="F28" s="144" t="str">
        <f>IFERROR(VLOOKUP(INDEX(EU_Extra!$D$156:$D$362,MATCH(LARGE(EU_Extra!#REF!,$D28),EU_Extra!#REF!,0)),Countries!$A:$B,2,FALSE),"")</f>
        <v/>
      </c>
      <c r="G28" s="144" t="str">
        <f>IFERROR(VLOOKUP(INDEX(EU_Extra!$D$157:$D$362,MATCH(LARGE(EU_Extra!E$157:E$362,$D28),EU_Extra!E$157:E$362,0)),Countries!$A:$B,2,FALSE),"")</f>
        <v>Senegal</v>
      </c>
      <c r="H28" s="144" t="str">
        <f>IFERROR(VLOOKUP(INDEX(EU_Extra!$D$157:$D$362,MATCH(LARGE(EU_Extra!F$157:F$362,$D28),EU_Extra!F$157:F$362,0)),Countries!$A:$B,2,FALSE),"")</f>
        <v>Guinea</v>
      </c>
      <c r="I28" s="144" t="str">
        <f>IFERROR(VLOOKUP(INDEX(EU_Extra!$D$157:$D$362,MATCH(LARGE(EU_Extra!G$157:G$362,$D28),EU_Extra!G$157:G$362,0)),Countries!$A:$B,2,FALSE),"")</f>
        <v>Aruba</v>
      </c>
      <c r="J28" s="144" t="str">
        <f>IFERROR(VLOOKUP(INDEX(EU_Extra!$D$157:$D$362,MATCH(LARGE(EU_Extra!H$157:H$362,$D28),EU_Extra!H$157:H$362,0)),Countries!$A:$B,2,FALSE),"")</f>
        <v>Afghanistan</v>
      </c>
      <c r="K28" s="144" t="str">
        <f>IFERROR(VLOOKUP(INDEX(EU_Extra!$D$157:$D$362,MATCH(LARGE(EU_Extra!I$157:I$362,$D28),EU_Extra!I$157:I$362,0)),Countries!$A:$B,2,FALSE),"")</f>
        <v>Bosnien-Herzegowina</v>
      </c>
      <c r="L28" s="144" t="str">
        <f>IFERROR(VLOOKUP(INDEX(EU_Extra!$D$157:$D$362,MATCH(LARGE(EU_Extra!J$157:J$362,$D28),EU_Extra!J$157:J$362,0)),Countries!$A:$B,2,FALSE),"")</f>
        <v>Island</v>
      </c>
      <c r="M28" s="144" t="str">
        <f>IFERROR(VLOOKUP(INDEX(EU_Extra!$D$157:$D$362,MATCH(LARGE(EU_Extra!K$157:K$362,$D28),EU_Extra!K$157:K$362,0)),Countries!$A:$B,2,FALSE),"")</f>
        <v>Moldau</v>
      </c>
      <c r="N28" s="144" t="str">
        <f>IFERROR(VLOOKUP(INDEX(EU_Extra!$D$157:$D$362,MATCH(LARGE(EU_Extra!L$157:L$362,$D28),EU_Extra!L$157:L$362,0)),Countries!$A:$B,2,FALSE),"")</f>
        <v>Benin</v>
      </c>
      <c r="O28" s="144" t="str">
        <f>IFERROR(VLOOKUP(INDEX(EU_Extra!$D$157:$D$362,MATCH(LARGE(EU_Extra!M$157:M$362,$D28),EU_Extra!M$157:M$362,0)),Countries!$A:$B,2,FALSE),"")</f>
        <v>Singapur</v>
      </c>
      <c r="P28" s="144" t="str">
        <f>IFERROR(VLOOKUP(INDEX(EU_Extra!$D$157:$D$362,MATCH(LARGE(EU_Extra!N$157:N$362,$D28),EU_Extra!N$157:N$362,0)),Countries!$A:$B,2,FALSE),"")</f>
        <v>Togo</v>
      </c>
      <c r="Q28" s="144" t="str">
        <f>IFERROR(VLOOKUP(INDEX(EU_Extra!$D$157:$D$362,MATCH(LARGE(EU_Extra!O$157:O$362,$D28),EU_Extra!O$157:O$362,0)),Countries!$A:$B,2,FALSE),"")</f>
        <v>Kamerun</v>
      </c>
      <c r="R28" s="144" t="str">
        <f>IFERROR(VLOOKUP(INDEX(EU_Extra!$D$157:$D$362,MATCH(LARGE(EU_Extra!P$157:P$362,$D28),EU_Extra!P$157:P$362,0)),Countries!$A:$B,2,FALSE),"")</f>
        <v>Kasachstan</v>
      </c>
      <c r="S28" s="144" t="str">
        <f>IFERROR(VLOOKUP(INDEX(EU_Extra!$D$157:$D$362,MATCH(LARGE(EU_Extra!Q$157:Q$362,$D28),EU_Extra!Q$157:Q$362,0)),Countries!$A:$B,2,FALSE),"")</f>
        <v>Senegal</v>
      </c>
      <c r="T28" s="144" t="str">
        <f>IFERROR(VLOOKUP(INDEX(EU_Extra!$D$157:$D$362,MATCH(LARGE(EU_Extra!R$157:R$362,$D28),EU_Extra!R$157:R$362,0)),Countries!$A:$B,2,FALSE),"")</f>
        <v>Oman</v>
      </c>
      <c r="U28" s="144" t="str">
        <f>IFERROR(VLOOKUP(INDEX(EU_Extra!$D$157:$D$362,MATCH(LARGE(EU_Extra!S$157:S$362,$D28),EU_Extra!S$157:S$362,0)),Countries!$A:$B,2,FALSE),"")</f>
        <v>Agypten</v>
      </c>
      <c r="V28" s="144" t="str">
        <f>IFERROR(VLOOKUP(INDEX(EU_Extra!$D$157:$D$362,MATCH(LARGE(EU_Extra!T$157:T$362,$D28),EU_Extra!T$157:T$362,0)),Countries!$A:$B,2,FALSE),"")</f>
        <v>Senegal</v>
      </c>
      <c r="W28" s="144" t="str">
        <f>IFERROR(VLOOKUP(INDEX(EU_Extra!$D$157:$D$362,MATCH(LARGE(EU_Extra!U$157:U$362,$D28),EU_Extra!U$157:U$362,0)),Countries!$A:$B,2,FALSE),"")</f>
        <v>Schweiz</v>
      </c>
      <c r="X28" s="144" t="str">
        <f>IFERROR(VLOOKUP(INDEX(EU_Extra!$D$157:$D$362,MATCH(LARGE(EU_Extra!V$157:V$362,$D28),EU_Extra!V$157:V$362,0)),Countries!$A:$B,2,FALSE),"")</f>
        <v>Kosovo</v>
      </c>
      <c r="Y28" s="144" t="str">
        <f>IFERROR(VLOOKUP(INDEX(EU_Extra!$D$157:$D$362,MATCH(LARGE(EU_Extra!W$157:W$362,$D28),EU_Extra!W$157:W$362,0)),Countries!$A:$B,2,FALSE),"")</f>
        <v>Island</v>
      </c>
      <c r="Z28" s="144" t="str">
        <f>IFERROR(VLOOKUP(INDEX(EU_Extra!$D$157:$D$362,MATCH(LARGE(EU_Extra!X$157:X$362,$D28),EU_Extra!X$157:X$362,0)),Countries!$A:$B,2,FALSE),"")</f>
        <v>Libanon</v>
      </c>
      <c r="AA28" s="144" t="str">
        <f>IFERROR(VLOOKUP(INDEX(EU_Extra!$D$157:$D$362,MATCH(LARGE(EU_Extra!Y$157:Y$362,$D28),EU_Extra!Y$157:Y$362,0)),Countries!$A:$B,2,FALSE),"")</f>
        <v>Moldau</v>
      </c>
      <c r="AB28" s="144" t="str">
        <f>IFERROR(VLOOKUP(INDEX(EU_Extra!$D$157:$D$362,MATCH(LARGE(EU_Extra!Z$157:Z$362,$D28),EU_Extra!Z$157:Z$362,0)),Countries!$A:$B,2,FALSE),"")</f>
        <v/>
      </c>
      <c r="AC28" s="144" t="str">
        <f>IFERROR(VLOOKUP(INDEX(EU_Extra!$D$157:$D$362,MATCH(LARGE(EU_Extra!AA$157:AA$362,$D28),EU_Extra!AA$157:AA$362,0)),Countries!$A:$B,2,FALSE),"")</f>
        <v/>
      </c>
      <c r="AD28" s="144" t="str">
        <f>IFERROR(VLOOKUP(INDEX(EU_Extra!$D$157:$D$362,MATCH(LARGE(EU_Extra!AB$157:AB$362,$D28),EU_Extra!AB$157:AB$362,0)),Countries!$A:$B,2,FALSE),"")</f>
        <v/>
      </c>
      <c r="AE28" s="144" t="str">
        <f>IFERROR(VLOOKUP(INDEX(EU_Extra!$D$157:$D$362,MATCH(LARGE(EU_Extra!AC$157:AC$362,$D28),EU_Extra!AC$157:AC$362,0)),Countries!$A:$B,2,FALSE),"")</f>
        <v/>
      </c>
      <c r="AF28" s="144" t="str">
        <f>IFERROR(VLOOKUP(INDEX(EU_Extra!$D$157:$D$362,MATCH(LARGE(EU_Extra!AD$157:AD$362,$D28),EU_Extra!AD$157:AD$362,0)),Countries!$A:$B,2,FALSE),"")</f>
        <v/>
      </c>
      <c r="AG28" s="144" t="str">
        <f>IFERROR(VLOOKUP(INDEX(EU_Extra!$D$157:$D$362,MATCH(LARGE(EU_Extra!AE$157:AE$362,$D28),EU_Extra!AE$157:AE$362,0)),Countries!$A:$B,2,FALSE),"")</f>
        <v/>
      </c>
      <c r="AH28" s="144" t="str">
        <f>IFERROR(VLOOKUP(INDEX(EU_Extra!$D$157:$D$362,MATCH(LARGE(EU_Extra!AF$157:AF$362,$D28),EU_Extra!AF$157:AF$362,0)),Countries!$A:$B,2,FALSE),"")</f>
        <v/>
      </c>
      <c r="AI28" s="144" t="str">
        <f>IFERROR(VLOOKUP(INDEX(EU_Extra!$D$157:$D$362,MATCH(LARGE(EU_Extra!AG$157:AG$362,$D28),EU_Extra!AG$157:AG$362,0)),Countries!$A:$B,2,FALSE),"")</f>
        <v/>
      </c>
      <c r="AJ28" s="144" t="str">
        <f>IFERROR(VLOOKUP(INDEX(EU_Extra!$D$157:$D$362,MATCH(LARGE(EU_Extra!AH$157:AH$362,$D28),EU_Extra!AH$157:AH$362,0)),Countries!$A:$B,2,FALSE),"")</f>
        <v/>
      </c>
    </row>
    <row r="29" spans="4:36" ht="16" customHeight="1">
      <c r="D29" s="145">
        <f t="shared" si="1"/>
        <v>22</v>
      </c>
      <c r="E29" s="144" t="str">
        <f>IFERROR(VLOOKUP(INDEX(EU_Extra!$D$156:$D$362,MATCH(LARGE(EU_Extra!#REF!,$D29),EU_Extra!#REF!,0)),Countries!$A:$B,2,FALSE),"")</f>
        <v/>
      </c>
      <c r="F29" s="144" t="str">
        <f>IFERROR(VLOOKUP(INDEX(EU_Extra!$D$156:$D$362,MATCH(LARGE(EU_Extra!#REF!,$D29),EU_Extra!#REF!,0)),Countries!$A:$B,2,FALSE),"")</f>
        <v/>
      </c>
      <c r="G29" s="144" t="str">
        <f>IFERROR(VLOOKUP(INDEX(EU_Extra!$D$157:$D$362,MATCH(LARGE(EU_Extra!E$157:E$362,$D29),EU_Extra!E$157:E$362,0)),Countries!$A:$B,2,FALSE),"")</f>
        <v>Ukraine</v>
      </c>
      <c r="H29" s="144" t="str">
        <f>IFERROR(VLOOKUP(INDEX(EU_Extra!$D$157:$D$362,MATCH(LARGE(EU_Extra!F$157:F$362,$D29),EU_Extra!F$157:F$362,0)),Countries!$A:$B,2,FALSE),"")</f>
        <v>Tadschikistan</v>
      </c>
      <c r="I29" s="144" t="str">
        <f>IFERROR(VLOOKUP(INDEX(EU_Extra!$D$157:$D$362,MATCH(LARGE(EU_Extra!G$157:G$362,$D29),EU_Extra!G$157:G$362,0)),Countries!$A:$B,2,FALSE),"")</f>
        <v>Nigeria</v>
      </c>
      <c r="J29" s="144" t="str">
        <f>IFERROR(VLOOKUP(INDEX(EU_Extra!$D$157:$D$362,MATCH(LARGE(EU_Extra!H$157:H$362,$D29),EU_Extra!H$157:H$362,0)),Countries!$A:$B,2,FALSE),"")</f>
        <v>Andorra</v>
      </c>
      <c r="K29" s="144" t="str">
        <f>IFERROR(VLOOKUP(INDEX(EU_Extra!$D$157:$D$362,MATCH(LARGE(EU_Extra!I$157:I$362,$D29),EU_Extra!I$157:I$362,0)),Countries!$A:$B,2,FALSE),"")</f>
        <v>Senegal</v>
      </c>
      <c r="L29" s="144" t="str">
        <f>IFERROR(VLOOKUP(INDEX(EU_Extra!$D$157:$D$362,MATCH(LARGE(EU_Extra!J$157:J$362,$D29),EU_Extra!J$157:J$362,0)),Countries!$A:$B,2,FALSE),"")</f>
        <v>Andorra</v>
      </c>
      <c r="M29" s="144" t="str">
        <f>IFERROR(VLOOKUP(INDEX(EU_Extra!$D$157:$D$362,MATCH(LARGE(EU_Extra!K$157:K$362,$D29),EU_Extra!K$157:K$362,0)),Countries!$A:$B,2,FALSE),"")</f>
        <v>Benin</v>
      </c>
      <c r="N29" s="144" t="str">
        <f>IFERROR(VLOOKUP(INDEX(EU_Extra!$D$157:$D$362,MATCH(LARGE(EU_Extra!L$157:L$362,$D29),EU_Extra!L$157:L$362,0)),Countries!$A:$B,2,FALSE),"")</f>
        <v>Tadschikistan</v>
      </c>
      <c r="O29" s="144" t="str">
        <f>IFERROR(VLOOKUP(INDEX(EU_Extra!$D$157:$D$362,MATCH(LARGE(EU_Extra!M$157:M$362,$D29),EU_Extra!M$157:M$362,0)),Countries!$A:$B,2,FALSE),"")</f>
        <v>Ghana</v>
      </c>
      <c r="P29" s="144" t="str">
        <f>IFERROR(VLOOKUP(INDEX(EU_Extra!$D$157:$D$362,MATCH(LARGE(EU_Extra!N$157:N$362,$D29),EU_Extra!N$157:N$362,0)),Countries!$A:$B,2,FALSE),"")</f>
        <v>Bahrein</v>
      </c>
      <c r="Q29" s="144" t="str">
        <f>IFERROR(VLOOKUP(INDEX(EU_Extra!$D$157:$D$362,MATCH(LARGE(EU_Extra!O$157:O$362,$D29),EU_Extra!O$157:O$362,0)),Countries!$A:$B,2,FALSE),"")</f>
        <v>Nigeria</v>
      </c>
      <c r="R29" s="144" t="str">
        <f>IFERROR(VLOOKUP(INDEX(EU_Extra!$D$157:$D$362,MATCH(LARGE(EU_Extra!P$157:P$362,$D29),EU_Extra!P$157:P$362,0)),Countries!$A:$B,2,FALSE),"")</f>
        <v>Bahrein</v>
      </c>
      <c r="S29" s="144" t="str">
        <f>IFERROR(VLOOKUP(INDEX(EU_Extra!$D$157:$D$362,MATCH(LARGE(EU_Extra!Q$157:Q$362,$D29),EU_Extra!Q$157:Q$362,0)),Countries!$A:$B,2,FALSE),"")</f>
        <v>Jordanien</v>
      </c>
      <c r="T29" s="144" t="str">
        <f>IFERROR(VLOOKUP(INDEX(EU_Extra!$D$157:$D$362,MATCH(LARGE(EU_Extra!R$157:R$362,$D29),EU_Extra!R$157:R$362,0)),Countries!$A:$B,2,FALSE),"")</f>
        <v>Vereinigte Arabische Emirate</v>
      </c>
      <c r="U29" s="144" t="str">
        <f>IFERROR(VLOOKUP(INDEX(EU_Extra!$D$157:$D$362,MATCH(LARGE(EU_Extra!S$157:S$362,$D29),EU_Extra!S$157:S$362,0)),Countries!$A:$B,2,FALSE),"")</f>
        <v>Moldau</v>
      </c>
      <c r="V29" s="144" t="str">
        <f>IFERROR(VLOOKUP(INDEX(EU_Extra!$D$157:$D$362,MATCH(LARGE(EU_Extra!T$157:T$362,$D29),EU_Extra!T$157:T$362,0)),Countries!$A:$B,2,FALSE),"")</f>
        <v>Jordanien</v>
      </c>
      <c r="W29" s="144" t="str">
        <f>IFERROR(VLOOKUP(INDEX(EU_Extra!$D$157:$D$362,MATCH(LARGE(EU_Extra!U$157:U$362,$D29),EU_Extra!U$157:U$362,0)),Countries!$A:$B,2,FALSE),"")</f>
        <v>Kuba</v>
      </c>
      <c r="X29" s="144" t="str">
        <f>IFERROR(VLOOKUP(INDEX(EU_Extra!$D$157:$D$362,MATCH(LARGE(EU_Extra!V$157:V$362,$D29),EU_Extra!V$157:V$362,0)),Countries!$A:$B,2,FALSE),"")</f>
        <v>Libyen</v>
      </c>
      <c r="Y29" s="144" t="str">
        <f>IFERROR(VLOOKUP(INDEX(EU_Extra!$D$157:$D$362,MATCH(LARGE(EU_Extra!W$157:W$362,$D29),EU_Extra!W$157:W$362,0)),Countries!$A:$B,2,FALSE),"")</f>
        <v>Besetzte Palästinensische Gebiete</v>
      </c>
      <c r="Z29" s="144" t="str">
        <f>IFERROR(VLOOKUP(INDEX(EU_Extra!$D$157:$D$362,MATCH(LARGE(EU_Extra!X$157:X$362,$D29),EU_Extra!X$157:X$362,0)),Countries!$A:$B,2,FALSE),"")</f>
        <v>Usbekistan</v>
      </c>
      <c r="AA29" s="144" t="str">
        <f>IFERROR(VLOOKUP(INDEX(EU_Extra!$D$157:$D$362,MATCH(LARGE(EU_Extra!Y$157:Y$362,$D29),EU_Extra!Y$157:Y$362,0)),Countries!$A:$B,2,FALSE),"")</f>
        <v>Saudi Arabien</v>
      </c>
      <c r="AB29" s="144" t="str">
        <f>IFERROR(VLOOKUP(INDEX(EU_Extra!$D$157:$D$362,MATCH(LARGE(EU_Extra!Z$157:Z$362,$D29),EU_Extra!Z$157:Z$362,0)),Countries!$A:$B,2,FALSE),"")</f>
        <v/>
      </c>
      <c r="AC29" s="144" t="str">
        <f>IFERROR(VLOOKUP(INDEX(EU_Extra!$D$157:$D$362,MATCH(LARGE(EU_Extra!AA$157:AA$362,$D29),EU_Extra!AA$157:AA$362,0)),Countries!$A:$B,2,FALSE),"")</f>
        <v/>
      </c>
      <c r="AD29" s="144" t="str">
        <f>IFERROR(VLOOKUP(INDEX(EU_Extra!$D$157:$D$362,MATCH(LARGE(EU_Extra!AB$157:AB$362,$D29),EU_Extra!AB$157:AB$362,0)),Countries!$A:$B,2,FALSE),"")</f>
        <v/>
      </c>
      <c r="AE29" s="144" t="str">
        <f>IFERROR(VLOOKUP(INDEX(EU_Extra!$D$157:$D$362,MATCH(LARGE(EU_Extra!AC$157:AC$362,$D29),EU_Extra!AC$157:AC$362,0)),Countries!$A:$B,2,FALSE),"")</f>
        <v/>
      </c>
      <c r="AF29" s="144" t="str">
        <f>IFERROR(VLOOKUP(INDEX(EU_Extra!$D$157:$D$362,MATCH(LARGE(EU_Extra!AD$157:AD$362,$D29),EU_Extra!AD$157:AD$362,0)),Countries!$A:$B,2,FALSE),"")</f>
        <v/>
      </c>
      <c r="AG29" s="144" t="str">
        <f>IFERROR(VLOOKUP(INDEX(EU_Extra!$D$157:$D$362,MATCH(LARGE(EU_Extra!AE$157:AE$362,$D29),EU_Extra!AE$157:AE$362,0)),Countries!$A:$B,2,FALSE),"")</f>
        <v/>
      </c>
      <c r="AH29" s="144" t="str">
        <f>IFERROR(VLOOKUP(INDEX(EU_Extra!$D$157:$D$362,MATCH(LARGE(EU_Extra!AF$157:AF$362,$D29),EU_Extra!AF$157:AF$362,0)),Countries!$A:$B,2,FALSE),"")</f>
        <v/>
      </c>
      <c r="AI29" s="144" t="str">
        <f>IFERROR(VLOOKUP(INDEX(EU_Extra!$D$157:$D$362,MATCH(LARGE(EU_Extra!AG$157:AG$362,$D29),EU_Extra!AG$157:AG$362,0)),Countries!$A:$B,2,FALSE),"")</f>
        <v/>
      </c>
      <c r="AJ29" s="144" t="str">
        <f>IFERROR(VLOOKUP(INDEX(EU_Extra!$D$157:$D$362,MATCH(LARGE(EU_Extra!AH$157:AH$362,$D29),EU_Extra!AH$157:AH$362,0)),Countries!$A:$B,2,FALSE),"")</f>
        <v/>
      </c>
    </row>
    <row r="30" spans="4:36" ht="16" customHeight="1">
      <c r="D30" s="145">
        <f t="shared" si="1"/>
        <v>23</v>
      </c>
      <c r="E30" s="144" t="str">
        <f>IFERROR(VLOOKUP(INDEX(EU_Extra!$D$156:$D$362,MATCH(LARGE(EU_Extra!#REF!,$D30),EU_Extra!#REF!,0)),Countries!$A:$B,2,FALSE),"")</f>
        <v/>
      </c>
      <c r="F30" s="144" t="str">
        <f>IFERROR(VLOOKUP(INDEX(EU_Extra!$D$156:$D$362,MATCH(LARGE(EU_Extra!#REF!,$D30),EU_Extra!#REF!,0)),Countries!$A:$B,2,FALSE),"")</f>
        <v/>
      </c>
      <c r="G30" s="144" t="str">
        <f>IFERROR(VLOOKUP(INDEX(EU_Extra!$D$157:$D$362,MATCH(LARGE(EU_Extra!E$157:E$362,$D30),EU_Extra!E$157:E$362,0)),Countries!$A:$B,2,FALSE),"")</f>
        <v>Nigeria</v>
      </c>
      <c r="H30" s="144" t="str">
        <f>IFERROR(VLOOKUP(INDEX(EU_Extra!$D$157:$D$362,MATCH(LARGE(EU_Extra!F$157:F$362,$D30),EU_Extra!F$157:F$362,0)),Countries!$A:$B,2,FALSE),"")</f>
        <v>Mauretanien</v>
      </c>
      <c r="I30" s="144" t="str">
        <f>IFERROR(VLOOKUP(INDEX(EU_Extra!$D$157:$D$362,MATCH(LARGE(EU_Extra!G$157:G$362,$D30),EU_Extra!G$157:G$362,0)),Countries!$A:$B,2,FALSE),"")</f>
        <v>Guinea</v>
      </c>
      <c r="J30" s="144" t="str">
        <f>IFERROR(VLOOKUP(INDEX(EU_Extra!$D$157:$D$362,MATCH(LARGE(EU_Extra!H$157:H$362,$D30),EU_Extra!H$157:H$362,0)),Countries!$A:$B,2,FALSE),"")</f>
        <v>Sudan</v>
      </c>
      <c r="K30" s="144" t="str">
        <f>IFERROR(VLOOKUP(INDEX(EU_Extra!$D$157:$D$362,MATCH(LARGE(EU_Extra!I$157:I$362,$D30),EU_Extra!I$157:I$362,0)),Countries!$A:$B,2,FALSE),"")</f>
        <v>NordMazedonien</v>
      </c>
      <c r="L30" s="144" t="str">
        <f>IFERROR(VLOOKUP(INDEX(EU_Extra!$D$157:$D$362,MATCH(LARGE(EU_Extra!J$157:J$362,$D30),EU_Extra!J$157:J$362,0)),Countries!$A:$B,2,FALSE),"")</f>
        <v>Kasachstan</v>
      </c>
      <c r="M30" s="144" t="str">
        <f>IFERROR(VLOOKUP(INDEX(EU_Extra!$D$157:$D$362,MATCH(LARGE(EU_Extra!K$157:K$362,$D30),EU_Extra!K$157:K$362,0)),Countries!$A:$B,2,FALSE),"")</f>
        <v>Vereinigte Staaten</v>
      </c>
      <c r="N30" s="144" t="str">
        <f>IFERROR(VLOOKUP(INDEX(EU_Extra!$D$157:$D$362,MATCH(LARGE(EU_Extra!L$157:L$362,$D30),EU_Extra!L$157:L$362,0)),Countries!$A:$B,2,FALSE),"")</f>
        <v>NordMazedonien</v>
      </c>
      <c r="O30" s="144" t="str">
        <f>IFERROR(VLOOKUP(INDEX(EU_Extra!$D$157:$D$362,MATCH(LARGE(EU_Extra!M$157:M$362,$D30),EU_Extra!M$157:M$362,0)),Countries!$A:$B,2,FALSE),"")</f>
        <v>Sri Lanka</v>
      </c>
      <c r="P30" s="144" t="str">
        <f>IFERROR(VLOOKUP(INDEX(EU_Extra!$D$157:$D$362,MATCH(LARGE(EU_Extra!N$157:N$362,$D30),EU_Extra!N$157:N$362,0)),Countries!$A:$B,2,FALSE),"")</f>
        <v>Bosnien-Herzegowina</v>
      </c>
      <c r="Q30" s="144" t="str">
        <f>IFERROR(VLOOKUP(INDEX(EU_Extra!$D$157:$D$362,MATCH(LARGE(EU_Extra!O$157:O$362,$D30),EU_Extra!O$157:O$362,0)),Countries!$A:$B,2,FALSE),"")</f>
        <v>Jemen</v>
      </c>
      <c r="R30" s="144" t="str">
        <f>IFERROR(VLOOKUP(INDEX(EU_Extra!$D$157:$D$362,MATCH(LARGE(EU_Extra!P$157:P$362,$D30),EU_Extra!P$157:P$362,0)),Countries!$A:$B,2,FALSE),"")</f>
        <v>Island</v>
      </c>
      <c r="S30" s="144" t="str">
        <f>IFERROR(VLOOKUP(INDEX(EU_Extra!$D$157:$D$362,MATCH(LARGE(EU_Extra!Q$157:Q$362,$D30),EU_Extra!Q$157:Q$362,0)),Countries!$A:$B,2,FALSE),"")</f>
        <v>Island</v>
      </c>
      <c r="T30" s="144" t="str">
        <f>IFERROR(VLOOKUP(INDEX(EU_Extra!$D$157:$D$362,MATCH(LARGE(EU_Extra!R$157:R$362,$D30),EU_Extra!R$157:R$362,0)),Countries!$A:$B,2,FALSE),"")</f>
        <v>Island</v>
      </c>
      <c r="U30" s="144" t="str">
        <f>IFERROR(VLOOKUP(INDEX(EU_Extra!$D$157:$D$362,MATCH(LARGE(EU_Extra!S$157:S$362,$D30),EU_Extra!S$157:S$362,0)),Countries!$A:$B,2,FALSE),"")</f>
        <v>NordMazedonien</v>
      </c>
      <c r="V30" s="144" t="str">
        <f>IFERROR(VLOOKUP(INDEX(EU_Extra!$D$157:$D$362,MATCH(LARGE(EU_Extra!T$157:T$362,$D30),EU_Extra!T$157:T$362,0)),Countries!$A:$B,2,FALSE),"")</f>
        <v>Mali</v>
      </c>
      <c r="W30" s="144" t="str">
        <f>IFERROR(VLOOKUP(INDEX(EU_Extra!$D$157:$D$362,MATCH(LARGE(EU_Extra!U$157:U$362,$D30),EU_Extra!U$157:U$362,0)),Countries!$A:$B,2,FALSE),"")</f>
        <v>Russland</v>
      </c>
      <c r="X30" s="144" t="str">
        <f>IFERROR(VLOOKUP(INDEX(EU_Extra!$D$157:$D$362,MATCH(LARGE(EU_Extra!V$157:V$362,$D30),EU_Extra!V$157:V$362,0)),Countries!$A:$B,2,FALSE),"")</f>
        <v>Kasachstan</v>
      </c>
      <c r="Y30" s="144" t="str">
        <f>IFERROR(VLOOKUP(INDEX(EU_Extra!$D$157:$D$362,MATCH(LARGE(EU_Extra!W$157:W$362,$D30),EU_Extra!W$157:W$362,0)),Countries!$A:$B,2,FALSE),"")</f>
        <v>Vereinigte Arabische Emirate</v>
      </c>
      <c r="Z30" s="144" t="str">
        <f>IFERROR(VLOOKUP(INDEX(EU_Extra!$D$157:$D$362,MATCH(LARGE(EU_Extra!X$157:X$362,$D30),EU_Extra!X$157:X$362,0)),Countries!$A:$B,2,FALSE),"")</f>
        <v>Russland</v>
      </c>
      <c r="AA30" s="144" t="str">
        <f>IFERROR(VLOOKUP(INDEX(EU_Extra!$D$157:$D$362,MATCH(LARGE(EU_Extra!Y$157:Y$362,$D30),EU_Extra!Y$157:Y$362,0)),Countries!$A:$B,2,FALSE),"")</f>
        <v>Bosnien-Herzegowina</v>
      </c>
      <c r="AB30" s="144" t="str">
        <f>IFERROR(VLOOKUP(INDEX(EU_Extra!$D$157:$D$362,MATCH(LARGE(EU_Extra!Z$157:Z$362,$D30),EU_Extra!Z$157:Z$362,0)),Countries!$A:$B,2,FALSE),"")</f>
        <v/>
      </c>
      <c r="AC30" s="144" t="str">
        <f>IFERROR(VLOOKUP(INDEX(EU_Extra!$D$157:$D$362,MATCH(LARGE(EU_Extra!AA$157:AA$362,$D30),EU_Extra!AA$157:AA$362,0)),Countries!$A:$B,2,FALSE),"")</f>
        <v/>
      </c>
      <c r="AD30" s="144" t="str">
        <f>IFERROR(VLOOKUP(INDEX(EU_Extra!$D$157:$D$362,MATCH(LARGE(EU_Extra!AB$157:AB$362,$D30),EU_Extra!AB$157:AB$362,0)),Countries!$A:$B,2,FALSE),"")</f>
        <v/>
      </c>
      <c r="AE30" s="144" t="str">
        <f>IFERROR(VLOOKUP(INDEX(EU_Extra!$D$157:$D$362,MATCH(LARGE(EU_Extra!AC$157:AC$362,$D30),EU_Extra!AC$157:AC$362,0)),Countries!$A:$B,2,FALSE),"")</f>
        <v/>
      </c>
      <c r="AF30" s="144" t="str">
        <f>IFERROR(VLOOKUP(INDEX(EU_Extra!$D$157:$D$362,MATCH(LARGE(EU_Extra!AD$157:AD$362,$D30),EU_Extra!AD$157:AD$362,0)),Countries!$A:$B,2,FALSE),"")</f>
        <v/>
      </c>
      <c r="AG30" s="144" t="str">
        <f>IFERROR(VLOOKUP(INDEX(EU_Extra!$D$157:$D$362,MATCH(LARGE(EU_Extra!AE$157:AE$362,$D30),EU_Extra!AE$157:AE$362,0)),Countries!$A:$B,2,FALSE),"")</f>
        <v/>
      </c>
      <c r="AH30" s="144" t="str">
        <f>IFERROR(VLOOKUP(INDEX(EU_Extra!$D$157:$D$362,MATCH(LARGE(EU_Extra!AF$157:AF$362,$D30),EU_Extra!AF$157:AF$362,0)),Countries!$A:$B,2,FALSE),"")</f>
        <v/>
      </c>
      <c r="AI30" s="144" t="str">
        <f>IFERROR(VLOOKUP(INDEX(EU_Extra!$D$157:$D$362,MATCH(LARGE(EU_Extra!AG$157:AG$362,$D30),EU_Extra!AG$157:AG$362,0)),Countries!$A:$B,2,FALSE),"")</f>
        <v/>
      </c>
      <c r="AJ30" s="144" t="str">
        <f>IFERROR(VLOOKUP(INDEX(EU_Extra!$D$157:$D$362,MATCH(LARGE(EU_Extra!AH$157:AH$362,$D30),EU_Extra!AH$157:AH$362,0)),Countries!$A:$B,2,FALSE),"")</f>
        <v/>
      </c>
    </row>
    <row r="31" spans="4:36" ht="16" customHeight="1">
      <c r="D31" s="145">
        <f t="shared" si="1"/>
        <v>24</v>
      </c>
      <c r="E31" s="144" t="str">
        <f>IFERROR(VLOOKUP(INDEX(EU_Extra!$D$156:$D$362,MATCH(LARGE(EU_Extra!#REF!,$D31),EU_Extra!#REF!,0)),Countries!$A:$B,2,FALSE),"")</f>
        <v/>
      </c>
      <c r="F31" s="144" t="str">
        <f>IFERROR(VLOOKUP(INDEX(EU_Extra!$D$156:$D$362,MATCH(LARGE(EU_Extra!#REF!,$D31),EU_Extra!#REF!,0)),Countries!$A:$B,2,FALSE),"")</f>
        <v/>
      </c>
      <c r="G31" s="144" t="str">
        <f>IFERROR(VLOOKUP(INDEX(EU_Extra!$D$157:$D$362,MATCH(LARGE(EU_Extra!E$157:E$362,$D31),EU_Extra!E$157:E$362,0)),Countries!$A:$B,2,FALSE),"")</f>
        <v>Kamerun</v>
      </c>
      <c r="H31" s="144" t="str">
        <f>IFERROR(VLOOKUP(INDEX(EU_Extra!$D$157:$D$362,MATCH(LARGE(EU_Extra!F$157:F$362,$D31),EU_Extra!F$157:F$362,0)),Countries!$A:$B,2,FALSE),"")</f>
        <v>Georgien</v>
      </c>
      <c r="I31" s="144" t="str">
        <f>IFERROR(VLOOKUP(INDEX(EU_Extra!$D$157:$D$362,MATCH(LARGE(EU_Extra!G$157:G$362,$D31),EU_Extra!G$157:G$362,0)),Countries!$A:$B,2,FALSE),"")</f>
        <v>Türkei</v>
      </c>
      <c r="J31" s="144" t="str">
        <f>IFERROR(VLOOKUP(INDEX(EU_Extra!$D$157:$D$362,MATCH(LARGE(EU_Extra!H$157:H$362,$D31),EU_Extra!H$157:H$362,0)),Countries!$A:$B,2,FALSE),"")</f>
        <v>NordMazedonien</v>
      </c>
      <c r="K31" s="144" t="str">
        <f>IFERROR(VLOOKUP(INDEX(EU_Extra!$D$157:$D$362,MATCH(LARGE(EU_Extra!I$157:I$362,$D31),EU_Extra!I$157:I$362,0)),Countries!$A:$B,2,FALSE),"")</f>
        <v>Russland</v>
      </c>
      <c r="L31" s="144" t="str">
        <f>IFERROR(VLOOKUP(INDEX(EU_Extra!$D$157:$D$362,MATCH(LARGE(EU_Extra!J$157:J$362,$D31),EU_Extra!J$157:J$362,0)),Countries!$A:$B,2,FALSE),"")</f>
        <v>Burkina Faso</v>
      </c>
      <c r="M31" s="144" t="str">
        <f>IFERROR(VLOOKUP(INDEX(EU_Extra!$D$157:$D$362,MATCH(LARGE(EU_Extra!K$157:K$362,$D31),EU_Extra!K$157:K$362,0)),Countries!$A:$B,2,FALSE),"")</f>
        <v>Bosnien-Herzegowina</v>
      </c>
      <c r="N31" s="144" t="str">
        <f>IFERROR(VLOOKUP(INDEX(EU_Extra!$D$157:$D$362,MATCH(LARGE(EU_Extra!L$157:L$362,$D31),EU_Extra!L$157:L$362,0)),Countries!$A:$B,2,FALSE),"")</f>
        <v>Serbien</v>
      </c>
      <c r="O31" s="144" t="str">
        <f>IFERROR(VLOOKUP(INDEX(EU_Extra!$D$157:$D$362,MATCH(LARGE(EU_Extra!M$157:M$362,$D31),EU_Extra!M$157:M$362,0)),Countries!$A:$B,2,FALSE),"")</f>
        <v>Moldau</v>
      </c>
      <c r="P31" s="144" t="str">
        <f>IFERROR(VLOOKUP(INDEX(EU_Extra!$D$157:$D$362,MATCH(LARGE(EU_Extra!N$157:N$362,$D31),EU_Extra!N$157:N$362,0)),Countries!$A:$B,2,FALSE),"")</f>
        <v>Mexico</v>
      </c>
      <c r="Q31" s="144" t="str">
        <f>IFERROR(VLOOKUP(INDEX(EU_Extra!$D$157:$D$362,MATCH(LARGE(EU_Extra!O$157:O$362,$D31),EU_Extra!O$157:O$362,0)),Countries!$A:$B,2,FALSE),"")</f>
        <v>Bahrein</v>
      </c>
      <c r="R31" s="144" t="str">
        <f>IFERROR(VLOOKUP(INDEX(EU_Extra!$D$157:$D$362,MATCH(LARGE(EU_Extra!P$157:P$362,$D31),EU_Extra!P$157:P$362,0)),Countries!$A:$B,2,FALSE),"")</f>
        <v>Moldau</v>
      </c>
      <c r="S31" s="144" t="str">
        <f>IFERROR(VLOOKUP(INDEX(EU_Extra!$D$157:$D$362,MATCH(LARGE(EU_Extra!Q$157:Q$362,$D31),EU_Extra!Q$157:Q$362,0)),Countries!$A:$B,2,FALSE),"")</f>
        <v>Besetzte Palästinensische Gebiete</v>
      </c>
      <c r="T31" s="144" t="str">
        <f>IFERROR(VLOOKUP(INDEX(EU_Extra!$D$157:$D$362,MATCH(LARGE(EU_Extra!R$157:R$362,$D31),EU_Extra!R$157:R$362,0)),Countries!$A:$B,2,FALSE),"")</f>
        <v>Bahrein</v>
      </c>
      <c r="U31" s="144" t="str">
        <f>IFERROR(VLOOKUP(INDEX(EU_Extra!$D$157:$D$362,MATCH(LARGE(EU_Extra!S$157:S$362,$D31),EU_Extra!S$157:S$362,0)),Countries!$A:$B,2,FALSE),"")</f>
        <v>Senegal</v>
      </c>
      <c r="V31" s="144" t="str">
        <f>IFERROR(VLOOKUP(INDEX(EU_Extra!$D$157:$D$362,MATCH(LARGE(EU_Extra!T$157:T$362,$D31),EU_Extra!T$157:T$362,0)),Countries!$A:$B,2,FALSE),"")</f>
        <v>Südafrika</v>
      </c>
      <c r="W31" s="144" t="str">
        <f>IFERROR(VLOOKUP(INDEX(EU_Extra!$D$157:$D$362,MATCH(LARGE(EU_Extra!U$157:U$362,$D31),EU_Extra!U$157:U$362,0)),Countries!$A:$B,2,FALSE),"")</f>
        <v>Togo</v>
      </c>
      <c r="X31" s="144" t="str">
        <f>IFERROR(VLOOKUP(INDEX(EU_Extra!$D$157:$D$362,MATCH(LARGE(EU_Extra!V$157:V$362,$D31),EU_Extra!V$157:V$362,0)),Countries!$A:$B,2,FALSE),"")</f>
        <v>Sierra Leone</v>
      </c>
      <c r="Y31" s="144" t="str">
        <f>IFERROR(VLOOKUP(INDEX(EU_Extra!$D$157:$D$362,MATCH(LARGE(EU_Extra!W$157:W$362,$D31),EU_Extra!W$157:W$362,0)),Countries!$A:$B,2,FALSE),"")</f>
        <v>Libyen</v>
      </c>
      <c r="Z31" s="144" t="str">
        <f>IFERROR(VLOOKUP(INDEX(EU_Extra!$D$157:$D$362,MATCH(LARGE(EU_Extra!X$157:X$362,$D31),EU_Extra!X$157:X$362,0)),Countries!$A:$B,2,FALSE),"")</f>
        <v>Sierra Leone</v>
      </c>
      <c r="AA31" s="144" t="str">
        <f>IFERROR(VLOOKUP(INDEX(EU_Extra!$D$157:$D$362,MATCH(LARGE(EU_Extra!Y$157:Y$362,$D31),EU_Extra!Y$157:Y$362,0)),Countries!$A:$B,2,FALSE),"")</f>
        <v>Indien</v>
      </c>
      <c r="AB31" s="144" t="str">
        <f>IFERROR(VLOOKUP(INDEX(EU_Extra!$D$157:$D$362,MATCH(LARGE(EU_Extra!Z$157:Z$362,$D31),EU_Extra!Z$157:Z$362,0)),Countries!$A:$B,2,FALSE),"")</f>
        <v/>
      </c>
      <c r="AC31" s="144" t="str">
        <f>IFERROR(VLOOKUP(INDEX(EU_Extra!$D$157:$D$362,MATCH(LARGE(EU_Extra!AA$157:AA$362,$D31),EU_Extra!AA$157:AA$362,0)),Countries!$A:$B,2,FALSE),"")</f>
        <v/>
      </c>
      <c r="AD31" s="144" t="str">
        <f>IFERROR(VLOOKUP(INDEX(EU_Extra!$D$157:$D$362,MATCH(LARGE(EU_Extra!AB$157:AB$362,$D31),EU_Extra!AB$157:AB$362,0)),Countries!$A:$B,2,FALSE),"")</f>
        <v/>
      </c>
      <c r="AE31" s="144" t="str">
        <f>IFERROR(VLOOKUP(INDEX(EU_Extra!$D$157:$D$362,MATCH(LARGE(EU_Extra!AC$157:AC$362,$D31),EU_Extra!AC$157:AC$362,0)),Countries!$A:$B,2,FALSE),"")</f>
        <v/>
      </c>
      <c r="AF31" s="144" t="str">
        <f>IFERROR(VLOOKUP(INDEX(EU_Extra!$D$157:$D$362,MATCH(LARGE(EU_Extra!AD$157:AD$362,$D31),EU_Extra!AD$157:AD$362,0)),Countries!$A:$B,2,FALSE),"")</f>
        <v/>
      </c>
      <c r="AG31" s="144" t="str">
        <f>IFERROR(VLOOKUP(INDEX(EU_Extra!$D$157:$D$362,MATCH(LARGE(EU_Extra!AE$157:AE$362,$D31),EU_Extra!AE$157:AE$362,0)),Countries!$A:$B,2,FALSE),"")</f>
        <v/>
      </c>
      <c r="AH31" s="144" t="str">
        <f>IFERROR(VLOOKUP(INDEX(EU_Extra!$D$157:$D$362,MATCH(LARGE(EU_Extra!AF$157:AF$362,$D31),EU_Extra!AF$157:AF$362,0)),Countries!$A:$B,2,FALSE),"")</f>
        <v/>
      </c>
      <c r="AI31" s="144" t="str">
        <f>IFERROR(VLOOKUP(INDEX(EU_Extra!$D$157:$D$362,MATCH(LARGE(EU_Extra!AG$157:AG$362,$D31),EU_Extra!AG$157:AG$362,0)),Countries!$A:$B,2,FALSE),"")</f>
        <v/>
      </c>
      <c r="AJ31" s="144" t="str">
        <f>IFERROR(VLOOKUP(INDEX(EU_Extra!$D$157:$D$362,MATCH(LARGE(EU_Extra!AH$157:AH$362,$D31),EU_Extra!AH$157:AH$362,0)),Countries!$A:$B,2,FALSE),"")</f>
        <v/>
      </c>
    </row>
    <row r="32" spans="4:36" ht="16" customHeight="1">
      <c r="D32" s="145">
        <f t="shared" si="1"/>
        <v>25</v>
      </c>
      <c r="E32" s="144" t="str">
        <f>IFERROR(VLOOKUP(INDEX(EU_Extra!$D$156:$D$362,MATCH(LARGE(EU_Extra!#REF!,$D32),EU_Extra!#REF!,0)),Countries!$A:$B,2,FALSE),"")</f>
        <v/>
      </c>
      <c r="F32" s="144" t="str">
        <f>IFERROR(VLOOKUP(INDEX(EU_Extra!$D$156:$D$362,MATCH(LARGE(EU_Extra!#REF!,$D32),EU_Extra!#REF!,0)),Countries!$A:$B,2,FALSE),"")</f>
        <v/>
      </c>
      <c r="G32" s="144" t="str">
        <f>IFERROR(VLOOKUP(INDEX(EU_Extra!$D$157:$D$362,MATCH(LARGE(EU_Extra!E$157:E$362,$D32),EU_Extra!E$157:E$362,0)),Countries!$A:$B,2,FALSE),"")</f>
        <v>Cote d'Ivoire</v>
      </c>
      <c r="H32" s="144" t="str">
        <f>IFERROR(VLOOKUP(INDEX(EU_Extra!$D$157:$D$362,MATCH(LARGE(EU_Extra!F$157:F$362,$D32),EU_Extra!F$157:F$362,0)),Countries!$A:$B,2,FALSE),"")</f>
        <v>Cote d'Ivoire</v>
      </c>
      <c r="I32" s="144" t="str">
        <f>IFERROR(VLOOKUP(INDEX(EU_Extra!$D$157:$D$362,MATCH(LARGE(EU_Extra!G$157:G$362,$D32),EU_Extra!G$157:G$362,0)),Countries!$A:$B,2,FALSE),"")</f>
        <v>Tschechoslow</v>
      </c>
      <c r="J32" s="144" t="str">
        <f>IFERROR(VLOOKUP(INDEX(EU_Extra!$D$157:$D$362,MATCH(LARGE(EU_Extra!H$157:H$362,$D32),EU_Extra!H$157:H$362,0)),Countries!$A:$B,2,FALSE),"")</f>
        <v>Senegal</v>
      </c>
      <c r="K32" s="144" t="str">
        <f>IFERROR(VLOOKUP(INDEX(EU_Extra!$D$157:$D$362,MATCH(LARGE(EU_Extra!I$157:I$362,$D32),EU_Extra!I$157:I$362,0)),Countries!$A:$B,2,FALSE),"")</f>
        <v>China</v>
      </c>
      <c r="L32" s="144" t="str">
        <f>IFERROR(VLOOKUP(INDEX(EU_Extra!$D$157:$D$362,MATCH(LARGE(EU_Extra!J$157:J$362,$D32),EU_Extra!J$157:J$362,0)),Countries!$A:$B,2,FALSE),"")</f>
        <v>NordMazedonien</v>
      </c>
      <c r="M32" s="144" t="str">
        <f>IFERROR(VLOOKUP(INDEX(EU_Extra!$D$157:$D$362,MATCH(LARGE(EU_Extra!K$157:K$362,$D32),EU_Extra!K$157:K$362,0)),Countries!$A:$B,2,FALSE),"")</f>
        <v>Agypten</v>
      </c>
      <c r="N32" s="144" t="str">
        <f>IFERROR(VLOOKUP(INDEX(EU_Extra!$D$157:$D$362,MATCH(LARGE(EU_Extra!L$157:L$362,$D32),EU_Extra!L$157:L$362,0)),Countries!$A:$B,2,FALSE),"")</f>
        <v>Kosovo</v>
      </c>
      <c r="O32" s="144" t="str">
        <f>IFERROR(VLOOKUP(INDEX(EU_Extra!$D$157:$D$362,MATCH(LARGE(EU_Extra!M$157:M$362,$D32),EU_Extra!M$157:M$362,0)),Countries!$A:$B,2,FALSE),"")</f>
        <v>Kamerun</v>
      </c>
      <c r="P32" s="144" t="str">
        <f>IFERROR(VLOOKUP(INDEX(EU_Extra!$D$157:$D$362,MATCH(LARGE(EU_Extra!N$157:N$362,$D32),EU_Extra!N$157:N$362,0)),Countries!$A:$B,2,FALSE),"")</f>
        <v>Tadschikistan</v>
      </c>
      <c r="Q32" s="144" t="str">
        <f>IFERROR(VLOOKUP(INDEX(EU_Extra!$D$157:$D$362,MATCH(LARGE(EU_Extra!O$157:O$362,$D32),EU_Extra!O$157:O$362,0)),Countries!$A:$B,2,FALSE),"")</f>
        <v>Kyrgyzstan</v>
      </c>
      <c r="R32" s="144" t="str">
        <f>IFERROR(VLOOKUP(INDEX(EU_Extra!$D$157:$D$362,MATCH(LARGE(EU_Extra!P$157:P$362,$D32),EU_Extra!P$157:P$362,0)),Countries!$A:$B,2,FALSE),"")</f>
        <v>Benin</v>
      </c>
      <c r="S32" s="144" t="str">
        <f>IFERROR(VLOOKUP(INDEX(EU_Extra!$D$157:$D$362,MATCH(LARGE(EU_Extra!Q$157:Q$362,$D32),EU_Extra!Q$157:Q$362,0)),Countries!$A:$B,2,FALSE),"")</f>
        <v>Benin</v>
      </c>
      <c r="T32" s="144" t="str">
        <f>IFERROR(VLOOKUP(INDEX(EU_Extra!$D$157:$D$362,MATCH(LARGE(EU_Extra!R$157:R$362,$D32),EU_Extra!R$157:R$362,0)),Countries!$A:$B,2,FALSE),"")</f>
        <v>Sudan</v>
      </c>
      <c r="U32" s="144" t="str">
        <f>IFERROR(VLOOKUP(INDEX(EU_Extra!$D$157:$D$362,MATCH(LARGE(EU_Extra!S$157:S$362,$D32),EU_Extra!S$157:S$362,0)),Countries!$A:$B,2,FALSE),"")</f>
        <v>Island</v>
      </c>
      <c r="V32" s="144" t="str">
        <f>IFERROR(VLOOKUP(INDEX(EU_Extra!$D$157:$D$362,MATCH(LARGE(EU_Extra!T$157:T$362,$D32),EU_Extra!T$157:T$362,0)),Countries!$A:$B,2,FALSE),"")</f>
        <v>Moldau</v>
      </c>
      <c r="W32" s="144" t="str">
        <f>IFERROR(VLOOKUP(INDEX(EU_Extra!$D$157:$D$362,MATCH(LARGE(EU_Extra!U$157:U$362,$D32),EU_Extra!U$157:U$362,0)),Countries!$A:$B,2,FALSE),"")</f>
        <v>Algerien</v>
      </c>
      <c r="X32" s="144" t="str">
        <f>IFERROR(VLOOKUP(INDEX(EU_Extra!$D$157:$D$362,MATCH(LARGE(EU_Extra!V$157:V$362,$D32),EU_Extra!V$157:V$362,0)),Countries!$A:$B,2,FALSE),"")</f>
        <v>Vereinigte Arabische Emirate</v>
      </c>
      <c r="Y32" s="144" t="str">
        <f>IFERROR(VLOOKUP(INDEX(EU_Extra!$D$157:$D$362,MATCH(LARGE(EU_Extra!W$157:W$362,$D32),EU_Extra!W$157:W$362,0)),Countries!$A:$B,2,FALSE),"")</f>
        <v>Guinea</v>
      </c>
      <c r="Z32" s="144" t="str">
        <f>IFERROR(VLOOKUP(INDEX(EU_Extra!$D$157:$D$362,MATCH(LARGE(EU_Extra!X$157:X$362,$D32),EU_Extra!X$157:X$362,0)),Countries!$A:$B,2,FALSE),"")</f>
        <v>Senegal</v>
      </c>
      <c r="AA32" s="144" t="str">
        <f>IFERROR(VLOOKUP(INDEX(EU_Extra!$D$157:$D$362,MATCH(LARGE(EU_Extra!Y$157:Y$362,$D32),EU_Extra!Y$157:Y$362,0)),Countries!$A:$B,2,FALSE),"")</f>
        <v>NordMazedonien</v>
      </c>
      <c r="AB32" s="144" t="str">
        <f>IFERROR(VLOOKUP(INDEX(EU_Extra!$D$157:$D$362,MATCH(LARGE(EU_Extra!Z$157:Z$362,$D32),EU_Extra!Z$157:Z$362,0)),Countries!$A:$B,2,FALSE),"")</f>
        <v/>
      </c>
      <c r="AC32" s="144" t="str">
        <f>IFERROR(VLOOKUP(INDEX(EU_Extra!$D$157:$D$362,MATCH(LARGE(EU_Extra!AA$157:AA$362,$D32),EU_Extra!AA$157:AA$362,0)),Countries!$A:$B,2,FALSE),"")</f>
        <v/>
      </c>
      <c r="AD32" s="144" t="str">
        <f>IFERROR(VLOOKUP(INDEX(EU_Extra!$D$157:$D$362,MATCH(LARGE(EU_Extra!AB$157:AB$362,$D32),EU_Extra!AB$157:AB$362,0)),Countries!$A:$B,2,FALSE),"")</f>
        <v/>
      </c>
      <c r="AE32" s="144" t="str">
        <f>IFERROR(VLOOKUP(INDEX(EU_Extra!$D$157:$D$362,MATCH(LARGE(EU_Extra!AC$157:AC$362,$D32),EU_Extra!AC$157:AC$362,0)),Countries!$A:$B,2,FALSE),"")</f>
        <v/>
      </c>
      <c r="AF32" s="144" t="str">
        <f>IFERROR(VLOOKUP(INDEX(EU_Extra!$D$157:$D$362,MATCH(LARGE(EU_Extra!AD$157:AD$362,$D32),EU_Extra!AD$157:AD$362,0)),Countries!$A:$B,2,FALSE),"")</f>
        <v/>
      </c>
      <c r="AG32" s="144" t="str">
        <f>IFERROR(VLOOKUP(INDEX(EU_Extra!$D$157:$D$362,MATCH(LARGE(EU_Extra!AE$157:AE$362,$D32),EU_Extra!AE$157:AE$362,0)),Countries!$A:$B,2,FALSE),"")</f>
        <v/>
      </c>
      <c r="AH32" s="144" t="str">
        <f>IFERROR(VLOOKUP(INDEX(EU_Extra!$D$157:$D$362,MATCH(LARGE(EU_Extra!AF$157:AF$362,$D32),EU_Extra!AF$157:AF$362,0)),Countries!$A:$B,2,FALSE),"")</f>
        <v/>
      </c>
      <c r="AI32" s="144" t="str">
        <f>IFERROR(VLOOKUP(INDEX(EU_Extra!$D$157:$D$362,MATCH(LARGE(EU_Extra!AG$157:AG$362,$D32),EU_Extra!AG$157:AG$362,0)),Countries!$A:$B,2,FALSE),"")</f>
        <v/>
      </c>
      <c r="AJ32" s="144" t="str">
        <f>IFERROR(VLOOKUP(INDEX(EU_Extra!$D$157:$D$362,MATCH(LARGE(EU_Extra!AH$157:AH$362,$D32),EU_Extra!AH$157:AH$362,0)),Countries!$A:$B,2,FALSE),"")</f>
        <v/>
      </c>
    </row>
    <row r="33" spans="4:36" ht="16" customHeight="1">
      <c r="D33" s="145">
        <f t="shared" si="1"/>
        <v>26</v>
      </c>
      <c r="E33" s="144" t="str">
        <f>IFERROR(VLOOKUP(INDEX(EU_Extra!$D$156:$D$362,MATCH(LARGE(EU_Extra!#REF!,$D33),EU_Extra!#REF!,0)),Countries!$A:$B,2,FALSE),"")</f>
        <v/>
      </c>
      <c r="F33" s="144" t="str">
        <f>IFERROR(VLOOKUP(INDEX(EU_Extra!$D$156:$D$362,MATCH(LARGE(EU_Extra!#REF!,$D33),EU_Extra!#REF!,0)),Countries!$A:$B,2,FALSE),"")</f>
        <v/>
      </c>
      <c r="G33" s="144" t="str">
        <f>IFERROR(VLOOKUP(INDEX(EU_Extra!$D$157:$D$362,MATCH(LARGE(EU_Extra!E$157:E$362,$D33),EU_Extra!E$157:E$362,0)),Countries!$A:$B,2,FALSE),"")</f>
        <v>Aruba</v>
      </c>
      <c r="H33" s="144" t="str">
        <f>IFERROR(VLOOKUP(INDEX(EU_Extra!$D$157:$D$362,MATCH(LARGE(EU_Extra!F$157:F$362,$D33),EU_Extra!F$157:F$362,0)),Countries!$A:$B,2,FALSE),"")</f>
        <v>Usbekistan</v>
      </c>
      <c r="I33" s="144" t="str">
        <f>IFERROR(VLOOKUP(INDEX(EU_Extra!$D$157:$D$362,MATCH(LARGE(EU_Extra!G$157:G$362,$D33),EU_Extra!G$157:G$362,0)),Countries!$A:$B,2,FALSE),"")</f>
        <v>Agypten</v>
      </c>
      <c r="J33" s="144" t="str">
        <f>IFERROR(VLOOKUP(INDEX(EU_Extra!$D$157:$D$362,MATCH(LARGE(EU_Extra!H$157:H$362,$D33),EU_Extra!H$157:H$362,0)),Countries!$A:$B,2,FALSE),"")</f>
        <v>Aserbaidschan</v>
      </c>
      <c r="K33" s="144" t="str">
        <f>IFERROR(VLOOKUP(INDEX(EU_Extra!$D$157:$D$362,MATCH(LARGE(EU_Extra!I$157:I$362,$D33),EU_Extra!I$157:I$362,0)),Countries!$A:$B,2,FALSE),"")</f>
        <v>Philippinen</v>
      </c>
      <c r="L33" s="144" t="str">
        <f>IFERROR(VLOOKUP(INDEX(EU_Extra!$D$157:$D$362,MATCH(LARGE(EU_Extra!J$157:J$362,$D33),EU_Extra!J$157:J$362,0)),Countries!$A:$B,2,FALSE),"")</f>
        <v>Benin</v>
      </c>
      <c r="M33" s="144" t="str">
        <f>IFERROR(VLOOKUP(INDEX(EU_Extra!$D$157:$D$362,MATCH(LARGE(EU_Extra!K$157:K$362,$D33),EU_Extra!K$157:K$362,0)),Countries!$A:$B,2,FALSE),"")</f>
        <v>Georgien</v>
      </c>
      <c r="N33" s="144" t="str">
        <f>IFERROR(VLOOKUP(INDEX(EU_Extra!$D$157:$D$362,MATCH(LARGE(EU_Extra!L$157:L$362,$D33),EU_Extra!L$157:L$362,0)),Countries!$A:$B,2,FALSE),"")</f>
        <v>Andorra</v>
      </c>
      <c r="O33" s="144" t="str">
        <f>IFERROR(VLOOKUP(INDEX(EU_Extra!$D$157:$D$362,MATCH(LARGE(EU_Extra!M$157:M$362,$D33),EU_Extra!M$157:M$362,0)),Countries!$A:$B,2,FALSE),"")</f>
        <v>Jordanien</v>
      </c>
      <c r="P33" s="144" t="str">
        <f>IFERROR(VLOOKUP(INDEX(EU_Extra!$D$157:$D$362,MATCH(LARGE(EU_Extra!N$157:N$362,$D33),EU_Extra!N$157:N$362,0)),Countries!$A:$B,2,FALSE),"")</f>
        <v>Burkina Faso</v>
      </c>
      <c r="Q33" s="144" t="str">
        <f>IFERROR(VLOOKUP(INDEX(EU_Extra!$D$157:$D$362,MATCH(LARGE(EU_Extra!O$157:O$362,$D33),EU_Extra!O$157:O$362,0)),Countries!$A:$B,2,FALSE),"")</f>
        <v>Moldau</v>
      </c>
      <c r="R33" s="144" t="str">
        <f>IFERROR(VLOOKUP(INDEX(EU_Extra!$D$157:$D$362,MATCH(LARGE(EU_Extra!P$157:P$362,$D33),EU_Extra!P$157:P$362,0)),Countries!$A:$B,2,FALSE),"")</f>
        <v>Türkei</v>
      </c>
      <c r="S33" s="144" t="str">
        <f>IFERROR(VLOOKUP(INDEX(EU_Extra!$D$157:$D$362,MATCH(LARGE(EU_Extra!Q$157:Q$362,$D33),EU_Extra!Q$157:Q$362,0)),Countries!$A:$B,2,FALSE),"")</f>
        <v>Burkina Faso</v>
      </c>
      <c r="T33" s="144" t="str">
        <f>IFERROR(VLOOKUP(INDEX(EU_Extra!$D$157:$D$362,MATCH(LARGE(EU_Extra!R$157:R$362,$D33),EU_Extra!R$157:R$362,0)),Countries!$A:$B,2,FALSE),"")</f>
        <v>Besetzte Palästinensische Gebiete</v>
      </c>
      <c r="U33" s="144" t="str">
        <f>IFERROR(VLOOKUP(INDEX(EU_Extra!$D$157:$D$362,MATCH(LARGE(EU_Extra!S$157:S$362,$D33),EU_Extra!S$157:S$362,0)),Countries!$A:$B,2,FALSE),"")</f>
        <v>Geheim Extra</v>
      </c>
      <c r="V33" s="144" t="str">
        <f>IFERROR(VLOOKUP(INDEX(EU_Extra!$D$157:$D$362,MATCH(LARGE(EU_Extra!T$157:T$362,$D33),EU_Extra!T$157:T$362,0)),Countries!$A:$B,2,FALSE),"")</f>
        <v>Ukraine</v>
      </c>
      <c r="W33" s="144" t="str">
        <f>IFERROR(VLOOKUP(INDEX(EU_Extra!$D$157:$D$362,MATCH(LARGE(EU_Extra!U$157:U$362,$D33),EU_Extra!U$157:U$362,0)),Countries!$A:$B,2,FALSE),"")</f>
        <v>Sudan</v>
      </c>
      <c r="X33" s="144" t="str">
        <f>IFERROR(VLOOKUP(INDEX(EU_Extra!$D$157:$D$362,MATCH(LARGE(EU_Extra!V$157:V$362,$D33),EU_Extra!V$157:V$362,0)),Countries!$A:$B,2,FALSE),"")</f>
        <v>Tunisien</v>
      </c>
      <c r="Y33" s="144" t="str">
        <f>IFERROR(VLOOKUP(INDEX(EU_Extra!$D$157:$D$362,MATCH(LARGE(EU_Extra!W$157:W$362,$D33),EU_Extra!W$157:W$362,0)),Countries!$A:$B,2,FALSE),"")</f>
        <v>Benin</v>
      </c>
      <c r="Z33" s="144" t="str">
        <f>IFERROR(VLOOKUP(INDEX(EU_Extra!$D$157:$D$362,MATCH(LARGE(EU_Extra!X$157:X$362,$D33),EU_Extra!X$157:X$362,0)),Countries!$A:$B,2,FALSE),"")</f>
        <v>Island</v>
      </c>
      <c r="AA33" s="144" t="str">
        <f>IFERROR(VLOOKUP(INDEX(EU_Extra!$D$157:$D$362,MATCH(LARGE(EU_Extra!Y$157:Y$362,$D33),EU_Extra!Y$157:Y$362,0)),Countries!$A:$B,2,FALSE),"")</f>
        <v>Vereinigte Arabische Emirate</v>
      </c>
      <c r="AB33" s="144" t="str">
        <f>IFERROR(VLOOKUP(INDEX(EU_Extra!$D$157:$D$362,MATCH(LARGE(EU_Extra!Z$157:Z$362,$D33),EU_Extra!Z$157:Z$362,0)),Countries!$A:$B,2,FALSE),"")</f>
        <v/>
      </c>
      <c r="AC33" s="144" t="str">
        <f>IFERROR(VLOOKUP(INDEX(EU_Extra!$D$157:$D$362,MATCH(LARGE(EU_Extra!AA$157:AA$362,$D33),EU_Extra!AA$157:AA$362,0)),Countries!$A:$B,2,FALSE),"")</f>
        <v/>
      </c>
      <c r="AD33" s="144" t="str">
        <f>IFERROR(VLOOKUP(INDEX(EU_Extra!$D$157:$D$362,MATCH(LARGE(EU_Extra!AB$157:AB$362,$D33),EU_Extra!AB$157:AB$362,0)),Countries!$A:$B,2,FALSE),"")</f>
        <v/>
      </c>
      <c r="AE33" s="144" t="str">
        <f>IFERROR(VLOOKUP(INDEX(EU_Extra!$D$157:$D$362,MATCH(LARGE(EU_Extra!AC$157:AC$362,$D33),EU_Extra!AC$157:AC$362,0)),Countries!$A:$B,2,FALSE),"")</f>
        <v/>
      </c>
      <c r="AF33" s="144" t="str">
        <f>IFERROR(VLOOKUP(INDEX(EU_Extra!$D$157:$D$362,MATCH(LARGE(EU_Extra!AD$157:AD$362,$D33),EU_Extra!AD$157:AD$362,0)),Countries!$A:$B,2,FALSE),"")</f>
        <v/>
      </c>
      <c r="AG33" s="144" t="str">
        <f>IFERROR(VLOOKUP(INDEX(EU_Extra!$D$157:$D$362,MATCH(LARGE(EU_Extra!AE$157:AE$362,$D33),EU_Extra!AE$157:AE$362,0)),Countries!$A:$B,2,FALSE),"")</f>
        <v/>
      </c>
      <c r="AH33" s="144" t="str">
        <f>IFERROR(VLOOKUP(INDEX(EU_Extra!$D$157:$D$362,MATCH(LARGE(EU_Extra!AF$157:AF$362,$D33),EU_Extra!AF$157:AF$362,0)),Countries!$A:$B,2,FALSE),"")</f>
        <v/>
      </c>
      <c r="AI33" s="144" t="str">
        <f>IFERROR(VLOOKUP(INDEX(EU_Extra!$D$157:$D$362,MATCH(LARGE(EU_Extra!AG$157:AG$362,$D33),EU_Extra!AG$157:AG$362,0)),Countries!$A:$B,2,FALSE),"")</f>
        <v/>
      </c>
      <c r="AJ33" s="144" t="str">
        <f>IFERROR(VLOOKUP(INDEX(EU_Extra!$D$157:$D$362,MATCH(LARGE(EU_Extra!AH$157:AH$362,$D33),EU_Extra!AH$157:AH$362,0)),Countries!$A:$B,2,FALSE),"")</f>
        <v/>
      </c>
    </row>
    <row r="34" spans="4:36" ht="16" customHeight="1">
      <c r="D34" s="145">
        <f t="shared" si="1"/>
        <v>27</v>
      </c>
      <c r="E34" s="144" t="str">
        <f>IFERROR(VLOOKUP(INDEX(EU_Extra!$D$156:$D$362,MATCH(LARGE(EU_Extra!#REF!,$D34),EU_Extra!#REF!,0)),Countries!$A:$B,2,FALSE),"")</f>
        <v/>
      </c>
      <c r="F34" s="144" t="str">
        <f>IFERROR(VLOOKUP(INDEX(EU_Extra!$D$156:$D$362,MATCH(LARGE(EU_Extra!#REF!,$D34),EU_Extra!#REF!,0)),Countries!$A:$B,2,FALSE),"")</f>
        <v/>
      </c>
      <c r="G34" s="144" t="str">
        <f>IFERROR(VLOOKUP(INDEX(EU_Extra!$D$157:$D$362,MATCH(LARGE(EU_Extra!E$157:E$362,$D34),EU_Extra!E$157:E$362,0)),Countries!$A:$B,2,FALSE),"")</f>
        <v>Togo</v>
      </c>
      <c r="H34" s="144" t="str">
        <f>IFERROR(VLOOKUP(INDEX(EU_Extra!$D$157:$D$362,MATCH(LARGE(EU_Extra!F$157:F$362,$D34),EU_Extra!F$157:F$362,0)),Countries!$A:$B,2,FALSE),"")</f>
        <v>Togo</v>
      </c>
      <c r="I34" s="144" t="str">
        <f>IFERROR(VLOOKUP(INDEX(EU_Extra!$D$157:$D$362,MATCH(LARGE(EU_Extra!G$157:G$362,$D34),EU_Extra!G$157:G$362,0)),Countries!$A:$B,2,FALSE),"")</f>
        <v>Andorra</v>
      </c>
      <c r="J34" s="144" t="str">
        <f>IFERROR(VLOOKUP(INDEX(EU_Extra!$D$157:$D$362,MATCH(LARGE(EU_Extra!H$157:H$362,$D34),EU_Extra!H$157:H$362,0)),Countries!$A:$B,2,FALSE),"")</f>
        <v>Jordanien</v>
      </c>
      <c r="K34" s="144" t="str">
        <f>IFERROR(VLOOKUP(INDEX(EU_Extra!$D$157:$D$362,MATCH(LARGE(EU_Extra!I$157:I$362,$D34),EU_Extra!I$157:I$362,0)),Countries!$A:$B,2,FALSE),"")</f>
        <v>Aruba</v>
      </c>
      <c r="L34" s="144" t="str">
        <f>IFERROR(VLOOKUP(INDEX(EU_Extra!$D$157:$D$362,MATCH(LARGE(EU_Extra!J$157:J$362,$D34),EU_Extra!J$157:J$362,0)),Countries!$A:$B,2,FALSE),"")</f>
        <v>Togo</v>
      </c>
      <c r="M34" s="144" t="str">
        <f>IFERROR(VLOOKUP(INDEX(EU_Extra!$D$157:$D$362,MATCH(LARGE(EU_Extra!K$157:K$362,$D34),EU_Extra!K$157:K$362,0)),Countries!$A:$B,2,FALSE),"")</f>
        <v>Armenien</v>
      </c>
      <c r="N34" s="144" t="str">
        <f>IFERROR(VLOOKUP(INDEX(EU_Extra!$D$157:$D$362,MATCH(LARGE(EU_Extra!L$157:L$362,$D34),EU_Extra!L$157:L$362,0)),Countries!$A:$B,2,FALSE),"")</f>
        <v>Bahrein</v>
      </c>
      <c r="O34" s="144" t="str">
        <f>IFERROR(VLOOKUP(INDEX(EU_Extra!$D$157:$D$362,MATCH(LARGE(EU_Extra!M$157:M$362,$D34),EU_Extra!M$157:M$362,0)),Countries!$A:$B,2,FALSE),"")</f>
        <v>Benin</v>
      </c>
      <c r="P34" s="144" t="str">
        <f>IFERROR(VLOOKUP(INDEX(EU_Extra!$D$157:$D$362,MATCH(LARGE(EU_Extra!N$157:N$362,$D34),EU_Extra!N$157:N$362,0)),Countries!$A:$B,2,FALSE),"")</f>
        <v>Besetzte Palästinensische Gebiete</v>
      </c>
      <c r="Q34" s="144" t="str">
        <f>IFERROR(VLOOKUP(INDEX(EU_Extra!$D$157:$D$362,MATCH(LARGE(EU_Extra!O$157:O$362,$D34),EU_Extra!O$157:O$362,0)),Countries!$A:$B,2,FALSE),"")</f>
        <v>Ghana</v>
      </c>
      <c r="R34" s="144" t="str">
        <f>IFERROR(VLOOKUP(INDEX(EU_Extra!$D$157:$D$362,MATCH(LARGE(EU_Extra!P$157:P$362,$D34),EU_Extra!P$157:P$362,0)),Countries!$A:$B,2,FALSE),"")</f>
        <v>Niger</v>
      </c>
      <c r="S34" s="144" t="str">
        <f>IFERROR(VLOOKUP(INDEX(EU_Extra!$D$157:$D$362,MATCH(LARGE(EU_Extra!Q$157:Q$362,$D34),EU_Extra!Q$157:Q$362,0)),Countries!$A:$B,2,FALSE),"")</f>
        <v>Usbekistan</v>
      </c>
      <c r="T34" s="144" t="str">
        <f>IFERROR(VLOOKUP(INDEX(EU_Extra!$D$157:$D$362,MATCH(LARGE(EU_Extra!R$157:R$362,$D34),EU_Extra!R$157:R$362,0)),Countries!$A:$B,2,FALSE),"")</f>
        <v>Sierra Leone</v>
      </c>
      <c r="U34" s="144" t="str">
        <f>IFERROR(VLOOKUP(INDEX(EU_Extra!$D$157:$D$362,MATCH(LARGE(EU_Extra!S$157:S$362,$D34),EU_Extra!S$157:S$362,0)),Countries!$A:$B,2,FALSE),"")</f>
        <v>Bahrein</v>
      </c>
      <c r="V34" s="144" t="str">
        <f>IFERROR(VLOOKUP(INDEX(EU_Extra!$D$157:$D$362,MATCH(LARGE(EU_Extra!T$157:T$362,$D34),EU_Extra!T$157:T$362,0)),Countries!$A:$B,2,FALSE),"")</f>
        <v>Singapur</v>
      </c>
      <c r="W34" s="144" t="str">
        <f>IFERROR(VLOOKUP(INDEX(EU_Extra!$D$157:$D$362,MATCH(LARGE(EU_Extra!U$157:U$362,$D34),EU_Extra!U$157:U$362,0)),Countries!$A:$B,2,FALSE),"")</f>
        <v>Tansania</v>
      </c>
      <c r="X34" s="144" t="str">
        <f>IFERROR(VLOOKUP(INDEX(EU_Extra!$D$157:$D$362,MATCH(LARGE(EU_Extra!V$157:V$362,$D34),EU_Extra!V$157:V$362,0)),Countries!$A:$B,2,FALSE),"")</f>
        <v>Moldau</v>
      </c>
      <c r="Y34" s="144" t="str">
        <f>IFERROR(VLOOKUP(INDEX(EU_Extra!$D$157:$D$362,MATCH(LARGE(EU_Extra!W$157:W$362,$D34),EU_Extra!W$157:W$362,0)),Countries!$A:$B,2,FALSE),"")</f>
        <v>Arabische Republik Syrien</v>
      </c>
      <c r="Z34" s="144" t="str">
        <f>IFERROR(VLOOKUP(INDEX(EU_Extra!$D$157:$D$362,MATCH(LARGE(EU_Extra!X$157:X$362,$D34),EU_Extra!X$157:X$362,0)),Countries!$A:$B,2,FALSE),"")</f>
        <v>Benin</v>
      </c>
      <c r="AA34" s="144" t="str">
        <f>IFERROR(VLOOKUP(INDEX(EU_Extra!$D$157:$D$362,MATCH(LARGE(EU_Extra!Y$157:Y$362,$D34),EU_Extra!Y$157:Y$362,0)),Countries!$A:$B,2,FALSE),"")</f>
        <v>Sierra Leone</v>
      </c>
      <c r="AB34" s="144" t="str">
        <f>IFERROR(VLOOKUP(INDEX(EU_Extra!$D$157:$D$362,MATCH(LARGE(EU_Extra!Z$157:Z$362,$D34),EU_Extra!Z$157:Z$362,0)),Countries!$A:$B,2,FALSE),"")</f>
        <v/>
      </c>
      <c r="AC34" s="144" t="str">
        <f>IFERROR(VLOOKUP(INDEX(EU_Extra!$D$157:$D$362,MATCH(LARGE(EU_Extra!AA$157:AA$362,$D34),EU_Extra!AA$157:AA$362,0)),Countries!$A:$B,2,FALSE),"")</f>
        <v/>
      </c>
      <c r="AD34" s="144" t="str">
        <f>IFERROR(VLOOKUP(INDEX(EU_Extra!$D$157:$D$362,MATCH(LARGE(EU_Extra!AB$157:AB$362,$D34),EU_Extra!AB$157:AB$362,0)),Countries!$A:$B,2,FALSE),"")</f>
        <v/>
      </c>
      <c r="AE34" s="144" t="str">
        <f>IFERROR(VLOOKUP(INDEX(EU_Extra!$D$157:$D$362,MATCH(LARGE(EU_Extra!AC$157:AC$362,$D34),EU_Extra!AC$157:AC$362,0)),Countries!$A:$B,2,FALSE),"")</f>
        <v/>
      </c>
      <c r="AF34" s="144" t="str">
        <f>IFERROR(VLOOKUP(INDEX(EU_Extra!$D$157:$D$362,MATCH(LARGE(EU_Extra!AD$157:AD$362,$D34),EU_Extra!AD$157:AD$362,0)),Countries!$A:$B,2,FALSE),"")</f>
        <v/>
      </c>
      <c r="AG34" s="144" t="str">
        <f>IFERROR(VLOOKUP(INDEX(EU_Extra!$D$157:$D$362,MATCH(LARGE(EU_Extra!AE$157:AE$362,$D34),EU_Extra!AE$157:AE$362,0)),Countries!$A:$B,2,FALSE),"")</f>
        <v/>
      </c>
      <c r="AH34" s="144" t="str">
        <f>IFERROR(VLOOKUP(INDEX(EU_Extra!$D$157:$D$362,MATCH(LARGE(EU_Extra!AF$157:AF$362,$D34),EU_Extra!AF$157:AF$362,0)),Countries!$A:$B,2,FALSE),"")</f>
        <v/>
      </c>
      <c r="AI34" s="144" t="str">
        <f>IFERROR(VLOOKUP(INDEX(EU_Extra!$D$157:$D$362,MATCH(LARGE(EU_Extra!AG$157:AG$362,$D34),EU_Extra!AG$157:AG$362,0)),Countries!$A:$B,2,FALSE),"")</f>
        <v/>
      </c>
      <c r="AJ34" s="144" t="str">
        <f>IFERROR(VLOOKUP(INDEX(EU_Extra!$D$157:$D$362,MATCH(LARGE(EU_Extra!AH$157:AH$362,$D34),EU_Extra!AH$157:AH$362,0)),Countries!$A:$B,2,FALSE),"")</f>
        <v/>
      </c>
    </row>
    <row r="35" spans="4:36" ht="16" customHeight="1">
      <c r="D35" s="145">
        <f t="shared" si="1"/>
        <v>28</v>
      </c>
      <c r="E35" s="144" t="str">
        <f>IFERROR(VLOOKUP(INDEX(EU_Extra!$D$156:$D$362,MATCH(LARGE(EU_Extra!#REF!,$D35),EU_Extra!#REF!,0)),Countries!$A:$B,2,FALSE),"")</f>
        <v/>
      </c>
      <c r="F35" s="144" t="str">
        <f>IFERROR(VLOOKUP(INDEX(EU_Extra!$D$156:$D$362,MATCH(LARGE(EU_Extra!#REF!,$D35),EU_Extra!#REF!,0)),Countries!$A:$B,2,FALSE),"")</f>
        <v/>
      </c>
      <c r="G35" s="144" t="str">
        <f>IFERROR(VLOOKUP(INDEX(EU_Extra!$D$157:$D$362,MATCH(LARGE(EU_Extra!E$157:E$362,$D35),EU_Extra!E$157:E$362,0)),Countries!$A:$B,2,FALSE),"")</f>
        <v>NordMazedonien</v>
      </c>
      <c r="H35" s="144" t="str">
        <f>IFERROR(VLOOKUP(INDEX(EU_Extra!$D$157:$D$362,MATCH(LARGE(EU_Extra!F$157:F$362,$D35),EU_Extra!F$157:F$362,0)),Countries!$A:$B,2,FALSE),"")</f>
        <v>Moldau</v>
      </c>
      <c r="I35" s="144" t="str">
        <f>IFERROR(VLOOKUP(INDEX(EU_Extra!$D$157:$D$362,MATCH(LARGE(EU_Extra!G$157:G$362,$D35),EU_Extra!G$157:G$362,0)),Countries!$A:$B,2,FALSE),"")</f>
        <v>Mauretanien</v>
      </c>
      <c r="J35" s="144" t="str">
        <f>IFERROR(VLOOKUP(INDEX(EU_Extra!$D$157:$D$362,MATCH(LARGE(EU_Extra!H$157:H$362,$D35),EU_Extra!H$157:H$362,0)),Countries!$A:$B,2,FALSE),"")</f>
        <v>Jemen</v>
      </c>
      <c r="K35" s="144" t="str">
        <f>IFERROR(VLOOKUP(INDEX(EU_Extra!$D$157:$D$362,MATCH(LARGE(EU_Extra!I$157:I$362,$D35),EU_Extra!I$157:I$362,0)),Countries!$A:$B,2,FALSE),"")</f>
        <v>Jemen</v>
      </c>
      <c r="L35" s="144" t="str">
        <f>IFERROR(VLOOKUP(INDEX(EU_Extra!$D$157:$D$362,MATCH(LARGE(EU_Extra!J$157:J$362,$D35),EU_Extra!J$157:J$362,0)),Countries!$A:$B,2,FALSE),"")</f>
        <v>Armenien</v>
      </c>
      <c r="M35" s="144" t="str">
        <f>IFERROR(VLOOKUP(INDEX(EU_Extra!$D$157:$D$362,MATCH(LARGE(EU_Extra!K$157:K$362,$D35),EU_Extra!K$157:K$362,0)),Countries!$A:$B,2,FALSE),"")</f>
        <v>Kyrgyzstan</v>
      </c>
      <c r="N35" s="144" t="str">
        <f>IFERROR(VLOOKUP(INDEX(EU_Extra!$D$157:$D$362,MATCH(LARGE(EU_Extra!L$157:L$362,$D35),EU_Extra!L$157:L$362,0)),Countries!$A:$B,2,FALSE),"")</f>
        <v>Kyrgyzstan</v>
      </c>
      <c r="O35" s="144" t="str">
        <f>IFERROR(VLOOKUP(INDEX(EU_Extra!$D$157:$D$362,MATCH(LARGE(EU_Extra!M$157:M$362,$D35),EU_Extra!M$157:M$362,0)),Countries!$A:$B,2,FALSE),"")</f>
        <v>Burkina Faso</v>
      </c>
      <c r="P35" s="144" t="str">
        <f>IFERROR(VLOOKUP(INDEX(EU_Extra!$D$157:$D$362,MATCH(LARGE(EU_Extra!N$157:N$362,$D35),EU_Extra!N$157:N$362,0)),Countries!$A:$B,2,FALSE),"")</f>
        <v>Kyrgyzstan</v>
      </c>
      <c r="Q35" s="144" t="str">
        <f>IFERROR(VLOOKUP(INDEX(EU_Extra!$D$157:$D$362,MATCH(LARGE(EU_Extra!O$157:O$362,$D35),EU_Extra!O$157:O$362,0)),Countries!$A:$B,2,FALSE),"")</f>
        <v>Benin</v>
      </c>
      <c r="R35" s="144" t="str">
        <f>IFERROR(VLOOKUP(INDEX(EU_Extra!$D$157:$D$362,MATCH(LARGE(EU_Extra!P$157:P$362,$D35),EU_Extra!P$157:P$362,0)),Countries!$A:$B,2,FALSE),"")</f>
        <v>Armenien</v>
      </c>
      <c r="S35" s="144" t="str">
        <f>IFERROR(VLOOKUP(INDEX(EU_Extra!$D$157:$D$362,MATCH(LARGE(EU_Extra!Q$157:Q$362,$D35),EU_Extra!Q$157:Q$362,0)),Countries!$A:$B,2,FALSE),"")</f>
        <v>Oman</v>
      </c>
      <c r="T35" s="144" t="str">
        <f>IFERROR(VLOOKUP(INDEX(EU_Extra!$D$157:$D$362,MATCH(LARGE(EU_Extra!R$157:R$362,$D35),EU_Extra!R$157:R$362,0)),Countries!$A:$B,2,FALSE),"")</f>
        <v>Niger</v>
      </c>
      <c r="U35" s="144" t="str">
        <f>IFERROR(VLOOKUP(INDEX(EU_Extra!$D$157:$D$362,MATCH(LARGE(EU_Extra!S$157:S$362,$D35),EU_Extra!S$157:S$362,0)),Countries!$A:$B,2,FALSE),"")</f>
        <v>Ghana</v>
      </c>
      <c r="V35" s="144" t="str">
        <f>IFERROR(VLOOKUP(INDEX(EU_Extra!$D$157:$D$362,MATCH(LARGE(EU_Extra!T$157:T$362,$D35),EU_Extra!T$157:T$362,0)),Countries!$A:$B,2,FALSE),"")</f>
        <v>Besetzte Palästinensische Gebiete</v>
      </c>
      <c r="W35" s="144" t="str">
        <f>IFERROR(VLOOKUP(INDEX(EU_Extra!$D$157:$D$362,MATCH(LARGE(EU_Extra!U$157:U$362,$D35),EU_Extra!U$157:U$362,0)),Countries!$A:$B,2,FALSE),"")</f>
        <v>Benin</v>
      </c>
      <c r="X35" s="144" t="str">
        <f>IFERROR(VLOOKUP(INDEX(EU_Extra!$D$157:$D$362,MATCH(LARGE(EU_Extra!V$157:V$362,$D35),EU_Extra!V$157:V$362,0)),Countries!$A:$B,2,FALSE),"")</f>
        <v>Jordanien</v>
      </c>
      <c r="Y35" s="144" t="str">
        <f>IFERROR(VLOOKUP(INDEX(EU_Extra!$D$157:$D$362,MATCH(LARGE(EU_Extra!W$157:W$362,$D35),EU_Extra!W$157:W$362,0)),Countries!$A:$B,2,FALSE),"")</f>
        <v>Korea, Republik</v>
      </c>
      <c r="Z35" s="144" t="str">
        <f>IFERROR(VLOOKUP(INDEX(EU_Extra!$D$157:$D$362,MATCH(LARGE(EU_Extra!X$157:X$362,$D35),EU_Extra!X$157:X$362,0)),Countries!$A:$B,2,FALSE),"")</f>
        <v>Guinea</v>
      </c>
      <c r="AA35" s="144" t="str">
        <f>IFERROR(VLOOKUP(INDEX(EU_Extra!$D$157:$D$362,MATCH(LARGE(EU_Extra!Y$157:Y$362,$D35),EU_Extra!Y$157:Y$362,0)),Countries!$A:$B,2,FALSE),"")</f>
        <v>Niger</v>
      </c>
      <c r="AB35" s="144" t="str">
        <f>IFERROR(VLOOKUP(INDEX(EU_Extra!$D$157:$D$362,MATCH(LARGE(EU_Extra!Z$157:Z$362,$D35),EU_Extra!Z$157:Z$362,0)),Countries!$A:$B,2,FALSE),"")</f>
        <v/>
      </c>
      <c r="AC35" s="144" t="str">
        <f>IFERROR(VLOOKUP(INDEX(EU_Extra!$D$157:$D$362,MATCH(LARGE(EU_Extra!AA$157:AA$362,$D35),EU_Extra!AA$157:AA$362,0)),Countries!$A:$B,2,FALSE),"")</f>
        <v/>
      </c>
      <c r="AD35" s="144" t="str">
        <f>IFERROR(VLOOKUP(INDEX(EU_Extra!$D$157:$D$362,MATCH(LARGE(EU_Extra!AB$157:AB$362,$D35),EU_Extra!AB$157:AB$362,0)),Countries!$A:$B,2,FALSE),"")</f>
        <v/>
      </c>
      <c r="AE35" s="144" t="str">
        <f>IFERROR(VLOOKUP(INDEX(EU_Extra!$D$157:$D$362,MATCH(LARGE(EU_Extra!AC$157:AC$362,$D35),EU_Extra!AC$157:AC$362,0)),Countries!$A:$B,2,FALSE),"")</f>
        <v/>
      </c>
      <c r="AF35" s="144" t="str">
        <f>IFERROR(VLOOKUP(INDEX(EU_Extra!$D$157:$D$362,MATCH(LARGE(EU_Extra!AD$157:AD$362,$D35),EU_Extra!AD$157:AD$362,0)),Countries!$A:$B,2,FALSE),"")</f>
        <v/>
      </c>
      <c r="AG35" s="144" t="str">
        <f>IFERROR(VLOOKUP(INDEX(EU_Extra!$D$157:$D$362,MATCH(LARGE(EU_Extra!AE$157:AE$362,$D35),EU_Extra!AE$157:AE$362,0)),Countries!$A:$B,2,FALSE),"")</f>
        <v/>
      </c>
      <c r="AH35" s="144" t="str">
        <f>IFERROR(VLOOKUP(INDEX(EU_Extra!$D$157:$D$362,MATCH(LARGE(EU_Extra!AF$157:AF$362,$D35),EU_Extra!AF$157:AF$362,0)),Countries!$A:$B,2,FALSE),"")</f>
        <v/>
      </c>
      <c r="AI35" s="144" t="str">
        <f>IFERROR(VLOOKUP(INDEX(EU_Extra!$D$157:$D$362,MATCH(LARGE(EU_Extra!AG$157:AG$362,$D35),EU_Extra!AG$157:AG$362,0)),Countries!$A:$B,2,FALSE),"")</f>
        <v/>
      </c>
      <c r="AJ35" s="144" t="str">
        <f>IFERROR(VLOOKUP(INDEX(EU_Extra!$D$157:$D$362,MATCH(LARGE(EU_Extra!AH$157:AH$362,$D35),EU_Extra!AH$157:AH$362,0)),Countries!$A:$B,2,FALSE),"")</f>
        <v/>
      </c>
    </row>
    <row r="36" spans="4:36" ht="16" customHeight="1">
      <c r="D36" s="145">
        <f t="shared" si="1"/>
        <v>29</v>
      </c>
      <c r="E36" s="144" t="str">
        <f>IFERROR(VLOOKUP(INDEX(EU_Extra!$D$156:$D$362,MATCH(LARGE(EU_Extra!#REF!,$D36),EU_Extra!#REF!,0)),Countries!$A:$B,2,FALSE),"")</f>
        <v/>
      </c>
      <c r="F36" s="144" t="str">
        <f>IFERROR(VLOOKUP(INDEX(EU_Extra!$D$156:$D$362,MATCH(LARGE(EU_Extra!#REF!,$D36),EU_Extra!#REF!,0)),Countries!$A:$B,2,FALSE),"")</f>
        <v/>
      </c>
      <c r="G36" s="144" t="str">
        <f>IFERROR(VLOOKUP(INDEX(EU_Extra!$D$157:$D$362,MATCH(LARGE(EU_Extra!E$157:E$362,$D36),EU_Extra!E$157:E$362,0)),Countries!$A:$B,2,FALSE),"")</f>
        <v>Indonesien</v>
      </c>
      <c r="H36" s="144" t="str">
        <f>IFERROR(VLOOKUP(INDEX(EU_Extra!$D$157:$D$362,MATCH(LARGE(EU_Extra!F$157:F$362,$D36),EU_Extra!F$157:F$362,0)),Countries!$A:$B,2,FALSE),"")</f>
        <v>Burkina Faso</v>
      </c>
      <c r="I36" s="144" t="str">
        <f>IFERROR(VLOOKUP(INDEX(EU_Extra!$D$157:$D$362,MATCH(LARGE(EU_Extra!G$157:G$362,$D36),EU_Extra!G$157:G$362,0)),Countries!$A:$B,2,FALSE),"")</f>
        <v>Kamerun</v>
      </c>
      <c r="J36" s="144" t="str">
        <f>IFERROR(VLOOKUP(INDEX(EU_Extra!$D$157:$D$362,MATCH(LARGE(EU_Extra!H$157:H$362,$D36),EU_Extra!H$157:H$362,0)),Countries!$A:$B,2,FALSE),"")</f>
        <v>Singapur</v>
      </c>
      <c r="K36" s="144" t="str">
        <f>IFERROR(VLOOKUP(INDEX(EU_Extra!$D$157:$D$362,MATCH(LARGE(EU_Extra!I$157:I$362,$D36),EU_Extra!I$157:I$362,0)),Countries!$A:$B,2,FALSE),"")</f>
        <v>Aserbaidschan</v>
      </c>
      <c r="L36" s="144" t="str">
        <f>IFERROR(VLOOKUP(INDEX(EU_Extra!$D$157:$D$362,MATCH(LARGE(EU_Extra!J$157:J$362,$D36),EU_Extra!J$157:J$362,0)),Countries!$A:$B,2,FALSE),"")</f>
        <v>Niger</v>
      </c>
      <c r="M36" s="144" t="str">
        <f>IFERROR(VLOOKUP(INDEX(EU_Extra!$D$157:$D$362,MATCH(LARGE(EU_Extra!K$157:K$362,$D36),EU_Extra!K$157:K$362,0)),Countries!$A:$B,2,FALSE),"")</f>
        <v>Bahrein</v>
      </c>
      <c r="N36" s="144" t="str">
        <f>IFERROR(VLOOKUP(INDEX(EU_Extra!$D$157:$D$362,MATCH(LARGE(EU_Extra!L$157:L$362,$D36),EU_Extra!L$157:L$362,0)),Countries!$A:$B,2,FALSE),"")</f>
        <v>Togo</v>
      </c>
      <c r="O36" s="144" t="str">
        <f>IFERROR(VLOOKUP(INDEX(EU_Extra!$D$157:$D$362,MATCH(LARGE(EU_Extra!M$157:M$362,$D36),EU_Extra!M$157:M$362,0)),Countries!$A:$B,2,FALSE),"")</f>
        <v>Bahrein</v>
      </c>
      <c r="P36" s="144" t="str">
        <f>IFERROR(VLOOKUP(INDEX(EU_Extra!$D$157:$D$362,MATCH(LARGE(EU_Extra!N$157:N$362,$D36),EU_Extra!N$157:N$362,0)),Countries!$A:$B,2,FALSE),"")</f>
        <v>Benin</v>
      </c>
      <c r="Q36" s="144" t="str">
        <f>IFERROR(VLOOKUP(INDEX(EU_Extra!$D$157:$D$362,MATCH(LARGE(EU_Extra!O$157:O$362,$D36),EU_Extra!O$157:O$362,0)),Countries!$A:$B,2,FALSE),"")</f>
        <v>Kenia</v>
      </c>
      <c r="R36" s="144" t="str">
        <f>IFERROR(VLOOKUP(INDEX(EU_Extra!$D$157:$D$362,MATCH(LARGE(EU_Extra!P$157:P$362,$D36),EU_Extra!P$157:P$362,0)),Countries!$A:$B,2,FALSE),"")</f>
        <v>Bosnien-Herzegowina</v>
      </c>
      <c r="S36" s="144" t="str">
        <f>IFERROR(VLOOKUP(INDEX(EU_Extra!$D$157:$D$362,MATCH(LARGE(EU_Extra!Q$157:Q$362,$D36),EU_Extra!Q$157:Q$362,0)),Countries!$A:$B,2,FALSE),"")</f>
        <v>Armenien</v>
      </c>
      <c r="T36" s="144" t="str">
        <f>IFERROR(VLOOKUP(INDEX(EU_Extra!$D$157:$D$362,MATCH(LARGE(EU_Extra!R$157:R$362,$D36),EU_Extra!R$157:R$362,0)),Countries!$A:$B,2,FALSE),"")</f>
        <v>Tadschikistan</v>
      </c>
      <c r="U36" s="144" t="str">
        <f>IFERROR(VLOOKUP(INDEX(EU_Extra!$D$157:$D$362,MATCH(LARGE(EU_Extra!S$157:S$362,$D36),EU_Extra!S$157:S$362,0)),Countries!$A:$B,2,FALSE),"")</f>
        <v>Bosnien-Herzegowina</v>
      </c>
      <c r="V36" s="144" t="str">
        <f>IFERROR(VLOOKUP(INDEX(EU_Extra!$D$157:$D$362,MATCH(LARGE(EU_Extra!T$157:T$362,$D36),EU_Extra!T$157:T$362,0)),Countries!$A:$B,2,FALSE),"")</f>
        <v>Libyen</v>
      </c>
      <c r="W36" s="144" t="str">
        <f>IFERROR(VLOOKUP(INDEX(EU_Extra!$D$157:$D$362,MATCH(LARGE(EU_Extra!U$157:U$362,$D36),EU_Extra!U$157:U$362,0)),Countries!$A:$B,2,FALSE),"")</f>
        <v>NordMazedonien</v>
      </c>
      <c r="X36" s="144" t="str">
        <f>IFERROR(VLOOKUP(INDEX(EU_Extra!$D$157:$D$362,MATCH(LARGE(EU_Extra!V$157:V$362,$D36),EU_Extra!V$157:V$362,0)),Countries!$A:$B,2,FALSE),"")</f>
        <v>Burkina Faso</v>
      </c>
      <c r="Y36" s="144" t="str">
        <f>IFERROR(VLOOKUP(INDEX(EU_Extra!$D$157:$D$362,MATCH(LARGE(EU_Extra!W$157:W$362,$D36),EU_Extra!W$157:W$362,0)),Countries!$A:$B,2,FALSE),"")</f>
        <v>Tschad</v>
      </c>
      <c r="Z36" s="144" t="str">
        <f>IFERROR(VLOOKUP(INDEX(EU_Extra!$D$157:$D$362,MATCH(LARGE(EU_Extra!X$157:X$362,$D36),EU_Extra!X$157:X$362,0)),Countries!$A:$B,2,FALSE),"")</f>
        <v>Korea, Republik</v>
      </c>
      <c r="AA36" s="144" t="str">
        <f>IFERROR(VLOOKUP(INDEX(EU_Extra!$D$157:$D$362,MATCH(LARGE(EU_Extra!Y$157:Y$362,$D36),EU_Extra!Y$157:Y$362,0)),Countries!$A:$B,2,FALSE),"")</f>
        <v>Mali</v>
      </c>
      <c r="AB36" s="144" t="str">
        <f>IFERROR(VLOOKUP(INDEX(EU_Extra!$D$157:$D$362,MATCH(LARGE(EU_Extra!Z$157:Z$362,$D36),EU_Extra!Z$157:Z$362,0)),Countries!$A:$B,2,FALSE),"")</f>
        <v/>
      </c>
      <c r="AC36" s="144" t="str">
        <f>IFERROR(VLOOKUP(INDEX(EU_Extra!$D$157:$D$362,MATCH(LARGE(EU_Extra!AA$157:AA$362,$D36),EU_Extra!AA$157:AA$362,0)),Countries!$A:$B,2,FALSE),"")</f>
        <v/>
      </c>
      <c r="AD36" s="144" t="str">
        <f>IFERROR(VLOOKUP(INDEX(EU_Extra!$D$157:$D$362,MATCH(LARGE(EU_Extra!AB$157:AB$362,$D36),EU_Extra!AB$157:AB$362,0)),Countries!$A:$B,2,FALSE),"")</f>
        <v/>
      </c>
      <c r="AE36" s="144" t="str">
        <f>IFERROR(VLOOKUP(INDEX(EU_Extra!$D$157:$D$362,MATCH(LARGE(EU_Extra!AC$157:AC$362,$D36),EU_Extra!AC$157:AC$362,0)),Countries!$A:$B,2,FALSE),"")</f>
        <v/>
      </c>
      <c r="AF36" s="144" t="str">
        <f>IFERROR(VLOOKUP(INDEX(EU_Extra!$D$157:$D$362,MATCH(LARGE(EU_Extra!AD$157:AD$362,$D36),EU_Extra!AD$157:AD$362,0)),Countries!$A:$B,2,FALSE),"")</f>
        <v/>
      </c>
      <c r="AG36" s="144" t="str">
        <f>IFERROR(VLOOKUP(INDEX(EU_Extra!$D$157:$D$362,MATCH(LARGE(EU_Extra!AE$157:AE$362,$D36),EU_Extra!AE$157:AE$362,0)),Countries!$A:$B,2,FALSE),"")</f>
        <v/>
      </c>
      <c r="AH36" s="144" t="str">
        <f>IFERROR(VLOOKUP(INDEX(EU_Extra!$D$157:$D$362,MATCH(LARGE(EU_Extra!AF$157:AF$362,$D36),EU_Extra!AF$157:AF$362,0)),Countries!$A:$B,2,FALSE),"")</f>
        <v/>
      </c>
      <c r="AI36" s="144" t="str">
        <f>IFERROR(VLOOKUP(INDEX(EU_Extra!$D$157:$D$362,MATCH(LARGE(EU_Extra!AG$157:AG$362,$D36),EU_Extra!AG$157:AG$362,0)),Countries!$A:$B,2,FALSE),"")</f>
        <v/>
      </c>
      <c r="AJ36" s="144" t="str">
        <f>IFERROR(VLOOKUP(INDEX(EU_Extra!$D$157:$D$362,MATCH(LARGE(EU_Extra!AH$157:AH$362,$D36),EU_Extra!AH$157:AH$362,0)),Countries!$A:$B,2,FALSE),"")</f>
        <v/>
      </c>
    </row>
    <row r="37" spans="4:36" ht="16" customHeight="1">
      <c r="D37" s="145">
        <f t="shared" si="1"/>
        <v>30</v>
      </c>
      <c r="E37" s="144" t="str">
        <f>IFERROR(VLOOKUP(INDEX(EU_Extra!$D$156:$D$362,MATCH(LARGE(EU_Extra!#REF!,$D37),EU_Extra!#REF!,0)),Countries!$A:$B,2,FALSE),"")</f>
        <v/>
      </c>
      <c r="F37" s="144" t="str">
        <f>IFERROR(VLOOKUP(INDEX(EU_Extra!$D$156:$D$362,MATCH(LARGE(EU_Extra!#REF!,$D37),EU_Extra!#REF!,0)),Countries!$A:$B,2,FALSE),"")</f>
        <v/>
      </c>
      <c r="G37" s="144" t="str">
        <f>IFERROR(VLOOKUP(INDEX(EU_Extra!$D$157:$D$362,MATCH(LARGE(EU_Extra!E$157:E$362,$D37),EU_Extra!E$157:E$362,0)),Countries!$A:$B,2,FALSE),"")</f>
        <v>Sri Lanka</v>
      </c>
      <c r="H37" s="144" t="str">
        <f>IFERROR(VLOOKUP(INDEX(EU_Extra!$D$157:$D$362,MATCH(LARGE(EU_Extra!F$157:F$362,$D37),EU_Extra!F$157:F$362,0)),Countries!$A:$B,2,FALSE),"")</f>
        <v>Senegal</v>
      </c>
      <c r="I37" s="144" t="str">
        <f>IFERROR(VLOOKUP(INDEX(EU_Extra!$D$157:$D$362,MATCH(LARGE(EU_Extra!G$157:G$362,$D37),EU_Extra!G$157:G$362,0)),Countries!$A:$B,2,FALSE),"")</f>
        <v>NordMazedonien</v>
      </c>
      <c r="J37" s="144" t="str">
        <f>IFERROR(VLOOKUP(INDEX(EU_Extra!$D$157:$D$362,MATCH(LARGE(EU_Extra!H$157:H$362,$D37),EU_Extra!H$157:H$362,0)),Countries!$A:$B,2,FALSE),"")</f>
        <v>Turkmenistan</v>
      </c>
      <c r="K37" s="144" t="str">
        <f>IFERROR(VLOOKUP(INDEX(EU_Extra!$D$157:$D$362,MATCH(LARGE(EU_Extra!I$157:I$362,$D37),EU_Extra!I$157:I$362,0)),Countries!$A:$B,2,FALSE),"")</f>
        <v>Albanien</v>
      </c>
      <c r="L37" s="144" t="str">
        <f>IFERROR(VLOOKUP(INDEX(EU_Extra!$D$157:$D$362,MATCH(LARGE(EU_Extra!J$157:J$362,$D37),EU_Extra!J$157:J$362,0)),Countries!$A:$B,2,FALSE),"")</f>
        <v>Jemen</v>
      </c>
      <c r="M37" s="144" t="str">
        <f>IFERROR(VLOOKUP(INDEX(EU_Extra!$D$157:$D$362,MATCH(LARGE(EU_Extra!K$157:K$362,$D37),EU_Extra!K$157:K$362,0)),Countries!$A:$B,2,FALSE),"")</f>
        <v>Ghana</v>
      </c>
      <c r="N37" s="144" t="str">
        <f>IFERROR(VLOOKUP(INDEX(EU_Extra!$D$157:$D$362,MATCH(LARGE(EU_Extra!L$157:L$362,$D37),EU_Extra!L$157:L$362,0)),Countries!$A:$B,2,FALSE),"")</f>
        <v>Katar</v>
      </c>
      <c r="O37" s="144" t="str">
        <f>IFERROR(VLOOKUP(INDEX(EU_Extra!$D$157:$D$362,MATCH(LARGE(EU_Extra!M$157:M$362,$D37),EU_Extra!M$157:M$362,0)),Countries!$A:$B,2,FALSE),"")</f>
        <v>Mauretanien</v>
      </c>
      <c r="P37" s="144" t="str">
        <f>IFERROR(VLOOKUP(INDEX(EU_Extra!$D$157:$D$362,MATCH(LARGE(EU_Extra!N$157:N$362,$D37),EU_Extra!N$157:N$362,0)),Countries!$A:$B,2,FALSE),"")</f>
        <v>Andorra</v>
      </c>
      <c r="Q37" s="144" t="str">
        <f>IFERROR(VLOOKUP(INDEX(EU_Extra!$D$157:$D$362,MATCH(LARGE(EU_Extra!O$157:O$362,$D37),EU_Extra!O$157:O$362,0)),Countries!$A:$B,2,FALSE),"")</f>
        <v>Island</v>
      </c>
      <c r="R37" s="144" t="str">
        <f>IFERROR(VLOOKUP(INDEX(EU_Extra!$D$157:$D$362,MATCH(LARGE(EU_Extra!P$157:P$362,$D37),EU_Extra!P$157:P$362,0)),Countries!$A:$B,2,FALSE),"")</f>
        <v>Vereinigte Staaten</v>
      </c>
      <c r="S37" s="144" t="str">
        <f>IFERROR(VLOOKUP(INDEX(EU_Extra!$D$157:$D$362,MATCH(LARGE(EU_Extra!Q$157:Q$362,$D37),EU_Extra!Q$157:Q$362,0)),Countries!$A:$B,2,FALSE),"")</f>
        <v>Niger</v>
      </c>
      <c r="T37" s="144" t="str">
        <f>IFERROR(VLOOKUP(INDEX(EU_Extra!$D$157:$D$362,MATCH(LARGE(EU_Extra!R$157:R$362,$D37),EU_Extra!R$157:R$362,0)),Countries!$A:$B,2,FALSE),"")</f>
        <v>Türkei</v>
      </c>
      <c r="U37" s="144" t="str">
        <f>IFERROR(VLOOKUP(INDEX(EU_Extra!$D$157:$D$362,MATCH(LARGE(EU_Extra!S$157:S$362,$D37),EU_Extra!S$157:S$362,0)),Countries!$A:$B,2,FALSE),"")</f>
        <v>Togo</v>
      </c>
      <c r="V37" s="144" t="str">
        <f>IFERROR(VLOOKUP(INDEX(EU_Extra!$D$157:$D$362,MATCH(LARGE(EU_Extra!T$157:T$362,$D37),EU_Extra!T$157:T$362,0)),Countries!$A:$B,2,FALSE),"")</f>
        <v>Island</v>
      </c>
      <c r="W37" s="144" t="str">
        <f>IFERROR(VLOOKUP(INDEX(EU_Extra!$D$157:$D$362,MATCH(LARGE(EU_Extra!U$157:U$362,$D37),EU_Extra!U$157:U$362,0)),Countries!$A:$B,2,FALSE),"")</f>
        <v>Geheim Extra</v>
      </c>
      <c r="X37" s="144" t="str">
        <f>IFERROR(VLOOKUP(INDEX(EU_Extra!$D$157:$D$362,MATCH(LARGE(EU_Extra!V$157:V$362,$D37),EU_Extra!V$157:V$362,0)),Countries!$A:$B,2,FALSE),"")</f>
        <v>Mali</v>
      </c>
      <c r="Y37" s="144" t="str">
        <f>IFERROR(VLOOKUP(INDEX(EU_Extra!$D$157:$D$362,MATCH(LARGE(EU_Extra!W$157:W$362,$D37),EU_Extra!W$157:W$362,0)),Countries!$A:$B,2,FALSE),"")</f>
        <v>Niger</v>
      </c>
      <c r="Z37" s="144" t="str">
        <f>IFERROR(VLOOKUP(INDEX(EU_Extra!$D$157:$D$362,MATCH(LARGE(EU_Extra!X$157:X$362,$D37),EU_Extra!X$157:X$362,0)),Countries!$A:$B,2,FALSE),"")</f>
        <v>Niger</v>
      </c>
      <c r="AA37" s="144" t="str">
        <f>IFERROR(VLOOKUP(INDEX(EU_Extra!$D$157:$D$362,MATCH(LARGE(EU_Extra!Y$157:Y$362,$D37),EU_Extra!Y$157:Y$362,0)),Countries!$A:$B,2,FALSE),"")</f>
        <v>Island</v>
      </c>
      <c r="AB37" s="144" t="str">
        <f>IFERROR(VLOOKUP(INDEX(EU_Extra!$D$157:$D$362,MATCH(LARGE(EU_Extra!Z$157:Z$362,$D37),EU_Extra!Z$157:Z$362,0)),Countries!$A:$B,2,FALSE),"")</f>
        <v/>
      </c>
      <c r="AC37" s="144" t="str">
        <f>IFERROR(VLOOKUP(INDEX(EU_Extra!$D$157:$D$362,MATCH(LARGE(EU_Extra!AA$157:AA$362,$D37),EU_Extra!AA$157:AA$362,0)),Countries!$A:$B,2,FALSE),"")</f>
        <v/>
      </c>
      <c r="AD37" s="144" t="str">
        <f>IFERROR(VLOOKUP(INDEX(EU_Extra!$D$157:$D$362,MATCH(LARGE(EU_Extra!AB$157:AB$362,$D37),EU_Extra!AB$157:AB$362,0)),Countries!$A:$B,2,FALSE),"")</f>
        <v/>
      </c>
      <c r="AE37" s="144" t="str">
        <f>IFERROR(VLOOKUP(INDEX(EU_Extra!$D$157:$D$362,MATCH(LARGE(EU_Extra!AC$157:AC$362,$D37),EU_Extra!AC$157:AC$362,0)),Countries!$A:$B,2,FALSE),"")</f>
        <v/>
      </c>
      <c r="AF37" s="144" t="str">
        <f>IFERROR(VLOOKUP(INDEX(EU_Extra!$D$157:$D$362,MATCH(LARGE(EU_Extra!AD$157:AD$362,$D37),EU_Extra!AD$157:AD$362,0)),Countries!$A:$B,2,FALSE),"")</f>
        <v/>
      </c>
      <c r="AG37" s="144" t="str">
        <f>IFERROR(VLOOKUP(INDEX(EU_Extra!$D$157:$D$362,MATCH(LARGE(EU_Extra!AE$157:AE$362,$D37),EU_Extra!AE$157:AE$362,0)),Countries!$A:$B,2,FALSE),"")</f>
        <v/>
      </c>
      <c r="AH37" s="144" t="str">
        <f>IFERROR(VLOOKUP(INDEX(EU_Extra!$D$157:$D$362,MATCH(LARGE(EU_Extra!AF$157:AF$362,$D37),EU_Extra!AF$157:AF$362,0)),Countries!$A:$B,2,FALSE),"")</f>
        <v/>
      </c>
      <c r="AI37" s="144" t="str">
        <f>IFERROR(VLOOKUP(INDEX(EU_Extra!$D$157:$D$362,MATCH(LARGE(EU_Extra!AG$157:AG$362,$D37),EU_Extra!AG$157:AG$362,0)),Countries!$A:$B,2,FALSE),"")</f>
        <v/>
      </c>
      <c r="AJ37" s="144" t="str">
        <f>IFERROR(VLOOKUP(INDEX(EU_Extra!$D$157:$D$362,MATCH(LARGE(EU_Extra!AH$157:AH$362,$D37),EU_Extra!AH$157:AH$362,0)),Countries!$A:$B,2,FALSE),"")</f>
        <v/>
      </c>
    </row>
    <row r="38" spans="4:36" ht="16" customHeight="1">
      <c r="D38" s="145">
        <f t="shared" si="1"/>
        <v>31</v>
      </c>
      <c r="E38" s="144" t="str">
        <f>IFERROR(VLOOKUP(INDEX(EU_Extra!$D$156:$D$362,MATCH(LARGE(EU_Extra!#REF!,$D38),EU_Extra!#REF!,0)),Countries!$A:$B,2,FALSE),"")</f>
        <v/>
      </c>
      <c r="F38" s="144" t="str">
        <f>IFERROR(VLOOKUP(INDEX(EU_Extra!$D$156:$D$362,MATCH(LARGE(EU_Extra!#REF!,$D38),EU_Extra!#REF!,0)),Countries!$A:$B,2,FALSE),"")</f>
        <v/>
      </c>
      <c r="G38" s="144" t="str">
        <f>IFERROR(VLOOKUP(INDEX(EU_Extra!$D$157:$D$362,MATCH(LARGE(EU_Extra!E$157:E$362,$D38),EU_Extra!E$157:E$362,0)),Countries!$A:$B,2,FALSE),"")</f>
        <v>Tunisien</v>
      </c>
      <c r="H38" s="144" t="str">
        <f>IFERROR(VLOOKUP(INDEX(EU_Extra!$D$157:$D$362,MATCH(LARGE(EU_Extra!F$157:F$362,$D38),EU_Extra!F$157:F$362,0)),Countries!$A:$B,2,FALSE),"")</f>
        <v>Indonesien</v>
      </c>
      <c r="I38" s="144" t="str">
        <f>IFERROR(VLOOKUP(INDEX(EU_Extra!$D$157:$D$362,MATCH(LARGE(EU_Extra!G$157:G$362,$D38),EU_Extra!G$157:G$362,0)),Countries!$A:$B,2,FALSE),"")</f>
        <v>Indonesien</v>
      </c>
      <c r="J38" s="144" t="str">
        <f>IFERROR(VLOOKUP(INDEX(EU_Extra!$D$157:$D$362,MATCH(LARGE(EU_Extra!H$157:H$362,$D38),EU_Extra!H$157:H$362,0)),Countries!$A:$B,2,FALSE),"")</f>
        <v>Türkei</v>
      </c>
      <c r="K38" s="144" t="str">
        <f>IFERROR(VLOOKUP(INDEX(EU_Extra!$D$157:$D$362,MATCH(LARGE(EU_Extra!I$157:I$362,$D38),EU_Extra!I$157:I$362,0)),Countries!$A:$B,2,FALSE),"")</f>
        <v>Mauretanien</v>
      </c>
      <c r="L38" s="144" t="str">
        <f>IFERROR(VLOOKUP(INDEX(EU_Extra!$D$157:$D$362,MATCH(LARGE(EU_Extra!J$157:J$362,$D38),EU_Extra!J$157:J$362,0)),Countries!$A:$B,2,FALSE),"")</f>
        <v>Bahrein</v>
      </c>
      <c r="M38" s="144" t="str">
        <f>IFERROR(VLOOKUP(INDEX(EU_Extra!$D$157:$D$362,MATCH(LARGE(EU_Extra!K$157:K$362,$D38),EU_Extra!K$157:K$362,0)),Countries!$A:$B,2,FALSE),"")</f>
        <v>Burkina Faso</v>
      </c>
      <c r="N38" s="144" t="str">
        <f>IFERROR(VLOOKUP(INDEX(EU_Extra!$D$157:$D$362,MATCH(LARGE(EU_Extra!L$157:L$362,$D38),EU_Extra!L$157:L$362,0)),Countries!$A:$B,2,FALSE),"")</f>
        <v>Taiwan</v>
      </c>
      <c r="O38" s="144" t="str">
        <f>IFERROR(VLOOKUP(INDEX(EU_Extra!$D$157:$D$362,MATCH(LARGE(EU_Extra!M$157:M$362,$D38),EU_Extra!M$157:M$362,0)),Countries!$A:$B,2,FALSE),"")</f>
        <v>Armenien</v>
      </c>
      <c r="P38" s="144" t="str">
        <f>IFERROR(VLOOKUP(INDEX(EU_Extra!$D$157:$D$362,MATCH(LARGE(EU_Extra!N$157:N$362,$D38),EU_Extra!N$157:N$362,0)),Countries!$A:$B,2,FALSE),"")</f>
        <v>Philippinen</v>
      </c>
      <c r="Q38" s="144" t="str">
        <f>IFERROR(VLOOKUP(INDEX(EU_Extra!$D$157:$D$362,MATCH(LARGE(EU_Extra!O$157:O$362,$D38),EU_Extra!O$157:O$362,0)),Countries!$A:$B,2,FALSE),"")</f>
        <v>Singapur</v>
      </c>
      <c r="R38" s="144" t="str">
        <f>IFERROR(VLOOKUP(INDEX(EU_Extra!$D$157:$D$362,MATCH(LARGE(EU_Extra!P$157:P$362,$D38),EU_Extra!P$157:P$362,0)),Countries!$A:$B,2,FALSE),"")</f>
        <v>Angola</v>
      </c>
      <c r="S38" s="144" t="str">
        <f>IFERROR(VLOOKUP(INDEX(EU_Extra!$D$157:$D$362,MATCH(LARGE(EU_Extra!Q$157:Q$362,$D38),EU_Extra!Q$157:Q$362,0)),Countries!$A:$B,2,FALSE),"")</f>
        <v>Ghana</v>
      </c>
      <c r="T38" s="144" t="str">
        <f>IFERROR(VLOOKUP(INDEX(EU_Extra!$D$157:$D$362,MATCH(LARGE(EU_Extra!R$157:R$362,$D38),EU_Extra!R$157:R$362,0)),Countries!$A:$B,2,FALSE),"")</f>
        <v>Tansania</v>
      </c>
      <c r="U38" s="144" t="str">
        <f>IFERROR(VLOOKUP(INDEX(EU_Extra!$D$157:$D$362,MATCH(LARGE(EU_Extra!S$157:S$362,$D38),EU_Extra!S$157:S$362,0)),Countries!$A:$B,2,FALSE),"")</f>
        <v>Oman</v>
      </c>
      <c r="V38" s="144" t="str">
        <f>IFERROR(VLOOKUP(INDEX(EU_Extra!$D$157:$D$362,MATCH(LARGE(EU_Extra!T$157:T$362,$D38),EU_Extra!T$157:T$362,0)),Countries!$A:$B,2,FALSE),"")</f>
        <v>Mauretanien</v>
      </c>
      <c r="W38" s="144" t="str">
        <f>IFERROR(VLOOKUP(INDEX(EU_Extra!$D$157:$D$362,MATCH(LARGE(EU_Extra!U$157:U$362,$D38),EU_Extra!U$157:U$362,0)),Countries!$A:$B,2,FALSE),"")</f>
        <v>Sierra Leone</v>
      </c>
      <c r="X38" s="144" t="str">
        <f>IFERROR(VLOOKUP(INDEX(EU_Extra!$D$157:$D$362,MATCH(LARGE(EU_Extra!V$157:V$362,$D38),EU_Extra!V$157:V$362,0)),Countries!$A:$B,2,FALSE),"")</f>
        <v>Algerien</v>
      </c>
      <c r="Y38" s="144" t="str">
        <f>IFERROR(VLOOKUP(INDEX(EU_Extra!$D$157:$D$362,MATCH(LARGE(EU_Extra!W$157:W$362,$D38),EU_Extra!W$157:W$362,0)),Countries!$A:$B,2,FALSE),"")</f>
        <v>Bosnien-Herzegowina</v>
      </c>
      <c r="Z38" s="144" t="str">
        <f>IFERROR(VLOOKUP(INDEX(EU_Extra!$D$157:$D$362,MATCH(LARGE(EU_Extra!X$157:X$362,$D38),EU_Extra!X$157:X$362,0)),Countries!$A:$B,2,FALSE),"")</f>
        <v>Serbien</v>
      </c>
      <c r="AA38" s="144" t="str">
        <f>IFERROR(VLOOKUP(INDEX(EU_Extra!$D$157:$D$362,MATCH(LARGE(EU_Extra!Y$157:Y$362,$D38),EU_Extra!Y$157:Y$362,0)),Countries!$A:$B,2,FALSE),"")</f>
        <v>Gabun</v>
      </c>
      <c r="AB38" s="144" t="str">
        <f>IFERROR(VLOOKUP(INDEX(EU_Extra!$D$157:$D$362,MATCH(LARGE(EU_Extra!Z$157:Z$362,$D38),EU_Extra!Z$157:Z$362,0)),Countries!$A:$B,2,FALSE),"")</f>
        <v/>
      </c>
      <c r="AC38" s="144" t="str">
        <f>IFERROR(VLOOKUP(INDEX(EU_Extra!$D$157:$D$362,MATCH(LARGE(EU_Extra!AA$157:AA$362,$D38),EU_Extra!AA$157:AA$362,0)),Countries!$A:$B,2,FALSE),"")</f>
        <v/>
      </c>
      <c r="AD38" s="144" t="str">
        <f>IFERROR(VLOOKUP(INDEX(EU_Extra!$D$157:$D$362,MATCH(LARGE(EU_Extra!AB$157:AB$362,$D38),EU_Extra!AB$157:AB$362,0)),Countries!$A:$B,2,FALSE),"")</f>
        <v/>
      </c>
      <c r="AE38" s="144" t="str">
        <f>IFERROR(VLOOKUP(INDEX(EU_Extra!$D$157:$D$362,MATCH(LARGE(EU_Extra!AC$157:AC$362,$D38),EU_Extra!AC$157:AC$362,0)),Countries!$A:$B,2,FALSE),"")</f>
        <v/>
      </c>
      <c r="AF38" s="144" t="str">
        <f>IFERROR(VLOOKUP(INDEX(EU_Extra!$D$157:$D$362,MATCH(LARGE(EU_Extra!AD$157:AD$362,$D38),EU_Extra!AD$157:AD$362,0)),Countries!$A:$B,2,FALSE),"")</f>
        <v/>
      </c>
      <c r="AG38" s="144" t="str">
        <f>IFERROR(VLOOKUP(INDEX(EU_Extra!$D$157:$D$362,MATCH(LARGE(EU_Extra!AE$157:AE$362,$D38),EU_Extra!AE$157:AE$362,0)),Countries!$A:$B,2,FALSE),"")</f>
        <v/>
      </c>
      <c r="AH38" s="144" t="str">
        <f>IFERROR(VLOOKUP(INDEX(EU_Extra!$D$157:$D$362,MATCH(LARGE(EU_Extra!AF$157:AF$362,$D38),EU_Extra!AF$157:AF$362,0)),Countries!$A:$B,2,FALSE),"")</f>
        <v/>
      </c>
      <c r="AI38" s="144" t="str">
        <f>IFERROR(VLOOKUP(INDEX(EU_Extra!$D$157:$D$362,MATCH(LARGE(EU_Extra!AG$157:AG$362,$D38),EU_Extra!AG$157:AG$362,0)),Countries!$A:$B,2,FALSE),"")</f>
        <v/>
      </c>
      <c r="AJ38" s="144" t="str">
        <f>IFERROR(VLOOKUP(INDEX(EU_Extra!$D$157:$D$362,MATCH(LARGE(EU_Extra!AH$157:AH$362,$D38),EU_Extra!AH$157:AH$362,0)),Countries!$A:$B,2,FALSE),"")</f>
        <v/>
      </c>
    </row>
    <row r="39" spans="4:36" ht="16" customHeight="1">
      <c r="D39" s="145">
        <f t="shared" si="1"/>
        <v>32</v>
      </c>
      <c r="E39" s="144" t="str">
        <f>IFERROR(VLOOKUP(INDEX(EU_Extra!$D$156:$D$362,MATCH(LARGE(EU_Extra!#REF!,$D39),EU_Extra!#REF!,0)),Countries!$A:$B,2,FALSE),"")</f>
        <v/>
      </c>
      <c r="F39" s="144" t="str">
        <f>IFERROR(VLOOKUP(INDEX(EU_Extra!$D$156:$D$362,MATCH(LARGE(EU_Extra!#REF!,$D39),EU_Extra!#REF!,0)),Countries!$A:$B,2,FALSE),"")</f>
        <v/>
      </c>
      <c r="G39" s="144" t="str">
        <f>IFERROR(VLOOKUP(INDEX(EU_Extra!$D$157:$D$362,MATCH(LARGE(EU_Extra!E$157:E$362,$D39),EU_Extra!E$157:E$362,0)),Countries!$A:$B,2,FALSE),"")</f>
        <v>Benin</v>
      </c>
      <c r="H39" s="144" t="str">
        <f>IFERROR(VLOOKUP(INDEX(EU_Extra!$D$157:$D$362,MATCH(LARGE(EU_Extra!F$157:F$362,$D39),EU_Extra!F$157:F$362,0)),Countries!$A:$B,2,FALSE),"")</f>
        <v>Sri Lanka</v>
      </c>
      <c r="I39" s="144" t="str">
        <f>IFERROR(VLOOKUP(INDEX(EU_Extra!$D$157:$D$362,MATCH(LARGE(EU_Extra!G$157:G$362,$D39),EU_Extra!G$157:G$362,0)),Countries!$A:$B,2,FALSE),"")</f>
        <v>Senegal</v>
      </c>
      <c r="J39" s="144" t="str">
        <f>IFERROR(VLOOKUP(INDEX(EU_Extra!$D$157:$D$362,MATCH(LARGE(EU_Extra!H$157:H$362,$D39),EU_Extra!H$157:H$362,0)),Countries!$A:$B,2,FALSE),"")</f>
        <v>Tschechoslow</v>
      </c>
      <c r="K39" s="144" t="str">
        <f>IFERROR(VLOOKUP(INDEX(EU_Extra!$D$157:$D$362,MATCH(LARGE(EU_Extra!I$157:I$362,$D39),EU_Extra!I$157:I$362,0)),Countries!$A:$B,2,FALSE),"")</f>
        <v>Irak</v>
      </c>
      <c r="L39" s="144" t="str">
        <f>IFERROR(VLOOKUP(INDEX(EU_Extra!$D$157:$D$362,MATCH(LARGE(EU_Extra!J$157:J$362,$D39),EU_Extra!J$157:J$362,0)),Countries!$A:$B,2,FALSE),"")</f>
        <v>Saudi Arabien</v>
      </c>
      <c r="M39" s="144" t="str">
        <f>IFERROR(VLOOKUP(INDEX(EU_Extra!$D$157:$D$362,MATCH(LARGE(EU_Extra!K$157:K$362,$D39),EU_Extra!K$157:K$362,0)),Countries!$A:$B,2,FALSE),"")</f>
        <v>Sudan</v>
      </c>
      <c r="N39" s="144" t="str">
        <f>IFERROR(VLOOKUP(INDEX(EU_Extra!$D$157:$D$362,MATCH(LARGE(EU_Extra!L$157:L$362,$D39),EU_Extra!L$157:L$362,0)),Countries!$A:$B,2,FALSE),"")</f>
        <v>Jordanien</v>
      </c>
      <c r="O39" s="144" t="str">
        <f>IFERROR(VLOOKUP(INDEX(EU_Extra!$D$157:$D$362,MATCH(LARGE(EU_Extra!M$157:M$362,$D39),EU_Extra!M$157:M$362,0)),Countries!$A:$B,2,FALSE),"")</f>
        <v>Niger</v>
      </c>
      <c r="P39" s="144" t="str">
        <f>IFERROR(VLOOKUP(INDEX(EU_Extra!$D$157:$D$362,MATCH(LARGE(EU_Extra!N$157:N$362,$D39),EU_Extra!N$157:N$362,0)),Countries!$A:$B,2,FALSE),"")</f>
        <v>Agypten</v>
      </c>
      <c r="Q39" s="144" t="str">
        <f>IFERROR(VLOOKUP(INDEX(EU_Extra!$D$157:$D$362,MATCH(LARGE(EU_Extra!O$157:O$362,$D39),EU_Extra!O$157:O$362,0)),Countries!$A:$B,2,FALSE),"")</f>
        <v>Südafrika</v>
      </c>
      <c r="R39" s="144" t="str">
        <f>IFERROR(VLOOKUP(INDEX(EU_Extra!$D$157:$D$362,MATCH(LARGE(EU_Extra!P$157:P$362,$D39),EU_Extra!P$157:P$362,0)),Countries!$A:$B,2,FALSE),"")</f>
        <v>Oman</v>
      </c>
      <c r="S39" s="144" t="str">
        <f>IFERROR(VLOOKUP(INDEX(EU_Extra!$D$157:$D$362,MATCH(LARGE(EU_Extra!Q$157:Q$362,$D39),EU_Extra!Q$157:Q$362,0)),Countries!$A:$B,2,FALSE),"")</f>
        <v>Türkei</v>
      </c>
      <c r="T39" s="144" t="str">
        <f>IFERROR(VLOOKUP(INDEX(EU_Extra!$D$157:$D$362,MATCH(LARGE(EU_Extra!R$157:R$362,$D39),EU_Extra!R$157:R$362,0)),Countries!$A:$B,2,FALSE),"")</f>
        <v>Burkina Faso</v>
      </c>
      <c r="U39" s="144" t="str">
        <f>IFERROR(VLOOKUP(INDEX(EU_Extra!$D$157:$D$362,MATCH(LARGE(EU_Extra!S$157:S$362,$D39),EU_Extra!S$157:S$362,0)),Countries!$A:$B,2,FALSE),"")</f>
        <v>Singapur</v>
      </c>
      <c r="V39" s="144" t="str">
        <f>IFERROR(VLOOKUP(INDEX(EU_Extra!$D$157:$D$362,MATCH(LARGE(EU_Extra!T$157:T$362,$D39),EU_Extra!T$157:T$362,0)),Countries!$A:$B,2,FALSE),"")</f>
        <v>Togo</v>
      </c>
      <c r="W39" s="144" t="str">
        <f>IFERROR(VLOOKUP(INDEX(EU_Extra!$D$157:$D$362,MATCH(LARGE(EU_Extra!U$157:U$362,$D39),EU_Extra!U$157:U$362,0)),Countries!$A:$B,2,FALSE),"")</f>
        <v>Jordanien</v>
      </c>
      <c r="X39" s="144" t="str">
        <f>IFERROR(VLOOKUP(INDEX(EU_Extra!$D$157:$D$362,MATCH(LARGE(EU_Extra!V$157:V$362,$D39),EU_Extra!V$157:V$362,0)),Countries!$A:$B,2,FALSE),"")</f>
        <v>Usbekistan</v>
      </c>
      <c r="Y39" s="144" t="str">
        <f>IFERROR(VLOOKUP(INDEX(EU_Extra!$D$157:$D$362,MATCH(LARGE(EU_Extra!W$157:W$362,$D39),EU_Extra!W$157:W$362,0)),Countries!$A:$B,2,FALSE),"")</f>
        <v>Algerien</v>
      </c>
      <c r="Z39" s="144" t="str">
        <f>IFERROR(VLOOKUP(INDEX(EU_Extra!$D$157:$D$362,MATCH(LARGE(EU_Extra!X$157:X$362,$D39),EU_Extra!X$157:X$362,0)),Countries!$A:$B,2,FALSE),"")</f>
        <v>Besetzte Palästinensische Gebiete</v>
      </c>
      <c r="AA39" s="144" t="str">
        <f>IFERROR(VLOOKUP(INDEX(EU_Extra!$D$157:$D$362,MATCH(LARGE(EU_Extra!Y$157:Y$362,$D39),EU_Extra!Y$157:Y$362,0)),Countries!$A:$B,2,FALSE),"")</f>
        <v>Bangladesh</v>
      </c>
      <c r="AB39" s="144" t="str">
        <f>IFERROR(VLOOKUP(INDEX(EU_Extra!$D$157:$D$362,MATCH(LARGE(EU_Extra!Z$157:Z$362,$D39),EU_Extra!Z$157:Z$362,0)),Countries!$A:$B,2,FALSE),"")</f>
        <v/>
      </c>
      <c r="AC39" s="144" t="str">
        <f>IFERROR(VLOOKUP(INDEX(EU_Extra!$D$157:$D$362,MATCH(LARGE(EU_Extra!AA$157:AA$362,$D39),EU_Extra!AA$157:AA$362,0)),Countries!$A:$B,2,FALSE),"")</f>
        <v/>
      </c>
      <c r="AD39" s="144" t="str">
        <f>IFERROR(VLOOKUP(INDEX(EU_Extra!$D$157:$D$362,MATCH(LARGE(EU_Extra!AB$157:AB$362,$D39),EU_Extra!AB$157:AB$362,0)),Countries!$A:$B,2,FALSE),"")</f>
        <v/>
      </c>
      <c r="AE39" s="144" t="str">
        <f>IFERROR(VLOOKUP(INDEX(EU_Extra!$D$157:$D$362,MATCH(LARGE(EU_Extra!AC$157:AC$362,$D39),EU_Extra!AC$157:AC$362,0)),Countries!$A:$B,2,FALSE),"")</f>
        <v/>
      </c>
      <c r="AF39" s="144" t="str">
        <f>IFERROR(VLOOKUP(INDEX(EU_Extra!$D$157:$D$362,MATCH(LARGE(EU_Extra!AD$157:AD$362,$D39),EU_Extra!AD$157:AD$362,0)),Countries!$A:$B,2,FALSE),"")</f>
        <v/>
      </c>
      <c r="AG39" s="144" t="str">
        <f>IFERROR(VLOOKUP(INDEX(EU_Extra!$D$157:$D$362,MATCH(LARGE(EU_Extra!AE$157:AE$362,$D39),EU_Extra!AE$157:AE$362,0)),Countries!$A:$B,2,FALSE),"")</f>
        <v/>
      </c>
      <c r="AH39" s="144" t="str">
        <f>IFERROR(VLOOKUP(INDEX(EU_Extra!$D$157:$D$362,MATCH(LARGE(EU_Extra!AF$157:AF$362,$D39),EU_Extra!AF$157:AF$362,0)),Countries!$A:$B,2,FALSE),"")</f>
        <v/>
      </c>
      <c r="AI39" s="144" t="str">
        <f>IFERROR(VLOOKUP(INDEX(EU_Extra!$D$157:$D$362,MATCH(LARGE(EU_Extra!AG$157:AG$362,$D39),EU_Extra!AG$157:AG$362,0)),Countries!$A:$B,2,FALSE),"")</f>
        <v/>
      </c>
      <c r="AJ39" s="144" t="str">
        <f>IFERROR(VLOOKUP(INDEX(EU_Extra!$D$157:$D$362,MATCH(LARGE(EU_Extra!AH$157:AH$362,$D39),EU_Extra!AH$157:AH$362,0)),Countries!$A:$B,2,FALSE),"")</f>
        <v/>
      </c>
    </row>
    <row r="40" spans="4:36" ht="16" customHeight="1">
      <c r="D40" s="145">
        <f t="shared" si="1"/>
        <v>33</v>
      </c>
      <c r="E40" s="144" t="str">
        <f>IFERROR(VLOOKUP(INDEX(EU_Extra!$D$156:$D$362,MATCH(LARGE(EU_Extra!#REF!,$D40),EU_Extra!#REF!,0)),Countries!$A:$B,2,FALSE),"")</f>
        <v/>
      </c>
      <c r="F40" s="144" t="str">
        <f>IFERROR(VLOOKUP(INDEX(EU_Extra!$D$156:$D$362,MATCH(LARGE(EU_Extra!#REF!,$D40),EU_Extra!#REF!,0)),Countries!$A:$B,2,FALSE),"")</f>
        <v/>
      </c>
      <c r="G40" s="144" t="str">
        <f>IFERROR(VLOOKUP(INDEX(EU_Extra!$D$157:$D$362,MATCH(LARGE(EU_Extra!E$157:E$362,$D40),EU_Extra!E$157:E$362,0)),Countries!$A:$B,2,FALSE),"")</f>
        <v>Burkina Faso</v>
      </c>
      <c r="H40" s="144" t="str">
        <f>IFERROR(VLOOKUP(INDEX(EU_Extra!$D$157:$D$362,MATCH(LARGE(EU_Extra!F$157:F$362,$D40),EU_Extra!F$157:F$362,0)),Countries!$A:$B,2,FALSE),"")</f>
        <v>Aruba</v>
      </c>
      <c r="I40" s="144" t="str">
        <f>IFERROR(VLOOKUP(INDEX(EU_Extra!$D$157:$D$362,MATCH(LARGE(EU_Extra!G$157:G$362,$D40),EU_Extra!G$157:G$362,0)),Countries!$A:$B,2,FALSE),"")</f>
        <v>Libyen</v>
      </c>
      <c r="J40" s="144" t="str">
        <f>IFERROR(VLOOKUP(INDEX(EU_Extra!$D$157:$D$362,MATCH(LARGE(EU_Extra!H$157:H$362,$D40),EU_Extra!H$157:H$362,0)),Countries!$A:$B,2,FALSE),"")</f>
        <v>Ukraine</v>
      </c>
      <c r="K40" s="144" t="str">
        <f>IFERROR(VLOOKUP(INDEX(EU_Extra!$D$157:$D$362,MATCH(LARGE(EU_Extra!I$157:I$362,$D40),EU_Extra!I$157:I$362,0)),Countries!$A:$B,2,FALSE),"")</f>
        <v>Afghanistan</v>
      </c>
      <c r="L40" s="144" t="str">
        <f>IFERROR(VLOOKUP(INDEX(EU_Extra!$D$157:$D$362,MATCH(LARGE(EU_Extra!J$157:J$362,$D40),EU_Extra!J$157:J$362,0)),Countries!$A:$B,2,FALSE),"")</f>
        <v>Ghana</v>
      </c>
      <c r="M40" s="144" t="str">
        <f>IFERROR(VLOOKUP(INDEX(EU_Extra!$D$157:$D$362,MATCH(LARGE(EU_Extra!K$157:K$362,$D40),EU_Extra!K$157:K$362,0)),Countries!$A:$B,2,FALSE),"")</f>
        <v>Saudi Arabien</v>
      </c>
      <c r="N40" s="144" t="str">
        <f>IFERROR(VLOOKUP(INDEX(EU_Extra!$D$157:$D$362,MATCH(LARGE(EU_Extra!L$157:L$362,$D40),EU_Extra!L$157:L$362,0)),Countries!$A:$B,2,FALSE),"")</f>
        <v>Korea, Demokratische Volksrepublik</v>
      </c>
      <c r="O40" s="144" t="str">
        <f>IFERROR(VLOOKUP(INDEX(EU_Extra!$D$157:$D$362,MATCH(LARGE(EU_Extra!M$157:M$362,$D40),EU_Extra!M$157:M$362,0)),Countries!$A:$B,2,FALSE),"")</f>
        <v>Jemen</v>
      </c>
      <c r="P40" s="144" t="str">
        <f>IFERROR(VLOOKUP(INDEX(EU_Extra!$D$157:$D$362,MATCH(LARGE(EU_Extra!N$157:N$362,$D40),EU_Extra!N$157:N$362,0)),Countries!$A:$B,2,FALSE),"")</f>
        <v>Türkei</v>
      </c>
      <c r="Q40" s="144" t="str">
        <f>IFERROR(VLOOKUP(INDEX(EU_Extra!$D$157:$D$362,MATCH(LARGE(EU_Extra!O$157:O$362,$D40),EU_Extra!O$157:O$362,0)),Countries!$A:$B,2,FALSE),"")</f>
        <v>Sri Lanka</v>
      </c>
      <c r="R40" s="144" t="str">
        <f>IFERROR(VLOOKUP(INDEX(EU_Extra!$D$157:$D$362,MATCH(LARGE(EU_Extra!P$157:P$362,$D40),EU_Extra!P$157:P$362,0)),Countries!$A:$B,2,FALSE),"")</f>
        <v>Sierra Leone</v>
      </c>
      <c r="S40" s="144" t="str">
        <f>IFERROR(VLOOKUP(INDEX(EU_Extra!$D$157:$D$362,MATCH(LARGE(EU_Extra!Q$157:Q$362,$D40),EU_Extra!Q$157:Q$362,0)),Countries!$A:$B,2,FALSE),"")</f>
        <v>Guinea</v>
      </c>
      <c r="T40" s="144" t="str">
        <f>IFERROR(VLOOKUP(INDEX(EU_Extra!$D$157:$D$362,MATCH(LARGE(EU_Extra!R$157:R$362,$D40),EU_Extra!R$157:R$362,0)),Countries!$A:$B,2,FALSE),"")</f>
        <v>Ghana</v>
      </c>
      <c r="U40" s="144" t="str">
        <f>IFERROR(VLOOKUP(INDEX(EU_Extra!$D$157:$D$362,MATCH(LARGE(EU_Extra!S$157:S$362,$D40),EU_Extra!S$157:S$362,0)),Countries!$A:$B,2,FALSE),"")</f>
        <v>Niger</v>
      </c>
      <c r="V40" s="144" t="str">
        <f>IFERROR(VLOOKUP(INDEX(EU_Extra!$D$157:$D$362,MATCH(LARGE(EU_Extra!T$157:T$362,$D40),EU_Extra!T$157:T$362,0)),Countries!$A:$B,2,FALSE),"")</f>
        <v>Oman</v>
      </c>
      <c r="W40" s="144" t="str">
        <f>IFERROR(VLOOKUP(INDEX(EU_Extra!$D$157:$D$362,MATCH(LARGE(EU_Extra!U$157:U$362,$D40),EU_Extra!U$157:U$362,0)),Countries!$A:$B,2,FALSE),"")</f>
        <v>Burkina Faso</v>
      </c>
      <c r="X40" s="144" t="str">
        <f>IFERROR(VLOOKUP(INDEX(EU_Extra!$D$157:$D$362,MATCH(LARGE(EU_Extra!V$157:V$362,$D40),EU_Extra!V$157:V$362,0)),Countries!$A:$B,2,FALSE),"")</f>
        <v>Island</v>
      </c>
      <c r="Y40" s="144" t="str">
        <f>IFERROR(VLOOKUP(INDEX(EU_Extra!$D$157:$D$362,MATCH(LARGE(EU_Extra!W$157:W$362,$D40),EU_Extra!W$157:W$362,0)),Countries!$A:$B,2,FALSE),"")</f>
        <v>Südafrika</v>
      </c>
      <c r="Z40" s="144" t="str">
        <f>IFERROR(VLOOKUP(INDEX(EU_Extra!$D$157:$D$362,MATCH(LARGE(EU_Extra!X$157:X$362,$D40),EU_Extra!X$157:X$362,0)),Countries!$A:$B,2,FALSE),"")</f>
        <v>Bosnien-Herzegowina</v>
      </c>
      <c r="AA40" s="144" t="str">
        <f>IFERROR(VLOOKUP(INDEX(EU_Extra!$D$157:$D$362,MATCH(LARGE(EU_Extra!Y$157:Y$362,$D40),EU_Extra!Y$157:Y$362,0)),Countries!$A:$B,2,FALSE),"")</f>
        <v>Serbien</v>
      </c>
      <c r="AB40" s="144" t="str">
        <f>IFERROR(VLOOKUP(INDEX(EU_Extra!$D$157:$D$362,MATCH(LARGE(EU_Extra!Z$157:Z$362,$D40),EU_Extra!Z$157:Z$362,0)),Countries!$A:$B,2,FALSE),"")</f>
        <v/>
      </c>
      <c r="AC40" s="144" t="str">
        <f>IFERROR(VLOOKUP(INDEX(EU_Extra!$D$157:$D$362,MATCH(LARGE(EU_Extra!AA$157:AA$362,$D40),EU_Extra!AA$157:AA$362,0)),Countries!$A:$B,2,FALSE),"")</f>
        <v/>
      </c>
      <c r="AD40" s="144" t="str">
        <f>IFERROR(VLOOKUP(INDEX(EU_Extra!$D$157:$D$362,MATCH(LARGE(EU_Extra!AB$157:AB$362,$D40),EU_Extra!AB$157:AB$362,0)),Countries!$A:$B,2,FALSE),"")</f>
        <v/>
      </c>
      <c r="AE40" s="144" t="str">
        <f>IFERROR(VLOOKUP(INDEX(EU_Extra!$D$157:$D$362,MATCH(LARGE(EU_Extra!AC$157:AC$362,$D40),EU_Extra!AC$157:AC$362,0)),Countries!$A:$B,2,FALSE),"")</f>
        <v/>
      </c>
      <c r="AF40" s="144" t="str">
        <f>IFERROR(VLOOKUP(INDEX(EU_Extra!$D$157:$D$362,MATCH(LARGE(EU_Extra!AD$157:AD$362,$D40),EU_Extra!AD$157:AD$362,0)),Countries!$A:$B,2,FALSE),"")</f>
        <v/>
      </c>
      <c r="AG40" s="144" t="str">
        <f>IFERROR(VLOOKUP(INDEX(EU_Extra!$D$157:$D$362,MATCH(LARGE(EU_Extra!AE$157:AE$362,$D40),EU_Extra!AE$157:AE$362,0)),Countries!$A:$B,2,FALSE),"")</f>
        <v/>
      </c>
      <c r="AH40" s="144" t="str">
        <f>IFERROR(VLOOKUP(INDEX(EU_Extra!$D$157:$D$362,MATCH(LARGE(EU_Extra!AF$157:AF$362,$D40),EU_Extra!AF$157:AF$362,0)),Countries!$A:$B,2,FALSE),"")</f>
        <v/>
      </c>
      <c r="AI40" s="144" t="str">
        <f>IFERROR(VLOOKUP(INDEX(EU_Extra!$D$157:$D$362,MATCH(LARGE(EU_Extra!AG$157:AG$362,$D40),EU_Extra!AG$157:AG$362,0)),Countries!$A:$B,2,FALSE),"")</f>
        <v/>
      </c>
      <c r="AJ40" s="144" t="str">
        <f>IFERROR(VLOOKUP(INDEX(EU_Extra!$D$157:$D$362,MATCH(LARGE(EU_Extra!AH$157:AH$362,$D40),EU_Extra!AH$157:AH$362,0)),Countries!$A:$B,2,FALSE),"")</f>
        <v/>
      </c>
    </row>
    <row r="41" spans="4:36" ht="16" customHeight="1">
      <c r="D41" s="145">
        <f t="shared" si="1"/>
        <v>34</v>
      </c>
      <c r="E41" s="144" t="str">
        <f>IFERROR(VLOOKUP(INDEX(EU_Extra!$D$156:$D$362,MATCH(LARGE(EU_Extra!#REF!,$D41),EU_Extra!#REF!,0)),Countries!$A:$B,2,FALSE),"")</f>
        <v/>
      </c>
      <c r="F41" s="144" t="str">
        <f>IFERROR(VLOOKUP(INDEX(EU_Extra!$D$156:$D$362,MATCH(LARGE(EU_Extra!#REF!,$D41),EU_Extra!#REF!,0)),Countries!$A:$B,2,FALSE),"")</f>
        <v/>
      </c>
      <c r="G41" s="144" t="str">
        <f>IFERROR(VLOOKUP(INDEX(EU_Extra!$D$157:$D$362,MATCH(LARGE(EU_Extra!E$157:E$362,$D41),EU_Extra!E$157:E$362,0)),Countries!$A:$B,2,FALSE),"")</f>
        <v>Georgien</v>
      </c>
      <c r="H41" s="144" t="str">
        <f>IFERROR(VLOOKUP(INDEX(EU_Extra!$D$157:$D$362,MATCH(LARGE(EU_Extra!F$157:F$362,$D41),EU_Extra!F$157:F$362,0)),Countries!$A:$B,2,FALSE),"")</f>
        <v>NordMazedonien</v>
      </c>
      <c r="I41" s="144" t="str">
        <f>IFERROR(VLOOKUP(INDEX(EU_Extra!$D$157:$D$362,MATCH(LARGE(EU_Extra!G$157:G$362,$D41),EU_Extra!G$157:G$362,0)),Countries!$A:$B,2,FALSE),"")</f>
        <v>Burkina Faso</v>
      </c>
      <c r="J41" s="144" t="str">
        <f>IFERROR(VLOOKUP(INDEX(EU_Extra!$D$157:$D$362,MATCH(LARGE(EU_Extra!H$157:H$362,$D41),EU_Extra!H$157:H$362,0)),Countries!$A:$B,2,FALSE),"")</f>
        <v>Serbien</v>
      </c>
      <c r="K41" s="144" t="str">
        <f>IFERROR(VLOOKUP(INDEX(EU_Extra!$D$157:$D$362,MATCH(LARGE(EU_Extra!I$157:I$362,$D41),EU_Extra!I$157:I$362,0)),Countries!$A:$B,2,FALSE),"")</f>
        <v>Ghana</v>
      </c>
      <c r="L41" s="144" t="str">
        <f>IFERROR(VLOOKUP(INDEX(EU_Extra!$D$157:$D$362,MATCH(LARGE(EU_Extra!J$157:J$362,$D41),EU_Extra!J$157:J$362,0)),Countries!$A:$B,2,FALSE),"")</f>
        <v>Kyrgyzstan</v>
      </c>
      <c r="M41" s="144" t="str">
        <f>IFERROR(VLOOKUP(INDEX(EU_Extra!$D$157:$D$362,MATCH(LARGE(EU_Extra!K$157:K$362,$D41),EU_Extra!K$157:K$362,0)),Countries!$A:$B,2,FALSE),"")</f>
        <v>Taiwan</v>
      </c>
      <c r="N41" s="144" t="str">
        <f>IFERROR(VLOOKUP(INDEX(EU_Extra!$D$157:$D$362,MATCH(LARGE(EU_Extra!L$157:L$362,$D41),EU_Extra!L$157:L$362,0)),Countries!$A:$B,2,FALSE),"")</f>
        <v>Aquatorialguinea</v>
      </c>
      <c r="O41" s="144" t="str">
        <f>IFERROR(VLOOKUP(INDEX(EU_Extra!$D$157:$D$362,MATCH(LARGE(EU_Extra!M$157:M$362,$D41),EU_Extra!M$157:M$362,0)),Countries!$A:$B,2,FALSE),"")</f>
        <v>Island</v>
      </c>
      <c r="P41" s="144" t="str">
        <f>IFERROR(VLOOKUP(INDEX(EU_Extra!$D$157:$D$362,MATCH(LARGE(EU_Extra!N$157:N$362,$D41),EU_Extra!N$157:N$362,0)),Countries!$A:$B,2,FALSE),"")</f>
        <v>Ghana</v>
      </c>
      <c r="Q41" s="144" t="str">
        <f>IFERROR(VLOOKUP(INDEX(EU_Extra!$D$157:$D$362,MATCH(LARGE(EU_Extra!O$157:O$362,$D41),EU_Extra!O$157:O$362,0)),Countries!$A:$B,2,FALSE),"")</f>
        <v>Bosnien-Herzegowina</v>
      </c>
      <c r="R41" s="144" t="str">
        <f>IFERROR(VLOOKUP(INDEX(EU_Extra!$D$157:$D$362,MATCH(LARGE(EU_Extra!P$157:P$362,$D41),EU_Extra!P$157:P$362,0)),Countries!$A:$B,2,FALSE),"")</f>
        <v>Kongo, Demokratische Republik</v>
      </c>
      <c r="S41" s="144" t="str">
        <f>IFERROR(VLOOKUP(INDEX(EU_Extra!$D$157:$D$362,MATCH(LARGE(EU_Extra!Q$157:Q$362,$D41),EU_Extra!Q$157:Q$362,0)),Countries!$A:$B,2,FALSE),"")</f>
        <v>Gabun</v>
      </c>
      <c r="T41" s="144" t="str">
        <f>IFERROR(VLOOKUP(INDEX(EU_Extra!$D$157:$D$362,MATCH(LARGE(EU_Extra!R$157:R$362,$D41),EU_Extra!R$157:R$362,0)),Countries!$A:$B,2,FALSE),"")</f>
        <v>Gabun</v>
      </c>
      <c r="U41" s="144" t="str">
        <f>IFERROR(VLOOKUP(INDEX(EU_Extra!$D$157:$D$362,MATCH(LARGE(EU_Extra!S$157:S$362,$D41),EU_Extra!S$157:S$362,0)),Countries!$A:$B,2,FALSE),"")</f>
        <v>Besetzte Palästinensische Gebiete</v>
      </c>
      <c r="V41" s="144" t="str">
        <f>IFERROR(VLOOKUP(INDEX(EU_Extra!$D$157:$D$362,MATCH(LARGE(EU_Extra!T$157:T$362,$D41),EU_Extra!T$157:T$362,0)),Countries!$A:$B,2,FALSE),"")</f>
        <v>Bahrein</v>
      </c>
      <c r="W41" s="144" t="str">
        <f>IFERROR(VLOOKUP(INDEX(EU_Extra!$D$157:$D$362,MATCH(LARGE(EU_Extra!U$157:U$362,$D41),EU_Extra!U$157:U$362,0)),Countries!$A:$B,2,FALSE),"")</f>
        <v>Chile</v>
      </c>
      <c r="X41" s="144" t="str">
        <f>IFERROR(VLOOKUP(INDEX(EU_Extra!$D$157:$D$362,MATCH(LARGE(EU_Extra!V$157:V$362,$D41),EU_Extra!V$157:V$362,0)),Countries!$A:$B,2,FALSE),"")</f>
        <v>Angola</v>
      </c>
      <c r="Y41" s="144" t="str">
        <f>IFERROR(VLOOKUP(INDEX(EU_Extra!$D$157:$D$362,MATCH(LARGE(EU_Extra!W$157:W$362,$D41),EU_Extra!W$157:W$362,0)),Countries!$A:$B,2,FALSE),"")</f>
        <v>Serbien</v>
      </c>
      <c r="Z41" s="144" t="str">
        <f>IFERROR(VLOOKUP(INDEX(EU_Extra!$D$157:$D$362,MATCH(LARGE(EU_Extra!X$157:X$362,$D41),EU_Extra!X$157:X$362,0)),Countries!$A:$B,2,FALSE),"")</f>
        <v>Vereinigte Staaten</v>
      </c>
      <c r="AA41" s="144" t="str">
        <f>IFERROR(VLOOKUP(INDEX(EU_Extra!$D$157:$D$362,MATCH(LARGE(EU_Extra!Y$157:Y$362,$D41),EU_Extra!Y$157:Y$362,0)),Countries!$A:$B,2,FALSE),"")</f>
        <v>Uganda</v>
      </c>
      <c r="AB41" s="144" t="str">
        <f>IFERROR(VLOOKUP(INDEX(EU_Extra!$D$157:$D$362,MATCH(LARGE(EU_Extra!Z$157:Z$362,$D41),EU_Extra!Z$157:Z$362,0)),Countries!$A:$B,2,FALSE),"")</f>
        <v/>
      </c>
      <c r="AC41" s="144" t="str">
        <f>IFERROR(VLOOKUP(INDEX(EU_Extra!$D$157:$D$362,MATCH(LARGE(EU_Extra!AA$157:AA$362,$D41),EU_Extra!AA$157:AA$362,0)),Countries!$A:$B,2,FALSE),"")</f>
        <v/>
      </c>
      <c r="AD41" s="144" t="str">
        <f>IFERROR(VLOOKUP(INDEX(EU_Extra!$D$157:$D$362,MATCH(LARGE(EU_Extra!AB$157:AB$362,$D41),EU_Extra!AB$157:AB$362,0)),Countries!$A:$B,2,FALSE),"")</f>
        <v/>
      </c>
      <c r="AE41" s="144" t="str">
        <f>IFERROR(VLOOKUP(INDEX(EU_Extra!$D$157:$D$362,MATCH(LARGE(EU_Extra!AC$157:AC$362,$D41),EU_Extra!AC$157:AC$362,0)),Countries!$A:$B,2,FALSE),"")</f>
        <v/>
      </c>
      <c r="AF41" s="144" t="str">
        <f>IFERROR(VLOOKUP(INDEX(EU_Extra!$D$157:$D$362,MATCH(LARGE(EU_Extra!AD$157:AD$362,$D41),EU_Extra!AD$157:AD$362,0)),Countries!$A:$B,2,FALSE),"")</f>
        <v/>
      </c>
      <c r="AG41" s="144" t="str">
        <f>IFERROR(VLOOKUP(INDEX(EU_Extra!$D$157:$D$362,MATCH(LARGE(EU_Extra!AE$157:AE$362,$D41),EU_Extra!AE$157:AE$362,0)),Countries!$A:$B,2,FALSE),"")</f>
        <v/>
      </c>
      <c r="AH41" s="144" t="str">
        <f>IFERROR(VLOOKUP(INDEX(EU_Extra!$D$157:$D$362,MATCH(LARGE(EU_Extra!AF$157:AF$362,$D41),EU_Extra!AF$157:AF$362,0)),Countries!$A:$B,2,FALSE),"")</f>
        <v/>
      </c>
      <c r="AI41" s="144" t="str">
        <f>IFERROR(VLOOKUP(INDEX(EU_Extra!$D$157:$D$362,MATCH(LARGE(EU_Extra!AG$157:AG$362,$D41),EU_Extra!AG$157:AG$362,0)),Countries!$A:$B,2,FALSE),"")</f>
        <v/>
      </c>
      <c r="AJ41" s="144" t="str">
        <f>IFERROR(VLOOKUP(INDEX(EU_Extra!$D$157:$D$362,MATCH(LARGE(EU_Extra!AH$157:AH$362,$D41),EU_Extra!AH$157:AH$362,0)),Countries!$A:$B,2,FALSE),"")</f>
        <v/>
      </c>
    </row>
    <row r="42" spans="4:36" ht="16" customHeight="1">
      <c r="D42" s="145">
        <f t="shared" si="1"/>
        <v>35</v>
      </c>
      <c r="E42" s="144" t="str">
        <f>IFERROR(VLOOKUP(INDEX(EU_Extra!$D$156:$D$362,MATCH(LARGE(EU_Extra!#REF!,$D42),EU_Extra!#REF!,0)),Countries!$A:$B,2,FALSE),"")</f>
        <v/>
      </c>
      <c r="F42" s="144" t="str">
        <f>IFERROR(VLOOKUP(INDEX(EU_Extra!$D$156:$D$362,MATCH(LARGE(EU_Extra!#REF!,$D42),EU_Extra!#REF!,0)),Countries!$A:$B,2,FALSE),"")</f>
        <v/>
      </c>
      <c r="G42" s="144" t="str">
        <f>IFERROR(VLOOKUP(INDEX(EU_Extra!$D$157:$D$362,MATCH(LARGE(EU_Extra!E$157:E$362,$D42),EU_Extra!E$157:E$362,0)),Countries!$A:$B,2,FALSE),"")</f>
        <v>Angola</v>
      </c>
      <c r="H42" s="144" t="str">
        <f>IFERROR(VLOOKUP(INDEX(EU_Extra!$D$157:$D$362,MATCH(LARGE(EU_Extra!F$157:F$362,$D42),EU_Extra!F$157:F$362,0)),Countries!$A:$B,2,FALSE),"")</f>
        <v>Benin</v>
      </c>
      <c r="I42" s="144" t="str">
        <f>IFERROR(VLOOKUP(INDEX(EU_Extra!$D$157:$D$362,MATCH(LARGE(EU_Extra!G$157:G$362,$D42),EU_Extra!G$157:G$362,0)),Countries!$A:$B,2,FALSE),"")</f>
        <v>Benin</v>
      </c>
      <c r="J42" s="144" t="str">
        <f>IFERROR(VLOOKUP(INDEX(EU_Extra!$D$157:$D$362,MATCH(LARGE(EU_Extra!H$157:H$362,$D42),EU_Extra!H$157:H$362,0)),Countries!$A:$B,2,FALSE),"")</f>
        <v>Iran, Islamische Republik</v>
      </c>
      <c r="K42" s="144" t="str">
        <f>IFERROR(VLOOKUP(INDEX(EU_Extra!$D$157:$D$362,MATCH(LARGE(EU_Extra!I$157:I$362,$D42),EU_Extra!I$157:I$362,0)),Countries!$A:$B,2,FALSE),"")</f>
        <v>Singapur</v>
      </c>
      <c r="L42" s="144" t="str">
        <f>IFERROR(VLOOKUP(INDEX(EU_Extra!$D$157:$D$362,MATCH(LARGE(EU_Extra!J$157:J$362,$D42),EU_Extra!J$157:J$362,0)),Countries!$A:$B,2,FALSE),"")</f>
        <v>Grönland</v>
      </c>
      <c r="M42" s="144" t="str">
        <f>IFERROR(VLOOKUP(INDEX(EU_Extra!$D$157:$D$362,MATCH(LARGE(EU_Extra!K$157:K$362,$D42),EU_Extra!K$157:K$362,0)),Countries!$A:$B,2,FALSE),"")</f>
        <v>NordMazedonien</v>
      </c>
      <c r="N42" s="144" t="str">
        <f>IFERROR(VLOOKUP(INDEX(EU_Extra!$D$157:$D$362,MATCH(LARGE(EU_Extra!L$157:L$362,$D42),EU_Extra!L$157:L$362,0)),Countries!$A:$B,2,FALSE),"")</f>
        <v>Ghana</v>
      </c>
      <c r="O42" s="144" t="str">
        <f>IFERROR(VLOOKUP(INDEX(EU_Extra!$D$157:$D$362,MATCH(LARGE(EU_Extra!M$157:M$362,$D42),EU_Extra!M$157:M$362,0)),Countries!$A:$B,2,FALSE),"")</f>
        <v>Pakistan</v>
      </c>
      <c r="P42" s="144" t="str">
        <f>IFERROR(VLOOKUP(INDEX(EU_Extra!$D$157:$D$362,MATCH(LARGE(EU_Extra!N$157:N$362,$D42),EU_Extra!N$157:N$362,0)),Countries!$A:$B,2,FALSE),"")</f>
        <v>Singapur</v>
      </c>
      <c r="Q42" s="144" t="str">
        <f>IFERROR(VLOOKUP(INDEX(EU_Extra!$D$157:$D$362,MATCH(LARGE(EU_Extra!O$157:O$362,$D42),EU_Extra!O$157:O$362,0)),Countries!$A:$B,2,FALSE),"")</f>
        <v>Togo</v>
      </c>
      <c r="R42" s="144" t="str">
        <f>IFERROR(VLOOKUP(INDEX(EU_Extra!$D$157:$D$362,MATCH(LARGE(EU_Extra!P$157:P$362,$D42),EU_Extra!P$157:P$362,0)),Countries!$A:$B,2,FALSE),"")</f>
        <v>Albanien</v>
      </c>
      <c r="S42" s="144" t="str">
        <f>IFERROR(VLOOKUP(INDEX(EU_Extra!$D$157:$D$362,MATCH(LARGE(EU_Extra!Q$157:Q$362,$D42),EU_Extra!Q$157:Q$362,0)),Countries!$A:$B,2,FALSE),"")</f>
        <v>Aquatorialguinea</v>
      </c>
      <c r="T42" s="144" t="str">
        <f>IFERROR(VLOOKUP(INDEX(EU_Extra!$D$157:$D$362,MATCH(LARGE(EU_Extra!R$157:R$362,$D42),EU_Extra!R$157:R$362,0)),Countries!$A:$B,2,FALSE),"")</f>
        <v>Armenien</v>
      </c>
      <c r="U42" s="144" t="str">
        <f>IFERROR(VLOOKUP(INDEX(EU_Extra!$D$157:$D$362,MATCH(LARGE(EU_Extra!S$157:S$362,$D42),EU_Extra!S$157:S$362,0)),Countries!$A:$B,2,FALSE),"")</f>
        <v>Benin</v>
      </c>
      <c r="V42" s="144" t="str">
        <f>IFERROR(VLOOKUP(INDEX(EU_Extra!$D$157:$D$362,MATCH(LARGE(EU_Extra!T$157:T$362,$D42),EU_Extra!T$157:T$362,0)),Countries!$A:$B,2,FALSE),"")</f>
        <v>Benin</v>
      </c>
      <c r="W42" s="144" t="str">
        <f>IFERROR(VLOOKUP(INDEX(EU_Extra!$D$157:$D$362,MATCH(LARGE(EU_Extra!U$157:U$362,$D42),EU_Extra!U$157:U$362,0)),Countries!$A:$B,2,FALSE),"")</f>
        <v>Kasachstan</v>
      </c>
      <c r="X42" s="144" t="str">
        <f>IFERROR(VLOOKUP(INDEX(EU_Extra!$D$157:$D$362,MATCH(LARGE(EU_Extra!V$157:V$362,$D42),EU_Extra!V$157:V$362,0)),Countries!$A:$B,2,FALSE),"")</f>
        <v>Südafrika</v>
      </c>
      <c r="Y42" s="144" t="str">
        <f>IFERROR(VLOOKUP(INDEX(EU_Extra!$D$157:$D$362,MATCH(LARGE(EU_Extra!W$157:W$362,$D42),EU_Extra!W$157:W$362,0)),Countries!$A:$B,2,FALSE),"")</f>
        <v>Aquatorialguinea</v>
      </c>
      <c r="Z42" s="144" t="str">
        <f>IFERROR(VLOOKUP(INDEX(EU_Extra!$D$157:$D$362,MATCH(LARGE(EU_Extra!X$157:X$362,$D42),EU_Extra!X$157:X$362,0)),Countries!$A:$B,2,FALSE),"")</f>
        <v>Burkina Faso</v>
      </c>
      <c r="AA42" s="144" t="str">
        <f>IFERROR(VLOOKUP(INDEX(EU_Extra!$D$157:$D$362,MATCH(LARGE(EU_Extra!Y$157:Y$362,$D42),EU_Extra!Y$157:Y$362,0)),Countries!$A:$B,2,FALSE),"")</f>
        <v>Russland</v>
      </c>
      <c r="AB42" s="144" t="str">
        <f>IFERROR(VLOOKUP(INDEX(EU_Extra!$D$157:$D$362,MATCH(LARGE(EU_Extra!Z$157:Z$362,$D42),EU_Extra!Z$157:Z$362,0)),Countries!$A:$B,2,FALSE),"")</f>
        <v/>
      </c>
      <c r="AC42" s="144" t="str">
        <f>IFERROR(VLOOKUP(INDEX(EU_Extra!$D$157:$D$362,MATCH(LARGE(EU_Extra!AA$157:AA$362,$D42),EU_Extra!AA$157:AA$362,0)),Countries!$A:$B,2,FALSE),"")</f>
        <v/>
      </c>
      <c r="AD42" s="144" t="str">
        <f>IFERROR(VLOOKUP(INDEX(EU_Extra!$D$157:$D$362,MATCH(LARGE(EU_Extra!AB$157:AB$362,$D42),EU_Extra!AB$157:AB$362,0)),Countries!$A:$B,2,FALSE),"")</f>
        <v/>
      </c>
      <c r="AE42" s="144" t="str">
        <f>IFERROR(VLOOKUP(INDEX(EU_Extra!$D$157:$D$362,MATCH(LARGE(EU_Extra!AC$157:AC$362,$D42),EU_Extra!AC$157:AC$362,0)),Countries!$A:$B,2,FALSE),"")</f>
        <v/>
      </c>
      <c r="AF42" s="144" t="str">
        <f>IFERROR(VLOOKUP(INDEX(EU_Extra!$D$157:$D$362,MATCH(LARGE(EU_Extra!AD$157:AD$362,$D42),EU_Extra!AD$157:AD$362,0)),Countries!$A:$B,2,FALSE),"")</f>
        <v/>
      </c>
      <c r="AG42" s="144" t="str">
        <f>IFERROR(VLOOKUP(INDEX(EU_Extra!$D$157:$D$362,MATCH(LARGE(EU_Extra!AE$157:AE$362,$D42),EU_Extra!AE$157:AE$362,0)),Countries!$A:$B,2,FALSE),"")</f>
        <v/>
      </c>
      <c r="AH42" s="144" t="str">
        <f>IFERROR(VLOOKUP(INDEX(EU_Extra!$D$157:$D$362,MATCH(LARGE(EU_Extra!AF$157:AF$362,$D42),EU_Extra!AF$157:AF$362,0)),Countries!$A:$B,2,FALSE),"")</f>
        <v/>
      </c>
      <c r="AI42" s="144" t="str">
        <f>IFERROR(VLOOKUP(INDEX(EU_Extra!$D$157:$D$362,MATCH(LARGE(EU_Extra!AG$157:AG$362,$D42),EU_Extra!AG$157:AG$362,0)),Countries!$A:$B,2,FALSE),"")</f>
        <v/>
      </c>
      <c r="AJ42" s="144" t="str">
        <f>IFERROR(VLOOKUP(INDEX(EU_Extra!$D$157:$D$362,MATCH(LARGE(EU_Extra!AH$157:AH$362,$D42),EU_Extra!AH$157:AH$362,0)),Countries!$A:$B,2,FALSE),"")</f>
        <v/>
      </c>
    </row>
    <row r="43" spans="4:36" ht="16" customHeight="1">
      <c r="D43" s="145">
        <f t="shared" si="1"/>
        <v>36</v>
      </c>
      <c r="E43" s="144" t="str">
        <f>IFERROR(VLOOKUP(INDEX(EU_Extra!$D$156:$D$362,MATCH(LARGE(EU_Extra!#REF!,$D43),EU_Extra!#REF!,0)),Countries!$A:$B,2,FALSE),"")</f>
        <v/>
      </c>
      <c r="F43" s="144" t="str">
        <f>IFERROR(VLOOKUP(INDEX(EU_Extra!$D$156:$D$362,MATCH(LARGE(EU_Extra!#REF!,$D43),EU_Extra!#REF!,0)),Countries!$A:$B,2,FALSE),"")</f>
        <v/>
      </c>
      <c r="G43" s="144" t="str">
        <f>IFERROR(VLOOKUP(INDEX(EU_Extra!$D$157:$D$362,MATCH(LARGE(EU_Extra!E$157:E$362,$D43),EU_Extra!E$157:E$362,0)),Countries!$A:$B,2,FALSE),"")</f>
        <v>Mali</v>
      </c>
      <c r="H43" s="144" t="str">
        <f>IFERROR(VLOOKUP(INDEX(EU_Extra!$D$157:$D$362,MATCH(LARGE(EU_Extra!F$157:F$362,$D43),EU_Extra!F$157:F$362,0)),Countries!$A:$B,2,FALSE),"")</f>
        <v>Angola</v>
      </c>
      <c r="I43" s="144" t="str">
        <f>IFERROR(VLOOKUP(INDEX(EU_Extra!$D$157:$D$362,MATCH(LARGE(EU_Extra!G$157:G$362,$D43),EU_Extra!G$157:G$362,0)),Countries!$A:$B,2,FALSE),"")</f>
        <v>Bahrein</v>
      </c>
      <c r="J43" s="144" t="str">
        <f>IFERROR(VLOOKUP(INDEX(EU_Extra!$D$157:$D$362,MATCH(LARGE(EU_Extra!H$157:H$362,$D43),EU_Extra!H$157:H$362,0)),Countries!$A:$B,2,FALSE),"")</f>
        <v>Togo</v>
      </c>
      <c r="K43" s="144" t="str">
        <f>IFERROR(VLOOKUP(INDEX(EU_Extra!$D$157:$D$362,MATCH(LARGE(EU_Extra!I$157:I$362,$D43),EU_Extra!I$157:I$362,0)),Countries!$A:$B,2,FALSE),"")</f>
        <v>Turkmenistan</v>
      </c>
      <c r="L43" s="144" t="str">
        <f>IFERROR(VLOOKUP(INDEX(EU_Extra!$D$157:$D$362,MATCH(LARGE(EU_Extra!J$157:J$362,$D43),EU_Extra!J$157:J$362,0)),Countries!$A:$B,2,FALSE),"")</f>
        <v>Serbien</v>
      </c>
      <c r="M43" s="144" t="str">
        <f>IFERROR(VLOOKUP(INDEX(EU_Extra!$D$157:$D$362,MATCH(LARGE(EU_Extra!K$157:K$362,$D43),EU_Extra!K$157:K$362,0)),Countries!$A:$B,2,FALSE),"")</f>
        <v>Katar</v>
      </c>
      <c r="N43" s="144" t="str">
        <f>IFERROR(VLOOKUP(INDEX(EU_Extra!$D$157:$D$362,MATCH(LARGE(EU_Extra!L$157:L$362,$D43),EU_Extra!L$157:L$362,0)),Countries!$A:$B,2,FALSE),"")</f>
        <v>Tunisien</v>
      </c>
      <c r="O43" s="144" t="str">
        <f>IFERROR(VLOOKUP(INDEX(EU_Extra!$D$157:$D$362,MATCH(LARGE(EU_Extra!M$157:M$362,$D43),EU_Extra!M$157:M$362,0)),Countries!$A:$B,2,FALSE),"")</f>
        <v>Mali</v>
      </c>
      <c r="P43" s="144" t="str">
        <f>IFERROR(VLOOKUP(INDEX(EU_Extra!$D$157:$D$362,MATCH(LARGE(EU_Extra!N$157:N$362,$D43),EU_Extra!N$157:N$362,0)),Countries!$A:$B,2,FALSE),"")</f>
        <v>Albanien</v>
      </c>
      <c r="Q43" s="144" t="str">
        <f>IFERROR(VLOOKUP(INDEX(EU_Extra!$D$157:$D$362,MATCH(LARGE(EU_Extra!O$157:O$362,$D43),EU_Extra!O$157:O$362,0)),Countries!$A:$B,2,FALSE),"")</f>
        <v>Tadschikistan</v>
      </c>
      <c r="R43" s="144" t="str">
        <f>IFERROR(VLOOKUP(INDEX(EU_Extra!$D$157:$D$362,MATCH(LARGE(EU_Extra!P$157:P$362,$D43),EU_Extra!P$157:P$362,0)),Countries!$A:$B,2,FALSE),"")</f>
        <v>Burkina Faso</v>
      </c>
      <c r="S43" s="144" t="str">
        <f>IFERROR(VLOOKUP(INDEX(EU_Extra!$D$157:$D$362,MATCH(LARGE(EU_Extra!Q$157:Q$362,$D43),EU_Extra!Q$157:Q$362,0)),Countries!$A:$B,2,FALSE),"")</f>
        <v>Togo</v>
      </c>
      <c r="T43" s="144" t="str">
        <f>IFERROR(VLOOKUP(INDEX(EU_Extra!$D$157:$D$362,MATCH(LARGE(EU_Extra!R$157:R$362,$D43),EU_Extra!R$157:R$362,0)),Countries!$A:$B,2,FALSE),"")</f>
        <v>Usbekistan</v>
      </c>
      <c r="U43" s="144" t="str">
        <f>IFERROR(VLOOKUP(INDEX(EU_Extra!$D$157:$D$362,MATCH(LARGE(EU_Extra!S$157:S$362,$D43),EU_Extra!S$157:S$362,0)),Countries!$A:$B,2,FALSE),"")</f>
        <v>Burkina Faso</v>
      </c>
      <c r="V43" s="144" t="str">
        <f>IFERROR(VLOOKUP(INDEX(EU_Extra!$D$157:$D$362,MATCH(LARGE(EU_Extra!T$157:T$362,$D43),EU_Extra!T$157:T$362,0)),Countries!$A:$B,2,FALSE),"")</f>
        <v>Nicht spezifizierte Länder und Gebiete im Rahmen des Warenverkehrs mit Drittländern</v>
      </c>
      <c r="W43" s="144" t="str">
        <f>IFERROR(VLOOKUP(INDEX(EU_Extra!$D$157:$D$362,MATCH(LARGE(EU_Extra!U$157:U$362,$D43),EU_Extra!U$157:U$362,0)),Countries!$A:$B,2,FALSE),"")</f>
        <v>Usbekistan</v>
      </c>
      <c r="X43" s="144" t="str">
        <f>IFERROR(VLOOKUP(INDEX(EU_Extra!$D$157:$D$362,MATCH(LARGE(EU_Extra!V$157:V$362,$D43),EU_Extra!V$157:V$362,0)),Countries!$A:$B,2,FALSE),"")</f>
        <v>Geheim Extra</v>
      </c>
      <c r="Y43" s="144" t="str">
        <f>IFERROR(VLOOKUP(INDEX(EU_Extra!$D$157:$D$362,MATCH(LARGE(EU_Extra!W$157:W$362,$D43),EU_Extra!W$157:W$362,0)),Countries!$A:$B,2,FALSE),"")</f>
        <v>Cote d'Ivoire</v>
      </c>
      <c r="Z43" s="144" t="str">
        <f>IFERROR(VLOOKUP(INDEX(EU_Extra!$D$157:$D$362,MATCH(LARGE(EU_Extra!X$157:X$362,$D43),EU_Extra!X$157:X$362,0)),Countries!$A:$B,2,FALSE),"")</f>
        <v>Bahrein</v>
      </c>
      <c r="AA43" s="144" t="str">
        <f>IFERROR(VLOOKUP(INDEX(EU_Extra!$D$157:$D$362,MATCH(LARGE(EU_Extra!Y$157:Y$362,$D43),EU_Extra!Y$157:Y$362,0)),Countries!$A:$B,2,FALSE),"")</f>
        <v>Angola</v>
      </c>
      <c r="AB43" s="144" t="str">
        <f>IFERROR(VLOOKUP(INDEX(EU_Extra!$D$157:$D$362,MATCH(LARGE(EU_Extra!Z$157:Z$362,$D43),EU_Extra!Z$157:Z$362,0)),Countries!$A:$B,2,FALSE),"")</f>
        <v/>
      </c>
      <c r="AC43" s="144" t="str">
        <f>IFERROR(VLOOKUP(INDEX(EU_Extra!$D$157:$D$362,MATCH(LARGE(EU_Extra!AA$157:AA$362,$D43),EU_Extra!AA$157:AA$362,0)),Countries!$A:$B,2,FALSE),"")</f>
        <v/>
      </c>
      <c r="AD43" s="144" t="str">
        <f>IFERROR(VLOOKUP(INDEX(EU_Extra!$D$157:$D$362,MATCH(LARGE(EU_Extra!AB$157:AB$362,$D43),EU_Extra!AB$157:AB$362,0)),Countries!$A:$B,2,FALSE),"")</f>
        <v/>
      </c>
      <c r="AE43" s="144" t="str">
        <f>IFERROR(VLOOKUP(INDEX(EU_Extra!$D$157:$D$362,MATCH(LARGE(EU_Extra!AC$157:AC$362,$D43),EU_Extra!AC$157:AC$362,0)),Countries!$A:$B,2,FALSE),"")</f>
        <v/>
      </c>
      <c r="AF43" s="144" t="str">
        <f>IFERROR(VLOOKUP(INDEX(EU_Extra!$D$157:$D$362,MATCH(LARGE(EU_Extra!AD$157:AD$362,$D43),EU_Extra!AD$157:AD$362,0)),Countries!$A:$B,2,FALSE),"")</f>
        <v/>
      </c>
      <c r="AG43" s="144" t="str">
        <f>IFERROR(VLOOKUP(INDEX(EU_Extra!$D$157:$D$362,MATCH(LARGE(EU_Extra!AE$157:AE$362,$D43),EU_Extra!AE$157:AE$362,0)),Countries!$A:$B,2,FALSE),"")</f>
        <v/>
      </c>
      <c r="AH43" s="144" t="str">
        <f>IFERROR(VLOOKUP(INDEX(EU_Extra!$D$157:$D$362,MATCH(LARGE(EU_Extra!AF$157:AF$362,$D43),EU_Extra!AF$157:AF$362,0)),Countries!$A:$B,2,FALSE),"")</f>
        <v/>
      </c>
      <c r="AI43" s="144" t="str">
        <f>IFERROR(VLOOKUP(INDEX(EU_Extra!$D$157:$D$362,MATCH(LARGE(EU_Extra!AG$157:AG$362,$D43),EU_Extra!AG$157:AG$362,0)),Countries!$A:$B,2,FALSE),"")</f>
        <v/>
      </c>
      <c r="AJ43" s="144" t="str">
        <f>IFERROR(VLOOKUP(INDEX(EU_Extra!$D$157:$D$362,MATCH(LARGE(EU_Extra!AH$157:AH$362,$D43),EU_Extra!AH$157:AH$362,0)),Countries!$A:$B,2,FALSE),"")</f>
        <v/>
      </c>
    </row>
    <row r="44" spans="4:36" ht="16" customHeight="1">
      <c r="D44" s="145">
        <f t="shared" si="1"/>
        <v>37</v>
      </c>
      <c r="E44" s="144" t="str">
        <f>IFERROR(VLOOKUP(INDEX(EU_Extra!$D$156:$D$362,MATCH(LARGE(EU_Extra!#REF!,$D44),EU_Extra!#REF!,0)),Countries!$A:$B,2,FALSE),"")</f>
        <v/>
      </c>
      <c r="F44" s="144" t="str">
        <f>IFERROR(VLOOKUP(INDEX(EU_Extra!$D$156:$D$362,MATCH(LARGE(EU_Extra!#REF!,$D44),EU_Extra!#REF!,0)),Countries!$A:$B,2,FALSE),"")</f>
        <v/>
      </c>
      <c r="G44" s="144" t="str">
        <f>IFERROR(VLOOKUP(INDEX(EU_Extra!$D$157:$D$362,MATCH(LARGE(EU_Extra!E$157:E$362,$D44),EU_Extra!E$157:E$362,0)),Countries!$A:$B,2,FALSE),"")</f>
        <v>Island</v>
      </c>
      <c r="H44" s="144" t="str">
        <f>IFERROR(VLOOKUP(INDEX(EU_Extra!$D$157:$D$362,MATCH(LARGE(EU_Extra!F$157:F$362,$D44),EU_Extra!F$157:F$362,0)),Countries!$A:$B,2,FALSE),"")</f>
        <v>Mali</v>
      </c>
      <c r="I44" s="144" t="str">
        <f>IFERROR(VLOOKUP(INDEX(EU_Extra!$D$157:$D$362,MATCH(LARGE(EU_Extra!G$157:G$362,$D44),EU_Extra!G$157:G$362,0)),Countries!$A:$B,2,FALSE),"")</f>
        <v>Mali</v>
      </c>
      <c r="J44" s="144" t="str">
        <f>IFERROR(VLOOKUP(INDEX(EU_Extra!$D$157:$D$362,MATCH(LARGE(EU_Extra!H$157:H$362,$D44),EU_Extra!H$157:H$362,0)),Countries!$A:$B,2,FALSE),"")</f>
        <v>Irak</v>
      </c>
      <c r="K44" s="144" t="str">
        <f>IFERROR(VLOOKUP(INDEX(EU_Extra!$D$157:$D$362,MATCH(LARGE(EU_Extra!I$157:I$362,$D44),EU_Extra!I$157:I$362,0)),Countries!$A:$B,2,FALSE),"")</f>
        <v>Bangladesh</v>
      </c>
      <c r="L44" s="144" t="str">
        <f>IFERROR(VLOOKUP(INDEX(EU_Extra!$D$157:$D$362,MATCH(LARGE(EU_Extra!J$157:J$362,$D44),EU_Extra!J$157:J$362,0)),Countries!$A:$B,2,FALSE),"")</f>
        <v>Sudan</v>
      </c>
      <c r="M44" s="144" t="str">
        <f>IFERROR(VLOOKUP(INDEX(EU_Extra!$D$157:$D$362,MATCH(LARGE(EU_Extra!K$157:K$362,$D44),EU_Extra!K$157:K$362,0)),Countries!$A:$B,2,FALSE),"")</f>
        <v>Japan</v>
      </c>
      <c r="N44" s="144" t="str">
        <f>IFERROR(VLOOKUP(INDEX(EU_Extra!$D$157:$D$362,MATCH(LARGE(EU_Extra!L$157:L$362,$D44),EU_Extra!L$157:L$362,0)),Countries!$A:$B,2,FALSE),"")</f>
        <v>Tschad</v>
      </c>
      <c r="O44" s="144" t="str">
        <f>IFERROR(VLOOKUP(INDEX(EU_Extra!$D$157:$D$362,MATCH(LARGE(EU_Extra!M$157:M$362,$D44),EU_Extra!M$157:M$362,0)),Countries!$A:$B,2,FALSE),"")</f>
        <v>China</v>
      </c>
      <c r="P44" s="144" t="str">
        <f>IFERROR(VLOOKUP(INDEX(EU_Extra!$D$157:$D$362,MATCH(LARGE(EU_Extra!N$157:N$362,$D44),EU_Extra!N$157:N$362,0)),Countries!$A:$B,2,FALSE),"")</f>
        <v>Aquatorialguinea</v>
      </c>
      <c r="Q44" s="144" t="str">
        <f>IFERROR(VLOOKUP(INDEX(EU_Extra!$D$157:$D$362,MATCH(LARGE(EU_Extra!O$157:O$362,$D44),EU_Extra!O$157:O$362,0)),Countries!$A:$B,2,FALSE),"")</f>
        <v>Besetzte Palästinensische Gebiete</v>
      </c>
      <c r="R44" s="144" t="str">
        <f>IFERROR(VLOOKUP(INDEX(EU_Extra!$D$157:$D$362,MATCH(LARGE(EU_Extra!P$157:P$362,$D44),EU_Extra!P$157:P$362,0)),Countries!$A:$B,2,FALSE),"")</f>
        <v>Togo</v>
      </c>
      <c r="S44" s="144" t="str">
        <f>IFERROR(VLOOKUP(INDEX(EU_Extra!$D$157:$D$362,MATCH(LARGE(EU_Extra!Q$157:Q$362,$D44),EU_Extra!Q$157:Q$362,0)),Countries!$A:$B,2,FALSE),"")</f>
        <v>Vereinigte Staaten</v>
      </c>
      <c r="T44" s="144" t="str">
        <f>IFERROR(VLOOKUP(INDEX(EU_Extra!$D$157:$D$362,MATCH(LARGE(EU_Extra!R$157:R$362,$D44),EU_Extra!R$157:R$362,0)),Countries!$A:$B,2,FALSE),"")</f>
        <v>Vereinigte Staaten</v>
      </c>
      <c r="U44" s="144" t="str">
        <f>IFERROR(VLOOKUP(INDEX(EU_Extra!$D$157:$D$362,MATCH(LARGE(EU_Extra!S$157:S$362,$D44),EU_Extra!S$157:S$362,0)),Countries!$A:$B,2,FALSE),"")</f>
        <v>Jordanien</v>
      </c>
      <c r="V44" s="144" t="str">
        <f>IFERROR(VLOOKUP(INDEX(EU_Extra!$D$157:$D$362,MATCH(LARGE(EU_Extra!T$157:T$362,$D44),EU_Extra!T$157:T$362,0)),Countries!$A:$B,2,FALSE),"")</f>
        <v>Kolumbien</v>
      </c>
      <c r="W44" s="144" t="str">
        <f>IFERROR(VLOOKUP(INDEX(EU_Extra!$D$157:$D$362,MATCH(LARGE(EU_Extra!U$157:U$362,$D44),EU_Extra!U$157:U$362,0)),Countries!$A:$B,2,FALSE),"")</f>
        <v>Angola</v>
      </c>
      <c r="X44" s="144" t="str">
        <f>IFERROR(VLOOKUP(INDEX(EU_Extra!$D$157:$D$362,MATCH(LARGE(EU_Extra!V$157:V$362,$D44),EU_Extra!V$157:V$362,0)),Countries!$A:$B,2,FALSE),"")</f>
        <v>Korea, Republik</v>
      </c>
      <c r="Y44" s="144" t="str">
        <f>IFERROR(VLOOKUP(INDEX(EU_Extra!$D$157:$D$362,MATCH(LARGE(EU_Extra!W$157:W$362,$D44),EU_Extra!W$157:W$362,0)),Countries!$A:$B,2,FALSE),"")</f>
        <v>Russland</v>
      </c>
      <c r="Z44" s="144" t="str">
        <f>IFERROR(VLOOKUP(INDEX(EU_Extra!$D$157:$D$362,MATCH(LARGE(EU_Extra!X$157:X$362,$D44),EU_Extra!X$157:X$362,0)),Countries!$A:$B,2,FALSE),"")</f>
        <v>Mongolei</v>
      </c>
      <c r="AA44" s="144" t="str">
        <f>IFERROR(VLOOKUP(INDEX(EU_Extra!$D$157:$D$362,MATCH(LARGE(EU_Extra!Y$157:Y$362,$D44),EU_Extra!Y$157:Y$362,0)),Countries!$A:$B,2,FALSE),"")</f>
        <v>Marokko</v>
      </c>
      <c r="AB44" s="144" t="str">
        <f>IFERROR(VLOOKUP(INDEX(EU_Extra!$D$157:$D$362,MATCH(LARGE(EU_Extra!Z$157:Z$362,$D44),EU_Extra!Z$157:Z$362,0)),Countries!$A:$B,2,FALSE),"")</f>
        <v/>
      </c>
      <c r="AC44" s="144" t="str">
        <f>IFERROR(VLOOKUP(INDEX(EU_Extra!$D$157:$D$362,MATCH(LARGE(EU_Extra!AA$157:AA$362,$D44),EU_Extra!AA$157:AA$362,0)),Countries!$A:$B,2,FALSE),"")</f>
        <v/>
      </c>
      <c r="AD44" s="144" t="str">
        <f>IFERROR(VLOOKUP(INDEX(EU_Extra!$D$157:$D$362,MATCH(LARGE(EU_Extra!AB$157:AB$362,$D44),EU_Extra!AB$157:AB$362,0)),Countries!$A:$B,2,FALSE),"")</f>
        <v/>
      </c>
      <c r="AE44" s="144" t="str">
        <f>IFERROR(VLOOKUP(INDEX(EU_Extra!$D$157:$D$362,MATCH(LARGE(EU_Extra!AC$157:AC$362,$D44),EU_Extra!AC$157:AC$362,0)),Countries!$A:$B,2,FALSE),"")</f>
        <v/>
      </c>
      <c r="AF44" s="144" t="str">
        <f>IFERROR(VLOOKUP(INDEX(EU_Extra!$D$157:$D$362,MATCH(LARGE(EU_Extra!AD$157:AD$362,$D44),EU_Extra!AD$157:AD$362,0)),Countries!$A:$B,2,FALSE),"")</f>
        <v/>
      </c>
      <c r="AG44" s="144" t="str">
        <f>IFERROR(VLOOKUP(INDEX(EU_Extra!$D$157:$D$362,MATCH(LARGE(EU_Extra!AE$157:AE$362,$D44),EU_Extra!AE$157:AE$362,0)),Countries!$A:$B,2,FALSE),"")</f>
        <v/>
      </c>
      <c r="AH44" s="144" t="str">
        <f>IFERROR(VLOOKUP(INDEX(EU_Extra!$D$157:$D$362,MATCH(LARGE(EU_Extra!AF$157:AF$362,$D44),EU_Extra!AF$157:AF$362,0)),Countries!$A:$B,2,FALSE),"")</f>
        <v/>
      </c>
      <c r="AI44" s="144" t="str">
        <f>IFERROR(VLOOKUP(INDEX(EU_Extra!$D$157:$D$362,MATCH(LARGE(EU_Extra!AG$157:AG$362,$D44),EU_Extra!AG$157:AG$362,0)),Countries!$A:$B,2,FALSE),"")</f>
        <v/>
      </c>
      <c r="AJ44" s="144" t="str">
        <f>IFERROR(VLOOKUP(INDEX(EU_Extra!$D$157:$D$362,MATCH(LARGE(EU_Extra!AH$157:AH$362,$D44),EU_Extra!AH$157:AH$362,0)),Countries!$A:$B,2,FALSE),"")</f>
        <v/>
      </c>
    </row>
    <row r="45" spans="4:36" ht="16" customHeight="1">
      <c r="D45" s="145">
        <f t="shared" si="1"/>
        <v>38</v>
      </c>
      <c r="E45" s="144" t="str">
        <f>IFERROR(VLOOKUP(INDEX(EU_Extra!$D$156:$D$362,MATCH(LARGE(EU_Extra!#REF!,$D45),EU_Extra!#REF!,0)),Countries!$A:$B,2,FALSE),"")</f>
        <v/>
      </c>
      <c r="F45" s="144" t="str">
        <f>IFERROR(VLOOKUP(INDEX(EU_Extra!$D$156:$D$362,MATCH(LARGE(EU_Extra!#REF!,$D45),EU_Extra!#REF!,0)),Countries!$A:$B,2,FALSE),"")</f>
        <v/>
      </c>
      <c r="G45" s="144" t="str">
        <f>IFERROR(VLOOKUP(INDEX(EU_Extra!$D$157:$D$362,MATCH(LARGE(EU_Extra!E$157:E$362,$D45),EU_Extra!E$157:E$362,0)),Countries!$A:$B,2,FALSE),"")</f>
        <v>Sierra Leone</v>
      </c>
      <c r="H45" s="144" t="str">
        <f>IFERROR(VLOOKUP(INDEX(EU_Extra!$D$157:$D$362,MATCH(LARGE(EU_Extra!F$157:F$362,$D45),EU_Extra!F$157:F$362,0)),Countries!$A:$B,2,FALSE),"")</f>
        <v>Kamerun</v>
      </c>
      <c r="I45" s="144" t="str">
        <f>IFERROR(VLOOKUP(INDEX(EU_Extra!$D$157:$D$362,MATCH(LARGE(EU_Extra!G$157:G$362,$D45),EU_Extra!G$157:G$362,0)),Countries!$A:$B,2,FALSE),"")</f>
        <v>Island</v>
      </c>
      <c r="J45" s="144" t="str">
        <f>IFERROR(VLOOKUP(INDEX(EU_Extra!$D$157:$D$362,MATCH(LARGE(EU_Extra!H$157:H$362,$D45),EU_Extra!H$157:H$362,0)),Countries!$A:$B,2,FALSE),"")</f>
        <v>Bangladesh</v>
      </c>
      <c r="K45" s="144" t="str">
        <f>IFERROR(VLOOKUP(INDEX(EU_Extra!$D$157:$D$362,MATCH(LARGE(EU_Extra!I$157:I$362,$D45),EU_Extra!I$157:I$362,0)),Countries!$A:$B,2,FALSE),"")</f>
        <v>Serbien</v>
      </c>
      <c r="L45" s="144" t="str">
        <f>IFERROR(VLOOKUP(INDEX(EU_Extra!$D$157:$D$362,MATCH(LARGE(EU_Extra!J$157:J$362,$D45),EU_Extra!J$157:J$362,0)),Countries!$A:$B,2,FALSE),"")</f>
        <v>Angola</v>
      </c>
      <c r="M45" s="144" t="str">
        <f>IFERROR(VLOOKUP(INDEX(EU_Extra!$D$157:$D$362,MATCH(LARGE(EU_Extra!K$157:K$362,$D45),EU_Extra!K$157:K$362,0)),Countries!$A:$B,2,FALSE),"")</f>
        <v>Togo</v>
      </c>
      <c r="N45" s="144" t="str">
        <f>IFERROR(VLOOKUP(INDEX(EU_Extra!$D$157:$D$362,MATCH(LARGE(EU_Extra!L$157:L$362,$D45),EU_Extra!L$157:L$362,0)),Countries!$A:$B,2,FALSE),"")</f>
        <v>Bosnien-Herzegowina</v>
      </c>
      <c r="O45" s="144" t="str">
        <f>IFERROR(VLOOKUP(INDEX(EU_Extra!$D$157:$D$362,MATCH(LARGE(EU_Extra!M$157:M$362,$D45),EU_Extra!M$157:M$362,0)),Countries!$A:$B,2,FALSE),"")</f>
        <v>Tschad</v>
      </c>
      <c r="P45" s="144" t="str">
        <f>IFERROR(VLOOKUP(INDEX(EU_Extra!$D$157:$D$362,MATCH(LARGE(EU_Extra!N$157:N$362,$D45),EU_Extra!N$157:N$362,0)),Countries!$A:$B,2,FALSE),"")</f>
        <v>Niger</v>
      </c>
      <c r="Q45" s="144" t="str">
        <f>IFERROR(VLOOKUP(INDEX(EU_Extra!$D$157:$D$362,MATCH(LARGE(EU_Extra!O$157:O$362,$D45),EU_Extra!O$157:O$362,0)),Countries!$A:$B,2,FALSE),"")</f>
        <v>Armenien</v>
      </c>
      <c r="R45" s="144" t="str">
        <f>IFERROR(VLOOKUP(INDEX(EU_Extra!$D$157:$D$362,MATCH(LARGE(EU_Extra!P$157:P$362,$D45),EU_Extra!P$157:P$362,0)),Countries!$A:$B,2,FALSE),"")</f>
        <v>Kyrgyzstan</v>
      </c>
      <c r="S45" s="144" t="str">
        <f>IFERROR(VLOOKUP(INDEX(EU_Extra!$D$157:$D$362,MATCH(LARGE(EU_Extra!Q$157:Q$362,$D45),EU_Extra!Q$157:Q$362,0)),Countries!$A:$B,2,FALSE),"")</f>
        <v>Ceuta</v>
      </c>
      <c r="T45" s="144" t="str">
        <f>IFERROR(VLOOKUP(INDEX(EU_Extra!$D$157:$D$362,MATCH(LARGE(EU_Extra!R$157:R$362,$D45),EU_Extra!R$157:R$362,0)),Countries!$A:$B,2,FALSE),"")</f>
        <v>Libyen</v>
      </c>
      <c r="U45" s="144" t="str">
        <f>IFERROR(VLOOKUP(INDEX(EU_Extra!$D$157:$D$362,MATCH(LARGE(EU_Extra!S$157:S$362,$D45),EU_Extra!S$157:S$362,0)),Countries!$A:$B,2,FALSE),"")</f>
        <v>Gabun</v>
      </c>
      <c r="V45" s="144" t="str">
        <f>IFERROR(VLOOKUP(INDEX(EU_Extra!$D$157:$D$362,MATCH(LARGE(EU_Extra!T$157:T$362,$D45),EU_Extra!T$157:T$362,0)),Countries!$A:$B,2,FALSE),"")</f>
        <v>Namibia</v>
      </c>
      <c r="W45" s="144" t="str">
        <f>IFERROR(VLOOKUP(INDEX(EU_Extra!$D$157:$D$362,MATCH(LARGE(EU_Extra!U$157:U$362,$D45),EU_Extra!U$157:U$362,0)),Countries!$A:$B,2,FALSE),"")</f>
        <v>Bahrein</v>
      </c>
      <c r="X45" s="144" t="str">
        <f>IFERROR(VLOOKUP(INDEX(EU_Extra!$D$157:$D$362,MATCH(LARGE(EU_Extra!V$157:V$362,$D45),EU_Extra!V$157:V$362,0)),Countries!$A:$B,2,FALSE),"")</f>
        <v>Tansania</v>
      </c>
      <c r="Y45" s="144" t="str">
        <f>IFERROR(VLOOKUP(INDEX(EU_Extra!$D$157:$D$362,MATCH(LARGE(EU_Extra!W$157:W$362,$D45),EU_Extra!W$157:W$362,0)),Countries!$A:$B,2,FALSE),"")</f>
        <v>Vereinigte Staaten</v>
      </c>
      <c r="Z45" s="144" t="str">
        <f>IFERROR(VLOOKUP(INDEX(EU_Extra!$D$157:$D$362,MATCH(LARGE(EU_Extra!X$157:X$362,$D45),EU_Extra!X$157:X$362,0)),Countries!$A:$B,2,FALSE),"")</f>
        <v>Marokko</v>
      </c>
      <c r="AA45" s="144" t="str">
        <f>IFERROR(VLOOKUP(INDEX(EU_Extra!$D$157:$D$362,MATCH(LARGE(EU_Extra!Y$157:Y$362,$D45),EU_Extra!Y$157:Y$362,0)),Countries!$A:$B,2,FALSE),"")</f>
        <v>Japan</v>
      </c>
      <c r="AB45" s="144" t="str">
        <f>IFERROR(VLOOKUP(INDEX(EU_Extra!$D$157:$D$362,MATCH(LARGE(EU_Extra!Z$157:Z$362,$D45),EU_Extra!Z$157:Z$362,0)),Countries!$A:$B,2,FALSE),"")</f>
        <v/>
      </c>
      <c r="AC45" s="144" t="str">
        <f>IFERROR(VLOOKUP(INDEX(EU_Extra!$D$157:$D$362,MATCH(LARGE(EU_Extra!AA$157:AA$362,$D45),EU_Extra!AA$157:AA$362,0)),Countries!$A:$B,2,FALSE),"")</f>
        <v/>
      </c>
      <c r="AD45" s="144" t="str">
        <f>IFERROR(VLOOKUP(INDEX(EU_Extra!$D$157:$D$362,MATCH(LARGE(EU_Extra!AB$157:AB$362,$D45),EU_Extra!AB$157:AB$362,0)),Countries!$A:$B,2,FALSE),"")</f>
        <v/>
      </c>
      <c r="AE45" s="144" t="str">
        <f>IFERROR(VLOOKUP(INDEX(EU_Extra!$D$157:$D$362,MATCH(LARGE(EU_Extra!AC$157:AC$362,$D45),EU_Extra!AC$157:AC$362,0)),Countries!$A:$B,2,FALSE),"")</f>
        <v/>
      </c>
      <c r="AF45" s="144" t="str">
        <f>IFERROR(VLOOKUP(INDEX(EU_Extra!$D$157:$D$362,MATCH(LARGE(EU_Extra!AD$157:AD$362,$D45),EU_Extra!AD$157:AD$362,0)),Countries!$A:$B,2,FALSE),"")</f>
        <v/>
      </c>
      <c r="AG45" s="144" t="str">
        <f>IFERROR(VLOOKUP(INDEX(EU_Extra!$D$157:$D$362,MATCH(LARGE(EU_Extra!AE$157:AE$362,$D45),EU_Extra!AE$157:AE$362,0)),Countries!$A:$B,2,FALSE),"")</f>
        <v/>
      </c>
      <c r="AH45" s="144" t="str">
        <f>IFERROR(VLOOKUP(INDEX(EU_Extra!$D$157:$D$362,MATCH(LARGE(EU_Extra!AF$157:AF$362,$D45),EU_Extra!AF$157:AF$362,0)),Countries!$A:$B,2,FALSE),"")</f>
        <v/>
      </c>
      <c r="AI45" s="144" t="str">
        <f>IFERROR(VLOOKUP(INDEX(EU_Extra!$D$157:$D$362,MATCH(LARGE(EU_Extra!AG$157:AG$362,$D45),EU_Extra!AG$157:AG$362,0)),Countries!$A:$B,2,FALSE),"")</f>
        <v/>
      </c>
      <c r="AJ45" s="144" t="str">
        <f>IFERROR(VLOOKUP(INDEX(EU_Extra!$D$157:$D$362,MATCH(LARGE(EU_Extra!AH$157:AH$362,$D45),EU_Extra!AH$157:AH$362,0)),Countries!$A:$B,2,FALSE),"")</f>
        <v/>
      </c>
    </row>
    <row r="46" spans="4:36" ht="16" customHeight="1">
      <c r="D46" s="145">
        <f t="shared" si="1"/>
        <v>39</v>
      </c>
      <c r="E46" s="144" t="str">
        <f>IFERROR(VLOOKUP(INDEX(EU_Extra!$D$156:$D$362,MATCH(LARGE(EU_Extra!#REF!,$D46),EU_Extra!#REF!,0)),Countries!$A:$B,2,FALSE),"")</f>
        <v/>
      </c>
      <c r="F46" s="144" t="str">
        <f>IFERROR(VLOOKUP(INDEX(EU_Extra!$D$156:$D$362,MATCH(LARGE(EU_Extra!#REF!,$D46),EU_Extra!#REF!,0)),Countries!$A:$B,2,FALSE),"")</f>
        <v/>
      </c>
      <c r="G46" s="144" t="str">
        <f>IFERROR(VLOOKUP(INDEX(EU_Extra!$D$157:$D$362,MATCH(LARGE(EU_Extra!E$157:E$362,$D46),EU_Extra!E$157:E$362,0)),Countries!$A:$B,2,FALSE),"")</f>
        <v>Andorra</v>
      </c>
      <c r="H46" s="144" t="str">
        <f>IFERROR(VLOOKUP(INDEX(EU_Extra!$D$157:$D$362,MATCH(LARGE(EU_Extra!F$157:F$362,$D46),EU_Extra!F$157:F$362,0)),Countries!$A:$B,2,FALSE),"")</f>
        <v>NL Antillen</v>
      </c>
      <c r="I46" s="144" t="str">
        <f>IFERROR(VLOOKUP(INDEX(EU_Extra!$D$157:$D$362,MATCH(LARGE(EU_Extra!G$157:G$362,$D46),EU_Extra!G$157:G$362,0)),Countries!$A:$B,2,FALSE),"")</f>
        <v>Kasachstan</v>
      </c>
      <c r="J46" s="144" t="str">
        <f>IFERROR(VLOOKUP(INDEX(EU_Extra!$D$157:$D$362,MATCH(LARGE(EU_Extra!H$157:H$362,$D46),EU_Extra!H$157:H$362,0)),Countries!$A:$B,2,FALSE),"")</f>
        <v>Nigeria</v>
      </c>
      <c r="K46" s="144" t="str">
        <f>IFERROR(VLOOKUP(INDEX(EU_Extra!$D$157:$D$362,MATCH(LARGE(EU_Extra!I$157:I$362,$D46),EU_Extra!I$157:I$362,0)),Countries!$A:$B,2,FALSE),"")</f>
        <v>Moldau</v>
      </c>
      <c r="L46" s="144" t="str">
        <f>IFERROR(VLOOKUP(INDEX(EU_Extra!$D$157:$D$362,MATCH(LARGE(EU_Extra!J$157:J$362,$D46),EU_Extra!J$157:J$362,0)),Countries!$A:$B,2,FALSE),"")</f>
        <v>Guinea</v>
      </c>
      <c r="M46" s="144" t="str">
        <f>IFERROR(VLOOKUP(INDEX(EU_Extra!$D$157:$D$362,MATCH(LARGE(EU_Extra!K$157:K$362,$D46),EU_Extra!K$157:K$362,0)),Countries!$A:$B,2,FALSE),"")</f>
        <v>Aquatorialguinea</v>
      </c>
      <c r="N46" s="144" t="str">
        <f>IFERROR(VLOOKUP(INDEX(EU_Extra!$D$157:$D$362,MATCH(LARGE(EU_Extra!L$157:L$362,$D46),EU_Extra!L$157:L$362,0)),Countries!$A:$B,2,FALSE),"")</f>
        <v>Dschibuti</v>
      </c>
      <c r="O46" s="144" t="str">
        <f>IFERROR(VLOOKUP(INDEX(EU_Extra!$D$157:$D$362,MATCH(LARGE(EU_Extra!M$157:M$362,$D46),EU_Extra!M$157:M$362,0)),Countries!$A:$B,2,FALSE),"")</f>
        <v>Besetzte Palästinensische Gebiete</v>
      </c>
      <c r="P46" s="144" t="str">
        <f>IFERROR(VLOOKUP(INDEX(EU_Extra!$D$157:$D$362,MATCH(LARGE(EU_Extra!N$157:N$362,$D46),EU_Extra!N$157:N$362,0)),Countries!$A:$B,2,FALSE),"")</f>
        <v>Korea, Demokratische Volksrepublik</v>
      </c>
      <c r="Q46" s="144" t="str">
        <f>IFERROR(VLOOKUP(INDEX(EU_Extra!$D$157:$D$362,MATCH(LARGE(EU_Extra!O$157:O$362,$D46),EU_Extra!O$157:O$362,0)),Countries!$A:$B,2,FALSE),"")</f>
        <v>Suriname</v>
      </c>
      <c r="R46" s="144" t="str">
        <f>IFERROR(VLOOKUP(INDEX(EU_Extra!$D$157:$D$362,MATCH(LARGE(EU_Extra!P$157:P$362,$D46),EU_Extra!P$157:P$362,0)),Countries!$A:$B,2,FALSE),"")</f>
        <v>Mali</v>
      </c>
      <c r="S46" s="144" t="str">
        <f>IFERROR(VLOOKUP(INDEX(EU_Extra!$D$157:$D$362,MATCH(LARGE(EU_Extra!Q$157:Q$362,$D46),EU_Extra!Q$157:Q$362,0)),Countries!$A:$B,2,FALSE),"")</f>
        <v>Japan</v>
      </c>
      <c r="T46" s="144" t="str">
        <f>IFERROR(VLOOKUP(INDEX(EU_Extra!$D$157:$D$362,MATCH(LARGE(EU_Extra!R$157:R$362,$D46),EU_Extra!R$157:R$362,0)),Countries!$A:$B,2,FALSE),"")</f>
        <v>Aquatorialguinea</v>
      </c>
      <c r="U46" s="144" t="str">
        <f>IFERROR(VLOOKUP(INDEX(EU_Extra!$D$157:$D$362,MATCH(LARGE(EU_Extra!S$157:S$362,$D46),EU_Extra!S$157:S$362,0)),Countries!$A:$B,2,FALSE),"")</f>
        <v>Kyrgyzstan</v>
      </c>
      <c r="V46" s="144" t="str">
        <f>IFERROR(VLOOKUP(INDEX(EU_Extra!$D$157:$D$362,MATCH(LARGE(EU_Extra!T$157:T$362,$D46),EU_Extra!T$157:T$362,0)),Countries!$A:$B,2,FALSE),"")</f>
        <v>Burkina Faso</v>
      </c>
      <c r="W46" s="144" t="str">
        <f>IFERROR(VLOOKUP(INDEX(EU_Extra!$D$157:$D$362,MATCH(LARGE(EU_Extra!U$157:U$362,$D46),EU_Extra!U$157:U$362,0)),Countries!$A:$B,2,FALSE),"")</f>
        <v>Mali</v>
      </c>
      <c r="X46" s="144" t="str">
        <f>IFERROR(VLOOKUP(INDEX(EU_Extra!$D$157:$D$362,MATCH(LARGE(EU_Extra!V$157:V$362,$D46),EU_Extra!V$157:V$362,0)),Countries!$A:$B,2,FALSE),"")</f>
        <v>Besetzte Palästinensische Gebiete</v>
      </c>
      <c r="Y46" s="144" t="str">
        <f>IFERROR(VLOOKUP(INDEX(EU_Extra!$D$157:$D$362,MATCH(LARGE(EU_Extra!W$157:W$362,$D46),EU_Extra!W$157:W$362,0)),Countries!$A:$B,2,FALSE),"")</f>
        <v>Kenia</v>
      </c>
      <c r="Z46" s="144" t="str">
        <f>IFERROR(VLOOKUP(INDEX(EU_Extra!$D$157:$D$362,MATCH(LARGE(EU_Extra!X$157:X$362,$D46),EU_Extra!X$157:X$362,0)),Countries!$A:$B,2,FALSE),"")</f>
        <v>Hong Kong</v>
      </c>
      <c r="AA46" s="144" t="str">
        <f>IFERROR(VLOOKUP(INDEX(EU_Extra!$D$157:$D$362,MATCH(LARGE(EU_Extra!Y$157:Y$362,$D46),EU_Extra!Y$157:Y$362,0)),Countries!$A:$B,2,FALSE),"")</f>
        <v>Südafrika</v>
      </c>
      <c r="AB46" s="144" t="str">
        <f>IFERROR(VLOOKUP(INDEX(EU_Extra!$D$157:$D$362,MATCH(LARGE(EU_Extra!Z$157:Z$362,$D46),EU_Extra!Z$157:Z$362,0)),Countries!$A:$B,2,FALSE),"")</f>
        <v/>
      </c>
      <c r="AC46" s="144" t="str">
        <f>IFERROR(VLOOKUP(INDEX(EU_Extra!$D$157:$D$362,MATCH(LARGE(EU_Extra!AA$157:AA$362,$D46),EU_Extra!AA$157:AA$362,0)),Countries!$A:$B,2,FALSE),"")</f>
        <v/>
      </c>
      <c r="AD46" s="144" t="str">
        <f>IFERROR(VLOOKUP(INDEX(EU_Extra!$D$157:$D$362,MATCH(LARGE(EU_Extra!AB$157:AB$362,$D46),EU_Extra!AB$157:AB$362,0)),Countries!$A:$B,2,FALSE),"")</f>
        <v/>
      </c>
      <c r="AE46" s="144" t="str">
        <f>IFERROR(VLOOKUP(INDEX(EU_Extra!$D$157:$D$362,MATCH(LARGE(EU_Extra!AC$157:AC$362,$D46),EU_Extra!AC$157:AC$362,0)),Countries!$A:$B,2,FALSE),"")</f>
        <v/>
      </c>
      <c r="AF46" s="144" t="str">
        <f>IFERROR(VLOOKUP(INDEX(EU_Extra!$D$157:$D$362,MATCH(LARGE(EU_Extra!AD$157:AD$362,$D46),EU_Extra!AD$157:AD$362,0)),Countries!$A:$B,2,FALSE),"")</f>
        <v/>
      </c>
      <c r="AG46" s="144" t="str">
        <f>IFERROR(VLOOKUP(INDEX(EU_Extra!$D$157:$D$362,MATCH(LARGE(EU_Extra!AE$157:AE$362,$D46),EU_Extra!AE$157:AE$362,0)),Countries!$A:$B,2,FALSE),"")</f>
        <v/>
      </c>
      <c r="AH46" s="144" t="str">
        <f>IFERROR(VLOOKUP(INDEX(EU_Extra!$D$157:$D$362,MATCH(LARGE(EU_Extra!AF$157:AF$362,$D46),EU_Extra!AF$157:AF$362,0)),Countries!$A:$B,2,FALSE),"")</f>
        <v/>
      </c>
      <c r="AI46" s="144" t="str">
        <f>IFERROR(VLOOKUP(INDEX(EU_Extra!$D$157:$D$362,MATCH(LARGE(EU_Extra!AG$157:AG$362,$D46),EU_Extra!AG$157:AG$362,0)),Countries!$A:$B,2,FALSE),"")</f>
        <v/>
      </c>
      <c r="AJ46" s="144" t="str">
        <f>IFERROR(VLOOKUP(INDEX(EU_Extra!$D$157:$D$362,MATCH(LARGE(EU_Extra!AH$157:AH$362,$D46),EU_Extra!AH$157:AH$362,0)),Countries!$A:$B,2,FALSE),"")</f>
        <v/>
      </c>
    </row>
    <row r="47" spans="4:36" ht="16" customHeight="1">
      <c r="D47" s="145">
        <f t="shared" si="1"/>
        <v>40</v>
      </c>
      <c r="E47" s="144" t="str">
        <f>IFERROR(VLOOKUP(INDEX(EU_Extra!$D$156:$D$362,MATCH(LARGE(EU_Extra!#REF!,$D47),EU_Extra!#REF!,0)),Countries!$A:$B,2,FALSE),"")</f>
        <v/>
      </c>
      <c r="F47" s="144" t="str">
        <f>IFERROR(VLOOKUP(INDEX(EU_Extra!$D$156:$D$362,MATCH(LARGE(EU_Extra!#REF!,$D47),EU_Extra!#REF!,0)),Countries!$A:$B,2,FALSE),"")</f>
        <v/>
      </c>
      <c r="G47" s="144" t="str">
        <f>IFERROR(VLOOKUP(INDEX(EU_Extra!$D$157:$D$362,MATCH(LARGE(EU_Extra!E$157:E$362,$D47),EU_Extra!E$157:E$362,0)),Countries!$A:$B,2,FALSE),"")</f>
        <v>Bahrein</v>
      </c>
      <c r="H47" s="144" t="str">
        <f>IFERROR(VLOOKUP(INDEX(EU_Extra!$D$157:$D$362,MATCH(LARGE(EU_Extra!F$157:F$362,$D47),EU_Extra!F$157:F$362,0)),Countries!$A:$B,2,FALSE),"")</f>
        <v>Afghanistan</v>
      </c>
      <c r="I47" s="144" t="str">
        <f>IFERROR(VLOOKUP(INDEX(EU_Extra!$D$157:$D$362,MATCH(LARGE(EU_Extra!G$157:G$362,$D47),EU_Extra!G$157:G$362,0)),Countries!$A:$B,2,FALSE),"")</f>
        <v>Kyrgyzstan</v>
      </c>
      <c r="J47" s="144" t="str">
        <f>IFERROR(VLOOKUP(INDEX(EU_Extra!$D$157:$D$362,MATCH(LARGE(EU_Extra!H$157:H$362,$D47),EU_Extra!H$157:H$362,0)),Countries!$A:$B,2,FALSE),"")</f>
        <v>Mauretanien</v>
      </c>
      <c r="K47" s="144" t="str">
        <f>IFERROR(VLOOKUP(INDEX(EU_Extra!$D$157:$D$362,MATCH(LARGE(EU_Extra!I$157:I$362,$D47),EU_Extra!I$157:I$362,0)),Countries!$A:$B,2,FALSE),"")</f>
        <v>Montenegro</v>
      </c>
      <c r="L47" s="144" t="str">
        <f>IFERROR(VLOOKUP(INDEX(EU_Extra!$D$157:$D$362,MATCH(LARGE(EU_Extra!J$157:J$362,$D47),EU_Extra!J$157:J$362,0)),Countries!$A:$B,2,FALSE),"")</f>
        <v>Japan</v>
      </c>
      <c r="M47" s="144" t="str">
        <f>IFERROR(VLOOKUP(INDEX(EU_Extra!$D$157:$D$362,MATCH(LARGE(EU_Extra!K$157:K$362,$D47),EU_Extra!K$157:K$362,0)),Countries!$A:$B,2,FALSE),"")</f>
        <v>Ceuta</v>
      </c>
      <c r="N47" s="144" t="str">
        <f>IFERROR(VLOOKUP(INDEX(EU_Extra!$D$157:$D$362,MATCH(LARGE(EU_Extra!L$157:L$362,$D47),EU_Extra!L$157:L$362,0)),Countries!$A:$B,2,FALSE),"")</f>
        <v>Suriname</v>
      </c>
      <c r="O47" s="144" t="str">
        <f>IFERROR(VLOOKUP(INDEX(EU_Extra!$D$157:$D$362,MATCH(LARGE(EU_Extra!M$157:M$362,$D47),EU_Extra!M$157:M$362,0)),Countries!$A:$B,2,FALSE),"")</f>
        <v>Togo</v>
      </c>
      <c r="P47" s="144" t="str">
        <f>IFERROR(VLOOKUP(INDEX(EU_Extra!$D$157:$D$362,MATCH(LARGE(EU_Extra!N$157:N$362,$D47),EU_Extra!N$157:N$362,0)),Countries!$A:$B,2,FALSE),"")</f>
        <v>Tschad</v>
      </c>
      <c r="Q47" s="144" t="str">
        <f>IFERROR(VLOOKUP(INDEX(EU_Extra!$D$157:$D$362,MATCH(LARGE(EU_Extra!O$157:O$362,$D47),EU_Extra!O$157:O$362,0)),Countries!$A:$B,2,FALSE),"")</f>
        <v>Vereinigte Staaten</v>
      </c>
      <c r="R47" s="144" t="str">
        <f>IFERROR(VLOOKUP(INDEX(EU_Extra!$D$157:$D$362,MATCH(LARGE(EU_Extra!P$157:P$362,$D47),EU_Extra!P$157:P$362,0)),Countries!$A:$B,2,FALSE),"")</f>
        <v>Besetzte Palästinensische Gebiete</v>
      </c>
      <c r="S47" s="144" t="str">
        <f>IFERROR(VLOOKUP(INDEX(EU_Extra!$D$157:$D$362,MATCH(LARGE(EU_Extra!Q$157:Q$362,$D47),EU_Extra!Q$157:Q$362,0)),Countries!$A:$B,2,FALSE),"")</f>
        <v>Aruba</v>
      </c>
      <c r="T47" s="144" t="str">
        <f>IFERROR(VLOOKUP(INDEX(EU_Extra!$D$157:$D$362,MATCH(LARGE(EU_Extra!R$157:R$362,$D47),EU_Extra!R$157:R$362,0)),Countries!$A:$B,2,FALSE),"")</f>
        <v>Guinea</v>
      </c>
      <c r="U47" s="144" t="str">
        <f>IFERROR(VLOOKUP(INDEX(EU_Extra!$D$157:$D$362,MATCH(LARGE(EU_Extra!S$157:S$362,$D47),EU_Extra!S$157:S$362,0)),Countries!$A:$B,2,FALSE),"")</f>
        <v>Kosovo</v>
      </c>
      <c r="V47" s="144" t="str">
        <f>IFERROR(VLOOKUP(INDEX(EU_Extra!$D$157:$D$362,MATCH(LARGE(EU_Extra!T$157:T$362,$D47),EU_Extra!T$157:T$362,0)),Countries!$A:$B,2,FALSE),"")</f>
        <v>Angola</v>
      </c>
      <c r="W47" s="144" t="str">
        <f>IFERROR(VLOOKUP(INDEX(EU_Extra!$D$157:$D$362,MATCH(LARGE(EU_Extra!U$157:U$362,$D47),EU_Extra!U$157:U$362,0)),Countries!$A:$B,2,FALSE),"")</f>
        <v>Kenia</v>
      </c>
      <c r="X47" s="144" t="str">
        <f>IFERROR(VLOOKUP(INDEX(EU_Extra!$D$157:$D$362,MATCH(LARGE(EU_Extra!V$157:V$362,$D47),EU_Extra!V$157:V$362,0)),Countries!$A:$B,2,FALSE),"")</f>
        <v>Bahrein</v>
      </c>
      <c r="Y47" s="144" t="str">
        <f>IFERROR(VLOOKUP(INDEX(EU_Extra!$D$157:$D$362,MATCH(LARGE(EU_Extra!W$157:W$362,$D47),EU_Extra!W$157:W$362,0)),Countries!$A:$B,2,FALSE),"")</f>
        <v>Nicht spezifizierte Länder und Gebiete im Rahmen des Warenverkehrs mit Drittländern</v>
      </c>
      <c r="Z47" s="144" t="str">
        <f>IFERROR(VLOOKUP(INDEX(EU_Extra!$D$157:$D$362,MATCH(LARGE(EU_Extra!X$157:X$362,$D47),EU_Extra!X$157:X$362,0)),Countries!$A:$B,2,FALSE),"")</f>
        <v>Suriname</v>
      </c>
      <c r="AA47" s="144" t="str">
        <f>IFERROR(VLOOKUP(INDEX(EU_Extra!$D$157:$D$362,MATCH(LARGE(EU_Extra!Y$157:Y$362,$D47),EU_Extra!Y$157:Y$362,0)),Countries!$A:$B,2,FALSE),"")</f>
        <v>Korea, Republik</v>
      </c>
      <c r="AB47" s="144" t="str">
        <f>IFERROR(VLOOKUP(INDEX(EU_Extra!$D$157:$D$362,MATCH(LARGE(EU_Extra!Z$157:Z$362,$D47),EU_Extra!Z$157:Z$362,0)),Countries!$A:$B,2,FALSE),"")</f>
        <v/>
      </c>
      <c r="AC47" s="144" t="str">
        <f>IFERROR(VLOOKUP(INDEX(EU_Extra!$D$157:$D$362,MATCH(LARGE(EU_Extra!AA$157:AA$362,$D47),EU_Extra!AA$157:AA$362,0)),Countries!$A:$B,2,FALSE),"")</f>
        <v/>
      </c>
      <c r="AD47" s="144" t="str">
        <f>IFERROR(VLOOKUP(INDEX(EU_Extra!$D$157:$D$362,MATCH(LARGE(EU_Extra!AB$157:AB$362,$D47),EU_Extra!AB$157:AB$362,0)),Countries!$A:$B,2,FALSE),"")</f>
        <v/>
      </c>
      <c r="AE47" s="144" t="str">
        <f>IFERROR(VLOOKUP(INDEX(EU_Extra!$D$157:$D$362,MATCH(LARGE(EU_Extra!AC$157:AC$362,$D47),EU_Extra!AC$157:AC$362,0)),Countries!$A:$B,2,FALSE),"")</f>
        <v/>
      </c>
      <c r="AF47" s="144" t="str">
        <f>IFERROR(VLOOKUP(INDEX(EU_Extra!$D$157:$D$362,MATCH(LARGE(EU_Extra!AD$157:AD$362,$D47),EU_Extra!AD$157:AD$362,0)),Countries!$A:$B,2,FALSE),"")</f>
        <v/>
      </c>
      <c r="AG47" s="144" t="str">
        <f>IFERROR(VLOOKUP(INDEX(EU_Extra!$D$157:$D$362,MATCH(LARGE(EU_Extra!AE$157:AE$362,$D47),EU_Extra!AE$157:AE$362,0)),Countries!$A:$B,2,FALSE),"")</f>
        <v/>
      </c>
      <c r="AH47" s="144" t="str">
        <f>IFERROR(VLOOKUP(INDEX(EU_Extra!$D$157:$D$362,MATCH(LARGE(EU_Extra!AF$157:AF$362,$D47),EU_Extra!AF$157:AF$362,0)),Countries!$A:$B,2,FALSE),"")</f>
        <v/>
      </c>
      <c r="AI47" s="144" t="str">
        <f>IFERROR(VLOOKUP(INDEX(EU_Extra!$D$157:$D$362,MATCH(LARGE(EU_Extra!AG$157:AG$362,$D47),EU_Extra!AG$157:AG$362,0)),Countries!$A:$B,2,FALSE),"")</f>
        <v/>
      </c>
      <c r="AJ47" s="144" t="str">
        <f>IFERROR(VLOOKUP(INDEX(EU_Extra!$D$157:$D$362,MATCH(LARGE(EU_Extra!AH$157:AH$362,$D47),EU_Extra!AH$157:AH$362,0)),Countries!$A:$B,2,FALSE),"")</f>
        <v/>
      </c>
    </row>
    <row r="48" spans="4:36" ht="16" customHeight="1">
      <c r="D48" s="145">
        <f t="shared" si="1"/>
        <v>41</v>
      </c>
      <c r="E48" s="144" t="str">
        <f>IFERROR(VLOOKUP(INDEX(EU_Extra!$D$156:$D$362,MATCH(LARGE(EU_Extra!#REF!,$D48),EU_Extra!#REF!,0)),Countries!$A:$B,2,FALSE),"")</f>
        <v/>
      </c>
      <c r="F48" s="144" t="str">
        <f>IFERROR(VLOOKUP(INDEX(EU_Extra!$D$156:$D$362,MATCH(LARGE(EU_Extra!#REF!,$D48),EU_Extra!#REF!,0)),Countries!$A:$B,2,FALSE),"")</f>
        <v/>
      </c>
      <c r="G48" s="144" t="str">
        <f>IFERROR(VLOOKUP(INDEX(EU_Extra!$D$157:$D$362,MATCH(LARGE(EU_Extra!E$157:E$362,$D48),EU_Extra!E$157:E$362,0)),Countries!$A:$B,2,FALSE),"")</f>
        <v>Oman</v>
      </c>
      <c r="H48" s="144" t="str">
        <f>IFERROR(VLOOKUP(INDEX(EU_Extra!$D$157:$D$362,MATCH(LARGE(EU_Extra!F$157:F$362,$D48),EU_Extra!F$157:F$362,0)),Countries!$A:$B,2,FALSE),"")</f>
        <v>Andorra</v>
      </c>
      <c r="I48" s="144" t="str">
        <f>IFERROR(VLOOKUP(INDEX(EU_Extra!$D$157:$D$362,MATCH(LARGE(EU_Extra!G$157:G$362,$D48),EU_Extra!G$157:G$362,0)),Countries!$A:$B,2,FALSE),"")</f>
        <v>Jordanien</v>
      </c>
      <c r="J48" s="144" t="str">
        <f>IFERROR(VLOOKUP(INDEX(EU_Extra!$D$157:$D$362,MATCH(LARGE(EU_Extra!H$157:H$362,$D48),EU_Extra!H$157:H$362,0)),Countries!$A:$B,2,FALSE),"")</f>
        <v>Bahrein</v>
      </c>
      <c r="K48" s="144" t="str">
        <f>IFERROR(VLOOKUP(INDEX(EU_Extra!$D$157:$D$362,MATCH(LARGE(EU_Extra!I$157:I$362,$D48),EU_Extra!I$157:I$362,0)),Countries!$A:$B,2,FALSE),"")</f>
        <v>Kyrgyzstan</v>
      </c>
      <c r="L48" s="144" t="str">
        <f>IFERROR(VLOOKUP(INDEX(EU_Extra!$D$157:$D$362,MATCH(LARGE(EU_Extra!J$157:J$362,$D48),EU_Extra!J$157:J$362,0)),Countries!$A:$B,2,FALSE),"")</f>
        <v>Mali</v>
      </c>
      <c r="M48" s="144" t="str">
        <f>IFERROR(VLOOKUP(INDEX(EU_Extra!$D$157:$D$362,MATCH(LARGE(EU_Extra!K$157:K$362,$D48),EU_Extra!K$157:K$362,0)),Countries!$A:$B,2,FALSE),"")</f>
        <v>Ukraine</v>
      </c>
      <c r="N48" s="144" t="str">
        <f>IFERROR(VLOOKUP(INDEX(EU_Extra!$D$157:$D$362,MATCH(LARGE(EU_Extra!L$157:L$362,$D48),EU_Extra!L$157:L$362,0)),Countries!$A:$B,2,FALSE),"")</f>
        <v>Japan</v>
      </c>
      <c r="O48" s="144" t="str">
        <f>IFERROR(VLOOKUP(INDEX(EU_Extra!$D$157:$D$362,MATCH(LARGE(EU_Extra!M$157:M$362,$D48),EU_Extra!M$157:M$362,0)),Countries!$A:$B,2,FALSE),"")</f>
        <v>Philippinen</v>
      </c>
      <c r="P48" s="144" t="str">
        <f>IFERROR(VLOOKUP(INDEX(EU_Extra!$D$157:$D$362,MATCH(LARGE(EU_Extra!N$157:N$362,$D48),EU_Extra!N$157:N$362,0)),Countries!$A:$B,2,FALSE),"")</f>
        <v>Armenien</v>
      </c>
      <c r="Q48" s="144" t="str">
        <f>IFERROR(VLOOKUP(INDEX(EU_Extra!$D$157:$D$362,MATCH(LARGE(EU_Extra!O$157:O$362,$D48),EU_Extra!O$157:O$362,0)),Countries!$A:$B,2,FALSE),"")</f>
        <v>Hong Kong</v>
      </c>
      <c r="R48" s="144" t="str">
        <f>IFERROR(VLOOKUP(INDEX(EU_Extra!$D$157:$D$362,MATCH(LARGE(EU_Extra!P$157:P$362,$D48),EU_Extra!P$157:P$362,0)),Countries!$A:$B,2,FALSE),"")</f>
        <v>Suriname</v>
      </c>
      <c r="S48" s="144" t="str">
        <f>IFERROR(VLOOKUP(INDEX(EU_Extra!$D$157:$D$362,MATCH(LARGE(EU_Extra!Q$157:Q$362,$D48),EU_Extra!Q$157:Q$362,0)),Countries!$A:$B,2,FALSE),"")</f>
        <v>Suriname</v>
      </c>
      <c r="T48" s="144" t="str">
        <f>IFERROR(VLOOKUP(INDEX(EU_Extra!$D$157:$D$362,MATCH(LARGE(EU_Extra!R$157:R$362,$D48),EU_Extra!R$157:R$362,0)),Countries!$A:$B,2,FALSE),"")</f>
        <v>Andorra</v>
      </c>
      <c r="U48" s="144" t="str">
        <f>IFERROR(VLOOKUP(INDEX(EU_Extra!$D$157:$D$362,MATCH(LARGE(EU_Extra!S$157:S$362,$D48),EU_Extra!S$157:S$362,0)),Countries!$A:$B,2,FALSE),"")</f>
        <v>Albanien</v>
      </c>
      <c r="V48" s="144" t="str">
        <f>IFERROR(VLOOKUP(INDEX(EU_Extra!$D$157:$D$362,MATCH(LARGE(EU_Extra!T$157:T$362,$D48),EU_Extra!T$157:T$362,0)),Countries!$A:$B,2,FALSE),"")</f>
        <v>Niger</v>
      </c>
      <c r="W48" s="144" t="str">
        <f>IFERROR(VLOOKUP(INDEX(EU_Extra!$D$157:$D$362,MATCH(LARGE(EU_Extra!U$157:U$362,$D48),EU_Extra!U$157:U$362,0)),Countries!$A:$B,2,FALSE),"")</f>
        <v>Namibia</v>
      </c>
      <c r="X48" s="144" t="str">
        <f>IFERROR(VLOOKUP(INDEX(EU_Extra!$D$157:$D$362,MATCH(LARGE(EU_Extra!V$157:V$362,$D48),EU_Extra!V$157:V$362,0)),Countries!$A:$B,2,FALSE),"")</f>
        <v>Gambia</v>
      </c>
      <c r="Y48" s="144" t="str">
        <f>IFERROR(VLOOKUP(INDEX(EU_Extra!$D$157:$D$362,MATCH(LARGE(EU_Extra!W$157:W$362,$D48),EU_Extra!W$157:W$362,0)),Countries!$A:$B,2,FALSE),"")</f>
        <v>Neuseeland</v>
      </c>
      <c r="Z48" s="144" t="str">
        <f>IFERROR(VLOOKUP(INDEX(EU_Extra!$D$157:$D$362,MATCH(LARGE(EU_Extra!X$157:X$362,$D48),EU_Extra!X$157:X$362,0)),Countries!$A:$B,2,FALSE),"")</f>
        <v>Kenia</v>
      </c>
      <c r="AA48" s="144" t="str">
        <f>IFERROR(VLOOKUP(INDEX(EU_Extra!$D$157:$D$362,MATCH(LARGE(EU_Extra!Y$157:Y$362,$D48),EU_Extra!Y$157:Y$362,0)),Countries!$A:$B,2,FALSE),"")</f>
        <v>Bahrein</v>
      </c>
      <c r="AB48" s="144" t="str">
        <f>IFERROR(VLOOKUP(INDEX(EU_Extra!$D$157:$D$362,MATCH(LARGE(EU_Extra!Z$157:Z$362,$D48),EU_Extra!Z$157:Z$362,0)),Countries!$A:$B,2,FALSE),"")</f>
        <v/>
      </c>
      <c r="AC48" s="144" t="str">
        <f>IFERROR(VLOOKUP(INDEX(EU_Extra!$D$157:$D$362,MATCH(LARGE(EU_Extra!AA$157:AA$362,$D48),EU_Extra!AA$157:AA$362,0)),Countries!$A:$B,2,FALSE),"")</f>
        <v/>
      </c>
      <c r="AD48" s="144" t="str">
        <f>IFERROR(VLOOKUP(INDEX(EU_Extra!$D$157:$D$362,MATCH(LARGE(EU_Extra!AB$157:AB$362,$D48),EU_Extra!AB$157:AB$362,0)),Countries!$A:$B,2,FALSE),"")</f>
        <v/>
      </c>
      <c r="AE48" s="144" t="str">
        <f>IFERROR(VLOOKUP(INDEX(EU_Extra!$D$157:$D$362,MATCH(LARGE(EU_Extra!AC$157:AC$362,$D48),EU_Extra!AC$157:AC$362,0)),Countries!$A:$B,2,FALSE),"")</f>
        <v/>
      </c>
      <c r="AF48" s="144" t="str">
        <f>IFERROR(VLOOKUP(INDEX(EU_Extra!$D$157:$D$362,MATCH(LARGE(EU_Extra!AD$157:AD$362,$D48),EU_Extra!AD$157:AD$362,0)),Countries!$A:$B,2,FALSE),"")</f>
        <v/>
      </c>
      <c r="AG48" s="144" t="str">
        <f>IFERROR(VLOOKUP(INDEX(EU_Extra!$D$157:$D$362,MATCH(LARGE(EU_Extra!AE$157:AE$362,$D48),EU_Extra!AE$157:AE$362,0)),Countries!$A:$B,2,FALSE),"")</f>
        <v/>
      </c>
      <c r="AH48" s="144" t="str">
        <f>IFERROR(VLOOKUP(INDEX(EU_Extra!$D$157:$D$362,MATCH(LARGE(EU_Extra!AF$157:AF$362,$D48),EU_Extra!AF$157:AF$362,0)),Countries!$A:$B,2,FALSE),"")</f>
        <v/>
      </c>
      <c r="AI48" s="144" t="str">
        <f>IFERROR(VLOOKUP(INDEX(EU_Extra!$D$157:$D$362,MATCH(LARGE(EU_Extra!AG$157:AG$362,$D48),EU_Extra!AG$157:AG$362,0)),Countries!$A:$B,2,FALSE),"")</f>
        <v/>
      </c>
      <c r="AJ48" s="144" t="str">
        <f>IFERROR(VLOOKUP(INDEX(EU_Extra!$D$157:$D$362,MATCH(LARGE(EU_Extra!AH$157:AH$362,$D48),EU_Extra!AH$157:AH$362,0)),Countries!$A:$B,2,FALSE),"")</f>
        <v/>
      </c>
    </row>
    <row r="49" spans="4:36" ht="16" customHeight="1">
      <c r="D49" s="145">
        <f t="shared" si="1"/>
        <v>42</v>
      </c>
      <c r="E49" s="144" t="str">
        <f>IFERROR(VLOOKUP(INDEX(EU_Extra!$D$156:$D$362,MATCH(LARGE(EU_Extra!#REF!,$D49),EU_Extra!#REF!,0)),Countries!$A:$B,2,FALSE),"")</f>
        <v/>
      </c>
      <c r="F49" s="144" t="str">
        <f>IFERROR(VLOOKUP(INDEX(EU_Extra!$D$156:$D$362,MATCH(LARGE(EU_Extra!#REF!,$D49),EU_Extra!#REF!,0)),Countries!$A:$B,2,FALSE),"")</f>
        <v/>
      </c>
      <c r="G49" s="144" t="str">
        <f>IFERROR(VLOOKUP(INDEX(EU_Extra!$D$157:$D$362,MATCH(LARGE(EU_Extra!E$157:E$362,$D49),EU_Extra!E$157:E$362,0)),Countries!$A:$B,2,FALSE),"")</f>
        <v>Tadschikistan</v>
      </c>
      <c r="H49" s="144" t="str">
        <f>IFERROR(VLOOKUP(INDEX(EU_Extra!$D$157:$D$362,MATCH(LARGE(EU_Extra!F$157:F$362,$D49),EU_Extra!F$157:F$362,0)),Countries!$A:$B,2,FALSE),"")</f>
        <v>Kap Verde</v>
      </c>
      <c r="I49" s="144" t="str">
        <f>IFERROR(VLOOKUP(INDEX(EU_Extra!$D$157:$D$362,MATCH(LARGE(EU_Extra!G$157:G$362,$D49),EU_Extra!G$157:G$362,0)),Countries!$A:$B,2,FALSE),"")</f>
        <v>Zentralafrikanische Republik</v>
      </c>
      <c r="J49" s="144" t="str">
        <f>IFERROR(VLOOKUP(INDEX(EU_Extra!$D$157:$D$362,MATCH(LARGE(EU_Extra!H$157:H$362,$D49),EU_Extra!H$157:H$362,0)),Countries!$A:$B,2,FALSE),"")</f>
        <v>Kamerun</v>
      </c>
      <c r="K49" s="144" t="str">
        <f>IFERROR(VLOOKUP(INDEX(EU_Extra!$D$157:$D$362,MATCH(LARGE(EU_Extra!I$157:I$362,$D49),EU_Extra!I$157:I$362,0)),Countries!$A:$B,2,FALSE),"")</f>
        <v>Vereinigte Staaten</v>
      </c>
      <c r="L49" s="144" t="str">
        <f>IFERROR(VLOOKUP(INDEX(EU_Extra!$D$157:$D$362,MATCH(LARGE(EU_Extra!J$157:J$362,$D49),EU_Extra!J$157:J$362,0)),Countries!$A:$B,2,FALSE),"")</f>
        <v>Ukraine</v>
      </c>
      <c r="M49" s="144" t="str">
        <f>IFERROR(VLOOKUP(INDEX(EU_Extra!$D$157:$D$362,MATCH(LARGE(EU_Extra!K$157:K$362,$D49),EU_Extra!K$157:K$362,0)),Countries!$A:$B,2,FALSE),"")</f>
        <v>Tschad</v>
      </c>
      <c r="N49" s="144" t="str">
        <f>IFERROR(VLOOKUP(INDEX(EU_Extra!$D$157:$D$362,MATCH(LARGE(EU_Extra!L$157:L$362,$D49),EU_Extra!L$157:L$362,0)),Countries!$A:$B,2,FALSE),"")</f>
        <v>Ceuta</v>
      </c>
      <c r="O49" s="144" t="str">
        <f>IFERROR(VLOOKUP(INDEX(EU_Extra!$D$157:$D$362,MATCH(LARGE(EU_Extra!M$157:M$362,$D49),EU_Extra!M$157:M$362,0)),Countries!$A:$B,2,FALSE),"")</f>
        <v>Turkmenistan</v>
      </c>
      <c r="P49" s="144" t="str">
        <f>IFERROR(VLOOKUP(INDEX(EU_Extra!$D$157:$D$362,MATCH(LARGE(EU_Extra!N$157:N$362,$D49),EU_Extra!N$157:N$362,0)),Countries!$A:$B,2,FALSE),"")</f>
        <v>Vereinigte Staaten</v>
      </c>
      <c r="Q49" s="144" t="str">
        <f>IFERROR(VLOOKUP(INDEX(EU_Extra!$D$157:$D$362,MATCH(LARGE(EU_Extra!O$157:O$362,$D49),EU_Extra!O$157:O$362,0)),Countries!$A:$B,2,FALSE),"")</f>
        <v>Mali</v>
      </c>
      <c r="R49" s="144" t="str">
        <f>IFERROR(VLOOKUP(INDEX(EU_Extra!$D$157:$D$362,MATCH(LARGE(EU_Extra!P$157:P$362,$D49),EU_Extra!P$157:P$362,0)),Countries!$A:$B,2,FALSE),"")</f>
        <v>Kongo</v>
      </c>
      <c r="S49" s="144" t="str">
        <f>IFERROR(VLOOKUP(INDEX(EU_Extra!$D$157:$D$362,MATCH(LARGE(EU_Extra!Q$157:Q$362,$D49),EU_Extra!Q$157:Q$362,0)),Countries!$A:$B,2,FALSE),"")</f>
        <v>Tadschikistan</v>
      </c>
      <c r="T49" s="144" t="str">
        <f>IFERROR(VLOOKUP(INDEX(EU_Extra!$D$157:$D$362,MATCH(LARGE(EU_Extra!R$157:R$362,$D49),EU_Extra!R$157:R$362,0)),Countries!$A:$B,2,FALSE),"")</f>
        <v>Suriname</v>
      </c>
      <c r="U49" s="144" t="str">
        <f>IFERROR(VLOOKUP(INDEX(EU_Extra!$D$157:$D$362,MATCH(LARGE(EU_Extra!S$157:S$362,$D49),EU_Extra!S$157:S$362,0)),Countries!$A:$B,2,FALSE),"")</f>
        <v>Vereinigte Staaten</v>
      </c>
      <c r="V49" s="144" t="str">
        <f>IFERROR(VLOOKUP(INDEX(EU_Extra!$D$157:$D$362,MATCH(LARGE(EU_Extra!T$157:T$362,$D49),EU_Extra!T$157:T$362,0)),Countries!$A:$B,2,FALSE),"")</f>
        <v>Turkmenistan</v>
      </c>
      <c r="W49" s="144" t="str">
        <f>IFERROR(VLOOKUP(INDEX(EU_Extra!$D$157:$D$362,MATCH(LARGE(EU_Extra!U$157:U$362,$D49),EU_Extra!U$157:U$362,0)),Countries!$A:$B,2,FALSE),"")</f>
        <v>Moldau</v>
      </c>
      <c r="X49" s="144" t="str">
        <f>IFERROR(VLOOKUP(INDEX(EU_Extra!$D$157:$D$362,MATCH(LARGE(EU_Extra!V$157:V$362,$D49),EU_Extra!V$157:V$362,0)),Countries!$A:$B,2,FALSE),"")</f>
        <v>Oman</v>
      </c>
      <c r="Y49" s="144" t="str">
        <f>IFERROR(VLOOKUP(INDEX(EU_Extra!$D$157:$D$362,MATCH(LARGE(EU_Extra!W$157:W$362,$D49),EU_Extra!W$157:W$362,0)),Countries!$A:$B,2,FALSE),"")</f>
        <v>Mongolei</v>
      </c>
      <c r="Z49" s="144" t="str">
        <f>IFERROR(VLOOKUP(INDEX(EU_Extra!$D$157:$D$362,MATCH(LARGE(EU_Extra!X$157:X$362,$D49),EU_Extra!X$157:X$362,0)),Countries!$A:$B,2,FALSE),"")</f>
        <v>Grönland</v>
      </c>
      <c r="AA49" s="144" t="str">
        <f>IFERROR(VLOOKUP(INDEX(EU_Extra!$D$157:$D$362,MATCH(LARGE(EU_Extra!Y$157:Y$362,$D49),EU_Extra!Y$157:Y$362,0)),Countries!$A:$B,2,FALSE),"")</f>
        <v>Vereinigte Staaten</v>
      </c>
      <c r="AB49" s="144" t="str">
        <f>IFERROR(VLOOKUP(INDEX(EU_Extra!$D$157:$D$362,MATCH(LARGE(EU_Extra!Z$157:Z$362,$D49),EU_Extra!Z$157:Z$362,0)),Countries!$A:$B,2,FALSE),"")</f>
        <v/>
      </c>
      <c r="AC49" s="144" t="str">
        <f>IFERROR(VLOOKUP(INDEX(EU_Extra!$D$157:$D$362,MATCH(LARGE(EU_Extra!AA$157:AA$362,$D49),EU_Extra!AA$157:AA$362,0)),Countries!$A:$B,2,FALSE),"")</f>
        <v/>
      </c>
      <c r="AD49" s="144" t="str">
        <f>IFERROR(VLOOKUP(INDEX(EU_Extra!$D$157:$D$362,MATCH(LARGE(EU_Extra!AB$157:AB$362,$D49),EU_Extra!AB$157:AB$362,0)),Countries!$A:$B,2,FALSE),"")</f>
        <v/>
      </c>
      <c r="AE49" s="144" t="str">
        <f>IFERROR(VLOOKUP(INDEX(EU_Extra!$D$157:$D$362,MATCH(LARGE(EU_Extra!AC$157:AC$362,$D49),EU_Extra!AC$157:AC$362,0)),Countries!$A:$B,2,FALSE),"")</f>
        <v/>
      </c>
      <c r="AF49" s="144" t="str">
        <f>IFERROR(VLOOKUP(INDEX(EU_Extra!$D$157:$D$362,MATCH(LARGE(EU_Extra!AD$157:AD$362,$D49),EU_Extra!AD$157:AD$362,0)),Countries!$A:$B,2,FALSE),"")</f>
        <v/>
      </c>
      <c r="AG49" s="144" t="str">
        <f>IFERROR(VLOOKUP(INDEX(EU_Extra!$D$157:$D$362,MATCH(LARGE(EU_Extra!AE$157:AE$362,$D49),EU_Extra!AE$157:AE$362,0)),Countries!$A:$B,2,FALSE),"")</f>
        <v/>
      </c>
      <c r="AH49" s="144" t="str">
        <f>IFERROR(VLOOKUP(INDEX(EU_Extra!$D$157:$D$362,MATCH(LARGE(EU_Extra!AF$157:AF$362,$D49),EU_Extra!AF$157:AF$362,0)),Countries!$A:$B,2,FALSE),"")</f>
        <v/>
      </c>
      <c r="AI49" s="144" t="str">
        <f>IFERROR(VLOOKUP(INDEX(EU_Extra!$D$157:$D$362,MATCH(LARGE(EU_Extra!AG$157:AG$362,$D49),EU_Extra!AG$157:AG$362,0)),Countries!$A:$B,2,FALSE),"")</f>
        <v/>
      </c>
      <c r="AJ49" s="144" t="str">
        <f>IFERROR(VLOOKUP(INDEX(EU_Extra!$D$157:$D$362,MATCH(LARGE(EU_Extra!AH$157:AH$362,$D49),EU_Extra!AH$157:AH$362,0)),Countries!$A:$B,2,FALSE),"")</f>
        <v/>
      </c>
    </row>
    <row r="50" spans="4:36" ht="16" customHeight="1">
      <c r="D50" s="145">
        <f t="shared" si="1"/>
        <v>43</v>
      </c>
      <c r="E50" s="144" t="str">
        <f>IFERROR(VLOOKUP(INDEX(EU_Extra!$D$156:$D$362,MATCH(LARGE(EU_Extra!#REF!,$D50),EU_Extra!#REF!,0)),Countries!$A:$B,2,FALSE),"")</f>
        <v/>
      </c>
      <c r="F50" s="144" t="str">
        <f>IFERROR(VLOOKUP(INDEX(EU_Extra!$D$156:$D$362,MATCH(LARGE(EU_Extra!#REF!,$D50),EU_Extra!#REF!,0)),Countries!$A:$B,2,FALSE),"")</f>
        <v/>
      </c>
      <c r="G50" s="144" t="str">
        <f>IFERROR(VLOOKUP(INDEX(EU_Extra!$D$157:$D$362,MATCH(LARGE(EU_Extra!E$157:E$362,$D50),EU_Extra!E$157:E$362,0)),Countries!$A:$B,2,FALSE),"")</f>
        <v>Ghana</v>
      </c>
      <c r="H50" s="144" t="str">
        <f>IFERROR(VLOOKUP(INDEX(EU_Extra!$D$157:$D$362,MATCH(LARGE(EU_Extra!F$157:F$362,$D50),EU_Extra!F$157:F$362,0)),Countries!$A:$B,2,FALSE),"")</f>
        <v>Island</v>
      </c>
      <c r="I50" s="144" t="str">
        <f>IFERROR(VLOOKUP(INDEX(EU_Extra!$D$157:$D$362,MATCH(LARGE(EU_Extra!G$157:G$362,$D50),EU_Extra!G$157:G$362,0)),Countries!$A:$B,2,FALSE),"")</f>
        <v>Cote d'Ivoire</v>
      </c>
      <c r="J50" s="144" t="str">
        <f>IFERROR(VLOOKUP(INDEX(EU_Extra!$D$157:$D$362,MATCH(LARGE(EU_Extra!H$157:H$362,$D50),EU_Extra!H$157:H$362,0)),Countries!$A:$B,2,FALSE),"")</f>
        <v>Kyrgyzstan</v>
      </c>
      <c r="K50" s="144" t="str">
        <f>IFERROR(VLOOKUP(INDEX(EU_Extra!$D$157:$D$362,MATCH(LARGE(EU_Extra!I$157:I$362,$D50),EU_Extra!I$157:I$362,0)),Countries!$A:$B,2,FALSE),"")</f>
        <v>Viet Nam</v>
      </c>
      <c r="L50" s="144" t="str">
        <f>IFERROR(VLOOKUP(INDEX(EU_Extra!$D$157:$D$362,MATCH(LARGE(EU_Extra!J$157:J$362,$D50),EU_Extra!J$157:J$362,0)),Countries!$A:$B,2,FALSE),"")</f>
        <v>Suriname</v>
      </c>
      <c r="M50" s="144" t="str">
        <f>IFERROR(VLOOKUP(INDEX(EU_Extra!$D$157:$D$362,MATCH(LARGE(EU_Extra!K$157:K$362,$D50),EU_Extra!K$157:K$362,0)),Countries!$A:$B,2,FALSE),"")</f>
        <v>Andorra</v>
      </c>
      <c r="N50" s="144" t="str">
        <f>IFERROR(VLOOKUP(INDEX(EU_Extra!$D$157:$D$362,MATCH(LARGE(EU_Extra!L$157:L$362,$D50),EU_Extra!L$157:L$362,0)),Countries!$A:$B,2,FALSE),"")</f>
        <v>Athiopien</v>
      </c>
      <c r="O50" s="144" t="str">
        <f>IFERROR(VLOOKUP(INDEX(EU_Extra!$D$157:$D$362,MATCH(LARGE(EU_Extra!M$157:M$362,$D50),EU_Extra!M$157:M$362,0)),Countries!$A:$B,2,FALSE),"")</f>
        <v>Mexico</v>
      </c>
      <c r="P50" s="144" t="str">
        <f>IFERROR(VLOOKUP(INDEX(EU_Extra!$D$157:$D$362,MATCH(LARGE(EU_Extra!N$157:N$362,$D50),EU_Extra!N$157:N$362,0)),Countries!$A:$B,2,FALSE),"")</f>
        <v>Iran, Islamische Republik</v>
      </c>
      <c r="Q50" s="144" t="str">
        <f>IFERROR(VLOOKUP(INDEX(EU_Extra!$D$157:$D$362,MATCH(LARGE(EU_Extra!O$157:O$362,$D50),EU_Extra!O$157:O$362,0)),Countries!$A:$B,2,FALSE),"")</f>
        <v>Mongolei</v>
      </c>
      <c r="R50" s="144" t="str">
        <f>IFERROR(VLOOKUP(INDEX(EU_Extra!$D$157:$D$362,MATCH(LARGE(EU_Extra!P$157:P$362,$D50),EU_Extra!P$157:P$362,0)),Countries!$A:$B,2,FALSE),"")</f>
        <v>Ghana</v>
      </c>
      <c r="S50" s="144" t="str">
        <f>IFERROR(VLOOKUP(INDEX(EU_Extra!$D$157:$D$362,MATCH(LARGE(EU_Extra!Q$157:Q$362,$D50),EU_Extra!Q$157:Q$362,0)),Countries!$A:$B,2,FALSE),"")</f>
        <v>Andorra</v>
      </c>
      <c r="T50" s="144" t="str">
        <f>IFERROR(VLOOKUP(INDEX(EU_Extra!$D$157:$D$362,MATCH(LARGE(EU_Extra!R$157:R$362,$D50),EU_Extra!R$157:R$362,0)),Countries!$A:$B,2,FALSE),"")</f>
        <v>Athiopien</v>
      </c>
      <c r="U50" s="144" t="str">
        <f>IFERROR(VLOOKUP(INDEX(EU_Extra!$D$157:$D$362,MATCH(LARGE(EU_Extra!S$157:S$362,$D50),EU_Extra!S$157:S$362,0)),Countries!$A:$B,2,FALSE),"")</f>
        <v>Aquatorialguinea</v>
      </c>
      <c r="V50" s="144" t="str">
        <f>IFERROR(VLOOKUP(INDEX(EU_Extra!$D$157:$D$362,MATCH(LARGE(EU_Extra!T$157:T$362,$D50),EU_Extra!T$157:T$362,0)),Countries!$A:$B,2,FALSE),"")</f>
        <v>Tansania</v>
      </c>
      <c r="W50" s="144" t="str">
        <f>IFERROR(VLOOKUP(INDEX(EU_Extra!$D$157:$D$362,MATCH(LARGE(EU_Extra!U$157:U$362,$D50),EU_Extra!U$157:U$362,0)),Countries!$A:$B,2,FALSE),"")</f>
        <v>Niger</v>
      </c>
      <c r="X50" s="144" t="str">
        <f>IFERROR(VLOOKUP(INDEX(EU_Extra!$D$157:$D$362,MATCH(LARGE(EU_Extra!V$157:V$362,$D50),EU_Extra!V$157:V$362,0)),Countries!$A:$B,2,FALSE),"")</f>
        <v>Bosnien-Herzegowina</v>
      </c>
      <c r="Y50" s="144" t="str">
        <f>IFERROR(VLOOKUP(INDEX(EU_Extra!$D$157:$D$362,MATCH(LARGE(EU_Extra!W$157:W$362,$D50),EU_Extra!W$157:W$362,0)),Countries!$A:$B,2,FALSE),"")</f>
        <v>Bahrein</v>
      </c>
      <c r="Z50" s="144" t="str">
        <f>IFERROR(VLOOKUP(INDEX(EU_Extra!$D$157:$D$362,MATCH(LARGE(EU_Extra!X$157:X$362,$D50),EU_Extra!X$157:X$362,0)),Countries!$A:$B,2,FALSE),"")</f>
        <v>Algerien</v>
      </c>
      <c r="AA50" s="144" t="str">
        <f>IFERROR(VLOOKUP(INDEX(EU_Extra!$D$157:$D$362,MATCH(LARGE(EU_Extra!Y$157:Y$362,$D50),EU_Extra!Y$157:Y$362,0)),Countries!$A:$B,2,FALSE),"")</f>
        <v>Liberia</v>
      </c>
      <c r="AB50" s="144" t="str">
        <f>IFERROR(VLOOKUP(INDEX(EU_Extra!$D$157:$D$362,MATCH(LARGE(EU_Extra!Z$157:Z$362,$D50),EU_Extra!Z$157:Z$362,0)),Countries!$A:$B,2,FALSE),"")</f>
        <v/>
      </c>
      <c r="AC50" s="144" t="str">
        <f>IFERROR(VLOOKUP(INDEX(EU_Extra!$D$157:$D$362,MATCH(LARGE(EU_Extra!AA$157:AA$362,$D50),EU_Extra!AA$157:AA$362,0)),Countries!$A:$B,2,FALSE),"")</f>
        <v/>
      </c>
      <c r="AD50" s="144" t="str">
        <f>IFERROR(VLOOKUP(INDEX(EU_Extra!$D$157:$D$362,MATCH(LARGE(EU_Extra!AB$157:AB$362,$D50),EU_Extra!AB$157:AB$362,0)),Countries!$A:$B,2,FALSE),"")</f>
        <v/>
      </c>
      <c r="AE50" s="144" t="str">
        <f>IFERROR(VLOOKUP(INDEX(EU_Extra!$D$157:$D$362,MATCH(LARGE(EU_Extra!AC$157:AC$362,$D50),EU_Extra!AC$157:AC$362,0)),Countries!$A:$B,2,FALSE),"")</f>
        <v/>
      </c>
      <c r="AF50" s="144" t="str">
        <f>IFERROR(VLOOKUP(INDEX(EU_Extra!$D$157:$D$362,MATCH(LARGE(EU_Extra!AD$157:AD$362,$D50),EU_Extra!AD$157:AD$362,0)),Countries!$A:$B,2,FALSE),"")</f>
        <v/>
      </c>
      <c r="AG50" s="144" t="str">
        <f>IFERROR(VLOOKUP(INDEX(EU_Extra!$D$157:$D$362,MATCH(LARGE(EU_Extra!AE$157:AE$362,$D50),EU_Extra!AE$157:AE$362,0)),Countries!$A:$B,2,FALSE),"")</f>
        <v/>
      </c>
      <c r="AH50" s="144" t="str">
        <f>IFERROR(VLOOKUP(INDEX(EU_Extra!$D$157:$D$362,MATCH(LARGE(EU_Extra!AF$157:AF$362,$D50),EU_Extra!AF$157:AF$362,0)),Countries!$A:$B,2,FALSE),"")</f>
        <v/>
      </c>
      <c r="AI50" s="144" t="str">
        <f>IFERROR(VLOOKUP(INDEX(EU_Extra!$D$157:$D$362,MATCH(LARGE(EU_Extra!AG$157:AG$362,$D50),EU_Extra!AG$157:AG$362,0)),Countries!$A:$B,2,FALSE),"")</f>
        <v/>
      </c>
      <c r="AJ50" s="144" t="str">
        <f>IFERROR(VLOOKUP(INDEX(EU_Extra!$D$157:$D$362,MATCH(LARGE(EU_Extra!AH$157:AH$362,$D50),EU_Extra!AH$157:AH$362,0)),Countries!$A:$B,2,FALSE),"")</f>
        <v/>
      </c>
    </row>
    <row r="51" spans="4:36" ht="16" customHeight="1">
      <c r="D51" s="145">
        <f t="shared" si="1"/>
        <v>44</v>
      </c>
      <c r="E51" s="144" t="str">
        <f>IFERROR(VLOOKUP(INDEX(EU_Extra!$D$156:$D$362,MATCH(LARGE(EU_Extra!#REF!,$D51),EU_Extra!#REF!,0)),Countries!$A:$B,2,FALSE),"")</f>
        <v/>
      </c>
      <c r="F51" s="144" t="str">
        <f>IFERROR(VLOOKUP(INDEX(EU_Extra!$D$156:$D$362,MATCH(LARGE(EU_Extra!#REF!,$D51),EU_Extra!#REF!,0)),Countries!$A:$B,2,FALSE),"")</f>
        <v/>
      </c>
      <c r="G51" s="144" t="str">
        <f>IFERROR(VLOOKUP(INDEX(EU_Extra!$D$157:$D$362,MATCH(LARGE(EU_Extra!E$157:E$362,$D51),EU_Extra!E$157:E$362,0)),Countries!$A:$B,2,FALSE),"")</f>
        <v>Singapur</v>
      </c>
      <c r="H51" s="144" t="str">
        <f>IFERROR(VLOOKUP(INDEX(EU_Extra!$D$157:$D$362,MATCH(LARGE(EU_Extra!F$157:F$362,$D51),EU_Extra!F$157:F$362,0)),Countries!$A:$B,2,FALSE),"")</f>
        <v>Bahrein</v>
      </c>
      <c r="I51" s="144" t="str">
        <f>IFERROR(VLOOKUP(INDEX(EU_Extra!$D$157:$D$362,MATCH(LARGE(EU_Extra!G$157:G$362,$D51),EU_Extra!G$157:G$362,0)),Countries!$A:$B,2,FALSE),"")</f>
        <v>NL Antillen</v>
      </c>
      <c r="J51" s="144" t="str">
        <f>IFERROR(VLOOKUP(INDEX(EU_Extra!$D$157:$D$362,MATCH(LARGE(EU_Extra!H$157:H$362,$D51),EU_Extra!H$157:H$362,0)),Countries!$A:$B,2,FALSE),"")</f>
        <v>Kasachstan</v>
      </c>
      <c r="K51" s="144" t="str">
        <f>IFERROR(VLOOKUP(INDEX(EU_Extra!$D$157:$D$362,MATCH(LARGE(EU_Extra!I$157:I$362,$D51),EU_Extra!I$157:I$362,0)),Countries!$A:$B,2,FALSE),"")</f>
        <v>Togo</v>
      </c>
      <c r="L51" s="144" t="str">
        <f>IFERROR(VLOOKUP(INDEX(EU_Extra!$D$157:$D$362,MATCH(LARGE(EU_Extra!J$157:J$362,$D51),EU_Extra!J$157:J$362,0)),Countries!$A:$B,2,FALSE),"")</f>
        <v>Gabun</v>
      </c>
      <c r="M51" s="144" t="str">
        <f>IFERROR(VLOOKUP(INDEX(EU_Extra!$D$157:$D$362,MATCH(LARGE(EU_Extra!K$157:K$362,$D51),EU_Extra!K$157:K$362,0)),Countries!$A:$B,2,FALSE),"")</f>
        <v>Oman</v>
      </c>
      <c r="N51" s="144" t="str">
        <f>IFERROR(VLOOKUP(INDEX(EU_Extra!$D$157:$D$362,MATCH(LARGE(EU_Extra!L$157:L$362,$D51),EU_Extra!L$157:L$362,0)),Countries!$A:$B,2,FALSE),"")</f>
        <v>Mauretanien</v>
      </c>
      <c r="O51" s="144" t="str">
        <f>IFERROR(VLOOKUP(INDEX(EU_Extra!$D$157:$D$362,MATCH(LARGE(EU_Extra!M$157:M$362,$D51),EU_Extra!M$157:M$362,0)),Countries!$A:$B,2,FALSE),"")</f>
        <v>Katar</v>
      </c>
      <c r="P51" s="144" t="str">
        <f>IFERROR(VLOOKUP(INDEX(EU_Extra!$D$157:$D$362,MATCH(LARGE(EU_Extra!N$157:N$362,$D51),EU_Extra!N$157:N$362,0)),Countries!$A:$B,2,FALSE),"")</f>
        <v>Turkmenistan</v>
      </c>
      <c r="Q51" s="144" t="str">
        <f>IFERROR(VLOOKUP(INDEX(EU_Extra!$D$157:$D$362,MATCH(LARGE(EU_Extra!O$157:O$362,$D51),EU_Extra!O$157:O$362,0)),Countries!$A:$B,2,FALSE),"")</f>
        <v>Türkei</v>
      </c>
      <c r="R51" s="144" t="str">
        <f>IFERROR(VLOOKUP(INDEX(EU_Extra!$D$157:$D$362,MATCH(LARGE(EU_Extra!P$157:P$362,$D51),EU_Extra!P$157:P$362,0)),Countries!$A:$B,2,FALSE),"")</f>
        <v>Gabun</v>
      </c>
      <c r="S51" s="144" t="str">
        <f>IFERROR(VLOOKUP(INDEX(EU_Extra!$D$157:$D$362,MATCH(LARGE(EU_Extra!Q$157:Q$362,$D51),EU_Extra!Q$157:Q$362,0)),Countries!$A:$B,2,FALSE),"")</f>
        <v>Sierra Leone</v>
      </c>
      <c r="T51" s="144" t="str">
        <f>IFERROR(VLOOKUP(INDEX(EU_Extra!$D$157:$D$362,MATCH(LARGE(EU_Extra!R$157:R$362,$D51),EU_Extra!R$157:R$362,0)),Countries!$A:$B,2,FALSE),"")</f>
        <v>Japan</v>
      </c>
      <c r="U51" s="144" t="str">
        <f>IFERROR(VLOOKUP(INDEX(EU_Extra!$D$157:$D$362,MATCH(LARGE(EU_Extra!S$157:S$362,$D51),EU_Extra!S$157:S$362,0)),Countries!$A:$B,2,FALSE),"")</f>
        <v>Tansania</v>
      </c>
      <c r="V51" s="144" t="str">
        <f>IFERROR(VLOOKUP(INDEX(EU_Extra!$D$157:$D$362,MATCH(LARGE(EU_Extra!T$157:T$362,$D51),EU_Extra!T$157:T$362,0)),Countries!$A:$B,2,FALSE),"")</f>
        <v>Guinea</v>
      </c>
      <c r="W51" s="144" t="str">
        <f>IFERROR(VLOOKUP(INDEX(EU_Extra!$D$157:$D$362,MATCH(LARGE(EU_Extra!U$157:U$362,$D51),EU_Extra!U$157:U$362,0)),Countries!$A:$B,2,FALSE),"")</f>
        <v>Haiti</v>
      </c>
      <c r="X51" s="144" t="str">
        <f>IFERROR(VLOOKUP(INDEX(EU_Extra!$D$157:$D$362,MATCH(LARGE(EU_Extra!V$157:V$362,$D51),EU_Extra!V$157:V$362,0)),Countries!$A:$B,2,FALSE),"")</f>
        <v>Singapur</v>
      </c>
      <c r="Y51" s="144" t="str">
        <f>IFERROR(VLOOKUP(INDEX(EU_Extra!$D$157:$D$362,MATCH(LARGE(EU_Extra!W$157:W$362,$D51),EU_Extra!W$157:W$362,0)),Countries!$A:$B,2,FALSE),"")</f>
        <v>China</v>
      </c>
      <c r="Z51" s="144" t="str">
        <f>IFERROR(VLOOKUP(INDEX(EU_Extra!$D$157:$D$362,MATCH(LARGE(EU_Extra!X$157:X$362,$D51),EU_Extra!X$157:X$362,0)),Countries!$A:$B,2,FALSE),"")</f>
        <v>Japan</v>
      </c>
      <c r="AA51" s="144" t="str">
        <f>IFERROR(VLOOKUP(INDEX(EU_Extra!$D$157:$D$362,MATCH(LARGE(EU_Extra!Y$157:Y$362,$D51),EU_Extra!Y$157:Y$362,0)),Countries!$A:$B,2,FALSE),"")</f>
        <v>Aquatorialguinea</v>
      </c>
      <c r="AB51" s="144" t="str">
        <f>IFERROR(VLOOKUP(INDEX(EU_Extra!$D$157:$D$362,MATCH(LARGE(EU_Extra!Z$157:Z$362,$D51),EU_Extra!Z$157:Z$362,0)),Countries!$A:$B,2,FALSE),"")</f>
        <v/>
      </c>
      <c r="AC51" s="144" t="str">
        <f>IFERROR(VLOOKUP(INDEX(EU_Extra!$D$157:$D$362,MATCH(LARGE(EU_Extra!AA$157:AA$362,$D51),EU_Extra!AA$157:AA$362,0)),Countries!$A:$B,2,FALSE),"")</f>
        <v/>
      </c>
      <c r="AD51" s="144" t="str">
        <f>IFERROR(VLOOKUP(INDEX(EU_Extra!$D$157:$D$362,MATCH(LARGE(EU_Extra!AB$157:AB$362,$D51),EU_Extra!AB$157:AB$362,0)),Countries!$A:$B,2,FALSE),"")</f>
        <v/>
      </c>
      <c r="AE51" s="144" t="str">
        <f>IFERROR(VLOOKUP(INDEX(EU_Extra!$D$157:$D$362,MATCH(LARGE(EU_Extra!AC$157:AC$362,$D51),EU_Extra!AC$157:AC$362,0)),Countries!$A:$B,2,FALSE),"")</f>
        <v/>
      </c>
      <c r="AF51" s="144" t="str">
        <f>IFERROR(VLOOKUP(INDEX(EU_Extra!$D$157:$D$362,MATCH(LARGE(EU_Extra!AD$157:AD$362,$D51),EU_Extra!AD$157:AD$362,0)),Countries!$A:$B,2,FALSE),"")</f>
        <v/>
      </c>
      <c r="AG51" s="144" t="str">
        <f>IFERROR(VLOOKUP(INDEX(EU_Extra!$D$157:$D$362,MATCH(LARGE(EU_Extra!AE$157:AE$362,$D51),EU_Extra!AE$157:AE$362,0)),Countries!$A:$B,2,FALSE),"")</f>
        <v/>
      </c>
      <c r="AH51" s="144" t="str">
        <f>IFERROR(VLOOKUP(INDEX(EU_Extra!$D$157:$D$362,MATCH(LARGE(EU_Extra!AF$157:AF$362,$D51),EU_Extra!AF$157:AF$362,0)),Countries!$A:$B,2,FALSE),"")</f>
        <v/>
      </c>
      <c r="AI51" s="144" t="str">
        <f>IFERROR(VLOOKUP(INDEX(EU_Extra!$D$157:$D$362,MATCH(LARGE(EU_Extra!AG$157:AG$362,$D51),EU_Extra!AG$157:AG$362,0)),Countries!$A:$B,2,FALSE),"")</f>
        <v/>
      </c>
      <c r="AJ51" s="144" t="str">
        <f>IFERROR(VLOOKUP(INDEX(EU_Extra!$D$157:$D$362,MATCH(LARGE(EU_Extra!AH$157:AH$362,$D51),EU_Extra!AH$157:AH$362,0)),Countries!$A:$B,2,FALSE),"")</f>
        <v/>
      </c>
    </row>
    <row r="52" spans="4:36" ht="16" customHeight="1">
      <c r="D52" s="145">
        <f t="shared" si="1"/>
        <v>45</v>
      </c>
      <c r="E52" s="144" t="str">
        <f>IFERROR(VLOOKUP(INDEX(EU_Extra!$D$156:$D$362,MATCH(LARGE(EU_Extra!#REF!,$D52),EU_Extra!#REF!,0)),Countries!$A:$B,2,FALSE),"")</f>
        <v/>
      </c>
      <c r="F52" s="144" t="str">
        <f>IFERROR(VLOOKUP(INDEX(EU_Extra!$D$156:$D$362,MATCH(LARGE(EU_Extra!#REF!,$D52),EU_Extra!#REF!,0)),Countries!$A:$B,2,FALSE),"")</f>
        <v/>
      </c>
      <c r="G52" s="144" t="str">
        <f>IFERROR(VLOOKUP(INDEX(EU_Extra!$D$157:$D$362,MATCH(LARGE(EU_Extra!E$157:E$362,$D52),EU_Extra!E$157:E$362,0)),Countries!$A:$B,2,FALSE),"")</f>
        <v>Moldau</v>
      </c>
      <c r="H52" s="144" t="str">
        <f>IFERROR(VLOOKUP(INDEX(EU_Extra!$D$157:$D$362,MATCH(LARGE(EU_Extra!F$157:F$362,$D52),EU_Extra!F$157:F$362,0)),Countries!$A:$B,2,FALSE),"")</f>
        <v>Saudi Arabien</v>
      </c>
      <c r="I52" s="144" t="str">
        <f>IFERROR(VLOOKUP(INDEX(EU_Extra!$D$157:$D$362,MATCH(LARGE(EU_Extra!G$157:G$362,$D52),EU_Extra!G$157:G$362,0)),Countries!$A:$B,2,FALSE),"")</f>
        <v>Ceuta</v>
      </c>
      <c r="J52" s="144" t="str">
        <f>IFERROR(VLOOKUP(INDEX(EU_Extra!$D$157:$D$362,MATCH(LARGE(EU_Extra!H$157:H$362,$D52),EU_Extra!H$157:H$362,0)),Countries!$A:$B,2,FALSE),"")</f>
        <v>Agypten</v>
      </c>
      <c r="K52" s="144" t="str">
        <f>IFERROR(VLOOKUP(INDEX(EU_Extra!$D$157:$D$362,MATCH(LARGE(EU_Extra!I$157:I$362,$D52),EU_Extra!I$157:I$362,0)),Countries!$A:$B,2,FALSE),"")</f>
        <v>Bahrein</v>
      </c>
      <c r="L52" s="144" t="str">
        <f>IFERROR(VLOOKUP(INDEX(EU_Extra!$D$157:$D$362,MATCH(LARGE(EU_Extra!J$157:J$362,$D52),EU_Extra!J$157:J$362,0)),Countries!$A:$B,2,FALSE),"")</f>
        <v>Kamerun</v>
      </c>
      <c r="M52" s="144" t="str">
        <f>IFERROR(VLOOKUP(INDEX(EU_Extra!$D$157:$D$362,MATCH(LARGE(EU_Extra!K$157:K$362,$D52),EU_Extra!K$157:K$362,0)),Countries!$A:$B,2,FALSE),"")</f>
        <v>Jordanien</v>
      </c>
      <c r="N52" s="144" t="str">
        <f>IFERROR(VLOOKUP(INDEX(EU_Extra!$D$157:$D$362,MATCH(LARGE(EU_Extra!L$157:L$362,$D52),EU_Extra!L$157:L$362,0)),Countries!$A:$B,2,FALSE),"")</f>
        <v>Korea, Republik</v>
      </c>
      <c r="O52" s="144" t="str">
        <f>IFERROR(VLOOKUP(INDEX(EU_Extra!$D$157:$D$362,MATCH(LARGE(EU_Extra!M$157:M$362,$D52),EU_Extra!M$157:M$362,0)),Countries!$A:$B,2,FALSE),"")</f>
        <v>Georgien</v>
      </c>
      <c r="P52" s="144" t="str">
        <f>IFERROR(VLOOKUP(INDEX(EU_Extra!$D$157:$D$362,MATCH(LARGE(EU_Extra!N$157:N$362,$D52),EU_Extra!N$157:N$362,0)),Countries!$A:$B,2,FALSE),"")</f>
        <v>Guinea</v>
      </c>
      <c r="Q52" s="144" t="str">
        <f>IFERROR(VLOOKUP(INDEX(EU_Extra!$D$157:$D$362,MATCH(LARGE(EU_Extra!O$157:O$362,$D52),EU_Extra!O$157:O$362,0)),Countries!$A:$B,2,FALSE),"")</f>
        <v>Oman</v>
      </c>
      <c r="R52" s="144" t="str">
        <f>IFERROR(VLOOKUP(INDEX(EU_Extra!$D$157:$D$362,MATCH(LARGE(EU_Extra!P$157:P$362,$D52),EU_Extra!P$157:P$362,0)),Countries!$A:$B,2,FALSE),"")</f>
        <v>Japan</v>
      </c>
      <c r="S52" s="144" t="str">
        <f>IFERROR(VLOOKUP(INDEX(EU_Extra!$D$157:$D$362,MATCH(LARGE(EU_Extra!Q$157:Q$362,$D52),EU_Extra!Q$157:Q$362,0)),Countries!$A:$B,2,FALSE),"")</f>
        <v>Jemen</v>
      </c>
      <c r="T52" s="144" t="str">
        <f>IFERROR(VLOOKUP(INDEX(EU_Extra!$D$157:$D$362,MATCH(LARGE(EU_Extra!R$157:R$362,$D52),EU_Extra!R$157:R$362,0)),Countries!$A:$B,2,FALSE),"")</f>
        <v>Ceuta</v>
      </c>
      <c r="U52" s="144" t="str">
        <f>IFERROR(VLOOKUP(INDEX(EU_Extra!$D$157:$D$362,MATCH(LARGE(EU_Extra!S$157:S$362,$D52),EU_Extra!S$157:S$362,0)),Countries!$A:$B,2,FALSE),"")</f>
        <v>Angola</v>
      </c>
      <c r="V52" s="144" t="str">
        <f>IFERROR(VLOOKUP(INDEX(EU_Extra!$D$157:$D$362,MATCH(LARGE(EU_Extra!T$157:T$362,$D52),EU_Extra!T$157:T$362,0)),Countries!$A:$B,2,FALSE),"")</f>
        <v>Mongolei</v>
      </c>
      <c r="W52" s="144" t="str">
        <f>IFERROR(VLOOKUP(INDEX(EU_Extra!$D$157:$D$362,MATCH(LARGE(EU_Extra!U$157:U$362,$D52),EU_Extra!U$157:U$362,0)),Countries!$A:$B,2,FALSE),"")</f>
        <v>Singapur</v>
      </c>
      <c r="X52" s="144" t="str">
        <f>IFERROR(VLOOKUP(INDEX(EU_Extra!$D$157:$D$362,MATCH(LARGE(EU_Extra!V$157:V$362,$D52),EU_Extra!V$157:V$362,0)),Countries!$A:$B,2,FALSE),"")</f>
        <v>Nicht spezifizierte Länder und Gebiete im Rahmen des Warenverkehrs mit Drittländern</v>
      </c>
      <c r="Y52" s="144" t="str">
        <f>IFERROR(VLOOKUP(INDEX(EU_Extra!$D$157:$D$362,MATCH(LARGE(EU_Extra!W$157:W$362,$D52),EU_Extra!W$157:W$362,0)),Countries!$A:$B,2,FALSE),"")</f>
        <v>Ukraine</v>
      </c>
      <c r="Z52" s="144" t="str">
        <f>IFERROR(VLOOKUP(INDEX(EU_Extra!$D$157:$D$362,MATCH(LARGE(EU_Extra!X$157:X$362,$D52),EU_Extra!X$157:X$362,0)),Countries!$A:$B,2,FALSE),"")</f>
        <v>Südafrika</v>
      </c>
      <c r="AA52" s="144" t="str">
        <f>IFERROR(VLOOKUP(INDEX(EU_Extra!$D$157:$D$362,MATCH(LARGE(EU_Extra!Y$157:Y$362,$D52),EU_Extra!Y$157:Y$362,0)),Countries!$A:$B,2,FALSE),"")</f>
        <v>Nigeria</v>
      </c>
      <c r="AB52" s="144" t="str">
        <f>IFERROR(VLOOKUP(INDEX(EU_Extra!$D$157:$D$362,MATCH(LARGE(EU_Extra!Z$157:Z$362,$D52),EU_Extra!Z$157:Z$362,0)),Countries!$A:$B,2,FALSE),"")</f>
        <v/>
      </c>
      <c r="AC52" s="144" t="str">
        <f>IFERROR(VLOOKUP(INDEX(EU_Extra!$D$157:$D$362,MATCH(LARGE(EU_Extra!AA$157:AA$362,$D52),EU_Extra!AA$157:AA$362,0)),Countries!$A:$B,2,FALSE),"")</f>
        <v/>
      </c>
      <c r="AD52" s="144" t="str">
        <f>IFERROR(VLOOKUP(INDEX(EU_Extra!$D$157:$D$362,MATCH(LARGE(EU_Extra!AB$157:AB$362,$D52),EU_Extra!AB$157:AB$362,0)),Countries!$A:$B,2,FALSE),"")</f>
        <v/>
      </c>
      <c r="AE52" s="144" t="str">
        <f>IFERROR(VLOOKUP(INDEX(EU_Extra!$D$157:$D$362,MATCH(LARGE(EU_Extra!AC$157:AC$362,$D52),EU_Extra!AC$157:AC$362,0)),Countries!$A:$B,2,FALSE),"")</f>
        <v/>
      </c>
      <c r="AF52" s="144" t="str">
        <f>IFERROR(VLOOKUP(INDEX(EU_Extra!$D$157:$D$362,MATCH(LARGE(EU_Extra!AD$157:AD$362,$D52),EU_Extra!AD$157:AD$362,0)),Countries!$A:$B,2,FALSE),"")</f>
        <v/>
      </c>
      <c r="AG52" s="144" t="str">
        <f>IFERROR(VLOOKUP(INDEX(EU_Extra!$D$157:$D$362,MATCH(LARGE(EU_Extra!AE$157:AE$362,$D52),EU_Extra!AE$157:AE$362,0)),Countries!$A:$B,2,FALSE),"")</f>
        <v/>
      </c>
      <c r="AH52" s="144" t="str">
        <f>IFERROR(VLOOKUP(INDEX(EU_Extra!$D$157:$D$362,MATCH(LARGE(EU_Extra!AF$157:AF$362,$D52),EU_Extra!AF$157:AF$362,0)),Countries!$A:$B,2,FALSE),"")</f>
        <v/>
      </c>
      <c r="AI52" s="144" t="str">
        <f>IFERROR(VLOOKUP(INDEX(EU_Extra!$D$157:$D$362,MATCH(LARGE(EU_Extra!AG$157:AG$362,$D52),EU_Extra!AG$157:AG$362,0)),Countries!$A:$B,2,FALSE),"")</f>
        <v/>
      </c>
      <c r="AJ52" s="144" t="str">
        <f>IFERROR(VLOOKUP(INDEX(EU_Extra!$D$157:$D$362,MATCH(LARGE(EU_Extra!AH$157:AH$362,$D52),EU_Extra!AH$157:AH$362,0)),Countries!$A:$B,2,FALSE),"")</f>
        <v/>
      </c>
    </row>
    <row r="53" spans="4:36" ht="16" customHeight="1">
      <c r="D53" s="145">
        <f t="shared" si="1"/>
        <v>46</v>
      </c>
      <c r="E53" s="144" t="str">
        <f>IFERROR(VLOOKUP(INDEX(EU_Extra!$D$156:$D$362,MATCH(LARGE(EU_Extra!#REF!,$D53),EU_Extra!#REF!,0)),Countries!$A:$B,2,FALSE),"")</f>
        <v/>
      </c>
      <c r="F53" s="144" t="str">
        <f>IFERROR(VLOOKUP(INDEX(EU_Extra!$D$156:$D$362,MATCH(LARGE(EU_Extra!#REF!,$D53),EU_Extra!#REF!,0)),Countries!$A:$B,2,FALSE),"")</f>
        <v/>
      </c>
      <c r="G53" s="144" t="str">
        <f>IFERROR(VLOOKUP(INDEX(EU_Extra!$D$157:$D$362,MATCH(LARGE(EU_Extra!E$157:E$362,$D53),EU_Extra!E$157:E$362,0)),Countries!$A:$B,2,FALSE),"")</f>
        <v>Niger</v>
      </c>
      <c r="H53" s="144" t="str">
        <f>IFERROR(VLOOKUP(INDEX(EU_Extra!$D$157:$D$362,MATCH(LARGE(EU_Extra!F$157:F$362,$D53),EU_Extra!F$157:F$362,0)),Countries!$A:$B,2,FALSE),"")</f>
        <v>Pakistan</v>
      </c>
      <c r="I53" s="144" t="str">
        <f>IFERROR(VLOOKUP(INDEX(EU_Extra!$D$157:$D$362,MATCH(LARGE(EU_Extra!G$157:G$362,$D53),EU_Extra!G$157:G$362,0)),Countries!$A:$B,2,FALSE),"")</f>
        <v>Ghana</v>
      </c>
      <c r="J53" s="144" t="str">
        <f>IFERROR(VLOOKUP(INDEX(EU_Extra!$D$157:$D$362,MATCH(LARGE(EU_Extra!H$157:H$362,$D53),EU_Extra!H$157:H$362,0)),Countries!$A:$B,2,FALSE),"")</f>
        <v>Zentralafrikanische Republik</v>
      </c>
      <c r="K53" s="144" t="str">
        <f>IFERROR(VLOOKUP(INDEX(EU_Extra!$D$157:$D$362,MATCH(LARGE(EU_Extra!I$157:I$362,$D53),EU_Extra!I$157:I$362,0)),Countries!$A:$B,2,FALSE),"")</f>
        <v>Burkina Faso</v>
      </c>
      <c r="L53" s="144" t="str">
        <f>IFERROR(VLOOKUP(INDEX(EU_Extra!$D$157:$D$362,MATCH(LARGE(EU_Extra!J$157:J$362,$D53),EU_Extra!J$157:J$362,0)),Countries!$A:$B,2,FALSE),"")</f>
        <v>Vereinigte Staaten</v>
      </c>
      <c r="M53" s="144" t="str">
        <f>IFERROR(VLOOKUP(INDEX(EU_Extra!$D$157:$D$362,MATCH(LARGE(EU_Extra!K$157:K$362,$D53),EU_Extra!K$157:K$362,0)),Countries!$A:$B,2,FALSE),"")</f>
        <v>Australien</v>
      </c>
      <c r="N53" s="144" t="str">
        <f>IFERROR(VLOOKUP(INDEX(EU_Extra!$D$157:$D$362,MATCH(LARGE(EU_Extra!L$157:L$362,$D53),EU_Extra!L$157:L$362,0)),Countries!$A:$B,2,FALSE),"")</f>
        <v>Pakistan</v>
      </c>
      <c r="O53" s="144" t="str">
        <f>IFERROR(VLOOKUP(INDEX(EU_Extra!$D$157:$D$362,MATCH(LARGE(EU_Extra!M$157:M$362,$D53),EU_Extra!M$157:M$362,0)),Countries!$A:$B,2,FALSE),"")</f>
        <v>Vereinigte Staaten</v>
      </c>
      <c r="P53" s="144" t="str">
        <f>IFERROR(VLOOKUP(INDEX(EU_Extra!$D$157:$D$362,MATCH(LARGE(EU_Extra!N$157:N$362,$D53),EU_Extra!N$157:N$362,0)),Countries!$A:$B,2,FALSE),"")</f>
        <v>Japan</v>
      </c>
      <c r="Q53" s="144" t="str">
        <f>IFERROR(VLOOKUP(INDEX(EU_Extra!$D$157:$D$362,MATCH(LARGE(EU_Extra!O$157:O$362,$D53),EU_Extra!O$157:O$362,0)),Countries!$A:$B,2,FALSE),"")</f>
        <v>Aquatorialguinea</v>
      </c>
      <c r="R53" s="144" t="str">
        <f>IFERROR(VLOOKUP(INDEX(EU_Extra!$D$157:$D$362,MATCH(LARGE(EU_Extra!P$157:P$362,$D53),EU_Extra!P$157:P$362,0)),Countries!$A:$B,2,FALSE),"")</f>
        <v>Guinea</v>
      </c>
      <c r="S53" s="144" t="str">
        <f>IFERROR(VLOOKUP(INDEX(EU_Extra!$D$157:$D$362,MATCH(LARGE(EU_Extra!Q$157:Q$362,$D53),EU_Extra!Q$157:Q$362,0)),Countries!$A:$B,2,FALSE),"")</f>
        <v>Grönland</v>
      </c>
      <c r="T53" s="144" t="str">
        <f>IFERROR(VLOOKUP(INDEX(EU_Extra!$D$157:$D$362,MATCH(LARGE(EU_Extra!R$157:R$362,$D53),EU_Extra!R$157:R$362,0)),Countries!$A:$B,2,FALSE),"")</f>
        <v>Korea, Demokratische Volksrepublik</v>
      </c>
      <c r="U53" s="144" t="str">
        <f>IFERROR(VLOOKUP(INDEX(EU_Extra!$D$157:$D$362,MATCH(LARGE(EU_Extra!S$157:S$362,$D53),EU_Extra!S$157:S$362,0)),Countries!$A:$B,2,FALSE),"")</f>
        <v>Kenia</v>
      </c>
      <c r="V53" s="144" t="str">
        <f>IFERROR(VLOOKUP(INDEX(EU_Extra!$D$157:$D$362,MATCH(LARGE(EU_Extra!T$157:T$362,$D53),EU_Extra!T$157:T$362,0)),Countries!$A:$B,2,FALSE),"")</f>
        <v>Aquatorialguinea</v>
      </c>
      <c r="W53" s="144" t="str">
        <f>IFERROR(VLOOKUP(INDEX(EU_Extra!$D$157:$D$362,MATCH(LARGE(EU_Extra!U$157:U$362,$D53),EU_Extra!U$157:U$362,0)),Countries!$A:$B,2,FALSE),"")</f>
        <v>Bosnien-Herzegowina</v>
      </c>
      <c r="X53" s="144" t="str">
        <f>IFERROR(VLOOKUP(INDEX(EU_Extra!$D$157:$D$362,MATCH(LARGE(EU_Extra!V$157:V$362,$D53),EU_Extra!V$157:V$362,0)),Countries!$A:$B,2,FALSE),"")</f>
        <v>Schiffsbedarf Extra</v>
      </c>
      <c r="Y53" s="144" t="str">
        <f>IFERROR(VLOOKUP(INDEX(EU_Extra!$D$157:$D$362,MATCH(LARGE(EU_Extra!W$157:W$362,$D53),EU_Extra!W$157:W$362,0)),Countries!$A:$B,2,FALSE),"")</f>
        <v>Japan</v>
      </c>
      <c r="Z53" s="144" t="str">
        <f>IFERROR(VLOOKUP(INDEX(EU_Extra!$D$157:$D$362,MATCH(LARGE(EU_Extra!X$157:X$362,$D53),EU_Extra!X$157:X$362,0)),Countries!$A:$B,2,FALSE),"")</f>
        <v>Oman</v>
      </c>
      <c r="AA53" s="144" t="str">
        <f>IFERROR(VLOOKUP(INDEX(EU_Extra!$D$157:$D$362,MATCH(LARGE(EU_Extra!Y$157:Y$362,$D53),EU_Extra!Y$157:Y$362,0)),Countries!$A:$B,2,FALSE),"")</f>
        <v>Kongo, Demokratische Republik</v>
      </c>
      <c r="AB53" s="144" t="str">
        <f>IFERROR(VLOOKUP(INDEX(EU_Extra!$D$157:$D$362,MATCH(LARGE(EU_Extra!Z$157:Z$362,$D53),EU_Extra!Z$157:Z$362,0)),Countries!$A:$B,2,FALSE),"")</f>
        <v/>
      </c>
      <c r="AC53" s="144" t="str">
        <f>IFERROR(VLOOKUP(INDEX(EU_Extra!$D$157:$D$362,MATCH(LARGE(EU_Extra!AA$157:AA$362,$D53),EU_Extra!AA$157:AA$362,0)),Countries!$A:$B,2,FALSE),"")</f>
        <v/>
      </c>
      <c r="AD53" s="144" t="str">
        <f>IFERROR(VLOOKUP(INDEX(EU_Extra!$D$157:$D$362,MATCH(LARGE(EU_Extra!AB$157:AB$362,$D53),EU_Extra!AB$157:AB$362,0)),Countries!$A:$B,2,FALSE),"")</f>
        <v/>
      </c>
      <c r="AE53" s="144" t="str">
        <f>IFERROR(VLOOKUP(INDEX(EU_Extra!$D$157:$D$362,MATCH(LARGE(EU_Extra!AC$157:AC$362,$D53),EU_Extra!AC$157:AC$362,0)),Countries!$A:$B,2,FALSE),"")</f>
        <v/>
      </c>
      <c r="AF53" s="144" t="str">
        <f>IFERROR(VLOOKUP(INDEX(EU_Extra!$D$157:$D$362,MATCH(LARGE(EU_Extra!AD$157:AD$362,$D53),EU_Extra!AD$157:AD$362,0)),Countries!$A:$B,2,FALSE),"")</f>
        <v/>
      </c>
      <c r="AG53" s="144" t="str">
        <f>IFERROR(VLOOKUP(INDEX(EU_Extra!$D$157:$D$362,MATCH(LARGE(EU_Extra!AE$157:AE$362,$D53),EU_Extra!AE$157:AE$362,0)),Countries!$A:$B,2,FALSE),"")</f>
        <v/>
      </c>
      <c r="AH53" s="144" t="str">
        <f>IFERROR(VLOOKUP(INDEX(EU_Extra!$D$157:$D$362,MATCH(LARGE(EU_Extra!AF$157:AF$362,$D53),EU_Extra!AF$157:AF$362,0)),Countries!$A:$B,2,FALSE),"")</f>
        <v/>
      </c>
      <c r="AI53" s="144" t="str">
        <f>IFERROR(VLOOKUP(INDEX(EU_Extra!$D$157:$D$362,MATCH(LARGE(EU_Extra!AG$157:AG$362,$D53),EU_Extra!AG$157:AG$362,0)),Countries!$A:$B,2,FALSE),"")</f>
        <v/>
      </c>
      <c r="AJ53" s="144" t="str">
        <f>IFERROR(VLOOKUP(INDEX(EU_Extra!$D$157:$D$362,MATCH(LARGE(EU_Extra!AH$157:AH$362,$D53),EU_Extra!AH$157:AH$362,0)),Countries!$A:$B,2,FALSE),"")</f>
        <v/>
      </c>
    </row>
    <row r="54" spans="4:36" ht="16" customHeight="1">
      <c r="D54" s="145">
        <f t="shared" si="1"/>
        <v>47</v>
      </c>
      <c r="E54" s="144" t="str">
        <f>IFERROR(VLOOKUP(INDEX(EU_Extra!$D$156:$D$362,MATCH(LARGE(EU_Extra!#REF!,$D54),EU_Extra!#REF!,0)),Countries!$A:$B,2,FALSE),"")</f>
        <v/>
      </c>
      <c r="F54" s="144" t="str">
        <f>IFERROR(VLOOKUP(INDEX(EU_Extra!$D$156:$D$362,MATCH(LARGE(EU_Extra!#REF!,$D54),EU_Extra!#REF!,0)),Countries!$A:$B,2,FALSE),"")</f>
        <v/>
      </c>
      <c r="G54" s="144" t="str">
        <f>IFERROR(VLOOKUP(INDEX(EU_Extra!$D$157:$D$362,MATCH(LARGE(EU_Extra!E$157:E$362,$D54),EU_Extra!E$157:E$362,0)),Countries!$A:$B,2,FALSE),"")</f>
        <v>Ceuta</v>
      </c>
      <c r="H54" s="144" t="str">
        <f>IFERROR(VLOOKUP(INDEX(EU_Extra!$D$157:$D$362,MATCH(LARGE(EU_Extra!F$157:F$362,$D54),EU_Extra!F$157:F$362,0)),Countries!$A:$B,2,FALSE),"")</f>
        <v>Ghana</v>
      </c>
      <c r="I54" s="144" t="str">
        <f>IFERROR(VLOOKUP(INDEX(EU_Extra!$D$157:$D$362,MATCH(LARGE(EU_Extra!G$157:G$362,$D54),EU_Extra!G$157:G$362,0)),Countries!$A:$B,2,FALSE),"")</f>
        <v>Pakistan</v>
      </c>
      <c r="J54" s="144" t="str">
        <f>IFERROR(VLOOKUP(INDEX(EU_Extra!$D$157:$D$362,MATCH(LARGE(EU_Extra!H$157:H$362,$D54),EU_Extra!H$157:H$362,0)),Countries!$A:$B,2,FALSE),"")</f>
        <v>Moldau</v>
      </c>
      <c r="K54" s="144" t="str">
        <f>IFERROR(VLOOKUP(INDEX(EU_Extra!$D$157:$D$362,MATCH(LARGE(EU_Extra!I$157:I$362,$D54),EU_Extra!I$157:I$362,0)),Countries!$A:$B,2,FALSE),"")</f>
        <v>Nigeria</v>
      </c>
      <c r="L54" s="144" t="str">
        <f>IFERROR(VLOOKUP(INDEX(EU_Extra!$D$157:$D$362,MATCH(LARGE(EU_Extra!J$157:J$362,$D54),EU_Extra!J$157:J$362,0)),Countries!$A:$B,2,FALSE),"")</f>
        <v>Katar</v>
      </c>
      <c r="M54" s="144" t="str">
        <f>IFERROR(VLOOKUP(INDEX(EU_Extra!$D$157:$D$362,MATCH(LARGE(EU_Extra!K$157:K$362,$D54),EU_Extra!K$157:K$362,0)),Countries!$A:$B,2,FALSE),"")</f>
        <v>Grönland</v>
      </c>
      <c r="N54" s="144" t="str">
        <f>IFERROR(VLOOKUP(INDEX(EU_Extra!$D$157:$D$362,MATCH(LARGE(EU_Extra!L$157:L$362,$D54),EU_Extra!L$157:L$362,0)),Countries!$A:$B,2,FALSE),"")</f>
        <v>Grönland</v>
      </c>
      <c r="O54" s="144" t="str">
        <f>IFERROR(VLOOKUP(INDEX(EU_Extra!$D$157:$D$362,MATCH(LARGE(EU_Extra!M$157:M$362,$D54),EU_Extra!M$157:M$362,0)),Countries!$A:$B,2,FALSE),"")</f>
        <v>Albanien</v>
      </c>
      <c r="P54" s="144" t="str">
        <f>IFERROR(VLOOKUP(INDEX(EU_Extra!$D$157:$D$362,MATCH(LARGE(EU_Extra!N$157:N$362,$D54),EU_Extra!N$157:N$362,0)),Countries!$A:$B,2,FALSE),"")</f>
        <v>Grönland</v>
      </c>
      <c r="Q54" s="144" t="str">
        <f>IFERROR(VLOOKUP(INDEX(EU_Extra!$D$157:$D$362,MATCH(LARGE(EU_Extra!O$157:O$362,$D54),EU_Extra!O$157:O$362,0)),Countries!$A:$B,2,FALSE),"")</f>
        <v>Geheim Extra</v>
      </c>
      <c r="R54" s="144" t="str">
        <f>IFERROR(VLOOKUP(INDEX(EU_Extra!$D$157:$D$362,MATCH(LARGE(EU_Extra!P$157:P$362,$D54),EU_Extra!P$157:P$362,0)),Countries!$A:$B,2,FALSE),"")</f>
        <v>Aquatorialguinea</v>
      </c>
      <c r="S54" s="144" t="str">
        <f>IFERROR(VLOOKUP(INDEX(EU_Extra!$D$157:$D$362,MATCH(LARGE(EU_Extra!Q$157:Q$362,$D54),EU_Extra!Q$157:Q$362,0)),Countries!$A:$B,2,FALSE),"")</f>
        <v>Korea, Republik</v>
      </c>
      <c r="T54" s="144" t="str">
        <f>IFERROR(VLOOKUP(INDEX(EU_Extra!$D$157:$D$362,MATCH(LARGE(EU_Extra!R$157:R$362,$D54),EU_Extra!R$157:R$362,0)),Countries!$A:$B,2,FALSE),"")</f>
        <v>Aruba</v>
      </c>
      <c r="U54" s="144" t="str">
        <f>IFERROR(VLOOKUP(INDEX(EU_Extra!$D$157:$D$362,MATCH(LARGE(EU_Extra!S$157:S$362,$D54),EU_Extra!S$157:S$362,0)),Countries!$A:$B,2,FALSE),"")</f>
        <v>China</v>
      </c>
      <c r="V54" s="144" t="str">
        <f>IFERROR(VLOOKUP(INDEX(EU_Extra!$D$157:$D$362,MATCH(LARGE(EU_Extra!T$157:T$362,$D54),EU_Extra!T$157:T$362,0)),Countries!$A:$B,2,FALSE),"")</f>
        <v>Jemen</v>
      </c>
      <c r="W54" s="144" t="str">
        <f>IFERROR(VLOOKUP(INDEX(EU_Extra!$D$157:$D$362,MATCH(LARGE(EU_Extra!U$157:U$362,$D54),EU_Extra!U$157:U$362,0)),Countries!$A:$B,2,FALSE),"")</f>
        <v>Mongolei</v>
      </c>
      <c r="X54" s="144" t="str">
        <f>IFERROR(VLOOKUP(INDEX(EU_Extra!$D$157:$D$362,MATCH(LARGE(EU_Extra!V$157:V$362,$D54),EU_Extra!V$157:V$362,0)),Countries!$A:$B,2,FALSE),"")</f>
        <v>Kenia</v>
      </c>
      <c r="Y54" s="144" t="str">
        <f>IFERROR(VLOOKUP(INDEX(EU_Extra!$D$157:$D$362,MATCH(LARGE(EU_Extra!W$157:W$362,$D54),EU_Extra!W$157:W$362,0)),Countries!$A:$B,2,FALSE),"")</f>
        <v>Grönland</v>
      </c>
      <c r="Z54" s="144" t="str">
        <f>IFERROR(VLOOKUP(INDEX(EU_Extra!$D$157:$D$362,MATCH(LARGE(EU_Extra!X$157:X$362,$D54),EU_Extra!X$157:X$362,0)),Countries!$A:$B,2,FALSE),"")</f>
        <v>Aquatorialguinea</v>
      </c>
      <c r="AA54" s="144" t="str">
        <f>IFERROR(VLOOKUP(INDEX(EU_Extra!$D$157:$D$362,MATCH(LARGE(EU_Extra!Y$157:Y$362,$D54),EU_Extra!Y$157:Y$362,0)),Countries!$A:$B,2,FALSE),"")</f>
        <v>Grönland</v>
      </c>
      <c r="AB54" s="144" t="str">
        <f>IFERROR(VLOOKUP(INDEX(EU_Extra!$D$157:$D$362,MATCH(LARGE(EU_Extra!Z$157:Z$362,$D54),EU_Extra!Z$157:Z$362,0)),Countries!$A:$B,2,FALSE),"")</f>
        <v/>
      </c>
      <c r="AC54" s="144" t="str">
        <f>IFERROR(VLOOKUP(INDEX(EU_Extra!$D$157:$D$362,MATCH(LARGE(EU_Extra!AA$157:AA$362,$D54),EU_Extra!AA$157:AA$362,0)),Countries!$A:$B,2,FALSE),"")</f>
        <v/>
      </c>
      <c r="AD54" s="144" t="str">
        <f>IFERROR(VLOOKUP(INDEX(EU_Extra!$D$157:$D$362,MATCH(LARGE(EU_Extra!AB$157:AB$362,$D54),EU_Extra!AB$157:AB$362,0)),Countries!$A:$B,2,FALSE),"")</f>
        <v/>
      </c>
      <c r="AE54" s="144" t="str">
        <f>IFERROR(VLOOKUP(INDEX(EU_Extra!$D$157:$D$362,MATCH(LARGE(EU_Extra!AC$157:AC$362,$D54),EU_Extra!AC$157:AC$362,0)),Countries!$A:$B,2,FALSE),"")</f>
        <v/>
      </c>
      <c r="AF54" s="144" t="str">
        <f>IFERROR(VLOOKUP(INDEX(EU_Extra!$D$157:$D$362,MATCH(LARGE(EU_Extra!AD$157:AD$362,$D54),EU_Extra!AD$157:AD$362,0)),Countries!$A:$B,2,FALSE),"")</f>
        <v/>
      </c>
      <c r="AG54" s="144" t="str">
        <f>IFERROR(VLOOKUP(INDEX(EU_Extra!$D$157:$D$362,MATCH(LARGE(EU_Extra!AE$157:AE$362,$D54),EU_Extra!AE$157:AE$362,0)),Countries!$A:$B,2,FALSE),"")</f>
        <v/>
      </c>
      <c r="AH54" s="144" t="str">
        <f>IFERROR(VLOOKUP(INDEX(EU_Extra!$D$157:$D$362,MATCH(LARGE(EU_Extra!AF$157:AF$362,$D54),EU_Extra!AF$157:AF$362,0)),Countries!$A:$B,2,FALSE),"")</f>
        <v/>
      </c>
      <c r="AI54" s="144" t="str">
        <f>IFERROR(VLOOKUP(INDEX(EU_Extra!$D$157:$D$362,MATCH(LARGE(EU_Extra!AG$157:AG$362,$D54),EU_Extra!AG$157:AG$362,0)),Countries!$A:$B,2,FALSE),"")</f>
        <v/>
      </c>
      <c r="AJ54" s="144" t="str">
        <f>IFERROR(VLOOKUP(INDEX(EU_Extra!$D$157:$D$362,MATCH(LARGE(EU_Extra!AH$157:AH$362,$D54),EU_Extra!AH$157:AH$362,0)),Countries!$A:$B,2,FALSE),"")</f>
        <v/>
      </c>
    </row>
    <row r="55" spans="4:36" ht="16" customHeight="1">
      <c r="D55" s="145">
        <f t="shared" si="1"/>
        <v>48</v>
      </c>
      <c r="E55" s="144" t="str">
        <f>IFERROR(VLOOKUP(INDEX(EU_Extra!$D$156:$D$362,MATCH(LARGE(EU_Extra!#REF!,$D55),EU_Extra!#REF!,0)),Countries!$A:$B,2,FALSE),"")</f>
        <v/>
      </c>
      <c r="F55" s="144" t="str">
        <f>IFERROR(VLOOKUP(INDEX(EU_Extra!$D$156:$D$362,MATCH(LARGE(EU_Extra!#REF!,$D55),EU_Extra!#REF!,0)),Countries!$A:$B,2,FALSE),"")</f>
        <v/>
      </c>
      <c r="G55" s="144" t="str">
        <f>IFERROR(VLOOKUP(INDEX(EU_Extra!$D$157:$D$362,MATCH(LARGE(EU_Extra!E$157:E$362,$D55),EU_Extra!E$157:E$362,0)),Countries!$A:$B,2,FALSE),"")</f>
        <v>China</v>
      </c>
      <c r="H55" s="144" t="str">
        <f>IFERROR(VLOOKUP(INDEX(EU_Extra!$D$157:$D$362,MATCH(LARGE(EU_Extra!F$157:F$362,$D55),EU_Extra!F$157:F$362,0)),Countries!$A:$B,2,FALSE),"")</f>
        <v>Madagaskar</v>
      </c>
      <c r="I55" s="144" t="str">
        <f>IFERROR(VLOOKUP(INDEX(EU_Extra!$D$157:$D$362,MATCH(LARGE(EU_Extra!G$157:G$362,$D55),EU_Extra!G$157:G$362,0)),Countries!$A:$B,2,FALSE),"")</f>
        <v>Afghanistan</v>
      </c>
      <c r="J55" s="144" t="str">
        <f>IFERROR(VLOOKUP(INDEX(EU_Extra!$D$157:$D$362,MATCH(LARGE(EU_Extra!H$157:H$362,$D55),EU_Extra!H$157:H$362,0)),Countries!$A:$B,2,FALSE),"")</f>
        <v>Georgien</v>
      </c>
      <c r="K55" s="144" t="str">
        <f>IFERROR(VLOOKUP(INDEX(EU_Extra!$D$157:$D$362,MATCH(LARGE(EU_Extra!I$157:I$362,$D55),EU_Extra!I$157:I$362,0)),Countries!$A:$B,2,FALSE),"")</f>
        <v>Eritrea</v>
      </c>
      <c r="L55" s="144" t="str">
        <f>IFERROR(VLOOKUP(INDEX(EU_Extra!$D$157:$D$362,MATCH(LARGE(EU_Extra!J$157:J$362,$D55),EU_Extra!J$157:J$362,0)),Countries!$A:$B,2,FALSE),"")</f>
        <v>Aquatorialguinea</v>
      </c>
      <c r="M55" s="144" t="str">
        <f>IFERROR(VLOOKUP(INDEX(EU_Extra!$D$157:$D$362,MATCH(LARGE(EU_Extra!K$157:K$362,$D55),EU_Extra!K$157:K$362,0)),Countries!$A:$B,2,FALSE),"")</f>
        <v>Serbien</v>
      </c>
      <c r="N55" s="144" t="str">
        <f>IFERROR(VLOOKUP(INDEX(EU_Extra!$D$157:$D$362,MATCH(LARGE(EU_Extra!L$157:L$362,$D55),EU_Extra!L$157:L$362,0)),Countries!$A:$B,2,FALSE),"")</f>
        <v>Vereinigte Staaten</v>
      </c>
      <c r="O55" s="144" t="str">
        <f>IFERROR(VLOOKUP(INDEX(EU_Extra!$D$157:$D$362,MATCH(LARGE(EU_Extra!M$157:M$362,$D55),EU_Extra!M$157:M$362,0)),Countries!$A:$B,2,FALSE),"")</f>
        <v>Indonesien</v>
      </c>
      <c r="P55" s="144" t="str">
        <f>IFERROR(VLOOKUP(INDEX(EU_Extra!$D$157:$D$362,MATCH(LARGE(EU_Extra!N$157:N$362,$D55),EU_Extra!N$157:N$362,0)),Countries!$A:$B,2,FALSE),"")</f>
        <v>Athiopien</v>
      </c>
      <c r="Q55" s="144" t="str">
        <f>IFERROR(VLOOKUP(INDEX(EU_Extra!$D$157:$D$362,MATCH(LARGE(EU_Extra!O$157:O$362,$D55),EU_Extra!O$157:O$362,0)),Countries!$A:$B,2,FALSE),"")</f>
        <v>Sierra Leone</v>
      </c>
      <c r="R55" s="144" t="str">
        <f>IFERROR(VLOOKUP(INDEX(EU_Extra!$D$157:$D$362,MATCH(LARGE(EU_Extra!P$157:P$362,$D55),EU_Extra!P$157:P$362,0)),Countries!$A:$B,2,FALSE),"")</f>
        <v>Singapur</v>
      </c>
      <c r="S55" s="144" t="str">
        <f>IFERROR(VLOOKUP(INDEX(EU_Extra!$D$157:$D$362,MATCH(LARGE(EU_Extra!Q$157:Q$362,$D55),EU_Extra!Q$157:Q$362,0)),Countries!$A:$B,2,FALSE),"")</f>
        <v>Tunisien</v>
      </c>
      <c r="T55" s="144" t="str">
        <f>IFERROR(VLOOKUP(INDEX(EU_Extra!$D$157:$D$362,MATCH(LARGE(EU_Extra!R$157:R$362,$D55),EU_Extra!R$157:R$362,0)),Countries!$A:$B,2,FALSE),"")</f>
        <v>Moldau</v>
      </c>
      <c r="U55" s="144" t="str">
        <f>IFERROR(VLOOKUP(INDEX(EU_Extra!$D$157:$D$362,MATCH(LARGE(EU_Extra!S$157:S$362,$D55),EU_Extra!S$157:S$362,0)),Countries!$A:$B,2,FALSE),"")</f>
        <v>Mongolei</v>
      </c>
      <c r="V55" s="144" t="str">
        <f>IFERROR(VLOOKUP(INDEX(EU_Extra!$D$157:$D$362,MATCH(LARGE(EU_Extra!T$157:T$362,$D55),EU_Extra!T$157:T$362,0)),Countries!$A:$B,2,FALSE),"")</f>
        <v>Korea, Republik</v>
      </c>
      <c r="W55" s="144" t="str">
        <f>IFERROR(VLOOKUP(INDEX(EU_Extra!$D$157:$D$362,MATCH(LARGE(EU_Extra!U$157:U$362,$D55),EU_Extra!U$157:U$362,0)),Countries!$A:$B,2,FALSE),"")</f>
        <v>Oman</v>
      </c>
      <c r="X55" s="144" t="str">
        <f>IFERROR(VLOOKUP(INDEX(EU_Extra!$D$157:$D$362,MATCH(LARGE(EU_Extra!V$157:V$362,$D55),EU_Extra!V$157:V$362,0)),Countries!$A:$B,2,FALSE),"")</f>
        <v>Niger</v>
      </c>
      <c r="Y55" s="144" t="str">
        <f>IFERROR(VLOOKUP(INDEX(EU_Extra!$D$157:$D$362,MATCH(LARGE(EU_Extra!W$157:W$362,$D55),EU_Extra!W$157:W$362,0)),Countries!$A:$B,2,FALSE),"")</f>
        <v>Burkina Faso</v>
      </c>
      <c r="Z55" s="144" t="str">
        <f>IFERROR(VLOOKUP(INDEX(EU_Extra!$D$157:$D$362,MATCH(LARGE(EU_Extra!X$157:X$362,$D55),EU_Extra!X$157:X$362,0)),Countries!$A:$B,2,FALSE),"")</f>
        <v>Tadschikistan</v>
      </c>
      <c r="AA55" s="144" t="str">
        <f>IFERROR(VLOOKUP(INDEX(EU_Extra!$D$157:$D$362,MATCH(LARGE(EU_Extra!Y$157:Y$362,$D55),EU_Extra!Y$157:Y$362,0)),Countries!$A:$B,2,FALSE),"")</f>
        <v>Andorra</v>
      </c>
      <c r="AB55" s="144" t="str">
        <f>IFERROR(VLOOKUP(INDEX(EU_Extra!$D$157:$D$362,MATCH(LARGE(EU_Extra!Z$157:Z$362,$D55),EU_Extra!Z$157:Z$362,0)),Countries!$A:$B,2,FALSE),"")</f>
        <v/>
      </c>
      <c r="AC55" s="144" t="str">
        <f>IFERROR(VLOOKUP(INDEX(EU_Extra!$D$157:$D$362,MATCH(LARGE(EU_Extra!AA$157:AA$362,$D55),EU_Extra!AA$157:AA$362,0)),Countries!$A:$B,2,FALSE),"")</f>
        <v/>
      </c>
      <c r="AD55" s="144" t="str">
        <f>IFERROR(VLOOKUP(INDEX(EU_Extra!$D$157:$D$362,MATCH(LARGE(EU_Extra!AB$157:AB$362,$D55),EU_Extra!AB$157:AB$362,0)),Countries!$A:$B,2,FALSE),"")</f>
        <v/>
      </c>
      <c r="AE55" s="144" t="str">
        <f>IFERROR(VLOOKUP(INDEX(EU_Extra!$D$157:$D$362,MATCH(LARGE(EU_Extra!AC$157:AC$362,$D55),EU_Extra!AC$157:AC$362,0)),Countries!$A:$B,2,FALSE),"")</f>
        <v/>
      </c>
      <c r="AF55" s="144" t="str">
        <f>IFERROR(VLOOKUP(INDEX(EU_Extra!$D$157:$D$362,MATCH(LARGE(EU_Extra!AD$157:AD$362,$D55),EU_Extra!AD$157:AD$362,0)),Countries!$A:$B,2,FALSE),"")</f>
        <v/>
      </c>
      <c r="AG55" s="144" t="str">
        <f>IFERROR(VLOOKUP(INDEX(EU_Extra!$D$157:$D$362,MATCH(LARGE(EU_Extra!AE$157:AE$362,$D55),EU_Extra!AE$157:AE$362,0)),Countries!$A:$B,2,FALSE),"")</f>
        <v/>
      </c>
      <c r="AH55" s="144" t="str">
        <f>IFERROR(VLOOKUP(INDEX(EU_Extra!$D$157:$D$362,MATCH(LARGE(EU_Extra!AF$157:AF$362,$D55),EU_Extra!AF$157:AF$362,0)),Countries!$A:$B,2,FALSE),"")</f>
        <v/>
      </c>
      <c r="AI55" s="144" t="str">
        <f>IFERROR(VLOOKUP(INDEX(EU_Extra!$D$157:$D$362,MATCH(LARGE(EU_Extra!AG$157:AG$362,$D55),EU_Extra!AG$157:AG$362,0)),Countries!$A:$B,2,FALSE),"")</f>
        <v/>
      </c>
      <c r="AJ55" s="144" t="str">
        <f>IFERROR(VLOOKUP(INDEX(EU_Extra!$D$157:$D$362,MATCH(LARGE(EU_Extra!AH$157:AH$362,$D55),EU_Extra!AH$157:AH$362,0)),Countries!$A:$B,2,FALSE),"")</f>
        <v/>
      </c>
    </row>
    <row r="56" spans="4:36" ht="16" customHeight="1">
      <c r="D56" s="145">
        <f t="shared" si="1"/>
        <v>49</v>
      </c>
      <c r="E56" s="144" t="str">
        <f>IFERROR(VLOOKUP(INDEX(EU_Extra!$D$156:$D$362,MATCH(LARGE(EU_Extra!#REF!,$D56),EU_Extra!#REF!,0)),Countries!$A:$B,2,FALSE),"")</f>
        <v/>
      </c>
      <c r="F56" s="144" t="str">
        <f>IFERROR(VLOOKUP(INDEX(EU_Extra!$D$156:$D$362,MATCH(LARGE(EU_Extra!#REF!,$D56),EU_Extra!#REF!,0)),Countries!$A:$B,2,FALSE),"")</f>
        <v/>
      </c>
      <c r="G56" s="144" t="str">
        <f>IFERROR(VLOOKUP(INDEX(EU_Extra!$D$157:$D$362,MATCH(LARGE(EU_Extra!E$157:E$362,$D56),EU_Extra!E$157:E$362,0)),Countries!$A:$B,2,FALSE),"")</f>
        <v>Marokko</v>
      </c>
      <c r="H56" s="144" t="str">
        <f>IFERROR(VLOOKUP(INDEX(EU_Extra!$D$157:$D$362,MATCH(LARGE(EU_Extra!F$157:F$362,$D56),EU_Extra!F$157:F$362,0)),Countries!$A:$B,2,FALSE),"")</f>
        <v>Iran, Islamische Republik</v>
      </c>
      <c r="I56" s="144" t="str">
        <f>IFERROR(VLOOKUP(INDEX(EU_Extra!$D$157:$D$362,MATCH(LARGE(EU_Extra!G$157:G$362,$D56),EU_Extra!G$157:G$362,0)),Countries!$A:$B,2,FALSE),"")</f>
        <v>Turks und Caicosinseln</v>
      </c>
      <c r="J56" s="144" t="str">
        <f>IFERROR(VLOOKUP(INDEX(EU_Extra!$D$157:$D$362,MATCH(LARGE(EU_Extra!H$157:H$362,$D56),EU_Extra!H$157:H$362,0)),Countries!$A:$B,2,FALSE),"")</f>
        <v>Benin</v>
      </c>
      <c r="K56" s="144" t="str">
        <f>IFERROR(VLOOKUP(INDEX(EU_Extra!$D$157:$D$362,MATCH(LARGE(EU_Extra!I$157:I$362,$D56),EU_Extra!I$157:I$362,0)),Countries!$A:$B,2,FALSE),"")</f>
        <v>Angola</v>
      </c>
      <c r="L56" s="144" t="str">
        <f>IFERROR(VLOOKUP(INDEX(EU_Extra!$D$157:$D$362,MATCH(LARGE(EU_Extra!J$157:J$362,$D56),EU_Extra!J$157:J$362,0)),Countries!$A:$B,2,FALSE),"")</f>
        <v>Melilla</v>
      </c>
      <c r="M56" s="144" t="str">
        <f>IFERROR(VLOOKUP(INDEX(EU_Extra!$D$157:$D$362,MATCH(LARGE(EU_Extra!K$157:K$362,$D56),EU_Extra!K$157:K$362,0)),Countries!$A:$B,2,FALSE),"")</f>
        <v>Kamerun</v>
      </c>
      <c r="N56" s="144" t="str">
        <f>IFERROR(VLOOKUP(INDEX(EU_Extra!$D$157:$D$362,MATCH(LARGE(EU_Extra!L$157:L$362,$D56),EU_Extra!L$157:L$362,0)),Countries!$A:$B,2,FALSE),"")</f>
        <v>Georgien</v>
      </c>
      <c r="O56" s="144" t="str">
        <f>IFERROR(VLOOKUP(INDEX(EU_Extra!$D$157:$D$362,MATCH(LARGE(EU_Extra!M$157:M$362,$D56),EU_Extra!M$157:M$362,0)),Countries!$A:$B,2,FALSE),"")</f>
        <v>Suriname</v>
      </c>
      <c r="P56" s="144" t="str">
        <f>IFERROR(VLOOKUP(INDEX(EU_Extra!$D$157:$D$362,MATCH(LARGE(EU_Extra!N$157:N$362,$D56),EU_Extra!N$157:N$362,0)),Countries!$A:$B,2,FALSE),"")</f>
        <v>Kasachstan</v>
      </c>
      <c r="Q56" s="144" t="str">
        <f>IFERROR(VLOOKUP(INDEX(EU_Extra!$D$157:$D$362,MATCH(LARGE(EU_Extra!O$157:O$362,$D56),EU_Extra!O$157:O$362,0)),Countries!$A:$B,2,FALSE),"")</f>
        <v>Athiopien</v>
      </c>
      <c r="R56" s="144" t="str">
        <f>IFERROR(VLOOKUP(INDEX(EU_Extra!$D$157:$D$362,MATCH(LARGE(EU_Extra!P$157:P$362,$D56),EU_Extra!P$157:P$362,0)),Countries!$A:$B,2,FALSE),"")</f>
        <v>Sri Lanka</v>
      </c>
      <c r="S56" s="144" t="str">
        <f>IFERROR(VLOOKUP(INDEX(EU_Extra!$D$157:$D$362,MATCH(LARGE(EU_Extra!Q$157:Q$362,$D56),EU_Extra!Q$157:Q$362,0)),Countries!$A:$B,2,FALSE),"")</f>
        <v>Angola</v>
      </c>
      <c r="T56" s="144" t="str">
        <f>IFERROR(VLOOKUP(INDEX(EU_Extra!$D$157:$D$362,MATCH(LARGE(EU_Extra!R$157:R$362,$D56),EU_Extra!R$157:R$362,0)),Countries!$A:$B,2,FALSE),"")</f>
        <v>Kenia</v>
      </c>
      <c r="U56" s="144" t="str">
        <f>IFERROR(VLOOKUP(INDEX(EU_Extra!$D$157:$D$362,MATCH(LARGE(EU_Extra!S$157:S$362,$D56),EU_Extra!S$157:S$362,0)),Countries!$A:$B,2,FALSE),"")</f>
        <v>Guinea</v>
      </c>
      <c r="V56" s="144" t="str">
        <f>IFERROR(VLOOKUP(INDEX(EU_Extra!$D$157:$D$362,MATCH(LARGE(EU_Extra!T$157:T$362,$D56),EU_Extra!T$157:T$362,0)),Countries!$A:$B,2,FALSE),"")</f>
        <v>Vereinigte Staaten</v>
      </c>
      <c r="W56" s="144" t="str">
        <f>IFERROR(VLOOKUP(INDEX(EU_Extra!$D$157:$D$362,MATCH(LARGE(EU_Extra!U$157:U$362,$D56),EU_Extra!U$157:U$362,0)),Countries!$A:$B,2,FALSE),"")</f>
        <v>Irak</v>
      </c>
      <c r="X56" s="144" t="str">
        <f>IFERROR(VLOOKUP(INDEX(EU_Extra!$D$157:$D$362,MATCH(LARGE(EU_Extra!V$157:V$362,$D56),EU_Extra!V$157:V$362,0)),Countries!$A:$B,2,FALSE),"")</f>
        <v>Korea, Demokratische Volksrepublik</v>
      </c>
      <c r="Y56" s="144" t="str">
        <f>IFERROR(VLOOKUP(INDEX(EU_Extra!$D$157:$D$362,MATCH(LARGE(EU_Extra!W$157:W$362,$D56),EU_Extra!W$157:W$362,0)),Countries!$A:$B,2,FALSE),"")</f>
        <v>Geheim Extra</v>
      </c>
      <c r="Z56" s="144" t="str">
        <f>IFERROR(VLOOKUP(INDEX(EU_Extra!$D$157:$D$362,MATCH(LARGE(EU_Extra!X$157:X$362,$D56),EU_Extra!X$157:X$362,0)),Countries!$A:$B,2,FALSE),"")</f>
        <v>China</v>
      </c>
      <c r="AA56" s="144" t="str">
        <f>IFERROR(VLOOKUP(INDEX(EU_Extra!$D$157:$D$362,MATCH(LARGE(EU_Extra!Y$157:Y$362,$D56),EU_Extra!Y$157:Y$362,0)),Countries!$A:$B,2,FALSE),"")</f>
        <v>Suriname</v>
      </c>
      <c r="AB56" s="144" t="str">
        <f>IFERROR(VLOOKUP(INDEX(EU_Extra!$D$157:$D$362,MATCH(LARGE(EU_Extra!Z$157:Z$362,$D56),EU_Extra!Z$157:Z$362,0)),Countries!$A:$B,2,FALSE),"")</f>
        <v/>
      </c>
      <c r="AC56" s="144" t="str">
        <f>IFERROR(VLOOKUP(INDEX(EU_Extra!$D$157:$D$362,MATCH(LARGE(EU_Extra!AA$157:AA$362,$D56),EU_Extra!AA$157:AA$362,0)),Countries!$A:$B,2,FALSE),"")</f>
        <v/>
      </c>
      <c r="AD56" s="144" t="str">
        <f>IFERROR(VLOOKUP(INDEX(EU_Extra!$D$157:$D$362,MATCH(LARGE(EU_Extra!AB$157:AB$362,$D56),EU_Extra!AB$157:AB$362,0)),Countries!$A:$B,2,FALSE),"")</f>
        <v/>
      </c>
      <c r="AE56" s="144" t="str">
        <f>IFERROR(VLOOKUP(INDEX(EU_Extra!$D$157:$D$362,MATCH(LARGE(EU_Extra!AC$157:AC$362,$D56),EU_Extra!AC$157:AC$362,0)),Countries!$A:$B,2,FALSE),"")</f>
        <v/>
      </c>
      <c r="AF56" s="144" t="str">
        <f>IFERROR(VLOOKUP(INDEX(EU_Extra!$D$157:$D$362,MATCH(LARGE(EU_Extra!AD$157:AD$362,$D56),EU_Extra!AD$157:AD$362,0)),Countries!$A:$B,2,FALSE),"")</f>
        <v/>
      </c>
      <c r="AG56" s="144" t="str">
        <f>IFERROR(VLOOKUP(INDEX(EU_Extra!$D$157:$D$362,MATCH(LARGE(EU_Extra!AE$157:AE$362,$D56),EU_Extra!AE$157:AE$362,0)),Countries!$A:$B,2,FALSE),"")</f>
        <v/>
      </c>
      <c r="AH56" s="144" t="str">
        <f>IFERROR(VLOOKUP(INDEX(EU_Extra!$D$157:$D$362,MATCH(LARGE(EU_Extra!AF$157:AF$362,$D56),EU_Extra!AF$157:AF$362,0)),Countries!$A:$B,2,FALSE),"")</f>
        <v/>
      </c>
      <c r="AI56" s="144" t="str">
        <f>IFERROR(VLOOKUP(INDEX(EU_Extra!$D$157:$D$362,MATCH(LARGE(EU_Extra!AG$157:AG$362,$D56),EU_Extra!AG$157:AG$362,0)),Countries!$A:$B,2,FALSE),"")</f>
        <v/>
      </c>
      <c r="AJ56" s="144" t="str">
        <f>IFERROR(VLOOKUP(INDEX(EU_Extra!$D$157:$D$362,MATCH(LARGE(EU_Extra!AH$157:AH$362,$D56),EU_Extra!AH$157:AH$362,0)),Countries!$A:$B,2,FALSE),"")</f>
        <v/>
      </c>
    </row>
    <row r="57" spans="4:36" ht="16" customHeight="1">
      <c r="D57" s="145">
        <f t="shared" si="1"/>
        <v>50</v>
      </c>
      <c r="E57" s="144" t="str">
        <f>IFERROR(VLOOKUP(INDEX(EU_Extra!$D$156:$D$362,MATCH(LARGE(EU_Extra!#REF!,$D57),EU_Extra!#REF!,0)),Countries!$A:$B,2,FALSE),"")</f>
        <v/>
      </c>
      <c r="F57" s="144" t="str">
        <f>IFERROR(VLOOKUP(INDEX(EU_Extra!$D$156:$D$362,MATCH(LARGE(EU_Extra!#REF!,$D57),EU_Extra!#REF!,0)),Countries!$A:$B,2,FALSE),"")</f>
        <v/>
      </c>
      <c r="G57" s="144" t="str">
        <f>IFERROR(VLOOKUP(INDEX(EU_Extra!$D$157:$D$362,MATCH(LARGE(EU_Extra!E$157:E$362,$D57),EU_Extra!E$157:E$362,0)),Countries!$A:$B,2,FALSE),"")</f>
        <v>Mongolei</v>
      </c>
      <c r="H57" s="144" t="str">
        <f>IFERROR(VLOOKUP(INDEX(EU_Extra!$D$157:$D$362,MATCH(LARGE(EU_Extra!F$157:F$362,$D57),EU_Extra!F$157:F$362,0)),Countries!$A:$B,2,FALSE),"")</f>
        <v>Niger</v>
      </c>
      <c r="I57" s="144" t="str">
        <f>IFERROR(VLOOKUP(INDEX(EU_Extra!$D$157:$D$362,MATCH(LARGE(EU_Extra!G$157:G$362,$D57),EU_Extra!G$157:G$362,0)),Countries!$A:$B,2,FALSE),"")</f>
        <v>Niger</v>
      </c>
      <c r="J57" s="144" t="str">
        <f>IFERROR(VLOOKUP(INDEX(EU_Extra!$D$157:$D$362,MATCH(LARGE(EU_Extra!H$157:H$362,$D57),EU_Extra!H$157:H$362,0)),Countries!$A:$B,2,FALSE),"")</f>
        <v>Angola</v>
      </c>
      <c r="K57" s="144" t="str">
        <f>IFERROR(VLOOKUP(INDEX(EU_Extra!$D$157:$D$362,MATCH(LARGE(EU_Extra!I$157:I$362,$D57),EU_Extra!I$157:I$362,0)),Countries!$A:$B,2,FALSE),"")</f>
        <v>Mauritius</v>
      </c>
      <c r="L57" s="144" t="str">
        <f>IFERROR(VLOOKUP(INDEX(EU_Extra!$D$157:$D$362,MATCH(LARGE(EU_Extra!J$157:J$362,$D57),EU_Extra!J$157:J$362,0)),Countries!$A:$B,2,FALSE),"")</f>
        <v>Sao Tome und Procipe</v>
      </c>
      <c r="M57" s="144" t="str">
        <f>IFERROR(VLOOKUP(INDEX(EU_Extra!$D$157:$D$362,MATCH(LARGE(EU_Extra!K$157:K$362,$D57),EU_Extra!K$157:K$362,0)),Countries!$A:$B,2,FALSE),"")</f>
        <v>Barbados</v>
      </c>
      <c r="N57" s="144" t="str">
        <f>IFERROR(VLOOKUP(INDEX(EU_Extra!$D$157:$D$362,MATCH(LARGE(EU_Extra!L$157:L$362,$D57),EU_Extra!L$157:L$362,0)),Countries!$A:$B,2,FALSE),"")</f>
        <v>Melilla</v>
      </c>
      <c r="O57" s="144" t="str">
        <f>IFERROR(VLOOKUP(INDEX(EU_Extra!$D$157:$D$362,MATCH(LARGE(EU_Extra!M$157:M$362,$D57),EU_Extra!M$157:M$362,0)),Countries!$A:$B,2,FALSE),"")</f>
        <v>Kyrgyzstan</v>
      </c>
      <c r="P57" s="144" t="str">
        <f>IFERROR(VLOOKUP(INDEX(EU_Extra!$D$157:$D$362,MATCH(LARGE(EU_Extra!N$157:N$362,$D57),EU_Extra!N$157:N$362,0)),Countries!$A:$B,2,FALSE),"")</f>
        <v>NordMazedonien</v>
      </c>
      <c r="Q57" s="144" t="str">
        <f>IFERROR(VLOOKUP(INDEX(EU_Extra!$D$157:$D$362,MATCH(LARGE(EU_Extra!O$157:O$362,$D57),EU_Extra!O$157:O$362,0)),Countries!$A:$B,2,FALSE),"")</f>
        <v>Mosambik</v>
      </c>
      <c r="R57" s="144" t="str">
        <f>IFERROR(VLOOKUP(INDEX(EU_Extra!$D$157:$D$362,MATCH(LARGE(EU_Extra!P$157:P$362,$D57),EU_Extra!P$157:P$362,0)),Countries!$A:$B,2,FALSE),"")</f>
        <v>Katar</v>
      </c>
      <c r="S57" s="144" t="str">
        <f>IFERROR(VLOOKUP(INDEX(EU_Extra!$D$157:$D$362,MATCH(LARGE(EU_Extra!Q$157:Q$362,$D57),EU_Extra!Q$157:Q$362,0)),Countries!$A:$B,2,FALSE),"")</f>
        <v>Indien</v>
      </c>
      <c r="T57" s="144" t="str">
        <f>IFERROR(VLOOKUP(INDEX(EU_Extra!$D$157:$D$362,MATCH(LARGE(EU_Extra!R$157:R$362,$D57),EU_Extra!R$157:R$362,0)),Countries!$A:$B,2,FALSE),"")</f>
        <v>Korea, Republik</v>
      </c>
      <c r="U57" s="144" t="str">
        <f>IFERROR(VLOOKUP(INDEX(EU_Extra!$D$157:$D$362,MATCH(LARGE(EU_Extra!S$157:S$362,$D57),EU_Extra!S$157:S$362,0)),Countries!$A:$B,2,FALSE),"")</f>
        <v>Andorra</v>
      </c>
      <c r="V57" s="144" t="str">
        <f>IFERROR(VLOOKUP(INDEX(EU_Extra!$D$157:$D$362,MATCH(LARGE(EU_Extra!T$157:T$362,$D57),EU_Extra!T$157:T$362,0)),Countries!$A:$B,2,FALSE),"")</f>
        <v>Andorra</v>
      </c>
      <c r="W57" s="144" t="str">
        <f>IFERROR(VLOOKUP(INDEX(EU_Extra!$D$157:$D$362,MATCH(LARGE(EU_Extra!U$157:U$362,$D57),EU_Extra!U$157:U$362,0)),Countries!$A:$B,2,FALSE),"")</f>
        <v>Dschibuti</v>
      </c>
      <c r="X57" s="144" t="str">
        <f>IFERROR(VLOOKUP(INDEX(EU_Extra!$D$157:$D$362,MATCH(LARGE(EU_Extra!V$157:V$362,$D57),EU_Extra!V$157:V$362,0)),Countries!$A:$B,2,FALSE),"")</f>
        <v>Liberia</v>
      </c>
      <c r="Y57" s="144" t="str">
        <f>IFERROR(VLOOKUP(INDEX(EU_Extra!$D$157:$D$362,MATCH(LARGE(EU_Extra!W$157:W$362,$D57),EU_Extra!W$157:W$362,0)),Countries!$A:$B,2,FALSE),"")</f>
        <v>Jordanien</v>
      </c>
      <c r="Z57" s="144" t="str">
        <f>IFERROR(VLOOKUP(INDEX(EU_Extra!$D$157:$D$362,MATCH(LARGE(EU_Extra!X$157:X$362,$D57),EU_Extra!X$157:X$362,0)),Countries!$A:$B,2,FALSE),"")</f>
        <v>Kyrgyzstan</v>
      </c>
      <c r="AA57" s="144" t="str">
        <f>IFERROR(VLOOKUP(INDEX(EU_Extra!$D$157:$D$362,MATCH(LARGE(EU_Extra!Y$157:Y$362,$D57),EU_Extra!Y$157:Y$362,0)),Countries!$A:$B,2,FALSE),"")</f>
        <v>Ceuta</v>
      </c>
      <c r="AB57" s="144" t="str">
        <f>IFERROR(VLOOKUP(INDEX(EU_Extra!$D$157:$D$362,MATCH(LARGE(EU_Extra!Z$157:Z$362,$D57),EU_Extra!Z$157:Z$362,0)),Countries!$A:$B,2,FALSE),"")</f>
        <v/>
      </c>
      <c r="AC57" s="144" t="str">
        <f>IFERROR(VLOOKUP(INDEX(EU_Extra!$D$157:$D$362,MATCH(LARGE(EU_Extra!AA$157:AA$362,$D57),EU_Extra!AA$157:AA$362,0)),Countries!$A:$B,2,FALSE),"")</f>
        <v/>
      </c>
      <c r="AD57" s="144" t="str">
        <f>IFERROR(VLOOKUP(INDEX(EU_Extra!$D$157:$D$362,MATCH(LARGE(EU_Extra!AB$157:AB$362,$D57),EU_Extra!AB$157:AB$362,0)),Countries!$A:$B,2,FALSE),"")</f>
        <v/>
      </c>
      <c r="AE57" s="144" t="str">
        <f>IFERROR(VLOOKUP(INDEX(EU_Extra!$D$157:$D$362,MATCH(LARGE(EU_Extra!AC$157:AC$362,$D57),EU_Extra!AC$157:AC$362,0)),Countries!$A:$B,2,FALSE),"")</f>
        <v/>
      </c>
      <c r="AF57" s="144" t="str">
        <f>IFERROR(VLOOKUP(INDEX(EU_Extra!$D$157:$D$362,MATCH(LARGE(EU_Extra!AD$157:AD$362,$D57),EU_Extra!AD$157:AD$362,0)),Countries!$A:$B,2,FALSE),"")</f>
        <v/>
      </c>
      <c r="AG57" s="144" t="str">
        <f>IFERROR(VLOOKUP(INDEX(EU_Extra!$D$157:$D$362,MATCH(LARGE(EU_Extra!AE$157:AE$362,$D57),EU_Extra!AE$157:AE$362,0)),Countries!$A:$B,2,FALSE),"")</f>
        <v/>
      </c>
      <c r="AH57" s="144" t="str">
        <f>IFERROR(VLOOKUP(INDEX(EU_Extra!$D$157:$D$362,MATCH(LARGE(EU_Extra!AF$157:AF$362,$D57),EU_Extra!AF$157:AF$362,0)),Countries!$A:$B,2,FALSE),"")</f>
        <v/>
      </c>
      <c r="AI57" s="144" t="str">
        <f>IFERROR(VLOOKUP(INDEX(EU_Extra!$D$157:$D$362,MATCH(LARGE(EU_Extra!AG$157:AG$362,$D57),EU_Extra!AG$157:AG$362,0)),Countries!$A:$B,2,FALSE),"")</f>
        <v/>
      </c>
      <c r="AJ57" s="144" t="str">
        <f>IFERROR(VLOOKUP(INDEX(EU_Extra!$D$157:$D$362,MATCH(LARGE(EU_Extra!AH$157:AH$362,$D57),EU_Extra!AH$157:AH$362,0)),Countries!$A:$B,2,FALSE),"")</f>
        <v/>
      </c>
    </row>
    <row r="58" spans="4:36" ht="16" customHeight="1">
      <c r="D58" s="145">
        <f t="shared" si="1"/>
        <v>51</v>
      </c>
      <c r="E58" s="144" t="str">
        <f>IFERROR(VLOOKUP(INDEX(EU_Extra!$D$156:$D$362,MATCH(LARGE(EU_Extra!#REF!,$D58),EU_Extra!#REF!,0)),Countries!$A:$B,2,FALSE),"")</f>
        <v/>
      </c>
      <c r="F58" s="144" t="str">
        <f>IFERROR(VLOOKUP(INDEX(EU_Extra!$D$156:$D$362,MATCH(LARGE(EU_Extra!#REF!,$D58),EU_Extra!#REF!,0)),Countries!$A:$B,2,FALSE),"")</f>
        <v/>
      </c>
      <c r="G58" s="144" t="str">
        <f>IFERROR(VLOOKUP(INDEX(EU_Extra!$D$157:$D$362,MATCH(LARGE(EU_Extra!E$157:E$362,$D58),EU_Extra!E$157:E$362,0)),Countries!$A:$B,2,FALSE),"")</f>
        <v>Gambia</v>
      </c>
      <c r="H58" s="144" t="str">
        <f>IFERROR(VLOOKUP(INDEX(EU_Extra!$D$157:$D$362,MATCH(LARGE(EU_Extra!F$157:F$362,$D58),EU_Extra!F$157:F$362,0)),Countries!$A:$B,2,FALSE),"")</f>
        <v>Oman</v>
      </c>
      <c r="I58" s="144" t="str">
        <f>IFERROR(VLOOKUP(INDEX(EU_Extra!$D$157:$D$362,MATCH(LARGE(EU_Extra!G$157:G$362,$D58),EU_Extra!G$157:G$362,0)),Countries!$A:$B,2,FALSE),"")</f>
        <v>Suriname</v>
      </c>
      <c r="J58" s="144" t="str">
        <f>IFERROR(VLOOKUP(INDEX(EU_Extra!$D$157:$D$362,MATCH(LARGE(EU_Extra!H$157:H$362,$D58),EU_Extra!H$157:H$362,0)),Countries!$A:$B,2,FALSE),"")</f>
        <v>Nicht spezifizierte Länder und Gebiete im Rahmen des Warenverkehrs mit Drittländern</v>
      </c>
      <c r="K58" s="144" t="str">
        <f>IFERROR(VLOOKUP(INDEX(EU_Extra!$D$157:$D$362,MATCH(LARGE(EU_Extra!I$157:I$362,$D58),EU_Extra!I$157:I$362,0)),Countries!$A:$B,2,FALSE),"")</f>
        <v>Niger</v>
      </c>
      <c r="L58" s="144" t="str">
        <f>IFERROR(VLOOKUP(INDEX(EU_Extra!$D$157:$D$362,MATCH(LARGE(EU_Extra!J$157:J$362,$D58),EU_Extra!J$157:J$362,0)),Countries!$A:$B,2,FALSE),"")</f>
        <v>Australien</v>
      </c>
      <c r="M58" s="144" t="str">
        <f>IFERROR(VLOOKUP(INDEX(EU_Extra!$D$157:$D$362,MATCH(LARGE(EU_Extra!K$157:K$362,$D58),EU_Extra!K$157:K$362,0)),Countries!$A:$B,2,FALSE),"")</f>
        <v>Mauretanien</v>
      </c>
      <c r="N58" s="144" t="str">
        <f>IFERROR(VLOOKUP(INDEX(EU_Extra!$D$157:$D$362,MATCH(LARGE(EU_Extra!L$157:L$362,$D58),EU_Extra!L$157:L$362,0)),Countries!$A:$B,2,FALSE),"")</f>
        <v>Guinea</v>
      </c>
      <c r="O58" s="144" t="str">
        <f>IFERROR(VLOOKUP(INDEX(EU_Extra!$D$157:$D$362,MATCH(LARGE(EU_Extra!M$157:M$362,$D58),EU_Extra!M$157:M$362,0)),Countries!$A:$B,2,FALSE),"")</f>
        <v>Andorra</v>
      </c>
      <c r="P58" s="144" t="str">
        <f>IFERROR(VLOOKUP(INDEX(EU_Extra!$D$157:$D$362,MATCH(LARGE(EU_Extra!N$157:N$362,$D58),EU_Extra!N$157:N$362,0)),Countries!$A:$B,2,FALSE),"")</f>
        <v>Mongolei</v>
      </c>
      <c r="Q58" s="144" t="str">
        <f>IFERROR(VLOOKUP(INDEX(EU_Extra!$D$157:$D$362,MATCH(LARGE(EU_Extra!O$157:O$362,$D58),EU_Extra!O$157:O$362,0)),Countries!$A:$B,2,FALSE),"")</f>
        <v>Niger</v>
      </c>
      <c r="R58" s="144" t="str">
        <f>IFERROR(VLOOKUP(INDEX(EU_Extra!$D$157:$D$362,MATCH(LARGE(EU_Extra!P$157:P$362,$D58),EU_Extra!P$157:P$362,0)),Countries!$A:$B,2,FALSE),"")</f>
        <v>Korea, Republik</v>
      </c>
      <c r="S58" s="144" t="str">
        <f>IFERROR(VLOOKUP(INDEX(EU_Extra!$D$157:$D$362,MATCH(LARGE(EU_Extra!Q$157:Q$362,$D58),EU_Extra!Q$157:Q$362,0)),Countries!$A:$B,2,FALSE),"")</f>
        <v>Bosnien-Herzegowina</v>
      </c>
      <c r="T58" s="144" t="str">
        <f>IFERROR(VLOOKUP(INDEX(EU_Extra!$D$157:$D$362,MATCH(LARGE(EU_Extra!R$157:R$362,$D58),EU_Extra!R$157:R$362,0)),Countries!$A:$B,2,FALSE),"")</f>
        <v>Turkmenistan</v>
      </c>
      <c r="U58" s="144" t="str">
        <f>IFERROR(VLOOKUP(INDEX(EU_Extra!$D$157:$D$362,MATCH(LARGE(EU_Extra!S$157:S$362,$D58),EU_Extra!S$157:S$362,0)),Countries!$A:$B,2,FALSE),"")</f>
        <v>Japan</v>
      </c>
      <c r="V58" s="144" t="str">
        <f>IFERROR(VLOOKUP(INDEX(EU_Extra!$D$157:$D$362,MATCH(LARGE(EU_Extra!T$157:T$362,$D58),EU_Extra!T$157:T$362,0)),Countries!$A:$B,2,FALSE),"")</f>
        <v>Aserbaidschan</v>
      </c>
      <c r="W58" s="144" t="str">
        <f>IFERROR(VLOOKUP(INDEX(EU_Extra!$D$157:$D$362,MATCH(LARGE(EU_Extra!U$157:U$362,$D58),EU_Extra!U$157:U$362,0)),Countries!$A:$B,2,FALSE),"")</f>
        <v>Jemen</v>
      </c>
      <c r="X58" s="144" t="str">
        <f>IFERROR(VLOOKUP(INDEX(EU_Extra!$D$157:$D$362,MATCH(LARGE(EU_Extra!V$157:V$362,$D58),EU_Extra!V$157:V$362,0)),Countries!$A:$B,2,FALSE),"")</f>
        <v>Kanada</v>
      </c>
      <c r="Y58" s="144" t="str">
        <f>IFERROR(VLOOKUP(INDEX(EU_Extra!$D$157:$D$362,MATCH(LARGE(EU_Extra!W$157:W$362,$D58),EU_Extra!W$157:W$362,0)),Countries!$A:$B,2,FALSE),"")</f>
        <v>Marokko</v>
      </c>
      <c r="Z58" s="144" t="str">
        <f>IFERROR(VLOOKUP(INDEX(EU_Extra!$D$157:$D$362,MATCH(LARGE(EU_Extra!X$157:X$362,$D58),EU_Extra!X$157:X$362,0)),Countries!$A:$B,2,FALSE),"")</f>
        <v>Neuseeland</v>
      </c>
      <c r="AA58" s="144" t="str">
        <f>IFERROR(VLOOKUP(INDEX(EU_Extra!$D$157:$D$362,MATCH(LARGE(EU_Extra!Y$157:Y$362,$D58),EU_Extra!Y$157:Y$362,0)),Countries!$A:$B,2,FALSE),"")</f>
        <v>Tunisien</v>
      </c>
      <c r="AB58" s="144" t="str">
        <f>IFERROR(VLOOKUP(INDEX(EU_Extra!$D$157:$D$362,MATCH(LARGE(EU_Extra!Z$157:Z$362,$D58),EU_Extra!Z$157:Z$362,0)),Countries!$A:$B,2,FALSE),"")</f>
        <v/>
      </c>
      <c r="AC58" s="144" t="str">
        <f>IFERROR(VLOOKUP(INDEX(EU_Extra!$D$157:$D$362,MATCH(LARGE(EU_Extra!AA$157:AA$362,$D58),EU_Extra!AA$157:AA$362,0)),Countries!$A:$B,2,FALSE),"")</f>
        <v/>
      </c>
      <c r="AD58" s="144" t="str">
        <f>IFERROR(VLOOKUP(INDEX(EU_Extra!$D$157:$D$362,MATCH(LARGE(EU_Extra!AB$157:AB$362,$D58),EU_Extra!AB$157:AB$362,0)),Countries!$A:$B,2,FALSE),"")</f>
        <v/>
      </c>
      <c r="AE58" s="144" t="str">
        <f>IFERROR(VLOOKUP(INDEX(EU_Extra!$D$157:$D$362,MATCH(LARGE(EU_Extra!AC$157:AC$362,$D58),EU_Extra!AC$157:AC$362,0)),Countries!$A:$B,2,FALSE),"")</f>
        <v/>
      </c>
      <c r="AF58" s="144" t="str">
        <f>IFERROR(VLOOKUP(INDEX(EU_Extra!$D$157:$D$362,MATCH(LARGE(EU_Extra!AD$157:AD$362,$D58),EU_Extra!AD$157:AD$362,0)),Countries!$A:$B,2,FALSE),"")</f>
        <v/>
      </c>
      <c r="AG58" s="144" t="str">
        <f>IFERROR(VLOOKUP(INDEX(EU_Extra!$D$157:$D$362,MATCH(LARGE(EU_Extra!AE$157:AE$362,$D58),EU_Extra!AE$157:AE$362,0)),Countries!$A:$B,2,FALSE),"")</f>
        <v/>
      </c>
      <c r="AH58" s="144" t="str">
        <f>IFERROR(VLOOKUP(INDEX(EU_Extra!$D$157:$D$362,MATCH(LARGE(EU_Extra!AF$157:AF$362,$D58),EU_Extra!AF$157:AF$362,0)),Countries!$A:$B,2,FALSE),"")</f>
        <v/>
      </c>
      <c r="AI58" s="144" t="str">
        <f>IFERROR(VLOOKUP(INDEX(EU_Extra!$D$157:$D$362,MATCH(LARGE(EU_Extra!AG$157:AG$362,$D58),EU_Extra!AG$157:AG$362,0)),Countries!$A:$B,2,FALSE),"")</f>
        <v/>
      </c>
      <c r="AJ58" s="144" t="str">
        <f>IFERROR(VLOOKUP(INDEX(EU_Extra!$D$157:$D$362,MATCH(LARGE(EU_Extra!AH$157:AH$362,$D58),EU_Extra!AH$157:AH$362,0)),Countries!$A:$B,2,FALSE),"")</f>
        <v/>
      </c>
    </row>
    <row r="59" spans="4:36" ht="16" customHeight="1">
      <c r="D59" s="145">
        <f t="shared" si="1"/>
        <v>52</v>
      </c>
      <c r="E59" s="144" t="str">
        <f>IFERROR(VLOOKUP(INDEX(EU_Extra!$D$156:$D$362,MATCH(LARGE(EU_Extra!#REF!,$D59),EU_Extra!#REF!,0)),Countries!$A:$B,2,FALSE),"")</f>
        <v/>
      </c>
      <c r="F59" s="144" t="str">
        <f>IFERROR(VLOOKUP(INDEX(EU_Extra!$D$156:$D$362,MATCH(LARGE(EU_Extra!#REF!,$D59),EU_Extra!#REF!,0)),Countries!$A:$B,2,FALSE),"")</f>
        <v/>
      </c>
      <c r="G59" s="144" t="str">
        <f>IFERROR(VLOOKUP(INDEX(EU_Extra!$D$157:$D$362,MATCH(LARGE(EU_Extra!E$157:E$362,$D59),EU_Extra!E$157:E$362,0)),Countries!$A:$B,2,FALSE),"")</f>
        <v>Saudi Arabien</v>
      </c>
      <c r="H59" s="144" t="str">
        <f>IFERROR(VLOOKUP(INDEX(EU_Extra!$D$157:$D$362,MATCH(LARGE(EU_Extra!F$157:F$362,$D59),EU_Extra!F$157:F$362,0)),Countries!$A:$B,2,FALSE),"")</f>
        <v>Armenien</v>
      </c>
      <c r="I59" s="144" t="str">
        <f>IFERROR(VLOOKUP(INDEX(EU_Extra!$D$157:$D$362,MATCH(LARGE(EU_Extra!G$157:G$362,$D59),EU_Extra!G$157:G$362,0)),Countries!$A:$B,2,FALSE),"")</f>
        <v>Aserbaidschan</v>
      </c>
      <c r="J59" s="144" t="str">
        <f>IFERROR(VLOOKUP(INDEX(EU_Extra!$D$157:$D$362,MATCH(LARGE(EU_Extra!H$157:H$362,$D59),EU_Extra!H$157:H$362,0)),Countries!$A:$B,2,FALSE),"")</f>
        <v>Guinea-Bissau</v>
      </c>
      <c r="K59" s="144" t="str">
        <f>IFERROR(VLOOKUP(INDEX(EU_Extra!$D$157:$D$362,MATCH(LARGE(EU_Extra!I$157:I$362,$D59),EU_Extra!I$157:I$362,0)),Countries!$A:$B,2,FALSE),"")</f>
        <v>Türkei</v>
      </c>
      <c r="L59" s="144" t="str">
        <f>IFERROR(VLOOKUP(INDEX(EU_Extra!$D$157:$D$362,MATCH(LARGE(EU_Extra!J$157:J$362,$D59),EU_Extra!J$157:J$362,0)),Countries!$A:$B,2,FALSE),"")</f>
        <v>Tschad</v>
      </c>
      <c r="M59" s="144" t="str">
        <f>IFERROR(VLOOKUP(INDEX(EU_Extra!$D$157:$D$362,MATCH(LARGE(EU_Extra!K$157:K$362,$D59),EU_Extra!K$157:K$362,0)),Countries!$A:$B,2,FALSE),"")</f>
        <v>Guinea</v>
      </c>
      <c r="N59" s="144" t="str">
        <f>IFERROR(VLOOKUP(INDEX(EU_Extra!$D$157:$D$362,MATCH(LARGE(EU_Extra!L$157:L$362,$D59),EU_Extra!L$157:L$362,0)),Countries!$A:$B,2,FALSE),"")</f>
        <v>Zentralafrikanische Republik</v>
      </c>
      <c r="O59" s="144" t="str">
        <f>IFERROR(VLOOKUP(INDEX(EU_Extra!$D$157:$D$362,MATCH(LARGE(EU_Extra!M$157:M$362,$D59),EU_Extra!M$157:M$362,0)),Countries!$A:$B,2,FALSE),"")</f>
        <v>Irak</v>
      </c>
      <c r="P59" s="144" t="str">
        <f>IFERROR(VLOOKUP(INDEX(EU_Extra!$D$157:$D$362,MATCH(LARGE(EU_Extra!N$157:N$362,$D59),EU_Extra!N$157:N$362,0)),Countries!$A:$B,2,FALSE),"")</f>
        <v>Sierra Leone</v>
      </c>
      <c r="Q59" s="144" t="str">
        <f>IFERROR(VLOOKUP(INDEX(EU_Extra!$D$157:$D$362,MATCH(LARGE(EU_Extra!O$157:O$362,$D59),EU_Extra!O$157:O$362,0)),Countries!$A:$B,2,FALSE),"")</f>
        <v>Japan</v>
      </c>
      <c r="R59" s="144" t="str">
        <f>IFERROR(VLOOKUP(INDEX(EU_Extra!$D$157:$D$362,MATCH(LARGE(EU_Extra!P$157:P$362,$D59),EU_Extra!P$157:P$362,0)),Countries!$A:$B,2,FALSE),"")</f>
        <v>Andorra</v>
      </c>
      <c r="S59" s="144" t="str">
        <f>IFERROR(VLOOKUP(INDEX(EU_Extra!$D$157:$D$362,MATCH(LARGE(EU_Extra!Q$157:Q$362,$D59),EU_Extra!Q$157:Q$362,0)),Countries!$A:$B,2,FALSE),"")</f>
        <v>Kanada</v>
      </c>
      <c r="T59" s="144" t="str">
        <f>IFERROR(VLOOKUP(INDEX(EU_Extra!$D$157:$D$362,MATCH(LARGE(EU_Extra!R$157:R$362,$D59),EU_Extra!R$157:R$362,0)),Countries!$A:$B,2,FALSE),"")</f>
        <v>Grönland</v>
      </c>
      <c r="U59" s="144" t="str">
        <f>IFERROR(VLOOKUP(INDEX(EU_Extra!$D$157:$D$362,MATCH(LARGE(EU_Extra!S$157:S$362,$D59),EU_Extra!S$157:S$362,0)),Countries!$A:$B,2,FALSE),"")</f>
        <v>Myanmar</v>
      </c>
      <c r="V59" s="144" t="str">
        <f>IFERROR(VLOOKUP(INDEX(EU_Extra!$D$157:$D$362,MATCH(LARGE(EU_Extra!T$157:T$362,$D59),EU_Extra!T$157:T$362,0)),Countries!$A:$B,2,FALSE),"")</f>
        <v>Korea, Demokratische Volksrepublik</v>
      </c>
      <c r="W59" s="144" t="str">
        <f>IFERROR(VLOOKUP(INDEX(EU_Extra!$D$157:$D$362,MATCH(LARGE(EU_Extra!U$157:U$362,$D59),EU_Extra!U$157:U$362,0)),Countries!$A:$B,2,FALSE),"")</f>
        <v>Island</v>
      </c>
      <c r="X59" s="144" t="str">
        <f>IFERROR(VLOOKUP(INDEX(EU_Extra!$D$157:$D$362,MATCH(LARGE(EU_Extra!V$157:V$362,$D59),EU_Extra!V$157:V$362,0)),Countries!$A:$B,2,FALSE),"")</f>
        <v>Marokko</v>
      </c>
      <c r="Y59" s="144" t="str">
        <f>IFERROR(VLOOKUP(INDEX(EU_Extra!$D$157:$D$362,MATCH(LARGE(EU_Extra!W$157:W$362,$D59),EU_Extra!W$157:W$362,0)),Countries!$A:$B,2,FALSE),"")</f>
        <v>Kongo, Demokratische Republik</v>
      </c>
      <c r="Z59" s="144" t="str">
        <f>IFERROR(VLOOKUP(INDEX(EU_Extra!$D$157:$D$362,MATCH(LARGE(EU_Extra!X$157:X$362,$D59),EU_Extra!X$157:X$362,0)),Countries!$A:$B,2,FALSE),"")</f>
        <v>Bangladesh</v>
      </c>
      <c r="AA59" s="144" t="str">
        <f>IFERROR(VLOOKUP(INDEX(EU_Extra!$D$157:$D$362,MATCH(LARGE(EU_Extra!Y$157:Y$362,$D59),EU_Extra!Y$157:Y$362,0)),Countries!$A:$B,2,FALSE),"")</f>
        <v>Tansania</v>
      </c>
      <c r="AB59" s="144" t="str">
        <f>IFERROR(VLOOKUP(INDEX(EU_Extra!$D$157:$D$362,MATCH(LARGE(EU_Extra!Z$157:Z$362,$D59),EU_Extra!Z$157:Z$362,0)),Countries!$A:$B,2,FALSE),"")</f>
        <v/>
      </c>
      <c r="AC59" s="144" t="str">
        <f>IFERROR(VLOOKUP(INDEX(EU_Extra!$D$157:$D$362,MATCH(LARGE(EU_Extra!AA$157:AA$362,$D59),EU_Extra!AA$157:AA$362,0)),Countries!$A:$B,2,FALSE),"")</f>
        <v/>
      </c>
      <c r="AD59" s="144" t="str">
        <f>IFERROR(VLOOKUP(INDEX(EU_Extra!$D$157:$D$362,MATCH(LARGE(EU_Extra!AB$157:AB$362,$D59),EU_Extra!AB$157:AB$362,0)),Countries!$A:$B,2,FALSE),"")</f>
        <v/>
      </c>
      <c r="AE59" s="144" t="str">
        <f>IFERROR(VLOOKUP(INDEX(EU_Extra!$D$157:$D$362,MATCH(LARGE(EU_Extra!AC$157:AC$362,$D59),EU_Extra!AC$157:AC$362,0)),Countries!$A:$B,2,FALSE),"")</f>
        <v/>
      </c>
      <c r="AF59" s="144" t="str">
        <f>IFERROR(VLOOKUP(INDEX(EU_Extra!$D$157:$D$362,MATCH(LARGE(EU_Extra!AD$157:AD$362,$D59),EU_Extra!AD$157:AD$362,0)),Countries!$A:$B,2,FALSE),"")</f>
        <v/>
      </c>
      <c r="AG59" s="144" t="str">
        <f>IFERROR(VLOOKUP(INDEX(EU_Extra!$D$157:$D$362,MATCH(LARGE(EU_Extra!AE$157:AE$362,$D59),EU_Extra!AE$157:AE$362,0)),Countries!$A:$B,2,FALSE),"")</f>
        <v/>
      </c>
      <c r="AH59" s="144" t="str">
        <f>IFERROR(VLOOKUP(INDEX(EU_Extra!$D$157:$D$362,MATCH(LARGE(EU_Extra!AF$157:AF$362,$D59),EU_Extra!AF$157:AF$362,0)),Countries!$A:$B,2,FALSE),"")</f>
        <v/>
      </c>
      <c r="AI59" s="144" t="str">
        <f>IFERROR(VLOOKUP(INDEX(EU_Extra!$D$157:$D$362,MATCH(LARGE(EU_Extra!AG$157:AG$362,$D59),EU_Extra!AG$157:AG$362,0)),Countries!$A:$B,2,FALSE),"")</f>
        <v/>
      </c>
      <c r="AJ59" s="144" t="str">
        <f>IFERROR(VLOOKUP(INDEX(EU_Extra!$D$157:$D$362,MATCH(LARGE(EU_Extra!AH$157:AH$362,$D59),EU_Extra!AH$157:AH$362,0)),Countries!$A:$B,2,FALSE),"")</f>
        <v/>
      </c>
    </row>
    <row r="60" spans="4:36" ht="16" customHeight="1">
      <c r="D60" s="145">
        <f t="shared" si="1"/>
        <v>53</v>
      </c>
      <c r="E60" s="144" t="str">
        <f>IFERROR(VLOOKUP(INDEX(EU_Extra!$D$156:$D$362,MATCH(LARGE(EU_Extra!#REF!,$D60),EU_Extra!#REF!,0)),Countries!$A:$B,2,FALSE),"")</f>
        <v/>
      </c>
      <c r="F60" s="144" t="str">
        <f>IFERROR(VLOOKUP(INDEX(EU_Extra!$D$156:$D$362,MATCH(LARGE(EU_Extra!#REF!,$D60),EU_Extra!#REF!,0)),Countries!$A:$B,2,FALSE),"")</f>
        <v/>
      </c>
      <c r="G60" s="144" t="str">
        <f>IFERROR(VLOOKUP(INDEX(EU_Extra!$D$157:$D$362,MATCH(LARGE(EU_Extra!E$157:E$362,$D60),EU_Extra!E$157:E$362,0)),Countries!$A:$B,2,FALSE),"")</f>
        <v>Korea, Demokratische Volksrepublik</v>
      </c>
      <c r="H60" s="144" t="str">
        <f>IFERROR(VLOOKUP(INDEX(EU_Extra!$D$157:$D$362,MATCH(LARGE(EU_Extra!F$157:F$362,$D60),EU_Extra!F$157:F$362,0)),Countries!$A:$B,2,FALSE),"")</f>
        <v>Singapur</v>
      </c>
      <c r="I60" s="144" t="str">
        <f>IFERROR(VLOOKUP(INDEX(EU_Extra!$D$157:$D$362,MATCH(LARGE(EU_Extra!G$157:G$362,$D60),EU_Extra!G$157:G$362,0)),Countries!$A:$B,2,FALSE),"")</f>
        <v>Marokko</v>
      </c>
      <c r="J60" s="144" t="str">
        <f>IFERROR(VLOOKUP(INDEX(EU_Extra!$D$157:$D$362,MATCH(LARGE(EU_Extra!H$157:H$362,$D60),EU_Extra!H$157:H$362,0)),Countries!$A:$B,2,FALSE),"")</f>
        <v>Oman</v>
      </c>
      <c r="K60" s="144" t="str">
        <f>IFERROR(VLOOKUP(INDEX(EU_Extra!$D$157:$D$362,MATCH(LARGE(EU_Extra!I$157:I$362,$D60),EU_Extra!I$157:I$362,0)),Countries!$A:$B,2,FALSE),"")</f>
        <v>Benin</v>
      </c>
      <c r="L60" s="144" t="str">
        <f>IFERROR(VLOOKUP(INDEX(EU_Extra!$D$157:$D$362,MATCH(LARGE(EU_Extra!J$157:J$362,$D60),EU_Extra!J$157:J$362,0)),Countries!$A:$B,2,FALSE),"")</f>
        <v>Sierra Leone</v>
      </c>
      <c r="M60" s="144" t="str">
        <f>IFERROR(VLOOKUP(INDEX(EU_Extra!$D$157:$D$362,MATCH(LARGE(EU_Extra!K$157:K$362,$D60),EU_Extra!K$157:K$362,0)),Countries!$A:$B,2,FALSE),"")</f>
        <v>Melilla</v>
      </c>
      <c r="N60" s="144" t="str">
        <f>IFERROR(VLOOKUP(INDEX(EU_Extra!$D$157:$D$362,MATCH(LARGE(EU_Extra!L$157:L$362,$D60),EU_Extra!L$157:L$362,0)),Countries!$A:$B,2,FALSE),"")</f>
        <v>Moldau</v>
      </c>
      <c r="O60" s="144" t="str">
        <f>IFERROR(VLOOKUP(INDEX(EU_Extra!$D$157:$D$362,MATCH(LARGE(EU_Extra!M$157:M$362,$D60),EU_Extra!M$157:M$362,0)),Countries!$A:$B,2,FALSE),"")</f>
        <v>Bosnien-Herzegowina</v>
      </c>
      <c r="P60" s="144" t="str">
        <f>IFERROR(VLOOKUP(INDEX(EU_Extra!$D$157:$D$362,MATCH(LARGE(EU_Extra!N$157:N$362,$D60),EU_Extra!N$157:N$362,0)),Countries!$A:$B,2,FALSE),"")</f>
        <v>Tansania</v>
      </c>
      <c r="Q60" s="144" t="str">
        <f>IFERROR(VLOOKUP(INDEX(EU_Extra!$D$157:$D$362,MATCH(LARGE(EU_Extra!O$157:O$362,$D60),EU_Extra!O$157:O$362,0)),Countries!$A:$B,2,FALSE),"")</f>
        <v>Burkina Faso</v>
      </c>
      <c r="R60" s="144" t="str">
        <f>IFERROR(VLOOKUP(INDEX(EU_Extra!$D$157:$D$362,MATCH(LARGE(EU_Extra!P$157:P$362,$D60),EU_Extra!P$157:P$362,0)),Countries!$A:$B,2,FALSE),"")</f>
        <v>Malaysia</v>
      </c>
      <c r="S60" s="144" t="str">
        <f>IFERROR(VLOOKUP(INDEX(EU_Extra!$D$157:$D$362,MATCH(LARGE(EU_Extra!Q$157:Q$362,$D60),EU_Extra!Q$157:Q$362,0)),Countries!$A:$B,2,FALSE),"")</f>
        <v>Athiopien</v>
      </c>
      <c r="T60" s="144" t="str">
        <f>IFERROR(VLOOKUP(INDEX(EU_Extra!$D$157:$D$362,MATCH(LARGE(EU_Extra!R$157:R$362,$D60),EU_Extra!R$157:R$362,0)),Countries!$A:$B,2,FALSE),"")</f>
        <v>Ukraine</v>
      </c>
      <c r="U60" s="144" t="str">
        <f>IFERROR(VLOOKUP(INDEX(EU_Extra!$D$157:$D$362,MATCH(LARGE(EU_Extra!S$157:S$362,$D60),EU_Extra!S$157:S$362,0)),Countries!$A:$B,2,FALSE),"")</f>
        <v>Sao Tome und Procipe</v>
      </c>
      <c r="V60" s="144" t="str">
        <f>IFERROR(VLOOKUP(INDEX(EU_Extra!$D$157:$D$362,MATCH(LARGE(EU_Extra!T$157:T$362,$D60),EU_Extra!T$157:T$362,0)),Countries!$A:$B,2,FALSE),"")</f>
        <v>Japan</v>
      </c>
      <c r="W60" s="144" t="str">
        <f>IFERROR(VLOOKUP(INDEX(EU_Extra!$D$157:$D$362,MATCH(LARGE(EU_Extra!U$157:U$362,$D60),EU_Extra!U$157:U$362,0)),Countries!$A:$B,2,FALSE),"")</f>
        <v>Somalia</v>
      </c>
      <c r="X60" s="144" t="str">
        <f>IFERROR(VLOOKUP(INDEX(EU_Extra!$D$157:$D$362,MATCH(LARGE(EU_Extra!V$157:V$362,$D60),EU_Extra!V$157:V$362,0)),Countries!$A:$B,2,FALSE),"")</f>
        <v>Neuseeland</v>
      </c>
      <c r="Y60" s="144" t="str">
        <f>IFERROR(VLOOKUP(INDEX(EU_Extra!$D$157:$D$362,MATCH(LARGE(EU_Extra!W$157:W$362,$D60),EU_Extra!W$157:W$362,0)),Countries!$A:$B,2,FALSE),"")</f>
        <v>Kasachstan</v>
      </c>
      <c r="Z60" s="144" t="str">
        <f>IFERROR(VLOOKUP(INDEX(EU_Extra!$D$157:$D$362,MATCH(LARGE(EU_Extra!X$157:X$362,$D60),EU_Extra!X$157:X$362,0)),Countries!$A:$B,2,FALSE),"")</f>
        <v>Tansania</v>
      </c>
      <c r="AA60" s="144" t="str">
        <f>IFERROR(VLOOKUP(INDEX(EU_Extra!$D$157:$D$362,MATCH(LARGE(EU_Extra!Y$157:Y$362,$D60),EU_Extra!Y$157:Y$362,0)),Countries!$A:$B,2,FALSE),"")</f>
        <v>Komoren</v>
      </c>
      <c r="AB60" s="144" t="str">
        <f>IFERROR(VLOOKUP(INDEX(EU_Extra!$D$157:$D$362,MATCH(LARGE(EU_Extra!Z$157:Z$362,$D60),EU_Extra!Z$157:Z$362,0)),Countries!$A:$B,2,FALSE),"")</f>
        <v/>
      </c>
      <c r="AC60" s="144" t="str">
        <f>IFERROR(VLOOKUP(INDEX(EU_Extra!$D$157:$D$362,MATCH(LARGE(EU_Extra!AA$157:AA$362,$D60),EU_Extra!AA$157:AA$362,0)),Countries!$A:$B,2,FALSE),"")</f>
        <v/>
      </c>
      <c r="AD60" s="144" t="str">
        <f>IFERROR(VLOOKUP(INDEX(EU_Extra!$D$157:$D$362,MATCH(LARGE(EU_Extra!AB$157:AB$362,$D60),EU_Extra!AB$157:AB$362,0)),Countries!$A:$B,2,FALSE),"")</f>
        <v/>
      </c>
      <c r="AE60" s="144" t="str">
        <f>IFERROR(VLOOKUP(INDEX(EU_Extra!$D$157:$D$362,MATCH(LARGE(EU_Extra!AC$157:AC$362,$D60),EU_Extra!AC$157:AC$362,0)),Countries!$A:$B,2,FALSE),"")</f>
        <v/>
      </c>
      <c r="AF60" s="144" t="str">
        <f>IFERROR(VLOOKUP(INDEX(EU_Extra!$D$157:$D$362,MATCH(LARGE(EU_Extra!AD$157:AD$362,$D60),EU_Extra!AD$157:AD$362,0)),Countries!$A:$B,2,FALSE),"")</f>
        <v/>
      </c>
      <c r="AG60" s="144" t="str">
        <f>IFERROR(VLOOKUP(INDEX(EU_Extra!$D$157:$D$362,MATCH(LARGE(EU_Extra!AE$157:AE$362,$D60),EU_Extra!AE$157:AE$362,0)),Countries!$A:$B,2,FALSE),"")</f>
        <v/>
      </c>
      <c r="AH60" s="144" t="str">
        <f>IFERROR(VLOOKUP(INDEX(EU_Extra!$D$157:$D$362,MATCH(LARGE(EU_Extra!AF$157:AF$362,$D60),EU_Extra!AF$157:AF$362,0)),Countries!$A:$B,2,FALSE),"")</f>
        <v/>
      </c>
      <c r="AI60" s="144" t="str">
        <f>IFERROR(VLOOKUP(INDEX(EU_Extra!$D$157:$D$362,MATCH(LARGE(EU_Extra!AG$157:AG$362,$D60),EU_Extra!AG$157:AG$362,0)),Countries!$A:$B,2,FALSE),"")</f>
        <v/>
      </c>
      <c r="AJ60" s="144" t="str">
        <f>IFERROR(VLOOKUP(INDEX(EU_Extra!$D$157:$D$362,MATCH(LARGE(EU_Extra!AH$157:AH$362,$D60),EU_Extra!AH$157:AH$362,0)),Countries!$A:$B,2,FALSE),"")</f>
        <v/>
      </c>
    </row>
    <row r="61" spans="4:36" ht="16" customHeight="1">
      <c r="D61" s="145">
        <f t="shared" si="1"/>
        <v>54</v>
      </c>
      <c r="E61" s="144" t="str">
        <f>IFERROR(VLOOKUP(INDEX(EU_Extra!$D$156:$D$362,MATCH(LARGE(EU_Extra!#REF!,$D61),EU_Extra!#REF!,0)),Countries!$A:$B,2,FALSE),"")</f>
        <v/>
      </c>
      <c r="F61" s="144" t="str">
        <f>IFERROR(VLOOKUP(INDEX(EU_Extra!$D$156:$D$362,MATCH(LARGE(EU_Extra!#REF!,$D61),EU_Extra!#REF!,0)),Countries!$A:$B,2,FALSE),"")</f>
        <v/>
      </c>
      <c r="G61" s="144" t="str">
        <f>IFERROR(VLOOKUP(INDEX(EU_Extra!$D$157:$D$362,MATCH(LARGE(EU_Extra!E$157:E$362,$D61),EU_Extra!E$157:E$362,0)),Countries!$A:$B,2,FALSE),"")</f>
        <v>Bangladesh</v>
      </c>
      <c r="H61" s="144" t="str">
        <f>IFERROR(VLOOKUP(INDEX(EU_Extra!$D$157:$D$362,MATCH(LARGE(EU_Extra!F$157:F$362,$D61),EU_Extra!F$157:F$362,0)),Countries!$A:$B,2,FALSE),"")</f>
        <v>Kyrgyzstan</v>
      </c>
      <c r="I61" s="144" t="str">
        <f>IFERROR(VLOOKUP(INDEX(EU_Extra!$D$157:$D$362,MATCH(LARGE(EU_Extra!G$157:G$362,$D61),EU_Extra!G$157:G$362,0)),Countries!$A:$B,2,FALSE),"")</f>
        <v>Angola</v>
      </c>
      <c r="J61" s="144" t="str">
        <f>IFERROR(VLOOKUP(INDEX(EU_Extra!$D$157:$D$362,MATCH(LARGE(EU_Extra!H$157:H$362,$D61),EU_Extra!H$157:H$362,0)),Countries!$A:$B,2,FALSE),"")</f>
        <v>Island</v>
      </c>
      <c r="K61" s="144" t="str">
        <f>IFERROR(VLOOKUP(INDEX(EU_Extra!$D$157:$D$362,MATCH(LARGE(EU_Extra!I$157:I$362,$D61),EU_Extra!I$157:I$362,0)),Countries!$A:$B,2,FALSE),"")</f>
        <v>Guinea-Bissau</v>
      </c>
      <c r="L61" s="144" t="str">
        <f>IFERROR(VLOOKUP(INDEX(EU_Extra!$D$157:$D$362,MATCH(LARGE(EU_Extra!J$157:J$362,$D61),EU_Extra!J$157:J$362,0)),Countries!$A:$B,2,FALSE),"")</f>
        <v>Nicht spezifizierte Länder und Gebiete im Rahmen des Warenverkehrs mit Drittländern</v>
      </c>
      <c r="M61" s="144" t="str">
        <f>IFERROR(VLOOKUP(INDEX(EU_Extra!$D$157:$D$362,MATCH(LARGE(EU_Extra!K$157:K$362,$D61),EU_Extra!K$157:K$362,0)),Countries!$A:$B,2,FALSE),"")</f>
        <v>Korea, Demokratische Volksrepublik</v>
      </c>
      <c r="N61" s="144" t="str">
        <f>IFERROR(VLOOKUP(INDEX(EU_Extra!$D$157:$D$362,MATCH(LARGE(EU_Extra!L$157:L$362,$D61),EU_Extra!L$157:L$362,0)),Countries!$A:$B,2,FALSE),"")</f>
        <v>Guinea-Bissau</v>
      </c>
      <c r="O61" s="144" t="str">
        <f>IFERROR(VLOOKUP(INDEX(EU_Extra!$D$157:$D$362,MATCH(LARGE(EU_Extra!M$157:M$362,$D61),EU_Extra!M$157:M$362,0)),Countries!$A:$B,2,FALSE),"")</f>
        <v>Kenia</v>
      </c>
      <c r="P61" s="144" t="str">
        <f>IFERROR(VLOOKUP(INDEX(EU_Extra!$D$157:$D$362,MATCH(LARGE(EU_Extra!N$157:N$362,$D61),EU_Extra!N$157:N$362,0)),Countries!$A:$B,2,FALSE),"")</f>
        <v>Serbien</v>
      </c>
      <c r="Q61" s="144" t="str">
        <f>IFERROR(VLOOKUP(INDEX(EU_Extra!$D$157:$D$362,MATCH(LARGE(EU_Extra!O$157:O$362,$D61),EU_Extra!O$157:O$362,0)),Countries!$A:$B,2,FALSE),"")</f>
        <v>Guinea</v>
      </c>
      <c r="R61" s="144" t="str">
        <f>IFERROR(VLOOKUP(INDEX(EU_Extra!$D$157:$D$362,MATCH(LARGE(EU_Extra!P$157:P$362,$D61),EU_Extra!P$157:P$362,0)),Countries!$A:$B,2,FALSE),"")</f>
        <v>Kenia</v>
      </c>
      <c r="S61" s="144" t="str">
        <f>IFERROR(VLOOKUP(INDEX(EU_Extra!$D$157:$D$362,MATCH(LARGE(EU_Extra!Q$157:Q$362,$D61),EU_Extra!Q$157:Q$362,0)),Countries!$A:$B,2,FALSE),"")</f>
        <v>Turkmenistan</v>
      </c>
      <c r="T61" s="144" t="str">
        <f>IFERROR(VLOOKUP(INDEX(EU_Extra!$D$157:$D$362,MATCH(LARGE(EU_Extra!R$157:R$362,$D61),EU_Extra!R$157:R$362,0)),Countries!$A:$B,2,FALSE),"")</f>
        <v>Mali</v>
      </c>
      <c r="U61" s="144" t="str">
        <f>IFERROR(VLOOKUP(INDEX(EU_Extra!$D$157:$D$362,MATCH(LARGE(EU_Extra!S$157:S$362,$D61),EU_Extra!S$157:S$362,0)),Countries!$A:$B,2,FALSE),"")</f>
        <v>Korea, Republik</v>
      </c>
      <c r="V61" s="144" t="str">
        <f>IFERROR(VLOOKUP(INDEX(EU_Extra!$D$157:$D$362,MATCH(LARGE(EU_Extra!T$157:T$362,$D61),EU_Extra!T$157:T$362,0)),Countries!$A:$B,2,FALSE),"")</f>
        <v>Neuseeland</v>
      </c>
      <c r="W61" s="144" t="str">
        <f>IFERROR(VLOOKUP(INDEX(EU_Extra!$D$157:$D$362,MATCH(LARGE(EU_Extra!U$157:U$362,$D61),EU_Extra!U$157:U$362,0)),Countries!$A:$B,2,FALSE),"")</f>
        <v>China</v>
      </c>
      <c r="X61" s="144" t="str">
        <f>IFERROR(VLOOKUP(INDEX(EU_Extra!$D$157:$D$362,MATCH(LARGE(EU_Extra!V$157:V$362,$D61),EU_Extra!V$157:V$362,0)),Countries!$A:$B,2,FALSE),"")</f>
        <v>Cote d'Ivoire</v>
      </c>
      <c r="Y61" s="144" t="str">
        <f>IFERROR(VLOOKUP(INDEX(EU_Extra!$D$157:$D$362,MATCH(LARGE(EU_Extra!W$157:W$362,$D61),EU_Extra!W$157:W$362,0)),Countries!$A:$B,2,FALSE),"")</f>
        <v>Angola</v>
      </c>
      <c r="Z61" s="144" t="str">
        <f>IFERROR(VLOOKUP(INDEX(EU_Extra!$D$157:$D$362,MATCH(LARGE(EU_Extra!X$157:X$362,$D61),EU_Extra!X$157:X$362,0)),Countries!$A:$B,2,FALSE),"")</f>
        <v>Andorra</v>
      </c>
      <c r="AA61" s="144" t="str">
        <f>IFERROR(VLOOKUP(INDEX(EU_Extra!$D$157:$D$362,MATCH(LARGE(EU_Extra!Y$157:Y$362,$D61),EU_Extra!Y$157:Y$362,0)),Countries!$A:$B,2,FALSE),"")</f>
        <v>Oman</v>
      </c>
      <c r="AB61" s="144" t="str">
        <f>IFERROR(VLOOKUP(INDEX(EU_Extra!$D$157:$D$362,MATCH(LARGE(EU_Extra!Z$157:Z$362,$D61),EU_Extra!Z$157:Z$362,0)),Countries!$A:$B,2,FALSE),"")</f>
        <v/>
      </c>
      <c r="AC61" s="144" t="str">
        <f>IFERROR(VLOOKUP(INDEX(EU_Extra!$D$157:$D$362,MATCH(LARGE(EU_Extra!AA$157:AA$362,$D61),EU_Extra!AA$157:AA$362,0)),Countries!$A:$B,2,FALSE),"")</f>
        <v/>
      </c>
      <c r="AD61" s="144" t="str">
        <f>IFERROR(VLOOKUP(INDEX(EU_Extra!$D$157:$D$362,MATCH(LARGE(EU_Extra!AB$157:AB$362,$D61),EU_Extra!AB$157:AB$362,0)),Countries!$A:$B,2,FALSE),"")</f>
        <v/>
      </c>
      <c r="AE61" s="144" t="str">
        <f>IFERROR(VLOOKUP(INDEX(EU_Extra!$D$157:$D$362,MATCH(LARGE(EU_Extra!AC$157:AC$362,$D61),EU_Extra!AC$157:AC$362,0)),Countries!$A:$B,2,FALSE),"")</f>
        <v/>
      </c>
      <c r="AF61" s="144" t="str">
        <f>IFERROR(VLOOKUP(INDEX(EU_Extra!$D$157:$D$362,MATCH(LARGE(EU_Extra!AD$157:AD$362,$D61),EU_Extra!AD$157:AD$362,0)),Countries!$A:$B,2,FALSE),"")</f>
        <v/>
      </c>
      <c r="AG61" s="144" t="str">
        <f>IFERROR(VLOOKUP(INDEX(EU_Extra!$D$157:$D$362,MATCH(LARGE(EU_Extra!AE$157:AE$362,$D61),EU_Extra!AE$157:AE$362,0)),Countries!$A:$B,2,FALSE),"")</f>
        <v/>
      </c>
      <c r="AH61" s="144" t="str">
        <f>IFERROR(VLOOKUP(INDEX(EU_Extra!$D$157:$D$362,MATCH(LARGE(EU_Extra!AF$157:AF$362,$D61),EU_Extra!AF$157:AF$362,0)),Countries!$A:$B,2,FALSE),"")</f>
        <v/>
      </c>
      <c r="AI61" s="144" t="str">
        <f>IFERROR(VLOOKUP(INDEX(EU_Extra!$D$157:$D$362,MATCH(LARGE(EU_Extra!AG$157:AG$362,$D61),EU_Extra!AG$157:AG$362,0)),Countries!$A:$B,2,FALSE),"")</f>
        <v/>
      </c>
      <c r="AJ61" s="144" t="str">
        <f>IFERROR(VLOOKUP(INDEX(EU_Extra!$D$157:$D$362,MATCH(LARGE(EU_Extra!AH$157:AH$362,$D61),EU_Extra!AH$157:AH$362,0)),Countries!$A:$B,2,FALSE),"")</f>
        <v/>
      </c>
    </row>
    <row r="62" spans="4:36" ht="16" customHeight="1">
      <c r="D62" s="145">
        <f t="shared" si="1"/>
        <v>55</v>
      </c>
      <c r="E62" s="144" t="str">
        <f>IFERROR(VLOOKUP(INDEX(EU_Extra!$D$156:$D$362,MATCH(LARGE(EU_Extra!#REF!,$D62),EU_Extra!#REF!,0)),Countries!$A:$B,2,FALSE),"")</f>
        <v/>
      </c>
      <c r="F62" s="144" t="str">
        <f>IFERROR(VLOOKUP(INDEX(EU_Extra!$D$156:$D$362,MATCH(LARGE(EU_Extra!#REF!,$D62),EU_Extra!#REF!,0)),Countries!$A:$B,2,FALSE),"")</f>
        <v/>
      </c>
      <c r="G62" s="144" t="str">
        <f>IFERROR(VLOOKUP(INDEX(EU_Extra!$D$157:$D$362,MATCH(LARGE(EU_Extra!E$157:E$362,$D62),EU_Extra!E$157:E$362,0)),Countries!$A:$B,2,FALSE),"")</f>
        <v>Madagaskar</v>
      </c>
      <c r="H62" s="144" t="str">
        <f>IFERROR(VLOOKUP(INDEX(EU_Extra!$D$157:$D$362,MATCH(LARGE(EU_Extra!F$157:F$362,$D62),EU_Extra!F$157:F$362,0)),Countries!$A:$B,2,FALSE),"")</f>
        <v>Philippinen</v>
      </c>
      <c r="I62" s="144" t="str">
        <f>IFERROR(VLOOKUP(INDEX(EU_Extra!$D$157:$D$362,MATCH(LARGE(EU_Extra!G$157:G$362,$D62),EU_Extra!G$157:G$362,0)),Countries!$A:$B,2,FALSE),"")</f>
        <v>Bangladesh</v>
      </c>
      <c r="J62" s="144" t="str">
        <f>IFERROR(VLOOKUP(INDEX(EU_Extra!$D$157:$D$362,MATCH(LARGE(EU_Extra!H$157:H$362,$D62),EU_Extra!H$157:H$362,0)),Countries!$A:$B,2,FALSE),"")</f>
        <v>Turks und Caicosinseln</v>
      </c>
      <c r="K62" s="144" t="str">
        <f>IFERROR(VLOOKUP(INDEX(EU_Extra!$D$157:$D$362,MATCH(LARGE(EU_Extra!I$157:I$362,$D62),EU_Extra!I$157:I$362,0)),Countries!$A:$B,2,FALSE),"")</f>
        <v>Hong Kong</v>
      </c>
      <c r="L62" s="144" t="str">
        <f>IFERROR(VLOOKUP(INDEX(EU_Extra!$D$157:$D$362,MATCH(LARGE(EU_Extra!J$157:J$362,$D62),EU_Extra!J$157:J$362,0)),Countries!$A:$B,2,FALSE),"")</f>
        <v>Agypten</v>
      </c>
      <c r="M62" s="144" t="str">
        <f>IFERROR(VLOOKUP(INDEX(EU_Extra!$D$157:$D$362,MATCH(LARGE(EU_Extra!K$157:K$362,$D62),EU_Extra!K$157:K$362,0)),Countries!$A:$B,2,FALSE),"")</f>
        <v>Besetzte Palästinensische Gebiete</v>
      </c>
      <c r="N62" s="144" t="str">
        <f>IFERROR(VLOOKUP(INDEX(EU_Extra!$D$157:$D$362,MATCH(LARGE(EU_Extra!L$157:L$362,$D62),EU_Extra!L$157:L$362,0)),Countries!$A:$B,2,FALSE),"")</f>
        <v>Oman</v>
      </c>
      <c r="O62" s="144" t="str">
        <f>IFERROR(VLOOKUP(INDEX(EU_Extra!$D$157:$D$362,MATCH(LARGE(EU_Extra!M$157:M$362,$D62),EU_Extra!M$157:M$362,0)),Countries!$A:$B,2,FALSE),"")</f>
        <v>Guinea</v>
      </c>
      <c r="P62" s="144" t="str">
        <f>IFERROR(VLOOKUP(INDEX(EU_Extra!$D$157:$D$362,MATCH(LARGE(EU_Extra!N$157:N$362,$D62),EU_Extra!N$157:N$362,0)),Countries!$A:$B,2,FALSE),"")</f>
        <v>Jemen</v>
      </c>
      <c r="Q62" s="144" t="str">
        <f>IFERROR(VLOOKUP(INDEX(EU_Extra!$D$157:$D$362,MATCH(LARGE(EU_Extra!O$157:O$362,$D62),EU_Extra!O$157:O$362,0)),Countries!$A:$B,2,FALSE),"")</f>
        <v>Dschibuti</v>
      </c>
      <c r="R62" s="144" t="str">
        <f>IFERROR(VLOOKUP(INDEX(EU_Extra!$D$157:$D$362,MATCH(LARGE(EU_Extra!P$157:P$362,$D62),EU_Extra!P$157:P$362,0)),Countries!$A:$B,2,FALSE),"")</f>
        <v>Aruba</v>
      </c>
      <c r="S62" s="144" t="str">
        <f>IFERROR(VLOOKUP(INDEX(EU_Extra!$D$157:$D$362,MATCH(LARGE(EU_Extra!Q$157:Q$362,$D62),EU_Extra!Q$157:Q$362,0)),Countries!$A:$B,2,FALSE),"")</f>
        <v>Ukraine</v>
      </c>
      <c r="T62" s="144" t="str">
        <f>IFERROR(VLOOKUP(INDEX(EU_Extra!$D$157:$D$362,MATCH(LARGE(EU_Extra!R$157:R$362,$D62),EU_Extra!R$157:R$362,0)),Countries!$A:$B,2,FALSE),"")</f>
        <v>Angola</v>
      </c>
      <c r="U62" s="144" t="str">
        <f>IFERROR(VLOOKUP(INDEX(EU_Extra!$D$157:$D$362,MATCH(LARGE(EU_Extra!S$157:S$362,$D62),EU_Extra!S$157:S$362,0)),Countries!$A:$B,2,FALSE),"")</f>
        <v>Suriname</v>
      </c>
      <c r="V62" s="144" t="str">
        <f>IFERROR(VLOOKUP(INDEX(EU_Extra!$D$157:$D$362,MATCH(LARGE(EU_Extra!T$157:T$362,$D62),EU_Extra!T$157:T$362,0)),Countries!$A:$B,2,FALSE),"")</f>
        <v>Katar</v>
      </c>
      <c r="W62" s="144" t="str">
        <f>IFERROR(VLOOKUP(INDEX(EU_Extra!$D$157:$D$362,MATCH(LARGE(EU_Extra!U$157:U$362,$D62),EU_Extra!U$157:U$362,0)),Countries!$A:$B,2,FALSE),"")</f>
        <v>Besetzte Palästinensische Gebiete</v>
      </c>
      <c r="X62" s="144" t="str">
        <f>IFERROR(VLOOKUP(INDEX(EU_Extra!$D$157:$D$362,MATCH(LARGE(EU_Extra!V$157:V$362,$D62),EU_Extra!V$157:V$362,0)),Countries!$A:$B,2,FALSE),"")</f>
        <v>Vereinigte Staaten</v>
      </c>
      <c r="Y62" s="144" t="str">
        <f>IFERROR(VLOOKUP(INDEX(EU_Extra!$D$157:$D$362,MATCH(LARGE(EU_Extra!W$157:W$362,$D62),EU_Extra!W$157:W$362,0)),Countries!$A:$B,2,FALSE),"")</f>
        <v>Tunisien</v>
      </c>
      <c r="Z62" s="144" t="str">
        <f>IFERROR(VLOOKUP(INDEX(EU_Extra!$D$157:$D$362,MATCH(LARGE(EU_Extra!X$157:X$362,$D62),EU_Extra!X$157:X$362,0)),Countries!$A:$B,2,FALSE),"")</f>
        <v>Jordanien</v>
      </c>
      <c r="AA62" s="144" t="str">
        <f>IFERROR(VLOOKUP(INDEX(EU_Extra!$D$157:$D$362,MATCH(LARGE(EU_Extra!Y$157:Y$362,$D62),EU_Extra!Y$157:Y$362,0)),Countries!$A:$B,2,FALSE),"")</f>
        <v>Besetzte Palästinensische Gebiete</v>
      </c>
      <c r="AB62" s="144" t="str">
        <f>IFERROR(VLOOKUP(INDEX(EU_Extra!$D$157:$D$362,MATCH(LARGE(EU_Extra!Z$157:Z$362,$D62),EU_Extra!Z$157:Z$362,0)),Countries!$A:$B,2,FALSE),"")</f>
        <v/>
      </c>
      <c r="AC62" s="144" t="str">
        <f>IFERROR(VLOOKUP(INDEX(EU_Extra!$D$157:$D$362,MATCH(LARGE(EU_Extra!AA$157:AA$362,$D62),EU_Extra!AA$157:AA$362,0)),Countries!$A:$B,2,FALSE),"")</f>
        <v/>
      </c>
      <c r="AD62" s="144" t="str">
        <f>IFERROR(VLOOKUP(INDEX(EU_Extra!$D$157:$D$362,MATCH(LARGE(EU_Extra!AB$157:AB$362,$D62),EU_Extra!AB$157:AB$362,0)),Countries!$A:$B,2,FALSE),"")</f>
        <v/>
      </c>
      <c r="AE62" s="144" t="str">
        <f>IFERROR(VLOOKUP(INDEX(EU_Extra!$D$157:$D$362,MATCH(LARGE(EU_Extra!AC$157:AC$362,$D62),EU_Extra!AC$157:AC$362,0)),Countries!$A:$B,2,FALSE),"")</f>
        <v/>
      </c>
      <c r="AF62" s="144" t="str">
        <f>IFERROR(VLOOKUP(INDEX(EU_Extra!$D$157:$D$362,MATCH(LARGE(EU_Extra!AD$157:AD$362,$D62),EU_Extra!AD$157:AD$362,0)),Countries!$A:$B,2,FALSE),"")</f>
        <v/>
      </c>
      <c r="AG62" s="144" t="str">
        <f>IFERROR(VLOOKUP(INDEX(EU_Extra!$D$157:$D$362,MATCH(LARGE(EU_Extra!AE$157:AE$362,$D62),EU_Extra!AE$157:AE$362,0)),Countries!$A:$B,2,FALSE),"")</f>
        <v/>
      </c>
      <c r="AH62" s="144" t="str">
        <f>IFERROR(VLOOKUP(INDEX(EU_Extra!$D$157:$D$362,MATCH(LARGE(EU_Extra!AF$157:AF$362,$D62),EU_Extra!AF$157:AF$362,0)),Countries!$A:$B,2,FALSE),"")</f>
        <v/>
      </c>
      <c r="AI62" s="144" t="str">
        <f>IFERROR(VLOOKUP(INDEX(EU_Extra!$D$157:$D$362,MATCH(LARGE(EU_Extra!AG$157:AG$362,$D62),EU_Extra!AG$157:AG$362,0)),Countries!$A:$B,2,FALSE),"")</f>
        <v/>
      </c>
      <c r="AJ62" s="144" t="str">
        <f>IFERROR(VLOOKUP(INDEX(EU_Extra!$D$157:$D$362,MATCH(LARGE(EU_Extra!AH$157:AH$362,$D62),EU_Extra!AH$157:AH$362,0)),Countries!$A:$B,2,FALSE),"")</f>
        <v/>
      </c>
    </row>
    <row r="63" spans="4:36" ht="16" customHeight="1">
      <c r="D63" s="145">
        <f t="shared" si="1"/>
        <v>56</v>
      </c>
      <c r="E63" s="144" t="str">
        <f>IFERROR(VLOOKUP(INDEX(EU_Extra!$D$156:$D$362,MATCH(LARGE(EU_Extra!#REF!,$D63),EU_Extra!#REF!,0)),Countries!$A:$B,2,FALSE),"")</f>
        <v/>
      </c>
      <c r="F63" s="144" t="str">
        <f>IFERROR(VLOOKUP(INDEX(EU_Extra!$D$156:$D$362,MATCH(LARGE(EU_Extra!#REF!,$D63),EU_Extra!#REF!,0)),Countries!$A:$B,2,FALSE),"")</f>
        <v/>
      </c>
      <c r="G63" s="144" t="str">
        <f>IFERROR(VLOOKUP(INDEX(EU_Extra!$D$157:$D$362,MATCH(LARGE(EU_Extra!E$157:E$362,$D63),EU_Extra!E$157:E$362,0)),Countries!$A:$B,2,FALSE),"")</f>
        <v>Suriname</v>
      </c>
      <c r="H63" s="144" t="str">
        <f>IFERROR(VLOOKUP(INDEX(EU_Extra!$D$157:$D$362,MATCH(LARGE(EU_Extra!F$157:F$362,$D63),EU_Extra!F$157:F$362,0)),Countries!$A:$B,2,FALSE),"")</f>
        <v>Sierra Leone</v>
      </c>
      <c r="I63" s="144" t="str">
        <f>IFERROR(VLOOKUP(INDEX(EU_Extra!$D$157:$D$362,MATCH(LARGE(EU_Extra!G$157:G$362,$D63),EU_Extra!G$157:G$362,0)),Countries!$A:$B,2,FALSE),"")</f>
        <v>Jugoslawien</v>
      </c>
      <c r="J63" s="144" t="str">
        <f>IFERROR(VLOOKUP(INDEX(EU_Extra!$D$157:$D$362,MATCH(LARGE(EU_Extra!H$157:H$362,$D63),EU_Extra!H$157:H$362,0)),Countries!$A:$B,2,FALSE),"")</f>
        <v>Philippinen</v>
      </c>
      <c r="K63" s="144" t="str">
        <f>IFERROR(VLOOKUP(INDEX(EU_Extra!$D$157:$D$362,MATCH(LARGE(EU_Extra!I$157:I$362,$D63),EU_Extra!I$157:I$362,0)),Countries!$A:$B,2,FALSE),"")</f>
        <v>Guinea</v>
      </c>
      <c r="L63" s="144" t="str">
        <f>IFERROR(VLOOKUP(INDEX(EU_Extra!$D$157:$D$362,MATCH(LARGE(EU_Extra!J$157:J$362,$D63),EU_Extra!J$157:J$362,0)),Countries!$A:$B,2,FALSE),"")</f>
        <v>Zentralafrikanische Republik</v>
      </c>
      <c r="M63" s="144" t="str">
        <f>IFERROR(VLOOKUP(INDEX(EU_Extra!$D$157:$D$362,MATCH(LARGE(EU_Extra!K$157:K$362,$D63),EU_Extra!K$157:K$362,0)),Countries!$A:$B,2,FALSE),"")</f>
        <v>Nicht spezifizierte Länder und Gebiete im Rahmen des Warenverkehrs mit Drittländern</v>
      </c>
      <c r="N63" s="144" t="str">
        <f>IFERROR(VLOOKUP(INDEX(EU_Extra!$D$157:$D$362,MATCH(LARGE(EU_Extra!L$157:L$362,$D63),EU_Extra!L$157:L$362,0)),Countries!$A:$B,2,FALSE),"")</f>
        <v>Sierra Leone</v>
      </c>
      <c r="O63" s="144" t="str">
        <f>IFERROR(VLOOKUP(INDEX(EU_Extra!$D$157:$D$362,MATCH(LARGE(EU_Extra!M$157:M$362,$D63),EU_Extra!M$157:M$362,0)),Countries!$A:$B,2,FALSE),"")</f>
        <v>Mongolei</v>
      </c>
      <c r="P63" s="144" t="str">
        <f>IFERROR(VLOOKUP(INDEX(EU_Extra!$D$157:$D$362,MATCH(LARGE(EU_Extra!N$157:N$362,$D63),EU_Extra!N$157:N$362,0)),Countries!$A:$B,2,FALSE),"")</f>
        <v>Ceuta</v>
      </c>
      <c r="Q63" s="144" t="str">
        <f>IFERROR(VLOOKUP(INDEX(EU_Extra!$D$157:$D$362,MATCH(LARGE(EU_Extra!O$157:O$362,$D63),EU_Extra!O$157:O$362,0)),Countries!$A:$B,2,FALSE),"")</f>
        <v>Katar</v>
      </c>
      <c r="R63" s="144" t="str">
        <f>IFERROR(VLOOKUP(INDEX(EU_Extra!$D$157:$D$362,MATCH(LARGE(EU_Extra!P$157:P$362,$D63),EU_Extra!P$157:P$362,0)),Countries!$A:$B,2,FALSE),"")</f>
        <v>Dschibuti</v>
      </c>
      <c r="S63" s="144" t="str">
        <f>IFERROR(VLOOKUP(INDEX(EU_Extra!$D$157:$D$362,MATCH(LARGE(EU_Extra!Q$157:Q$362,$D63),EU_Extra!Q$157:Q$362,0)),Countries!$A:$B,2,FALSE),"")</f>
        <v>Melilla</v>
      </c>
      <c r="T63" s="144" t="str">
        <f>IFERROR(VLOOKUP(INDEX(EU_Extra!$D$157:$D$362,MATCH(LARGE(EU_Extra!R$157:R$362,$D63),EU_Extra!R$157:R$362,0)),Countries!$A:$B,2,FALSE),"")</f>
        <v>Sao Tome und Procipe</v>
      </c>
      <c r="U63" s="144" t="str">
        <f>IFERROR(VLOOKUP(INDEX(EU_Extra!$D$157:$D$362,MATCH(LARGE(EU_Extra!S$157:S$362,$D63),EU_Extra!S$157:S$362,0)),Countries!$A:$B,2,FALSE),"")</f>
        <v>Ceuta</v>
      </c>
      <c r="V63" s="144" t="str">
        <f>IFERROR(VLOOKUP(INDEX(EU_Extra!$D$157:$D$362,MATCH(LARGE(EU_Extra!T$157:T$362,$D63),EU_Extra!T$157:T$362,0)),Countries!$A:$B,2,FALSE),"")</f>
        <v>Gabun</v>
      </c>
      <c r="W63" s="144" t="str">
        <f>IFERROR(VLOOKUP(INDEX(EU_Extra!$D$157:$D$362,MATCH(LARGE(EU_Extra!U$157:U$362,$D63),EU_Extra!U$157:U$362,0)),Countries!$A:$B,2,FALSE),"")</f>
        <v>Myanmar</v>
      </c>
      <c r="X63" s="144" t="str">
        <f>IFERROR(VLOOKUP(INDEX(EU_Extra!$D$157:$D$362,MATCH(LARGE(EU_Extra!V$157:V$362,$D63),EU_Extra!V$157:V$362,0)),Countries!$A:$B,2,FALSE),"")</f>
        <v>Ecuador</v>
      </c>
      <c r="Y63" s="144" t="str">
        <f>IFERROR(VLOOKUP(INDEX(EU_Extra!$D$157:$D$362,MATCH(LARGE(EU_Extra!W$157:W$362,$D63),EU_Extra!W$157:W$362,0)),Countries!$A:$B,2,FALSE),"")</f>
        <v>Andorra</v>
      </c>
      <c r="Z63" s="144" t="str">
        <f>IFERROR(VLOOKUP(INDEX(EU_Extra!$D$157:$D$362,MATCH(LARGE(EU_Extra!X$157:X$362,$D63),EU_Extra!X$157:X$362,0)),Countries!$A:$B,2,FALSE),"")</f>
        <v>Kongo, Demokratische Republik</v>
      </c>
      <c r="AA63" s="144" t="str">
        <f>IFERROR(VLOOKUP(INDEX(EU_Extra!$D$157:$D$362,MATCH(LARGE(EU_Extra!Y$157:Y$362,$D63),EU_Extra!Y$157:Y$362,0)),Countries!$A:$B,2,FALSE),"")</f>
        <v>Kasachstan</v>
      </c>
      <c r="AB63" s="144" t="str">
        <f>IFERROR(VLOOKUP(INDEX(EU_Extra!$D$157:$D$362,MATCH(LARGE(EU_Extra!Z$157:Z$362,$D63),EU_Extra!Z$157:Z$362,0)),Countries!$A:$B,2,FALSE),"")</f>
        <v/>
      </c>
      <c r="AC63" s="144" t="str">
        <f>IFERROR(VLOOKUP(INDEX(EU_Extra!$D$157:$D$362,MATCH(LARGE(EU_Extra!AA$157:AA$362,$D63),EU_Extra!AA$157:AA$362,0)),Countries!$A:$B,2,FALSE),"")</f>
        <v/>
      </c>
      <c r="AD63" s="144" t="str">
        <f>IFERROR(VLOOKUP(INDEX(EU_Extra!$D$157:$D$362,MATCH(LARGE(EU_Extra!AB$157:AB$362,$D63),EU_Extra!AB$157:AB$362,0)),Countries!$A:$B,2,FALSE),"")</f>
        <v/>
      </c>
      <c r="AE63" s="144" t="str">
        <f>IFERROR(VLOOKUP(INDEX(EU_Extra!$D$157:$D$362,MATCH(LARGE(EU_Extra!AC$157:AC$362,$D63),EU_Extra!AC$157:AC$362,0)),Countries!$A:$B,2,FALSE),"")</f>
        <v/>
      </c>
      <c r="AF63" s="144" t="str">
        <f>IFERROR(VLOOKUP(INDEX(EU_Extra!$D$157:$D$362,MATCH(LARGE(EU_Extra!AD$157:AD$362,$D63),EU_Extra!AD$157:AD$362,0)),Countries!$A:$B,2,FALSE),"")</f>
        <v/>
      </c>
      <c r="AG63" s="144" t="str">
        <f>IFERROR(VLOOKUP(INDEX(EU_Extra!$D$157:$D$362,MATCH(LARGE(EU_Extra!AE$157:AE$362,$D63),EU_Extra!AE$157:AE$362,0)),Countries!$A:$B,2,FALSE),"")</f>
        <v/>
      </c>
      <c r="AH63" s="144" t="str">
        <f>IFERROR(VLOOKUP(INDEX(EU_Extra!$D$157:$D$362,MATCH(LARGE(EU_Extra!AF$157:AF$362,$D63),EU_Extra!AF$157:AF$362,0)),Countries!$A:$B,2,FALSE),"")</f>
        <v/>
      </c>
      <c r="AI63" s="144" t="str">
        <f>IFERROR(VLOOKUP(INDEX(EU_Extra!$D$157:$D$362,MATCH(LARGE(EU_Extra!AG$157:AG$362,$D63),EU_Extra!AG$157:AG$362,0)),Countries!$A:$B,2,FALSE),"")</f>
        <v/>
      </c>
      <c r="AJ63" s="144" t="str">
        <f>IFERROR(VLOOKUP(INDEX(EU_Extra!$D$157:$D$362,MATCH(LARGE(EU_Extra!AH$157:AH$362,$D63),EU_Extra!AH$157:AH$362,0)),Countries!$A:$B,2,FALSE),"")</f>
        <v/>
      </c>
    </row>
    <row r="64" spans="4:36" ht="16" customHeight="1">
      <c r="D64" s="145">
        <f t="shared" si="1"/>
        <v>57</v>
      </c>
      <c r="E64" s="144" t="str">
        <f>IFERROR(VLOOKUP(INDEX(EU_Extra!$D$156:$D$362,MATCH(LARGE(EU_Extra!#REF!,$D64),EU_Extra!#REF!,0)),Countries!$A:$B,2,FALSE),"")</f>
        <v/>
      </c>
      <c r="F64" s="144" t="str">
        <f>IFERROR(VLOOKUP(INDEX(EU_Extra!$D$156:$D$362,MATCH(LARGE(EU_Extra!#REF!,$D64),EU_Extra!#REF!,0)),Countries!$A:$B,2,FALSE),"")</f>
        <v/>
      </c>
      <c r="G64" s="144" t="str">
        <f>IFERROR(VLOOKUP(INDEX(EU_Extra!$D$157:$D$362,MATCH(LARGE(EU_Extra!E$157:E$362,$D64),EU_Extra!E$157:E$362,0)),Countries!$A:$B,2,FALSE),"")</f>
        <v>Armenien</v>
      </c>
      <c r="H64" s="144" t="str">
        <f>IFERROR(VLOOKUP(INDEX(EU_Extra!$D$157:$D$362,MATCH(LARGE(EU_Extra!F$157:F$362,$D64),EU_Extra!F$157:F$362,0)),Countries!$A:$B,2,FALSE),"")</f>
        <v>Suriname</v>
      </c>
      <c r="I64" s="144" t="str">
        <f>IFERROR(VLOOKUP(INDEX(EU_Extra!$D$157:$D$362,MATCH(LARGE(EU_Extra!G$157:G$362,$D64),EU_Extra!G$157:G$362,0)),Countries!$A:$B,2,FALSE),"")</f>
        <v>Moldau</v>
      </c>
      <c r="J64" s="144" t="str">
        <f>IFERROR(VLOOKUP(INDEX(EU_Extra!$D$157:$D$362,MATCH(LARGE(EU_Extra!H$157:H$362,$D64),EU_Extra!H$157:H$362,0)),Countries!$A:$B,2,FALSE),"")</f>
        <v>Burkina Faso</v>
      </c>
      <c r="K64" s="144" t="str">
        <f>IFERROR(VLOOKUP(INDEX(EU_Extra!$D$157:$D$362,MATCH(LARGE(EU_Extra!I$157:I$362,$D64),EU_Extra!I$157:I$362,0)),Countries!$A:$B,2,FALSE),"")</f>
        <v>Mali</v>
      </c>
      <c r="L64" s="144" t="str">
        <f>IFERROR(VLOOKUP(INDEX(EU_Extra!$D$157:$D$362,MATCH(LARGE(EU_Extra!J$157:J$362,$D64),EU_Extra!J$157:J$362,0)),Countries!$A:$B,2,FALSE),"")</f>
        <v>Gibraltar</v>
      </c>
      <c r="M64" s="144" t="str">
        <f>IFERROR(VLOOKUP(INDEX(EU_Extra!$D$157:$D$362,MATCH(LARGE(EU_Extra!K$157:K$362,$D64),EU_Extra!K$157:K$362,0)),Countries!$A:$B,2,FALSE),"")</f>
        <v>Gibraltar</v>
      </c>
      <c r="N64" s="144" t="str">
        <f>IFERROR(VLOOKUP(INDEX(EU_Extra!$D$157:$D$362,MATCH(LARGE(EU_Extra!L$157:L$362,$D64),EU_Extra!L$157:L$362,0)),Countries!$A:$B,2,FALSE),"")</f>
        <v>Kanada</v>
      </c>
      <c r="O64" s="144" t="str">
        <f>IFERROR(VLOOKUP(INDEX(EU_Extra!$D$157:$D$362,MATCH(LARGE(EU_Extra!M$157:M$362,$D64),EU_Extra!M$157:M$362,0)),Countries!$A:$B,2,FALSE),"")</f>
        <v>Guinea-Bissau</v>
      </c>
      <c r="P64" s="144" t="str">
        <f>IFERROR(VLOOKUP(INDEX(EU_Extra!$D$157:$D$362,MATCH(LARGE(EU_Extra!N$157:N$362,$D64),EU_Extra!N$157:N$362,0)),Countries!$A:$B,2,FALSE),"")</f>
        <v>Korea, Republik</v>
      </c>
      <c r="Q64" s="144" t="str">
        <f>IFERROR(VLOOKUP(INDEX(EU_Extra!$D$157:$D$362,MATCH(LARGE(EU_Extra!O$157:O$362,$D64),EU_Extra!O$157:O$362,0)),Countries!$A:$B,2,FALSE),"")</f>
        <v>Andorra</v>
      </c>
      <c r="R64" s="144" t="str">
        <f>IFERROR(VLOOKUP(INDEX(EU_Extra!$D$157:$D$362,MATCH(LARGE(EU_Extra!P$157:P$362,$D64),EU_Extra!P$157:P$362,0)),Countries!$A:$B,2,FALSE),"")</f>
        <v>Korea, Demokratische Volksrepublik</v>
      </c>
      <c r="S64" s="144" t="str">
        <f>IFERROR(VLOOKUP(INDEX(EU_Extra!$D$157:$D$362,MATCH(LARGE(EU_Extra!Q$157:Q$362,$D64),EU_Extra!Q$157:Q$362,0)),Countries!$A:$B,2,FALSE),"")</f>
        <v>Mali</v>
      </c>
      <c r="T64" s="144" t="str">
        <f>IFERROR(VLOOKUP(INDEX(EU_Extra!$D$157:$D$362,MATCH(LARGE(EU_Extra!R$157:R$362,$D64),EU_Extra!R$157:R$362,0)),Countries!$A:$B,2,FALSE),"")</f>
        <v>Geheim Extra</v>
      </c>
      <c r="U64" s="144" t="str">
        <f>IFERROR(VLOOKUP(INDEX(EU_Extra!$D$157:$D$362,MATCH(LARGE(EU_Extra!S$157:S$362,$D64),EU_Extra!S$157:S$362,0)),Countries!$A:$B,2,FALSE),"")</f>
        <v>Tadschikistan</v>
      </c>
      <c r="V64" s="144" t="str">
        <f>IFERROR(VLOOKUP(INDEX(EU_Extra!$D$157:$D$362,MATCH(LARGE(EU_Extra!T$157:T$362,$D64),EU_Extra!T$157:T$362,0)),Countries!$A:$B,2,FALSE),"")</f>
        <v>Dschibuti</v>
      </c>
      <c r="W64" s="144" t="str">
        <f>IFERROR(VLOOKUP(INDEX(EU_Extra!$D$157:$D$362,MATCH(LARGE(EU_Extra!U$157:U$362,$D64),EU_Extra!U$157:U$362,0)),Countries!$A:$B,2,FALSE),"")</f>
        <v>Tschad</v>
      </c>
      <c r="X64" s="144" t="str">
        <f>IFERROR(VLOOKUP(INDEX(EU_Extra!$D$157:$D$362,MATCH(LARGE(EU_Extra!V$157:V$362,$D64),EU_Extra!V$157:V$362,0)),Countries!$A:$B,2,FALSE),"")</f>
        <v>Serbien</v>
      </c>
      <c r="Y64" s="144" t="str">
        <f>IFERROR(VLOOKUP(INDEX(EU_Extra!$D$157:$D$362,MATCH(LARGE(EU_Extra!W$157:W$362,$D64),EU_Extra!W$157:W$362,0)),Countries!$A:$B,2,FALSE),"")</f>
        <v>Oman</v>
      </c>
      <c r="Z64" s="144" t="str">
        <f>IFERROR(VLOOKUP(INDEX(EU_Extra!$D$157:$D$362,MATCH(LARGE(EU_Extra!X$157:X$362,$D64),EU_Extra!X$157:X$362,0)),Countries!$A:$B,2,FALSE),"")</f>
        <v>Ceuta</v>
      </c>
      <c r="AA64" s="144" t="str">
        <f>IFERROR(VLOOKUP(INDEX(EU_Extra!$D$157:$D$362,MATCH(LARGE(EU_Extra!Y$157:Y$362,$D64),EU_Extra!Y$157:Y$362,0)),Countries!$A:$B,2,FALSE),"")</f>
        <v>Jordanien</v>
      </c>
      <c r="AB64" s="144" t="str">
        <f>IFERROR(VLOOKUP(INDEX(EU_Extra!$D$157:$D$362,MATCH(LARGE(EU_Extra!Z$157:Z$362,$D64),EU_Extra!Z$157:Z$362,0)),Countries!$A:$B,2,FALSE),"")</f>
        <v/>
      </c>
      <c r="AC64" s="144" t="str">
        <f>IFERROR(VLOOKUP(INDEX(EU_Extra!$D$157:$D$362,MATCH(LARGE(EU_Extra!AA$157:AA$362,$D64),EU_Extra!AA$157:AA$362,0)),Countries!$A:$B,2,FALSE),"")</f>
        <v/>
      </c>
      <c r="AD64" s="144" t="str">
        <f>IFERROR(VLOOKUP(INDEX(EU_Extra!$D$157:$D$362,MATCH(LARGE(EU_Extra!AB$157:AB$362,$D64),EU_Extra!AB$157:AB$362,0)),Countries!$A:$B,2,FALSE),"")</f>
        <v/>
      </c>
      <c r="AE64" s="144" t="str">
        <f>IFERROR(VLOOKUP(INDEX(EU_Extra!$D$157:$D$362,MATCH(LARGE(EU_Extra!AC$157:AC$362,$D64),EU_Extra!AC$157:AC$362,0)),Countries!$A:$B,2,FALSE),"")</f>
        <v/>
      </c>
      <c r="AF64" s="144" t="str">
        <f>IFERROR(VLOOKUP(INDEX(EU_Extra!$D$157:$D$362,MATCH(LARGE(EU_Extra!AD$157:AD$362,$D64),EU_Extra!AD$157:AD$362,0)),Countries!$A:$B,2,FALSE),"")</f>
        <v/>
      </c>
      <c r="AG64" s="144" t="str">
        <f>IFERROR(VLOOKUP(INDEX(EU_Extra!$D$157:$D$362,MATCH(LARGE(EU_Extra!AE$157:AE$362,$D64),EU_Extra!AE$157:AE$362,0)),Countries!$A:$B,2,FALSE),"")</f>
        <v/>
      </c>
      <c r="AH64" s="144" t="str">
        <f>IFERROR(VLOOKUP(INDEX(EU_Extra!$D$157:$D$362,MATCH(LARGE(EU_Extra!AF$157:AF$362,$D64),EU_Extra!AF$157:AF$362,0)),Countries!$A:$B,2,FALSE),"")</f>
        <v/>
      </c>
      <c r="AI64" s="144" t="str">
        <f>IFERROR(VLOOKUP(INDEX(EU_Extra!$D$157:$D$362,MATCH(LARGE(EU_Extra!AG$157:AG$362,$D64),EU_Extra!AG$157:AG$362,0)),Countries!$A:$B,2,FALSE),"")</f>
        <v/>
      </c>
      <c r="AJ64" s="144" t="str">
        <f>IFERROR(VLOOKUP(INDEX(EU_Extra!$D$157:$D$362,MATCH(LARGE(EU_Extra!AH$157:AH$362,$D64),EU_Extra!AH$157:AH$362,0)),Countries!$A:$B,2,FALSE),"")</f>
        <v/>
      </c>
    </row>
    <row r="65" spans="4:36" ht="16" customHeight="1">
      <c r="D65" s="145">
        <f t="shared" si="1"/>
        <v>58</v>
      </c>
      <c r="E65" s="144" t="str">
        <f>IFERROR(VLOOKUP(INDEX(EU_Extra!$D$156:$D$362,MATCH(LARGE(EU_Extra!#REF!,$D65),EU_Extra!#REF!,0)),Countries!$A:$B,2,FALSE),"")</f>
        <v/>
      </c>
      <c r="F65" s="144" t="str">
        <f>IFERROR(VLOOKUP(INDEX(EU_Extra!$D$156:$D$362,MATCH(LARGE(EU_Extra!#REF!,$D65),EU_Extra!#REF!,0)),Countries!$A:$B,2,FALSE),"")</f>
        <v/>
      </c>
      <c r="G65" s="144" t="str">
        <f>IFERROR(VLOOKUP(INDEX(EU_Extra!$D$157:$D$362,MATCH(LARGE(EU_Extra!E$157:E$362,$D65),EU_Extra!E$157:E$362,0)),Countries!$A:$B,2,FALSE),"")</f>
        <v>Katar</v>
      </c>
      <c r="H65" s="144" t="str">
        <f>IFERROR(VLOOKUP(INDEX(EU_Extra!$D$157:$D$362,MATCH(LARGE(EU_Extra!F$157:F$362,$D65),EU_Extra!F$157:F$362,0)),Countries!$A:$B,2,FALSE),"")</f>
        <v>Bangladesh</v>
      </c>
      <c r="I65" s="144" t="str">
        <f>IFERROR(VLOOKUP(INDEX(EU_Extra!$D$157:$D$362,MATCH(LARGE(EU_Extra!G$157:G$362,$D65),EU_Extra!G$157:G$362,0)),Countries!$A:$B,2,FALSE),"")</f>
        <v>Nicht spezifizierte Länder und Gebiete im Rahmen des Warenverkehrs mit Drittländern</v>
      </c>
      <c r="J65" s="144" t="str">
        <f>IFERROR(VLOOKUP(INDEX(EU_Extra!$D$157:$D$362,MATCH(LARGE(EU_Extra!H$157:H$362,$D65),EU_Extra!H$157:H$362,0)),Countries!$A:$B,2,FALSE),"")</f>
        <v>Ceuta</v>
      </c>
      <c r="K65" s="144" t="str">
        <f>IFERROR(VLOOKUP(INDEX(EU_Extra!$D$157:$D$362,MATCH(LARGE(EU_Extra!I$157:I$362,$D65),EU_Extra!I$157:I$362,0)),Countries!$A:$B,2,FALSE),"")</f>
        <v>Tansania</v>
      </c>
      <c r="L65" s="144" t="str">
        <f>IFERROR(VLOOKUP(INDEX(EU_Extra!$D$157:$D$362,MATCH(LARGE(EU_Extra!J$157:J$362,$D65),EU_Extra!J$157:J$362,0)),Countries!$A:$B,2,FALSE),"")</f>
        <v>Liberia</v>
      </c>
      <c r="M65" s="144" t="str">
        <f>IFERROR(VLOOKUP(INDEX(EU_Extra!$D$157:$D$362,MATCH(LARGE(EU_Extra!K$157:K$362,$D65),EU_Extra!K$157:K$362,0)),Countries!$A:$B,2,FALSE),"")</f>
        <v>Bahamas</v>
      </c>
      <c r="N65" s="144" t="str">
        <f>IFERROR(VLOOKUP(INDEX(EU_Extra!$D$157:$D$362,MATCH(LARGE(EU_Extra!L$157:L$362,$D65),EU_Extra!L$157:L$362,0)),Countries!$A:$B,2,FALSE),"")</f>
        <v>Angola</v>
      </c>
      <c r="O65" s="144" t="str">
        <f>IFERROR(VLOOKUP(INDEX(EU_Extra!$D$157:$D$362,MATCH(LARGE(EU_Extra!M$157:M$362,$D65),EU_Extra!M$157:M$362,0)),Countries!$A:$B,2,FALSE),"")</f>
        <v>Gambia</v>
      </c>
      <c r="P65" s="144" t="str">
        <f>IFERROR(VLOOKUP(INDEX(EU_Extra!$D$157:$D$362,MATCH(LARGE(EU_Extra!N$157:N$362,$D65),EU_Extra!N$157:N$362,0)),Countries!$A:$B,2,FALSE),"")</f>
        <v>Fransösisch Polynesien</v>
      </c>
      <c r="Q65" s="144" t="str">
        <f>IFERROR(VLOOKUP(INDEX(EU_Extra!$D$157:$D$362,MATCH(LARGE(EU_Extra!O$157:O$362,$D65),EU_Extra!O$157:O$362,0)),Countries!$A:$B,2,FALSE),"")</f>
        <v>Korea, Republik</v>
      </c>
      <c r="R65" s="144" t="str">
        <f>IFERROR(VLOOKUP(INDEX(EU_Extra!$D$157:$D$362,MATCH(LARGE(EU_Extra!P$157:P$362,$D65),EU_Extra!P$157:P$362,0)),Countries!$A:$B,2,FALSE),"")</f>
        <v>Indien</v>
      </c>
      <c r="S65" s="144" t="str">
        <f>IFERROR(VLOOKUP(INDEX(EU_Extra!$D$157:$D$362,MATCH(LARGE(EU_Extra!Q$157:Q$362,$D65),EU_Extra!Q$157:Q$362,0)),Countries!$A:$B,2,FALSE),"")</f>
        <v>Kongo, Demokratische Republik</v>
      </c>
      <c r="T65" s="144" t="str">
        <f>IFERROR(VLOOKUP(INDEX(EU_Extra!$D$157:$D$362,MATCH(LARGE(EU_Extra!R$157:R$362,$D65),EU_Extra!R$157:R$362,0)),Countries!$A:$B,2,FALSE),"")</f>
        <v>Nicht spezifizierte Länder und Gebiete im Rahmen des Warenverkehrs mit Drittländern</v>
      </c>
      <c r="U65" s="144" t="str">
        <f>IFERROR(VLOOKUP(INDEX(EU_Extra!$D$157:$D$362,MATCH(LARGE(EU_Extra!S$157:S$362,$D65),EU_Extra!S$157:S$362,0)),Countries!$A:$B,2,FALSE),"")</f>
        <v>Sierra Leone</v>
      </c>
      <c r="V65" s="144" t="str">
        <f>IFERROR(VLOOKUP(INDEX(EU_Extra!$D$157:$D$362,MATCH(LARGE(EU_Extra!T$157:T$362,$D65),EU_Extra!T$157:T$362,0)),Countries!$A:$B,2,FALSE),"")</f>
        <v>Suriname</v>
      </c>
      <c r="W65" s="144" t="str">
        <f>IFERROR(VLOOKUP(INDEX(EU_Extra!$D$157:$D$362,MATCH(LARGE(EU_Extra!U$157:U$362,$D65),EU_Extra!U$157:U$362,0)),Countries!$A:$B,2,FALSE),"")</f>
        <v>Uganda</v>
      </c>
      <c r="X65" s="144" t="str">
        <f>IFERROR(VLOOKUP(INDEX(EU_Extra!$D$157:$D$362,MATCH(LARGE(EU_Extra!V$157:V$362,$D65),EU_Extra!V$157:V$362,0)),Countries!$A:$B,2,FALSE),"")</f>
        <v>Mongolei</v>
      </c>
      <c r="Y65" s="144" t="str">
        <f>IFERROR(VLOOKUP(INDEX(EU_Extra!$D$157:$D$362,MATCH(LARGE(EU_Extra!W$157:W$362,$D65),EU_Extra!W$157:W$362,0)),Countries!$A:$B,2,FALSE),"")</f>
        <v>Gabun</v>
      </c>
      <c r="Z65" s="144" t="str">
        <f>IFERROR(VLOOKUP(INDEX(EU_Extra!$D$157:$D$362,MATCH(LARGE(EU_Extra!X$157:X$362,$D65),EU_Extra!X$157:X$362,0)),Countries!$A:$B,2,FALSE),"")</f>
        <v>Komoren</v>
      </c>
      <c r="AA65" s="144" t="str">
        <f>IFERROR(VLOOKUP(INDEX(EU_Extra!$D$157:$D$362,MATCH(LARGE(EU_Extra!Y$157:Y$362,$D65),EU_Extra!Y$157:Y$362,0)),Countries!$A:$B,2,FALSE),"")</f>
        <v>Melilla</v>
      </c>
      <c r="AB65" s="144" t="str">
        <f>IFERROR(VLOOKUP(INDEX(EU_Extra!$D$157:$D$362,MATCH(LARGE(EU_Extra!Z$157:Z$362,$D65),EU_Extra!Z$157:Z$362,0)),Countries!$A:$B,2,FALSE),"")</f>
        <v/>
      </c>
      <c r="AC65" s="144" t="str">
        <f>IFERROR(VLOOKUP(INDEX(EU_Extra!$D$157:$D$362,MATCH(LARGE(EU_Extra!AA$157:AA$362,$D65),EU_Extra!AA$157:AA$362,0)),Countries!$A:$B,2,FALSE),"")</f>
        <v/>
      </c>
      <c r="AD65" s="144" t="str">
        <f>IFERROR(VLOOKUP(INDEX(EU_Extra!$D$157:$D$362,MATCH(LARGE(EU_Extra!AB$157:AB$362,$D65),EU_Extra!AB$157:AB$362,0)),Countries!$A:$B,2,FALSE),"")</f>
        <v/>
      </c>
      <c r="AE65" s="144" t="str">
        <f>IFERROR(VLOOKUP(INDEX(EU_Extra!$D$157:$D$362,MATCH(LARGE(EU_Extra!AC$157:AC$362,$D65),EU_Extra!AC$157:AC$362,0)),Countries!$A:$B,2,FALSE),"")</f>
        <v/>
      </c>
      <c r="AF65" s="144" t="str">
        <f>IFERROR(VLOOKUP(INDEX(EU_Extra!$D$157:$D$362,MATCH(LARGE(EU_Extra!AD$157:AD$362,$D65),EU_Extra!AD$157:AD$362,0)),Countries!$A:$B,2,FALSE),"")</f>
        <v/>
      </c>
      <c r="AG65" s="144" t="str">
        <f>IFERROR(VLOOKUP(INDEX(EU_Extra!$D$157:$D$362,MATCH(LARGE(EU_Extra!AE$157:AE$362,$D65),EU_Extra!AE$157:AE$362,0)),Countries!$A:$B,2,FALSE),"")</f>
        <v/>
      </c>
      <c r="AH65" s="144" t="str">
        <f>IFERROR(VLOOKUP(INDEX(EU_Extra!$D$157:$D$362,MATCH(LARGE(EU_Extra!AF$157:AF$362,$D65),EU_Extra!AF$157:AF$362,0)),Countries!$A:$B,2,FALSE),"")</f>
        <v/>
      </c>
      <c r="AI65" s="144" t="str">
        <f>IFERROR(VLOOKUP(INDEX(EU_Extra!$D$157:$D$362,MATCH(LARGE(EU_Extra!AG$157:AG$362,$D65),EU_Extra!AG$157:AG$362,0)),Countries!$A:$B,2,FALSE),"")</f>
        <v/>
      </c>
      <c r="AJ65" s="144" t="str">
        <f>IFERROR(VLOOKUP(INDEX(EU_Extra!$D$157:$D$362,MATCH(LARGE(EU_Extra!AH$157:AH$362,$D65),EU_Extra!AH$157:AH$362,0)),Countries!$A:$B,2,FALSE),"")</f>
        <v/>
      </c>
    </row>
    <row r="66" spans="4:36" ht="16" customHeight="1">
      <c r="D66" s="145">
        <f t="shared" si="1"/>
        <v>59</v>
      </c>
      <c r="E66" s="144" t="str">
        <f>IFERROR(VLOOKUP(INDEX(EU_Extra!$D$156:$D$362,MATCH(LARGE(EU_Extra!#REF!,$D66),EU_Extra!#REF!,0)),Countries!$A:$B,2,FALSE),"")</f>
        <v/>
      </c>
      <c r="F66" s="144" t="str">
        <f>IFERROR(VLOOKUP(INDEX(EU_Extra!$D$156:$D$362,MATCH(LARGE(EU_Extra!#REF!,$D66),EU_Extra!#REF!,0)),Countries!$A:$B,2,FALSE),"")</f>
        <v/>
      </c>
      <c r="G66" s="144" t="str">
        <f>IFERROR(VLOOKUP(INDEX(EU_Extra!$D$157:$D$362,MATCH(LARGE(EU_Extra!E$157:E$362,$D66),EU_Extra!E$157:E$362,0)),Countries!$A:$B,2,FALSE),"")</f>
        <v>Pakistan</v>
      </c>
      <c r="H66" s="144" t="str">
        <f>IFERROR(VLOOKUP(INDEX(EU_Extra!$D$157:$D$362,MATCH(LARGE(EU_Extra!F$157:F$362,$D66),EU_Extra!F$157:F$362,0)),Countries!$A:$B,2,FALSE),"")</f>
        <v>Ceuta</v>
      </c>
      <c r="I66" s="144" t="str">
        <f>IFERROR(VLOOKUP(INDEX(EU_Extra!$D$157:$D$362,MATCH(LARGE(EU_Extra!G$157:G$362,$D66),EU_Extra!G$157:G$362,0)),Countries!$A:$B,2,FALSE),"")</f>
        <v>Saudi Arabien</v>
      </c>
      <c r="J66" s="144" t="str">
        <f>IFERROR(VLOOKUP(INDEX(EU_Extra!$D$157:$D$362,MATCH(LARGE(EU_Extra!H$157:H$362,$D66),EU_Extra!H$157:H$362,0)),Countries!$A:$B,2,FALSE),"")</f>
        <v>Nepal</v>
      </c>
      <c r="K66" s="144" t="str">
        <f>IFERROR(VLOOKUP(INDEX(EU_Extra!$D$157:$D$362,MATCH(LARGE(EU_Extra!I$157:I$362,$D66),EU_Extra!I$157:I$362,0)),Countries!$A:$B,2,FALSE),"")</f>
        <v>Georgien</v>
      </c>
      <c r="L66" s="144" t="str">
        <f>IFERROR(VLOOKUP(INDEX(EU_Extra!$D$157:$D$362,MATCH(LARGE(EU_Extra!J$157:J$362,$D66),EU_Extra!J$157:J$362,0)),Countries!$A:$B,2,FALSE),"")</f>
        <v>Kongo, Demokratische Republik</v>
      </c>
      <c r="M66" s="144" t="str">
        <f>IFERROR(VLOOKUP(INDEX(EU_Extra!$D$157:$D$362,MATCH(LARGE(EU_Extra!K$157:K$362,$D66),EU_Extra!K$157:K$362,0)),Countries!$A:$B,2,FALSE),"")</f>
        <v>Kanada</v>
      </c>
      <c r="N66" s="144" t="str">
        <f>IFERROR(VLOOKUP(INDEX(EU_Extra!$D$157:$D$362,MATCH(LARGE(EU_Extra!L$157:L$362,$D66),EU_Extra!L$157:L$362,0)),Countries!$A:$B,2,FALSE),"")</f>
        <v>Haiti</v>
      </c>
      <c r="O66" s="144" t="str">
        <f>IFERROR(VLOOKUP(INDEX(EU_Extra!$D$157:$D$362,MATCH(LARGE(EU_Extra!M$157:M$362,$D66),EU_Extra!M$157:M$362,0)),Countries!$A:$B,2,FALSE),"")</f>
        <v>Oman</v>
      </c>
      <c r="P66" s="144" t="str">
        <f>IFERROR(VLOOKUP(INDEX(EU_Extra!$D$157:$D$362,MATCH(LARGE(EU_Extra!N$157:N$362,$D66),EU_Extra!N$157:N$362,0)),Countries!$A:$B,2,FALSE),"")</f>
        <v>Suriname</v>
      </c>
      <c r="Q66" s="144" t="str">
        <f>IFERROR(VLOOKUP(INDEX(EU_Extra!$D$157:$D$362,MATCH(LARGE(EU_Extra!O$157:O$362,$D66),EU_Extra!O$157:O$362,0)),Countries!$A:$B,2,FALSE),"")</f>
        <v>Korea, Demokratische Volksrepublik</v>
      </c>
      <c r="R66" s="144" t="str">
        <f>IFERROR(VLOOKUP(INDEX(EU_Extra!$D$157:$D$362,MATCH(LARGE(EU_Extra!P$157:P$362,$D66),EU_Extra!P$157:P$362,0)),Countries!$A:$B,2,FALSE),"")</f>
        <v>NordMazedonien</v>
      </c>
      <c r="S66" s="144" t="str">
        <f>IFERROR(VLOOKUP(INDEX(EU_Extra!$D$157:$D$362,MATCH(LARGE(EU_Extra!Q$157:Q$362,$D66),EU_Extra!Q$157:Q$362,0)),Countries!$A:$B,2,FALSE),"")</f>
        <v>Neukaledonien</v>
      </c>
      <c r="T66" s="144" t="str">
        <f>IFERROR(VLOOKUP(INDEX(EU_Extra!$D$157:$D$362,MATCH(LARGE(EU_Extra!R$157:R$362,$D66),EU_Extra!R$157:R$362,0)),Countries!$A:$B,2,FALSE),"")</f>
        <v>Kanada</v>
      </c>
      <c r="U66" s="144" t="str">
        <f>IFERROR(VLOOKUP(INDEX(EU_Extra!$D$157:$D$362,MATCH(LARGE(EU_Extra!S$157:S$362,$D66),EU_Extra!S$157:S$362,0)),Countries!$A:$B,2,FALSE),"")</f>
        <v>Aruba</v>
      </c>
      <c r="V66" s="144" t="str">
        <f>IFERROR(VLOOKUP(INDEX(EU_Extra!$D$157:$D$362,MATCH(LARGE(EU_Extra!T$157:T$362,$D66),EU_Extra!T$157:T$362,0)),Countries!$A:$B,2,FALSE),"")</f>
        <v>China</v>
      </c>
      <c r="W66" s="144" t="str">
        <f>IFERROR(VLOOKUP(INDEX(EU_Extra!$D$157:$D$362,MATCH(LARGE(EU_Extra!U$157:U$362,$D66),EU_Extra!U$157:U$362,0)),Countries!$A:$B,2,FALSE),"")</f>
        <v>Liberia</v>
      </c>
      <c r="X66" s="144" t="str">
        <f>IFERROR(VLOOKUP(INDEX(EU_Extra!$D$157:$D$362,MATCH(LARGE(EU_Extra!V$157:V$362,$D66),EU_Extra!V$157:V$362,0)),Countries!$A:$B,2,FALSE),"")</f>
        <v>Japan</v>
      </c>
      <c r="Y66" s="144" t="str">
        <f>IFERROR(VLOOKUP(INDEX(EU_Extra!$D$157:$D$362,MATCH(LARGE(EU_Extra!W$157:W$362,$D66),EU_Extra!W$157:W$362,0)),Countries!$A:$B,2,FALSE),"")</f>
        <v>Bangladesh</v>
      </c>
      <c r="Z66" s="144" t="str">
        <f>IFERROR(VLOOKUP(INDEX(EU_Extra!$D$157:$D$362,MATCH(LARGE(EU_Extra!X$157:X$362,$D66),EU_Extra!X$157:X$362,0)),Countries!$A:$B,2,FALSE),"")</f>
        <v>Färöerinseln</v>
      </c>
      <c r="AA66" s="144" t="str">
        <f>IFERROR(VLOOKUP(INDEX(EU_Extra!$D$157:$D$362,MATCH(LARGE(EU_Extra!Y$157:Y$362,$D66),EU_Extra!Y$157:Y$362,0)),Countries!$A:$B,2,FALSE),"")</f>
        <v>Schiffsbedarf Extra</v>
      </c>
      <c r="AB66" s="144" t="str">
        <f>IFERROR(VLOOKUP(INDEX(EU_Extra!$D$157:$D$362,MATCH(LARGE(EU_Extra!Z$157:Z$362,$D66),EU_Extra!Z$157:Z$362,0)),Countries!$A:$B,2,FALSE),"")</f>
        <v/>
      </c>
      <c r="AC66" s="144" t="str">
        <f>IFERROR(VLOOKUP(INDEX(EU_Extra!$D$157:$D$362,MATCH(LARGE(EU_Extra!AA$157:AA$362,$D66),EU_Extra!AA$157:AA$362,0)),Countries!$A:$B,2,FALSE),"")</f>
        <v/>
      </c>
      <c r="AD66" s="144" t="str">
        <f>IFERROR(VLOOKUP(INDEX(EU_Extra!$D$157:$D$362,MATCH(LARGE(EU_Extra!AB$157:AB$362,$D66),EU_Extra!AB$157:AB$362,0)),Countries!$A:$B,2,FALSE),"")</f>
        <v/>
      </c>
      <c r="AE66" s="144" t="str">
        <f>IFERROR(VLOOKUP(INDEX(EU_Extra!$D$157:$D$362,MATCH(LARGE(EU_Extra!AC$157:AC$362,$D66),EU_Extra!AC$157:AC$362,0)),Countries!$A:$B,2,FALSE),"")</f>
        <v/>
      </c>
      <c r="AF66" s="144" t="str">
        <f>IFERROR(VLOOKUP(INDEX(EU_Extra!$D$157:$D$362,MATCH(LARGE(EU_Extra!AD$157:AD$362,$D66),EU_Extra!AD$157:AD$362,0)),Countries!$A:$B,2,FALSE),"")</f>
        <v/>
      </c>
      <c r="AG66" s="144" t="str">
        <f>IFERROR(VLOOKUP(INDEX(EU_Extra!$D$157:$D$362,MATCH(LARGE(EU_Extra!AE$157:AE$362,$D66),EU_Extra!AE$157:AE$362,0)),Countries!$A:$B,2,FALSE),"")</f>
        <v/>
      </c>
      <c r="AH66" s="144" t="str">
        <f>IFERROR(VLOOKUP(INDEX(EU_Extra!$D$157:$D$362,MATCH(LARGE(EU_Extra!AF$157:AF$362,$D66),EU_Extra!AF$157:AF$362,0)),Countries!$A:$B,2,FALSE),"")</f>
        <v/>
      </c>
      <c r="AI66" s="144" t="str">
        <f>IFERROR(VLOOKUP(INDEX(EU_Extra!$D$157:$D$362,MATCH(LARGE(EU_Extra!AG$157:AG$362,$D66),EU_Extra!AG$157:AG$362,0)),Countries!$A:$B,2,FALSE),"")</f>
        <v/>
      </c>
      <c r="AJ66" s="144" t="str">
        <f>IFERROR(VLOOKUP(INDEX(EU_Extra!$D$157:$D$362,MATCH(LARGE(EU_Extra!AH$157:AH$362,$D66),EU_Extra!AH$157:AH$362,0)),Countries!$A:$B,2,FALSE),"")</f>
        <v/>
      </c>
    </row>
    <row r="67" spans="4:36" ht="16" customHeight="1">
      <c r="D67" s="145">
        <f t="shared" si="1"/>
        <v>60</v>
      </c>
      <c r="E67" s="144" t="str">
        <f>IFERROR(VLOOKUP(INDEX(EU_Extra!$D$156:$D$362,MATCH(LARGE(EU_Extra!#REF!,$D67),EU_Extra!#REF!,0)),Countries!$A:$B,2,FALSE),"")</f>
        <v/>
      </c>
      <c r="F67" s="144" t="str">
        <f>IFERROR(VLOOKUP(INDEX(EU_Extra!$D$156:$D$362,MATCH(LARGE(EU_Extra!#REF!,$D67),EU_Extra!#REF!,0)),Countries!$A:$B,2,FALSE),"")</f>
        <v/>
      </c>
      <c r="G67" s="144" t="str">
        <f>IFERROR(VLOOKUP(INDEX(EU_Extra!$D$157:$D$362,MATCH(LARGE(EU_Extra!E$157:E$362,$D67),EU_Extra!E$157:E$362,0)),Countries!$A:$B,2,FALSE),"")</f>
        <v>Philippinen</v>
      </c>
      <c r="H67" s="144" t="str">
        <f>IFERROR(VLOOKUP(INDEX(EU_Extra!$D$157:$D$362,MATCH(LARGE(EU_Extra!F$157:F$362,$D67),EU_Extra!F$157:F$362,0)),Countries!$A:$B,2,FALSE),"")</f>
        <v>Kasachstan</v>
      </c>
      <c r="I67" s="144" t="str">
        <f>IFERROR(VLOOKUP(INDEX(EU_Extra!$D$157:$D$362,MATCH(LARGE(EU_Extra!G$157:G$362,$D67),EU_Extra!G$157:G$362,0)),Countries!$A:$B,2,FALSE),"")</f>
        <v>Kap Verde</v>
      </c>
      <c r="J67" s="144" t="str">
        <f>IFERROR(VLOOKUP(INDEX(EU_Extra!$D$157:$D$362,MATCH(LARGE(EU_Extra!H$157:H$362,$D67),EU_Extra!H$157:H$362,0)),Countries!$A:$B,2,FALSE),"")</f>
        <v>Guinea</v>
      </c>
      <c r="K67" s="144" t="str">
        <f>IFERROR(VLOOKUP(INDEX(EU_Extra!$D$157:$D$362,MATCH(LARGE(EU_Extra!I$157:I$362,$D67),EU_Extra!I$157:I$362,0)),Countries!$A:$B,2,FALSE),"")</f>
        <v>Kasachstan</v>
      </c>
      <c r="L67" s="144" t="str">
        <f>IFERROR(VLOOKUP(INDEX(EU_Extra!$D$157:$D$362,MATCH(LARGE(EU_Extra!J$157:J$362,$D67),EU_Extra!J$157:J$362,0)),Countries!$A:$B,2,FALSE),"")</f>
        <v>Kanada</v>
      </c>
      <c r="M67" s="144" t="str">
        <f>IFERROR(VLOOKUP(INDEX(EU_Extra!$D$157:$D$362,MATCH(LARGE(EU_Extra!K$157:K$362,$D67),EU_Extra!K$157:K$362,0)),Countries!$A:$B,2,FALSE),"")</f>
        <v>Athiopien</v>
      </c>
      <c r="N67" s="144" t="str">
        <f>IFERROR(VLOOKUP(INDEX(EU_Extra!$D$157:$D$362,MATCH(LARGE(EU_Extra!L$157:L$362,$D67),EU_Extra!L$157:L$362,0)),Countries!$A:$B,2,FALSE),"")</f>
        <v>Australien</v>
      </c>
      <c r="O67" s="144" t="str">
        <f>IFERROR(VLOOKUP(INDEX(EU_Extra!$D$157:$D$362,MATCH(LARGE(EU_Extra!M$157:M$362,$D67),EU_Extra!M$157:M$362,0)),Countries!$A:$B,2,FALSE),"")</f>
        <v>Korea, Demokratische Volksrepublik</v>
      </c>
      <c r="P67" s="144" t="str">
        <f>IFERROR(VLOOKUP(INDEX(EU_Extra!$D$157:$D$362,MATCH(LARGE(EU_Extra!N$157:N$362,$D67),EU_Extra!N$157:N$362,0)),Countries!$A:$B,2,FALSE),"")</f>
        <v>Marokko</v>
      </c>
      <c r="Q67" s="144" t="str">
        <f>IFERROR(VLOOKUP(INDEX(EU_Extra!$D$157:$D$362,MATCH(LARGE(EU_Extra!O$157:O$362,$D67),EU_Extra!O$157:O$362,0)),Countries!$A:$B,2,FALSE),"")</f>
        <v>Albanien</v>
      </c>
      <c r="R67" s="144" t="str">
        <f>IFERROR(VLOOKUP(INDEX(EU_Extra!$D$157:$D$362,MATCH(LARGE(EU_Extra!P$157:P$362,$D67),EU_Extra!P$157:P$362,0)),Countries!$A:$B,2,FALSE),"")</f>
        <v>Grönland</v>
      </c>
      <c r="S67" s="144" t="str">
        <f>IFERROR(VLOOKUP(INDEX(EU_Extra!$D$157:$D$362,MATCH(LARGE(EU_Extra!Q$157:Q$362,$D67),EU_Extra!Q$157:Q$362,0)),Countries!$A:$B,2,FALSE),"")</f>
        <v>China</v>
      </c>
      <c r="T67" s="144" t="str">
        <f>IFERROR(VLOOKUP(INDEX(EU_Extra!$D$157:$D$362,MATCH(LARGE(EU_Extra!R$157:R$362,$D67),EU_Extra!R$157:R$362,0)),Countries!$A:$B,2,FALSE),"")</f>
        <v>Lesotho</v>
      </c>
      <c r="U67" s="144" t="str">
        <f>IFERROR(VLOOKUP(INDEX(EU_Extra!$D$157:$D$362,MATCH(LARGE(EU_Extra!S$157:S$362,$D67),EU_Extra!S$157:S$362,0)),Countries!$A:$B,2,FALSE),"")</f>
        <v>Katar</v>
      </c>
      <c r="V67" s="144" t="str">
        <f>IFERROR(VLOOKUP(INDEX(EU_Extra!$D$157:$D$362,MATCH(LARGE(EU_Extra!T$157:T$362,$D67),EU_Extra!T$157:T$362,0)),Countries!$A:$B,2,FALSE),"")</f>
        <v>Nigeria</v>
      </c>
      <c r="W67" s="144" t="str">
        <f>IFERROR(VLOOKUP(INDEX(EU_Extra!$D$157:$D$362,MATCH(LARGE(EU_Extra!U$157:U$362,$D67),EU_Extra!U$157:U$362,0)),Countries!$A:$B,2,FALSE),"")</f>
        <v>Katar</v>
      </c>
      <c r="X67" s="144" t="str">
        <f>IFERROR(VLOOKUP(INDEX(EU_Extra!$D$157:$D$362,MATCH(LARGE(EU_Extra!V$157:V$362,$D67),EU_Extra!V$157:V$362,0)),Countries!$A:$B,2,FALSE),"")</f>
        <v>Ruanda</v>
      </c>
      <c r="Y67" s="144" t="str">
        <f>IFERROR(VLOOKUP(INDEX(EU_Extra!$D$157:$D$362,MATCH(LARGE(EU_Extra!W$157:W$362,$D67),EU_Extra!W$157:W$362,0)),Countries!$A:$B,2,FALSE),"")</f>
        <v>Ceuta</v>
      </c>
      <c r="Z67" s="144" t="str">
        <f>IFERROR(VLOOKUP(INDEX(EU_Extra!$D$157:$D$362,MATCH(LARGE(EU_Extra!X$157:X$362,$D67),EU_Extra!X$157:X$362,0)),Countries!$A:$B,2,FALSE),"")</f>
        <v>Singapur</v>
      </c>
      <c r="AA67" s="144" t="str">
        <f>IFERROR(VLOOKUP(INDEX(EU_Extra!$D$157:$D$362,MATCH(LARGE(EU_Extra!Y$157:Y$362,$D67),EU_Extra!Y$157:Y$362,0)),Countries!$A:$B,2,FALSE),"")</f>
        <v>Armenien</v>
      </c>
      <c r="AB67" s="144" t="str">
        <f>IFERROR(VLOOKUP(INDEX(EU_Extra!$D$157:$D$362,MATCH(LARGE(EU_Extra!Z$157:Z$362,$D67),EU_Extra!Z$157:Z$362,0)),Countries!$A:$B,2,FALSE),"")</f>
        <v/>
      </c>
      <c r="AC67" s="144" t="str">
        <f>IFERROR(VLOOKUP(INDEX(EU_Extra!$D$157:$D$362,MATCH(LARGE(EU_Extra!AA$157:AA$362,$D67),EU_Extra!AA$157:AA$362,0)),Countries!$A:$B,2,FALSE),"")</f>
        <v/>
      </c>
      <c r="AD67" s="144" t="str">
        <f>IFERROR(VLOOKUP(INDEX(EU_Extra!$D$157:$D$362,MATCH(LARGE(EU_Extra!AB$157:AB$362,$D67),EU_Extra!AB$157:AB$362,0)),Countries!$A:$B,2,FALSE),"")</f>
        <v/>
      </c>
      <c r="AE67" s="144" t="str">
        <f>IFERROR(VLOOKUP(INDEX(EU_Extra!$D$157:$D$362,MATCH(LARGE(EU_Extra!AC$157:AC$362,$D67),EU_Extra!AC$157:AC$362,0)),Countries!$A:$B,2,FALSE),"")</f>
        <v/>
      </c>
      <c r="AF67" s="144" t="str">
        <f>IFERROR(VLOOKUP(INDEX(EU_Extra!$D$157:$D$362,MATCH(LARGE(EU_Extra!AD$157:AD$362,$D67),EU_Extra!AD$157:AD$362,0)),Countries!$A:$B,2,FALSE),"")</f>
        <v/>
      </c>
      <c r="AG67" s="144" t="str">
        <f>IFERROR(VLOOKUP(INDEX(EU_Extra!$D$157:$D$362,MATCH(LARGE(EU_Extra!AE$157:AE$362,$D67),EU_Extra!AE$157:AE$362,0)),Countries!$A:$B,2,FALSE),"")</f>
        <v/>
      </c>
      <c r="AH67" s="144" t="str">
        <f>IFERROR(VLOOKUP(INDEX(EU_Extra!$D$157:$D$362,MATCH(LARGE(EU_Extra!AF$157:AF$362,$D67),EU_Extra!AF$157:AF$362,0)),Countries!$A:$B,2,FALSE),"")</f>
        <v/>
      </c>
      <c r="AI67" s="144" t="str">
        <f>IFERROR(VLOOKUP(INDEX(EU_Extra!$D$157:$D$362,MATCH(LARGE(EU_Extra!AG$157:AG$362,$D67),EU_Extra!AG$157:AG$362,0)),Countries!$A:$B,2,FALSE),"")</f>
        <v/>
      </c>
      <c r="AJ67" s="144" t="str">
        <f>IFERROR(VLOOKUP(INDEX(EU_Extra!$D$157:$D$362,MATCH(LARGE(EU_Extra!AH$157:AH$362,$D67),EU_Extra!AH$157:AH$362,0)),Countries!$A:$B,2,FALSE),"")</f>
        <v/>
      </c>
    </row>
    <row r="68" spans="4:36" ht="16" customHeight="1">
      <c r="D68" s="145">
        <f t="shared" si="1"/>
        <v>61</v>
      </c>
      <c r="E68" s="144" t="str">
        <f>IFERROR(VLOOKUP(INDEX(EU_Extra!$D$156:$D$362,MATCH(LARGE(EU_Extra!#REF!,$D68),EU_Extra!#REF!,0)),Countries!$A:$B,2,FALSE),"")</f>
        <v/>
      </c>
      <c r="F68" s="144" t="str">
        <f>IFERROR(VLOOKUP(INDEX(EU_Extra!$D$156:$D$362,MATCH(LARGE(EU_Extra!#REF!,$D68),EU_Extra!#REF!,0)),Countries!$A:$B,2,FALSE),"")</f>
        <v/>
      </c>
      <c r="G68" s="144" t="str">
        <f>IFERROR(VLOOKUP(INDEX(EU_Extra!$D$157:$D$362,MATCH(LARGE(EU_Extra!E$157:E$362,$D68),EU_Extra!E$157:E$362,0)),Countries!$A:$B,2,FALSE),"")</f>
        <v>Kap Verde</v>
      </c>
      <c r="H68" s="144" t="str">
        <f>IFERROR(VLOOKUP(INDEX(EU_Extra!$D$157:$D$362,MATCH(LARGE(EU_Extra!F$157:F$362,$D68),EU_Extra!F$157:F$362,0)),Countries!$A:$B,2,FALSE),"")</f>
        <v>Marokko</v>
      </c>
      <c r="I68" s="144" t="str">
        <f>IFERROR(VLOOKUP(INDEX(EU_Extra!$D$157:$D$362,MATCH(LARGE(EU_Extra!G$157:G$362,$D68),EU_Extra!G$157:G$362,0)),Countries!$A:$B,2,FALSE),"")</f>
        <v>Singapur</v>
      </c>
      <c r="J68" s="144" t="str">
        <f>IFERROR(VLOOKUP(INDEX(EU_Extra!$D$157:$D$362,MATCH(LARGE(EU_Extra!H$157:H$362,$D68),EU_Extra!H$157:H$362,0)),Countries!$A:$B,2,FALSE),"")</f>
        <v>China</v>
      </c>
      <c r="K68" s="144" t="str">
        <f>IFERROR(VLOOKUP(INDEX(EU_Extra!$D$157:$D$362,MATCH(LARGE(EU_Extra!I$157:I$362,$D68),EU_Extra!I$157:I$362,0)),Countries!$A:$B,2,FALSE),"")</f>
        <v>Ceuta</v>
      </c>
      <c r="L68" s="144" t="str">
        <f>IFERROR(VLOOKUP(INDEX(EU_Extra!$D$157:$D$362,MATCH(LARGE(EU_Extra!J$157:J$362,$D68),EU_Extra!J$157:J$362,0)),Countries!$A:$B,2,FALSE),"")</f>
        <v>Türkei</v>
      </c>
      <c r="M68" s="144" t="str">
        <f>IFERROR(VLOOKUP(INDEX(EU_Extra!$D$157:$D$362,MATCH(LARGE(EU_Extra!K$157:K$362,$D68),EU_Extra!K$157:K$362,0)),Countries!$A:$B,2,FALSE),"")</f>
        <v>Sierra Leone</v>
      </c>
      <c r="N68" s="144" t="str">
        <f>IFERROR(VLOOKUP(INDEX(EU_Extra!$D$157:$D$362,MATCH(LARGE(EU_Extra!L$157:L$362,$D68),EU_Extra!L$157:L$362,0)),Countries!$A:$B,2,FALSE),"")</f>
        <v>Gibraltar</v>
      </c>
      <c r="O68" s="144" t="str">
        <f>IFERROR(VLOOKUP(INDEX(EU_Extra!$D$157:$D$362,MATCH(LARGE(EU_Extra!M$157:M$362,$D68),EU_Extra!M$157:M$362,0)),Countries!$A:$B,2,FALSE),"")</f>
        <v>Sierra Leone</v>
      </c>
      <c r="P68" s="144" t="str">
        <f>IFERROR(VLOOKUP(INDEX(EU_Extra!$D$157:$D$362,MATCH(LARGE(EU_Extra!N$157:N$362,$D68),EU_Extra!N$157:N$362,0)),Countries!$A:$B,2,FALSE),"")</f>
        <v>Mauretanien</v>
      </c>
      <c r="Q68" s="144" t="str">
        <f>IFERROR(VLOOKUP(INDEX(EU_Extra!$D$157:$D$362,MATCH(LARGE(EU_Extra!O$157:O$362,$D68),EU_Extra!O$157:O$362,0)),Countries!$A:$B,2,FALSE),"")</f>
        <v>Angola</v>
      </c>
      <c r="R68" s="144" t="str">
        <f>IFERROR(VLOOKUP(INDEX(EU_Extra!$D$157:$D$362,MATCH(LARGE(EU_Extra!P$157:P$362,$D68),EU_Extra!P$157:P$362,0)),Countries!$A:$B,2,FALSE),"")</f>
        <v>China</v>
      </c>
      <c r="S68" s="144" t="str">
        <f>IFERROR(VLOOKUP(INDEX(EU_Extra!$D$157:$D$362,MATCH(LARGE(EU_Extra!Q$157:Q$362,$D68),EU_Extra!Q$157:Q$362,0)),Countries!$A:$B,2,FALSE),"")</f>
        <v>Gambia</v>
      </c>
      <c r="T68" s="144" t="str">
        <f>IFERROR(VLOOKUP(INDEX(EU_Extra!$D$157:$D$362,MATCH(LARGE(EU_Extra!R$157:R$362,$D68),EU_Extra!R$157:R$362,0)),Countries!$A:$B,2,FALSE),"")</f>
        <v>Marokko</v>
      </c>
      <c r="U68" s="144" t="str">
        <f>IFERROR(VLOOKUP(INDEX(EU_Extra!$D$157:$D$362,MATCH(LARGE(EU_Extra!S$157:S$362,$D68),EU_Extra!S$157:S$362,0)),Countries!$A:$B,2,FALSE),"")</f>
        <v>Tunisien</v>
      </c>
      <c r="V68" s="144" t="str">
        <f>IFERROR(VLOOKUP(INDEX(EU_Extra!$D$157:$D$362,MATCH(LARGE(EU_Extra!T$157:T$362,$D68),EU_Extra!T$157:T$362,0)),Countries!$A:$B,2,FALSE),"")</f>
        <v>Tunisien</v>
      </c>
      <c r="W68" s="144" t="str">
        <f>IFERROR(VLOOKUP(INDEX(EU_Extra!$D$157:$D$362,MATCH(LARGE(EU_Extra!U$157:U$362,$D68),EU_Extra!U$157:U$362,0)),Countries!$A:$B,2,FALSE),"")</f>
        <v>Cote d'Ivoire</v>
      </c>
      <c r="X68" s="144" t="str">
        <f>IFERROR(VLOOKUP(INDEX(EU_Extra!$D$157:$D$362,MATCH(LARGE(EU_Extra!V$157:V$362,$D68),EU_Extra!V$157:V$362,0)),Countries!$A:$B,2,FALSE),"")</f>
        <v>Grönland</v>
      </c>
      <c r="Y68" s="144" t="str">
        <f>IFERROR(VLOOKUP(INDEX(EU_Extra!$D$157:$D$362,MATCH(LARGE(EU_Extra!W$157:W$362,$D68),EU_Extra!W$157:W$362,0)),Countries!$A:$B,2,FALSE),"")</f>
        <v>Kanada</v>
      </c>
      <c r="Z68" s="144" t="str">
        <f>IFERROR(VLOOKUP(INDEX(EU_Extra!$D$157:$D$362,MATCH(LARGE(EU_Extra!X$157:X$362,$D68),EU_Extra!X$157:X$362,0)),Countries!$A:$B,2,FALSE),"")</f>
        <v>Tunisien</v>
      </c>
      <c r="AA68" s="144" t="str">
        <f>IFERROR(VLOOKUP(INDEX(EU_Extra!$D$157:$D$362,MATCH(LARGE(EU_Extra!Y$157:Y$362,$D68),EU_Extra!Y$157:Y$362,0)),Countries!$A:$B,2,FALSE),"")</f>
        <v>Kanada</v>
      </c>
      <c r="AB68" s="144" t="str">
        <f>IFERROR(VLOOKUP(INDEX(EU_Extra!$D$157:$D$362,MATCH(LARGE(EU_Extra!Z$157:Z$362,$D68),EU_Extra!Z$157:Z$362,0)),Countries!$A:$B,2,FALSE),"")</f>
        <v/>
      </c>
      <c r="AC68" s="144" t="str">
        <f>IFERROR(VLOOKUP(INDEX(EU_Extra!$D$157:$D$362,MATCH(LARGE(EU_Extra!AA$157:AA$362,$D68),EU_Extra!AA$157:AA$362,0)),Countries!$A:$B,2,FALSE),"")</f>
        <v/>
      </c>
      <c r="AD68" s="144" t="str">
        <f>IFERROR(VLOOKUP(INDEX(EU_Extra!$D$157:$D$362,MATCH(LARGE(EU_Extra!AB$157:AB$362,$D68),EU_Extra!AB$157:AB$362,0)),Countries!$A:$B,2,FALSE),"")</f>
        <v/>
      </c>
      <c r="AE68" s="144" t="str">
        <f>IFERROR(VLOOKUP(INDEX(EU_Extra!$D$157:$D$362,MATCH(LARGE(EU_Extra!AC$157:AC$362,$D68),EU_Extra!AC$157:AC$362,0)),Countries!$A:$B,2,FALSE),"")</f>
        <v/>
      </c>
      <c r="AF68" s="144" t="str">
        <f>IFERROR(VLOOKUP(INDEX(EU_Extra!$D$157:$D$362,MATCH(LARGE(EU_Extra!AD$157:AD$362,$D68),EU_Extra!AD$157:AD$362,0)),Countries!$A:$B,2,FALSE),"")</f>
        <v/>
      </c>
      <c r="AG68" s="144" t="str">
        <f>IFERROR(VLOOKUP(INDEX(EU_Extra!$D$157:$D$362,MATCH(LARGE(EU_Extra!AE$157:AE$362,$D68),EU_Extra!AE$157:AE$362,0)),Countries!$A:$B,2,FALSE),"")</f>
        <v/>
      </c>
      <c r="AH68" s="144" t="str">
        <f>IFERROR(VLOOKUP(INDEX(EU_Extra!$D$157:$D$362,MATCH(LARGE(EU_Extra!AF$157:AF$362,$D68),EU_Extra!AF$157:AF$362,0)),Countries!$A:$B,2,FALSE),"")</f>
        <v/>
      </c>
      <c r="AI68" s="144" t="str">
        <f>IFERROR(VLOOKUP(INDEX(EU_Extra!$D$157:$D$362,MATCH(LARGE(EU_Extra!AG$157:AG$362,$D68),EU_Extra!AG$157:AG$362,0)),Countries!$A:$B,2,FALSE),"")</f>
        <v/>
      </c>
      <c r="AJ68" s="144" t="str">
        <f>IFERROR(VLOOKUP(INDEX(EU_Extra!$D$157:$D$362,MATCH(LARGE(EU_Extra!AH$157:AH$362,$D68),EU_Extra!AH$157:AH$362,0)),Countries!$A:$B,2,FALSE),"")</f>
        <v/>
      </c>
    </row>
    <row r="69" spans="4:36" ht="16" customHeight="1">
      <c r="D69" s="145">
        <f t="shared" si="1"/>
        <v>62</v>
      </c>
      <c r="E69" s="144" t="str">
        <f>IFERROR(VLOOKUP(INDEX(EU_Extra!$D$156:$D$362,MATCH(LARGE(EU_Extra!#REF!,$D69),EU_Extra!#REF!,0)),Countries!$A:$B,2,FALSE),"")</f>
        <v/>
      </c>
      <c r="F69" s="144" t="str">
        <f>IFERROR(VLOOKUP(INDEX(EU_Extra!$D$156:$D$362,MATCH(LARGE(EU_Extra!#REF!,$D69),EU_Extra!#REF!,0)),Countries!$A:$B,2,FALSE),"")</f>
        <v/>
      </c>
      <c r="G69" s="144" t="str">
        <f>IFERROR(VLOOKUP(INDEX(EU_Extra!$D$157:$D$362,MATCH(LARGE(EU_Extra!E$157:E$362,$D69),EU_Extra!E$157:E$362,0)),Countries!$A:$B,2,FALSE),"")</f>
        <v>Besetzte Palästinensische Gebiete</v>
      </c>
      <c r="H69" s="144" t="str">
        <f>IFERROR(VLOOKUP(INDEX(EU_Extra!$D$157:$D$362,MATCH(LARGE(EU_Extra!F$157:F$362,$D69),EU_Extra!F$157:F$362,0)),Countries!$A:$B,2,FALSE),"")</f>
        <v>Malaysia</v>
      </c>
      <c r="I69" s="144" t="str">
        <f>IFERROR(VLOOKUP(INDEX(EU_Extra!$D$157:$D$362,MATCH(LARGE(EU_Extra!G$157:G$362,$D69),EU_Extra!G$157:G$362,0)),Countries!$A:$B,2,FALSE),"")</f>
        <v>Oman</v>
      </c>
      <c r="J69" s="144" t="str">
        <f>IFERROR(VLOOKUP(INDEX(EU_Extra!$D$157:$D$362,MATCH(LARGE(EU_Extra!H$157:H$362,$D69),EU_Extra!H$157:H$362,0)),Countries!$A:$B,2,FALSE),"")</f>
        <v>Anguilla</v>
      </c>
      <c r="K69" s="144" t="str">
        <f>IFERROR(VLOOKUP(INDEX(EU_Extra!$D$157:$D$362,MATCH(LARGE(EU_Extra!I$157:I$362,$D69),EU_Extra!I$157:I$362,0)),Countries!$A:$B,2,FALSE),"")</f>
        <v>Armenien</v>
      </c>
      <c r="L69" s="144" t="str">
        <f>IFERROR(VLOOKUP(INDEX(EU_Extra!$D$157:$D$362,MATCH(LARGE(EU_Extra!J$157:J$362,$D69),EU_Extra!J$157:J$362,0)),Countries!$A:$B,2,FALSE),"")</f>
        <v>Färöerinseln</v>
      </c>
      <c r="M69" s="144" t="str">
        <f>IFERROR(VLOOKUP(INDEX(EU_Extra!$D$157:$D$362,MATCH(LARGE(EU_Extra!K$157:K$362,$D69),EU_Extra!K$157:K$362,0)),Countries!$A:$B,2,FALSE),"")</f>
        <v>Korea, Republik</v>
      </c>
      <c r="N69" s="144" t="str">
        <f>IFERROR(VLOOKUP(INDEX(EU_Extra!$D$157:$D$362,MATCH(LARGE(EU_Extra!L$157:L$362,$D69),EU_Extra!L$157:L$362,0)),Countries!$A:$B,2,FALSE),"")</f>
        <v>Armenien</v>
      </c>
      <c r="O69" s="144" t="str">
        <f>IFERROR(VLOOKUP(INDEX(EU_Extra!$D$157:$D$362,MATCH(LARGE(EU_Extra!M$157:M$362,$D69),EU_Extra!M$157:M$362,0)),Countries!$A:$B,2,FALSE),"")</f>
        <v>Aquatorialguinea</v>
      </c>
      <c r="P69" s="144" t="str">
        <f>IFERROR(VLOOKUP(INDEX(EU_Extra!$D$157:$D$362,MATCH(LARGE(EU_Extra!N$157:N$362,$D69),EU_Extra!N$157:N$362,0)),Countries!$A:$B,2,FALSE),"")</f>
        <v>Kongo, Demokratische Republik</v>
      </c>
      <c r="Q69" s="144" t="str">
        <f>IFERROR(VLOOKUP(INDEX(EU_Extra!$D$157:$D$362,MATCH(LARGE(EU_Extra!O$157:O$362,$D69),EU_Extra!O$157:O$362,0)),Countries!$A:$B,2,FALSE),"")</f>
        <v>Ceuta</v>
      </c>
      <c r="R69" s="144" t="str">
        <f>IFERROR(VLOOKUP(INDEX(EU_Extra!$D$157:$D$362,MATCH(LARGE(EU_Extra!P$157:P$362,$D69),EU_Extra!P$157:P$362,0)),Countries!$A:$B,2,FALSE),"")</f>
        <v>Ceuta</v>
      </c>
      <c r="S69" s="144" t="str">
        <f>IFERROR(VLOOKUP(INDEX(EU_Extra!$D$157:$D$362,MATCH(LARGE(EU_Extra!Q$157:Q$362,$D69),EU_Extra!Q$157:Q$362,0)),Countries!$A:$B,2,FALSE),"")</f>
        <v>Katar</v>
      </c>
      <c r="T69" s="144" t="str">
        <f>IFERROR(VLOOKUP(INDEX(EU_Extra!$D$157:$D$362,MATCH(LARGE(EU_Extra!R$157:R$362,$D69),EU_Extra!R$157:R$362,0)),Countries!$A:$B,2,FALSE),"")</f>
        <v>Neukaledonien</v>
      </c>
      <c r="U69" s="144" t="str">
        <f>IFERROR(VLOOKUP(INDEX(EU_Extra!$D$157:$D$362,MATCH(LARGE(EU_Extra!S$157:S$362,$D69),EU_Extra!S$157:S$362,0)),Countries!$A:$B,2,FALSE),"")</f>
        <v>Grönland</v>
      </c>
      <c r="V69" s="144" t="str">
        <f>IFERROR(VLOOKUP(INDEX(EU_Extra!$D$157:$D$362,MATCH(LARGE(EU_Extra!T$157:T$362,$D69),EU_Extra!T$157:T$362,0)),Countries!$A:$B,2,FALSE),"")</f>
        <v>Tschad</v>
      </c>
      <c r="W69" s="144" t="str">
        <f>IFERROR(VLOOKUP(INDEX(EU_Extra!$D$157:$D$362,MATCH(LARGE(EU_Extra!U$157:U$362,$D69),EU_Extra!U$157:U$362,0)),Countries!$A:$B,2,FALSE),"")</f>
        <v>Marokko</v>
      </c>
      <c r="X69" s="144" t="str">
        <f>IFERROR(VLOOKUP(INDEX(EU_Extra!$D$157:$D$362,MATCH(LARGE(EU_Extra!V$157:V$362,$D69),EU_Extra!V$157:V$362,0)),Countries!$A:$B,2,FALSE),"")</f>
        <v>Aquatorialguinea</v>
      </c>
      <c r="Y69" s="144" t="str">
        <f>IFERROR(VLOOKUP(INDEX(EU_Extra!$D$157:$D$362,MATCH(LARGE(EU_Extra!W$157:W$362,$D69),EU_Extra!W$157:W$362,0)),Countries!$A:$B,2,FALSE),"")</f>
        <v>Katar</v>
      </c>
      <c r="Z69" s="144" t="str">
        <f>IFERROR(VLOOKUP(INDEX(EU_Extra!$D$157:$D$362,MATCH(LARGE(EU_Extra!X$157:X$362,$D69),EU_Extra!X$157:X$362,0)),Countries!$A:$B,2,FALSE),"")</f>
        <v>Melilla</v>
      </c>
      <c r="AA69" s="144" t="str">
        <f>IFERROR(VLOOKUP(INDEX(EU_Extra!$D$157:$D$362,MATCH(LARGE(EU_Extra!Y$157:Y$362,$D69),EU_Extra!Y$157:Y$362,0)),Countries!$A:$B,2,FALSE),"")</f>
        <v>Pakistan</v>
      </c>
      <c r="AB69" s="144" t="str">
        <f>IFERROR(VLOOKUP(INDEX(EU_Extra!$D$157:$D$362,MATCH(LARGE(EU_Extra!Z$157:Z$362,$D69),EU_Extra!Z$157:Z$362,0)),Countries!$A:$B,2,FALSE),"")</f>
        <v/>
      </c>
      <c r="AC69" s="144" t="str">
        <f>IFERROR(VLOOKUP(INDEX(EU_Extra!$D$157:$D$362,MATCH(LARGE(EU_Extra!AA$157:AA$362,$D69),EU_Extra!AA$157:AA$362,0)),Countries!$A:$B,2,FALSE),"")</f>
        <v/>
      </c>
      <c r="AD69" s="144" t="str">
        <f>IFERROR(VLOOKUP(INDEX(EU_Extra!$D$157:$D$362,MATCH(LARGE(EU_Extra!AB$157:AB$362,$D69),EU_Extra!AB$157:AB$362,0)),Countries!$A:$B,2,FALSE),"")</f>
        <v/>
      </c>
      <c r="AE69" s="144" t="str">
        <f>IFERROR(VLOOKUP(INDEX(EU_Extra!$D$157:$D$362,MATCH(LARGE(EU_Extra!AC$157:AC$362,$D69),EU_Extra!AC$157:AC$362,0)),Countries!$A:$B,2,FALSE),"")</f>
        <v/>
      </c>
      <c r="AF69" s="144" t="str">
        <f>IFERROR(VLOOKUP(INDEX(EU_Extra!$D$157:$D$362,MATCH(LARGE(EU_Extra!AD$157:AD$362,$D69),EU_Extra!AD$157:AD$362,0)),Countries!$A:$B,2,FALSE),"")</f>
        <v/>
      </c>
      <c r="AG69" s="144" t="str">
        <f>IFERROR(VLOOKUP(INDEX(EU_Extra!$D$157:$D$362,MATCH(LARGE(EU_Extra!AE$157:AE$362,$D69),EU_Extra!AE$157:AE$362,0)),Countries!$A:$B,2,FALSE),"")</f>
        <v/>
      </c>
      <c r="AH69" s="144" t="str">
        <f>IFERROR(VLOOKUP(INDEX(EU_Extra!$D$157:$D$362,MATCH(LARGE(EU_Extra!AF$157:AF$362,$D69),EU_Extra!AF$157:AF$362,0)),Countries!$A:$B,2,FALSE),"")</f>
        <v/>
      </c>
      <c r="AI69" s="144" t="str">
        <f>IFERROR(VLOOKUP(INDEX(EU_Extra!$D$157:$D$362,MATCH(LARGE(EU_Extra!AG$157:AG$362,$D69),EU_Extra!AG$157:AG$362,0)),Countries!$A:$B,2,FALSE),"")</f>
        <v/>
      </c>
      <c r="AJ69" s="144" t="str">
        <f>IFERROR(VLOOKUP(INDEX(EU_Extra!$D$157:$D$362,MATCH(LARGE(EU_Extra!AH$157:AH$362,$D69),EU_Extra!AH$157:AH$362,0)),Countries!$A:$B,2,FALSE),"")</f>
        <v/>
      </c>
    </row>
    <row r="70" spans="4:36" ht="16" customHeight="1">
      <c r="D70" s="145">
        <f t="shared" si="1"/>
        <v>63</v>
      </c>
      <c r="E70" s="144" t="str">
        <f>IFERROR(VLOOKUP(INDEX(EU_Extra!$D$156:$D$362,MATCH(LARGE(EU_Extra!#REF!,$D70),EU_Extra!#REF!,0)),Countries!$A:$B,2,FALSE),"")</f>
        <v/>
      </c>
      <c r="F70" s="144" t="str">
        <f>IFERROR(VLOOKUP(INDEX(EU_Extra!$D$156:$D$362,MATCH(LARGE(EU_Extra!#REF!,$D70),EU_Extra!#REF!,0)),Countries!$A:$B,2,FALSE),"")</f>
        <v/>
      </c>
      <c r="G70" s="144" t="str">
        <f>IFERROR(VLOOKUP(INDEX(EU_Extra!$D$157:$D$362,MATCH(LARGE(EU_Extra!E$157:E$362,$D70),EU_Extra!E$157:E$362,0)),Countries!$A:$B,2,FALSE),"")</f>
        <v>Guinea-Bissau</v>
      </c>
      <c r="H70" s="144" t="str">
        <f>IFERROR(VLOOKUP(INDEX(EU_Extra!$D$157:$D$362,MATCH(LARGE(EU_Extra!F$157:F$362,$D70),EU_Extra!F$157:F$362,0)),Countries!$A:$B,2,FALSE),"")</f>
        <v>Gambia</v>
      </c>
      <c r="I70" s="144" t="str">
        <f>IFERROR(VLOOKUP(INDEX(EU_Extra!$D$157:$D$362,MATCH(LARGE(EU_Extra!G$157:G$362,$D70),EU_Extra!G$157:G$362,0)),Countries!$A:$B,2,FALSE),"")</f>
        <v>Turkmenistan</v>
      </c>
      <c r="J70" s="144" t="str">
        <f>IFERROR(VLOOKUP(INDEX(EU_Extra!$D$157:$D$362,MATCH(LARGE(EU_Extra!H$157:H$362,$D70),EU_Extra!H$157:H$362,0)),Countries!$A:$B,2,FALSE),"")</f>
        <v>Mali</v>
      </c>
      <c r="K70" s="144" t="str">
        <f>IFERROR(VLOOKUP(INDEX(EU_Extra!$D$157:$D$362,MATCH(LARGE(EU_Extra!I$157:I$362,$D70),EU_Extra!I$157:I$362,0)),Countries!$A:$B,2,FALSE),"")</f>
        <v>Island</v>
      </c>
      <c r="L70" s="144" t="str">
        <f>IFERROR(VLOOKUP(INDEX(EU_Extra!$D$157:$D$362,MATCH(LARGE(EU_Extra!J$157:J$362,$D70),EU_Extra!J$157:J$362,0)),Countries!$A:$B,2,FALSE),"")</f>
        <v>Mauretanien</v>
      </c>
      <c r="M70" s="144" t="str">
        <f>IFERROR(VLOOKUP(INDEX(EU_Extra!$D$157:$D$362,MATCH(LARGE(EU_Extra!K$157:K$362,$D70),EU_Extra!K$157:K$362,0)),Countries!$A:$B,2,FALSE),"")</f>
        <v>Sri Lanka</v>
      </c>
      <c r="N70" s="144" t="str">
        <f>IFERROR(VLOOKUP(INDEX(EU_Extra!$D$157:$D$362,MATCH(LARGE(EU_Extra!L$157:L$362,$D70),EU_Extra!L$157:L$362,0)),Countries!$A:$B,2,FALSE),"")</f>
        <v>Marokko</v>
      </c>
      <c r="O70" s="144" t="str">
        <f>IFERROR(VLOOKUP(INDEX(EU_Extra!$D$157:$D$362,MATCH(LARGE(EU_Extra!M$157:M$362,$D70),EU_Extra!M$157:M$362,0)),Countries!$A:$B,2,FALSE),"")</f>
        <v>Viet Nam</v>
      </c>
      <c r="P70" s="144" t="str">
        <f>IFERROR(VLOOKUP(INDEX(EU_Extra!$D$157:$D$362,MATCH(LARGE(EU_Extra!N$157:N$362,$D70),EU_Extra!N$157:N$362,0)),Countries!$A:$B,2,FALSE),"")</f>
        <v>Sri Lanka</v>
      </c>
      <c r="Q70" s="144" t="str">
        <f>IFERROR(VLOOKUP(INDEX(EU_Extra!$D$157:$D$362,MATCH(LARGE(EU_Extra!O$157:O$362,$D70),EU_Extra!O$157:O$362,0)),Countries!$A:$B,2,FALSE),"")</f>
        <v>Kanada</v>
      </c>
      <c r="R70" s="144" t="str">
        <f>IFERROR(VLOOKUP(INDEX(EU_Extra!$D$157:$D$362,MATCH(LARGE(EU_Extra!P$157:P$362,$D70),EU_Extra!P$157:P$362,0)),Countries!$A:$B,2,FALSE),"")</f>
        <v>Mongolei</v>
      </c>
      <c r="S70" s="144" t="str">
        <f>IFERROR(VLOOKUP(INDEX(EU_Extra!$D$157:$D$362,MATCH(LARGE(EU_Extra!Q$157:Q$362,$D70),EU_Extra!Q$157:Q$362,0)),Countries!$A:$B,2,FALSE),"")</f>
        <v>Sao Tome und Procipe</v>
      </c>
      <c r="T70" s="144" t="str">
        <f>IFERROR(VLOOKUP(INDEX(EU_Extra!$D$157:$D$362,MATCH(LARGE(EU_Extra!R$157:R$362,$D70),EU_Extra!R$157:R$362,0)),Countries!$A:$B,2,FALSE),"")</f>
        <v>Gambia</v>
      </c>
      <c r="U70" s="144" t="str">
        <f>IFERROR(VLOOKUP(INDEX(EU_Extra!$D$157:$D$362,MATCH(LARGE(EU_Extra!S$157:S$362,$D70),EU_Extra!S$157:S$362,0)),Countries!$A:$B,2,FALSE),"")</f>
        <v>Marokko</v>
      </c>
      <c r="V70" s="144" t="str">
        <f>IFERROR(VLOOKUP(INDEX(EU_Extra!$D$157:$D$362,MATCH(LARGE(EU_Extra!T$157:T$362,$D70),EU_Extra!T$157:T$362,0)),Countries!$A:$B,2,FALSE),"")</f>
        <v>Marokko</v>
      </c>
      <c r="W70" s="144" t="str">
        <f>IFERROR(VLOOKUP(INDEX(EU_Extra!$D$157:$D$362,MATCH(LARGE(EU_Extra!U$157:U$362,$D70),EU_Extra!U$157:U$362,0)),Countries!$A:$B,2,FALSE),"")</f>
        <v>Suriname</v>
      </c>
      <c r="X70" s="144" t="str">
        <f>IFERROR(VLOOKUP(INDEX(EU_Extra!$D$157:$D$362,MATCH(LARGE(EU_Extra!V$157:V$362,$D70),EU_Extra!V$157:V$362,0)),Countries!$A:$B,2,FALSE),"")</f>
        <v>Andorra</v>
      </c>
      <c r="Y70" s="144" t="str">
        <f>IFERROR(VLOOKUP(INDEX(EU_Extra!$D$157:$D$362,MATCH(LARGE(EU_Extra!W$157:W$362,$D70),EU_Extra!W$157:W$362,0)),Countries!$A:$B,2,FALSE),"")</f>
        <v>Färöerinseln</v>
      </c>
      <c r="Z70" s="144" t="str">
        <f>IFERROR(VLOOKUP(INDEX(EU_Extra!$D$157:$D$362,MATCH(LARGE(EU_Extra!X$157:X$362,$D70),EU_Extra!X$157:X$362,0)),Countries!$A:$B,2,FALSE),"")</f>
        <v>Gambia</v>
      </c>
      <c r="AA70" s="144" t="str">
        <f>IFERROR(VLOOKUP(INDEX(EU_Extra!$D$157:$D$362,MATCH(LARGE(EU_Extra!Y$157:Y$362,$D70),EU_Extra!Y$157:Y$362,0)),Countries!$A:$B,2,FALSE),"")</f>
        <v>Färöerinseln</v>
      </c>
      <c r="AB70" s="144" t="str">
        <f>IFERROR(VLOOKUP(INDEX(EU_Extra!$D$157:$D$362,MATCH(LARGE(EU_Extra!Z$157:Z$362,$D70),EU_Extra!Z$157:Z$362,0)),Countries!$A:$B,2,FALSE),"")</f>
        <v/>
      </c>
      <c r="AC70" s="144" t="str">
        <f>IFERROR(VLOOKUP(INDEX(EU_Extra!$D$157:$D$362,MATCH(LARGE(EU_Extra!AA$157:AA$362,$D70),EU_Extra!AA$157:AA$362,0)),Countries!$A:$B,2,FALSE),"")</f>
        <v/>
      </c>
      <c r="AD70" s="144" t="str">
        <f>IFERROR(VLOOKUP(INDEX(EU_Extra!$D$157:$D$362,MATCH(LARGE(EU_Extra!AB$157:AB$362,$D70),EU_Extra!AB$157:AB$362,0)),Countries!$A:$B,2,FALSE),"")</f>
        <v/>
      </c>
      <c r="AE70" s="144" t="str">
        <f>IFERROR(VLOOKUP(INDEX(EU_Extra!$D$157:$D$362,MATCH(LARGE(EU_Extra!AC$157:AC$362,$D70),EU_Extra!AC$157:AC$362,0)),Countries!$A:$B,2,FALSE),"")</f>
        <v/>
      </c>
      <c r="AF70" s="144" t="str">
        <f>IFERROR(VLOOKUP(INDEX(EU_Extra!$D$157:$D$362,MATCH(LARGE(EU_Extra!AD$157:AD$362,$D70),EU_Extra!AD$157:AD$362,0)),Countries!$A:$B,2,FALSE),"")</f>
        <v/>
      </c>
      <c r="AG70" s="144" t="str">
        <f>IFERROR(VLOOKUP(INDEX(EU_Extra!$D$157:$D$362,MATCH(LARGE(EU_Extra!AE$157:AE$362,$D70),EU_Extra!AE$157:AE$362,0)),Countries!$A:$B,2,FALSE),"")</f>
        <v/>
      </c>
      <c r="AH70" s="144" t="str">
        <f>IFERROR(VLOOKUP(INDEX(EU_Extra!$D$157:$D$362,MATCH(LARGE(EU_Extra!AF$157:AF$362,$D70),EU_Extra!AF$157:AF$362,0)),Countries!$A:$B,2,FALSE),"")</f>
        <v/>
      </c>
      <c r="AI70" s="144" t="str">
        <f>IFERROR(VLOOKUP(INDEX(EU_Extra!$D$157:$D$362,MATCH(LARGE(EU_Extra!AG$157:AG$362,$D70),EU_Extra!AG$157:AG$362,0)),Countries!$A:$B,2,FALSE),"")</f>
        <v/>
      </c>
      <c r="AJ70" s="144" t="str">
        <f>IFERROR(VLOOKUP(INDEX(EU_Extra!$D$157:$D$362,MATCH(LARGE(EU_Extra!AH$157:AH$362,$D70),EU_Extra!AH$157:AH$362,0)),Countries!$A:$B,2,FALSE),"")</f>
        <v/>
      </c>
    </row>
    <row r="71" spans="4:36" ht="16" customHeight="1">
      <c r="D71" s="145">
        <f t="shared" si="1"/>
        <v>64</v>
      </c>
      <c r="E71" s="144" t="str">
        <f>IFERROR(VLOOKUP(INDEX(EU_Extra!$D$156:$D$362,MATCH(LARGE(EU_Extra!#REF!,$D71),EU_Extra!#REF!,0)),Countries!$A:$B,2,FALSE),"")</f>
        <v/>
      </c>
      <c r="F71" s="144" t="str">
        <f>IFERROR(VLOOKUP(INDEX(EU_Extra!$D$156:$D$362,MATCH(LARGE(EU_Extra!#REF!,$D71),EU_Extra!#REF!,0)),Countries!$A:$B,2,FALSE),"")</f>
        <v/>
      </c>
      <c r="G71" s="144" t="str">
        <f>IFERROR(VLOOKUP(INDEX(EU_Extra!$D$157:$D$362,MATCH(LARGE(EU_Extra!E$157:E$362,$D71),EU_Extra!E$157:E$362,0)),Countries!$A:$B,2,FALSE),"")</f>
        <v>Afghanistan</v>
      </c>
      <c r="H71" s="144" t="str">
        <f>IFERROR(VLOOKUP(INDEX(EU_Extra!$D$157:$D$362,MATCH(LARGE(EU_Extra!F$157:F$362,$D71),EU_Extra!F$157:F$362,0)),Countries!$A:$B,2,FALSE),"")</f>
        <v>Liberia</v>
      </c>
      <c r="I71" s="144" t="str">
        <f>IFERROR(VLOOKUP(INDEX(EU_Extra!$D$157:$D$362,MATCH(LARGE(EU_Extra!G$157:G$362,$D71),EU_Extra!G$157:G$362,0)),Countries!$A:$B,2,FALSE),"")</f>
        <v>Guinea-Bissau</v>
      </c>
      <c r="J71" s="144" t="str">
        <f>IFERROR(VLOOKUP(INDEX(EU_Extra!$D$157:$D$362,MATCH(LARGE(EU_Extra!H$157:H$362,$D71),EU_Extra!H$157:H$362,0)),Countries!$A:$B,2,FALSE),"")</f>
        <v>Korea, Republik</v>
      </c>
      <c r="K71" s="144" t="str">
        <f>IFERROR(VLOOKUP(INDEX(EU_Extra!$D$157:$D$362,MATCH(LARGE(EU_Extra!I$157:I$362,$D71),EU_Extra!I$157:I$362,0)),Countries!$A:$B,2,FALSE),"")</f>
        <v>Taiwan</v>
      </c>
      <c r="L71" s="144" t="str">
        <f>IFERROR(VLOOKUP(INDEX(EU_Extra!$D$157:$D$362,MATCH(LARGE(EU_Extra!J$157:J$362,$D71),EU_Extra!J$157:J$362,0)),Countries!$A:$B,2,FALSE),"")</f>
        <v>Sri Lanka</v>
      </c>
      <c r="M71" s="144" t="str">
        <f>IFERROR(VLOOKUP(INDEX(EU_Extra!$D$157:$D$362,MATCH(LARGE(EU_Extra!K$157:K$362,$D71),EU_Extra!K$157:K$362,0)),Countries!$A:$B,2,FALSE),"")</f>
        <v>St. Vincent und die Grenadien</v>
      </c>
      <c r="N71" s="144" t="str">
        <f>IFERROR(VLOOKUP(INDEX(EU_Extra!$D$157:$D$362,MATCH(LARGE(EU_Extra!L$157:L$362,$D71),EU_Extra!L$157:L$362,0)),Countries!$A:$B,2,FALSE),"")</f>
        <v>Ukraine</v>
      </c>
      <c r="O71" s="144" t="str">
        <f>IFERROR(VLOOKUP(INDEX(EU_Extra!$D$157:$D$362,MATCH(LARGE(EU_Extra!M$157:M$362,$D71),EU_Extra!M$157:M$362,0)),Countries!$A:$B,2,FALSE),"")</f>
        <v>Grönland</v>
      </c>
      <c r="P71" s="144" t="str">
        <f>IFERROR(VLOOKUP(INDEX(EU_Extra!$D$157:$D$362,MATCH(LARGE(EU_Extra!N$157:N$362,$D71),EU_Extra!N$157:N$362,0)),Countries!$A:$B,2,FALSE),"")</f>
        <v>Moldau</v>
      </c>
      <c r="Q71" s="144" t="str">
        <f>IFERROR(VLOOKUP(INDEX(EU_Extra!$D$157:$D$362,MATCH(LARGE(EU_Extra!O$157:O$362,$D71),EU_Extra!O$157:O$362,0)),Countries!$A:$B,2,FALSE),"")</f>
        <v>Mauretanien</v>
      </c>
      <c r="R71" s="144" t="str">
        <f>IFERROR(VLOOKUP(INDEX(EU_Extra!$D$157:$D$362,MATCH(LARGE(EU_Extra!P$157:P$362,$D71),EU_Extra!P$157:P$362,0)),Countries!$A:$B,2,FALSE),"")</f>
        <v>Jemen</v>
      </c>
      <c r="S71" s="144" t="str">
        <f>IFERROR(VLOOKUP(INDEX(EU_Extra!$D$157:$D$362,MATCH(LARGE(EU_Extra!Q$157:Q$362,$D71),EU_Extra!Q$157:Q$362,0)),Countries!$A:$B,2,FALSE),"")</f>
        <v>Marokko</v>
      </c>
      <c r="T71" s="144" t="str">
        <f>IFERROR(VLOOKUP(INDEX(EU_Extra!$D$157:$D$362,MATCH(LARGE(EU_Extra!R$157:R$362,$D71),EU_Extra!R$157:R$362,0)),Countries!$A:$B,2,FALSE),"")</f>
        <v>Bosnien-Herzegowina</v>
      </c>
      <c r="U71" s="144" t="str">
        <f>IFERROR(VLOOKUP(INDEX(EU_Extra!$D$157:$D$362,MATCH(LARGE(EU_Extra!S$157:S$362,$D71),EU_Extra!S$157:S$362,0)),Countries!$A:$B,2,FALSE),"")</f>
        <v>Nicht spezifizierte Länder und Gebiete im Rahmen des Warenverkehrs mit Drittländern</v>
      </c>
      <c r="V71" s="144" t="str">
        <f>IFERROR(VLOOKUP(INDEX(EU_Extra!$D$157:$D$362,MATCH(LARGE(EU_Extra!T$157:T$362,$D71),EU_Extra!T$157:T$362,0)),Countries!$A:$B,2,FALSE),"")</f>
        <v>Kongo, Demokratische Republik</v>
      </c>
      <c r="W71" s="144" t="str">
        <f>IFERROR(VLOOKUP(INDEX(EU_Extra!$D$157:$D$362,MATCH(LARGE(EU_Extra!U$157:U$362,$D71),EU_Extra!U$157:U$362,0)),Countries!$A:$B,2,FALSE),"")</f>
        <v>Korea, Republik</v>
      </c>
      <c r="X71" s="144" t="str">
        <f>IFERROR(VLOOKUP(INDEX(EU_Extra!$D$157:$D$362,MATCH(LARGE(EU_Extra!V$157:V$362,$D71),EU_Extra!V$157:V$362,0)),Countries!$A:$B,2,FALSE),"")</f>
        <v>Somalia</v>
      </c>
      <c r="Y71" s="144" t="str">
        <f>IFERROR(VLOOKUP(INDEX(EU_Extra!$D$157:$D$362,MATCH(LARGE(EU_Extra!W$157:W$362,$D71),EU_Extra!W$157:W$362,0)),Countries!$A:$B,2,FALSE),"")</f>
        <v>Suriname</v>
      </c>
      <c r="Z71" s="144" t="str">
        <f>IFERROR(VLOOKUP(INDEX(EU_Extra!$D$157:$D$362,MATCH(LARGE(EU_Extra!X$157:X$362,$D71),EU_Extra!X$157:X$362,0)),Countries!$A:$B,2,FALSE),"")</f>
        <v>Angola</v>
      </c>
      <c r="AA71" s="144" t="str">
        <f>IFERROR(VLOOKUP(INDEX(EU_Extra!$D$157:$D$362,MATCH(LARGE(EU_Extra!Y$157:Y$362,$D71),EU_Extra!Y$157:Y$362,0)),Countries!$A:$B,2,FALSE),"")</f>
        <v>Gambia</v>
      </c>
      <c r="AB71" s="144" t="str">
        <f>IFERROR(VLOOKUP(INDEX(EU_Extra!$D$157:$D$362,MATCH(LARGE(EU_Extra!Z$157:Z$362,$D71),EU_Extra!Z$157:Z$362,0)),Countries!$A:$B,2,FALSE),"")</f>
        <v/>
      </c>
      <c r="AC71" s="144" t="str">
        <f>IFERROR(VLOOKUP(INDEX(EU_Extra!$D$157:$D$362,MATCH(LARGE(EU_Extra!AA$157:AA$362,$D71),EU_Extra!AA$157:AA$362,0)),Countries!$A:$B,2,FALSE),"")</f>
        <v/>
      </c>
      <c r="AD71" s="144" t="str">
        <f>IFERROR(VLOOKUP(INDEX(EU_Extra!$D$157:$D$362,MATCH(LARGE(EU_Extra!AB$157:AB$362,$D71),EU_Extra!AB$157:AB$362,0)),Countries!$A:$B,2,FALSE),"")</f>
        <v/>
      </c>
      <c r="AE71" s="144" t="str">
        <f>IFERROR(VLOOKUP(INDEX(EU_Extra!$D$157:$D$362,MATCH(LARGE(EU_Extra!AC$157:AC$362,$D71),EU_Extra!AC$157:AC$362,0)),Countries!$A:$B,2,FALSE),"")</f>
        <v/>
      </c>
      <c r="AF71" s="144" t="str">
        <f>IFERROR(VLOOKUP(INDEX(EU_Extra!$D$157:$D$362,MATCH(LARGE(EU_Extra!AD$157:AD$362,$D71),EU_Extra!AD$157:AD$362,0)),Countries!$A:$B,2,FALSE),"")</f>
        <v/>
      </c>
      <c r="AG71" s="144" t="str">
        <f>IFERROR(VLOOKUP(INDEX(EU_Extra!$D$157:$D$362,MATCH(LARGE(EU_Extra!AE$157:AE$362,$D71),EU_Extra!AE$157:AE$362,0)),Countries!$A:$B,2,FALSE),"")</f>
        <v/>
      </c>
      <c r="AH71" s="144" t="str">
        <f>IFERROR(VLOOKUP(INDEX(EU_Extra!$D$157:$D$362,MATCH(LARGE(EU_Extra!AF$157:AF$362,$D71),EU_Extra!AF$157:AF$362,0)),Countries!$A:$B,2,FALSE),"")</f>
        <v/>
      </c>
      <c r="AI71" s="144" t="str">
        <f>IFERROR(VLOOKUP(INDEX(EU_Extra!$D$157:$D$362,MATCH(LARGE(EU_Extra!AG$157:AG$362,$D71),EU_Extra!AG$157:AG$362,0)),Countries!$A:$B,2,FALSE),"")</f>
        <v/>
      </c>
      <c r="AJ71" s="144" t="str">
        <f>IFERROR(VLOOKUP(INDEX(EU_Extra!$D$157:$D$362,MATCH(LARGE(EU_Extra!AH$157:AH$362,$D71),EU_Extra!AH$157:AH$362,0)),Countries!$A:$B,2,FALSE),"")</f>
        <v/>
      </c>
    </row>
    <row r="72" spans="4:36" ht="16" customHeight="1">
      <c r="D72" s="145">
        <f t="shared" si="1"/>
        <v>65</v>
      </c>
      <c r="E72" s="144" t="str">
        <f>IFERROR(VLOOKUP(INDEX(EU_Extra!$D$156:$D$362,MATCH(LARGE(EU_Extra!#REF!,$D72),EU_Extra!#REF!,0)),Countries!$A:$B,2,FALSE),"")</f>
        <v/>
      </c>
      <c r="F72" s="144" t="str">
        <f>IFERROR(VLOOKUP(INDEX(EU_Extra!$D$156:$D$362,MATCH(LARGE(EU_Extra!#REF!,$D72),EU_Extra!#REF!,0)),Countries!$A:$B,2,FALSE),"")</f>
        <v/>
      </c>
      <c r="G72" s="144" t="str">
        <f>IFERROR(VLOOKUP(INDEX(EU_Extra!$D$157:$D$362,MATCH(LARGE(EU_Extra!E$157:E$362,$D72),EU_Extra!E$157:E$362,0)),Countries!$A:$B,2,FALSE),"")</f>
        <v>Komoren</v>
      </c>
      <c r="H72" s="144" t="str">
        <f>IFERROR(VLOOKUP(INDEX(EU_Extra!$D$157:$D$362,MATCH(LARGE(EU_Extra!F$157:F$362,$D72),EU_Extra!F$157:F$362,0)),Countries!$A:$B,2,FALSE),"")</f>
        <v>Grönland</v>
      </c>
      <c r="I72" s="144" t="str">
        <f>IFERROR(VLOOKUP(INDEX(EU_Extra!$D$157:$D$362,MATCH(LARGE(EU_Extra!G$157:G$362,$D72),EU_Extra!G$157:G$362,0)),Countries!$A:$B,2,FALSE),"")</f>
        <v>Philippinen</v>
      </c>
      <c r="J72" s="144" t="str">
        <f>IFERROR(VLOOKUP(INDEX(EU_Extra!$D$157:$D$362,MATCH(LARGE(EU_Extra!H$157:H$362,$D72),EU_Extra!H$157:H$362,0)),Countries!$A:$B,2,FALSE),"")</f>
        <v>Ghana</v>
      </c>
      <c r="K72" s="144" t="str">
        <f>IFERROR(VLOOKUP(INDEX(EU_Extra!$D$157:$D$362,MATCH(LARGE(EU_Extra!I$157:I$362,$D72),EU_Extra!I$157:I$362,0)),Countries!$A:$B,2,FALSE),"")</f>
        <v>Anguilla</v>
      </c>
      <c r="L72" s="144" t="str">
        <f>IFERROR(VLOOKUP(INDEX(EU_Extra!$D$157:$D$362,MATCH(LARGE(EU_Extra!J$157:J$362,$D72),EU_Extra!J$157:J$362,0)),Countries!$A:$B,2,FALSE),"")</f>
        <v>Pakistan</v>
      </c>
      <c r="M72" s="144" t="str">
        <f>IFERROR(VLOOKUP(INDEX(EU_Extra!$D$157:$D$362,MATCH(LARGE(EU_Extra!K$157:K$362,$D72),EU_Extra!K$157:K$362,0)),Countries!$A:$B,2,FALSE),"")</f>
        <v>Türkei</v>
      </c>
      <c r="N72" s="144" t="str">
        <f>IFERROR(VLOOKUP(INDEX(EU_Extra!$D$157:$D$362,MATCH(LARGE(EU_Extra!L$157:L$362,$D72),EU_Extra!L$157:L$362,0)),Countries!$A:$B,2,FALSE),"")</f>
        <v>Türkei</v>
      </c>
      <c r="O72" s="144" t="str">
        <f>IFERROR(VLOOKUP(INDEX(EU_Extra!$D$157:$D$362,MATCH(LARGE(EU_Extra!M$157:M$362,$D72),EU_Extra!M$157:M$362,0)),Countries!$A:$B,2,FALSE),"")</f>
        <v>Japan</v>
      </c>
      <c r="P72" s="144" t="str">
        <f>IFERROR(VLOOKUP(INDEX(EU_Extra!$D$157:$D$362,MATCH(LARGE(EU_Extra!N$157:N$362,$D72),EU_Extra!N$157:N$362,0)),Countries!$A:$B,2,FALSE),"")</f>
        <v>Dschibuti</v>
      </c>
      <c r="Q72" s="144" t="str">
        <f>IFERROR(VLOOKUP(INDEX(EU_Extra!$D$157:$D$362,MATCH(LARGE(EU_Extra!O$157:O$362,$D72),EU_Extra!O$157:O$362,0)),Countries!$A:$B,2,FALSE),"")</f>
        <v>Turkmenistan</v>
      </c>
      <c r="R72" s="144" t="str">
        <f>IFERROR(VLOOKUP(INDEX(EU_Extra!$D$157:$D$362,MATCH(LARGE(EU_Extra!P$157:P$362,$D72),EU_Extra!P$157:P$362,0)),Countries!$A:$B,2,FALSE),"")</f>
        <v>Taiwan</v>
      </c>
      <c r="S72" s="144" t="str">
        <f>IFERROR(VLOOKUP(INDEX(EU_Extra!$D$157:$D$362,MATCH(LARGE(EU_Extra!Q$157:Q$362,$D72),EU_Extra!Q$157:Q$362,0)),Countries!$A:$B,2,FALSE),"")</f>
        <v>Serbien</v>
      </c>
      <c r="T72" s="144" t="str">
        <f>IFERROR(VLOOKUP(INDEX(EU_Extra!$D$157:$D$362,MATCH(LARGE(EU_Extra!R$157:R$362,$D72),EU_Extra!R$157:R$362,0)),Countries!$A:$B,2,FALSE),"")</f>
        <v>Dschibuti</v>
      </c>
      <c r="U72" s="144" t="str">
        <f>IFERROR(VLOOKUP(INDEX(EU_Extra!$D$157:$D$362,MATCH(LARGE(EU_Extra!S$157:S$362,$D72),EU_Extra!S$157:S$362,0)),Countries!$A:$B,2,FALSE),"")</f>
        <v>Serbien</v>
      </c>
      <c r="V72" s="144" t="str">
        <f>IFERROR(VLOOKUP(INDEX(EU_Extra!$D$157:$D$362,MATCH(LARGE(EU_Extra!T$157:T$362,$D72),EU_Extra!T$157:T$362,0)),Countries!$A:$B,2,FALSE),"")</f>
        <v>Grönland</v>
      </c>
      <c r="W72" s="144" t="str">
        <f>IFERROR(VLOOKUP(INDEX(EU_Extra!$D$157:$D$362,MATCH(LARGE(EU_Extra!U$157:U$362,$D72),EU_Extra!U$157:U$362,0)),Countries!$A:$B,2,FALSE),"")</f>
        <v>Montenegro</v>
      </c>
      <c r="X72" s="144" t="str">
        <f>IFERROR(VLOOKUP(INDEX(EU_Extra!$D$157:$D$362,MATCH(LARGE(EU_Extra!V$157:V$362,$D72),EU_Extra!V$157:V$362,0)),Countries!$A:$B,2,FALSE),"")</f>
        <v>Kap Verde</v>
      </c>
      <c r="Y72" s="144" t="str">
        <f>IFERROR(VLOOKUP(INDEX(EU_Extra!$D$157:$D$362,MATCH(LARGE(EU_Extra!W$157:W$362,$D72),EU_Extra!W$157:W$362,0)),Countries!$A:$B,2,FALSE),"")</f>
        <v>Melilla</v>
      </c>
      <c r="Z72" s="144" t="str">
        <f>IFERROR(VLOOKUP(INDEX(EU_Extra!$D$157:$D$362,MATCH(LARGE(EU_Extra!X$157:X$362,$D72),EU_Extra!X$157:X$362,0)),Countries!$A:$B,2,FALSE),"")</f>
        <v>Nigeria</v>
      </c>
      <c r="AA72" s="144" t="str">
        <f>IFERROR(VLOOKUP(INDEX(EU_Extra!$D$157:$D$362,MATCH(LARGE(EU_Extra!Y$157:Y$362,$D72),EU_Extra!Y$157:Y$362,0)),Countries!$A:$B,2,FALSE),"")</f>
        <v>Brasilien</v>
      </c>
      <c r="AB72" s="144" t="str">
        <f>IFERROR(VLOOKUP(INDEX(EU_Extra!$D$157:$D$362,MATCH(LARGE(EU_Extra!Z$157:Z$362,$D72),EU_Extra!Z$157:Z$362,0)),Countries!$A:$B,2,FALSE),"")</f>
        <v/>
      </c>
      <c r="AC72" s="144" t="str">
        <f>IFERROR(VLOOKUP(INDEX(EU_Extra!$D$157:$D$362,MATCH(LARGE(EU_Extra!AA$157:AA$362,$D72),EU_Extra!AA$157:AA$362,0)),Countries!$A:$B,2,FALSE),"")</f>
        <v/>
      </c>
      <c r="AD72" s="144" t="str">
        <f>IFERROR(VLOOKUP(INDEX(EU_Extra!$D$157:$D$362,MATCH(LARGE(EU_Extra!AB$157:AB$362,$D72),EU_Extra!AB$157:AB$362,0)),Countries!$A:$B,2,FALSE),"")</f>
        <v/>
      </c>
      <c r="AE72" s="144" t="str">
        <f>IFERROR(VLOOKUP(INDEX(EU_Extra!$D$157:$D$362,MATCH(LARGE(EU_Extra!AC$157:AC$362,$D72),EU_Extra!AC$157:AC$362,0)),Countries!$A:$B,2,FALSE),"")</f>
        <v/>
      </c>
      <c r="AF72" s="144" t="str">
        <f>IFERROR(VLOOKUP(INDEX(EU_Extra!$D$157:$D$362,MATCH(LARGE(EU_Extra!AD$157:AD$362,$D72),EU_Extra!AD$157:AD$362,0)),Countries!$A:$B,2,FALSE),"")</f>
        <v/>
      </c>
      <c r="AG72" s="144" t="str">
        <f>IFERROR(VLOOKUP(INDEX(EU_Extra!$D$157:$D$362,MATCH(LARGE(EU_Extra!AE$157:AE$362,$D72),EU_Extra!AE$157:AE$362,0)),Countries!$A:$B,2,FALSE),"")</f>
        <v/>
      </c>
      <c r="AH72" s="144" t="str">
        <f>IFERROR(VLOOKUP(INDEX(EU_Extra!$D$157:$D$362,MATCH(LARGE(EU_Extra!AF$157:AF$362,$D72),EU_Extra!AF$157:AF$362,0)),Countries!$A:$B,2,FALSE),"")</f>
        <v/>
      </c>
      <c r="AI72" s="144" t="str">
        <f>IFERROR(VLOOKUP(INDEX(EU_Extra!$D$157:$D$362,MATCH(LARGE(EU_Extra!AG$157:AG$362,$D72),EU_Extra!AG$157:AG$362,0)),Countries!$A:$B,2,FALSE),"")</f>
        <v/>
      </c>
      <c r="AJ72" s="144" t="str">
        <f>IFERROR(VLOOKUP(INDEX(EU_Extra!$D$157:$D$362,MATCH(LARGE(EU_Extra!AH$157:AH$362,$D72),EU_Extra!AH$157:AH$362,0)),Countries!$A:$B,2,FALSE),"")</f>
        <v/>
      </c>
    </row>
    <row r="73" spans="4:36" ht="16" customHeight="1">
      <c r="D73" s="145">
        <f t="shared" si="1"/>
        <v>66</v>
      </c>
      <c r="E73" s="144" t="str">
        <f>IFERROR(VLOOKUP(INDEX(EU_Extra!$D$156:$D$362,MATCH(LARGE(EU_Extra!#REF!,$D73),EU_Extra!#REF!,0)),Countries!$A:$B,2,FALSE),"")</f>
        <v/>
      </c>
      <c r="F73" s="144" t="str">
        <f>IFERROR(VLOOKUP(INDEX(EU_Extra!$D$156:$D$362,MATCH(LARGE(EU_Extra!#REF!,$D73),EU_Extra!#REF!,0)),Countries!$A:$B,2,FALSE),"")</f>
        <v/>
      </c>
      <c r="G73" s="144" t="str">
        <f>IFERROR(VLOOKUP(INDEX(EU_Extra!$D$157:$D$362,MATCH(LARGE(EU_Extra!E$157:E$362,$D73),EU_Extra!E$157:E$362,0)),Countries!$A:$B,2,FALSE),"")</f>
        <v>Grönland</v>
      </c>
      <c r="H73" s="144" t="str">
        <f>IFERROR(VLOOKUP(INDEX(EU_Extra!$D$157:$D$362,MATCH(LARGE(EU_Extra!F$157:F$362,$D73),EU_Extra!F$157:F$362,0)),Countries!$A:$B,2,FALSE),"")</f>
        <v>Guinea-Bissau</v>
      </c>
      <c r="I73" s="144" t="str">
        <f>IFERROR(VLOOKUP(INDEX(EU_Extra!$D$157:$D$362,MATCH(LARGE(EU_Extra!G$157:G$362,$D73),EU_Extra!G$157:G$362,0)),Countries!$A:$B,2,FALSE),"")</f>
        <v>Madagaskar</v>
      </c>
      <c r="J73" s="144" t="str">
        <f>IFERROR(VLOOKUP(INDEX(EU_Extra!$D$157:$D$362,MATCH(LARGE(EU_Extra!H$157:H$362,$D73),EU_Extra!H$157:H$362,0)),Countries!$A:$B,2,FALSE),"")</f>
        <v>Montenegro</v>
      </c>
      <c r="K73" s="144" t="str">
        <f>IFERROR(VLOOKUP(INDEX(EU_Extra!$D$157:$D$362,MATCH(LARGE(EU_Extra!I$157:I$362,$D73),EU_Extra!I$157:I$362,0)),Countries!$A:$B,2,FALSE),"")</f>
        <v>Kamerun</v>
      </c>
      <c r="L73" s="144" t="str">
        <f>IFERROR(VLOOKUP(INDEX(EU_Extra!$D$157:$D$362,MATCH(LARGE(EU_Extra!J$157:J$362,$D73),EU_Extra!J$157:J$362,0)),Countries!$A:$B,2,FALSE),"")</f>
        <v>Gambia</v>
      </c>
      <c r="M73" s="144" t="str">
        <f>IFERROR(VLOOKUP(INDEX(EU_Extra!$D$157:$D$362,MATCH(LARGE(EU_Extra!K$157:K$362,$D73),EU_Extra!K$157:K$362,0)),Countries!$A:$B,2,FALSE),"")</f>
        <v>Guinea-Bissau</v>
      </c>
      <c r="N73" s="144" t="str">
        <f>IFERROR(VLOOKUP(INDEX(EU_Extra!$D$157:$D$362,MATCH(LARGE(EU_Extra!L$157:L$362,$D73),EU_Extra!L$157:L$362,0)),Countries!$A:$B,2,FALSE),"")</f>
        <v>Burkina Faso</v>
      </c>
      <c r="O73" s="144" t="str">
        <f>IFERROR(VLOOKUP(INDEX(EU_Extra!$D$157:$D$362,MATCH(LARGE(EU_Extra!M$157:M$362,$D73),EU_Extra!M$157:M$362,0)),Countries!$A:$B,2,FALSE),"")</f>
        <v>Ceuta</v>
      </c>
      <c r="P73" s="144" t="str">
        <f>IFERROR(VLOOKUP(INDEX(EU_Extra!$D$157:$D$362,MATCH(LARGE(EU_Extra!N$157:N$362,$D73),EU_Extra!N$157:N$362,0)),Countries!$A:$B,2,FALSE),"")</f>
        <v>Kanada</v>
      </c>
      <c r="Q73" s="144" t="str">
        <f>IFERROR(VLOOKUP(INDEX(EU_Extra!$D$157:$D$362,MATCH(LARGE(EU_Extra!O$157:O$362,$D73),EU_Extra!O$157:O$362,0)),Countries!$A:$B,2,FALSE),"")</f>
        <v>Grönland</v>
      </c>
      <c r="R73" s="144" t="str">
        <f>IFERROR(VLOOKUP(INDEX(EU_Extra!$D$157:$D$362,MATCH(LARGE(EU_Extra!P$157:P$362,$D73),EU_Extra!P$157:P$362,0)),Countries!$A:$B,2,FALSE),"")</f>
        <v>Sao Tome und Procipe</v>
      </c>
      <c r="S73" s="144" t="str">
        <f>IFERROR(VLOOKUP(INDEX(EU_Extra!$D$157:$D$362,MATCH(LARGE(EU_Extra!Q$157:Q$362,$D73),EU_Extra!Q$157:Q$362,0)),Countries!$A:$B,2,FALSE),"")</f>
        <v>Pakistan</v>
      </c>
      <c r="T73" s="144" t="str">
        <f>IFERROR(VLOOKUP(INDEX(EU_Extra!$D$157:$D$362,MATCH(LARGE(EU_Extra!R$157:R$362,$D73),EU_Extra!R$157:R$362,0)),Countries!$A:$B,2,FALSE),"")</f>
        <v>Jemen</v>
      </c>
      <c r="U73" s="144" t="str">
        <f>IFERROR(VLOOKUP(INDEX(EU_Extra!$D$157:$D$362,MATCH(LARGE(EU_Extra!S$157:S$362,$D73),EU_Extra!S$157:S$362,0)),Countries!$A:$B,2,FALSE),"")</f>
        <v>Kanada</v>
      </c>
      <c r="V73" s="144" t="str">
        <f>IFERROR(VLOOKUP(INDEX(EU_Extra!$D$157:$D$362,MATCH(LARGE(EU_Extra!T$157:T$362,$D73),EU_Extra!T$157:T$362,0)),Countries!$A:$B,2,FALSE),"")</f>
        <v>Ceuta</v>
      </c>
      <c r="W73" s="144" t="str">
        <f>IFERROR(VLOOKUP(INDEX(EU_Extra!$D$157:$D$362,MATCH(LARGE(EU_Extra!U$157:U$362,$D73),EU_Extra!U$157:U$362,0)),Countries!$A:$B,2,FALSE),"")</f>
        <v>Athiopien</v>
      </c>
      <c r="X73" s="144" t="str">
        <f>IFERROR(VLOOKUP(INDEX(EU_Extra!$D$157:$D$362,MATCH(LARGE(EU_Extra!V$157:V$362,$D73),EU_Extra!V$157:V$362,0)),Countries!$A:$B,2,FALSE),"")</f>
        <v>Irak</v>
      </c>
      <c r="Y73" s="144" t="str">
        <f>IFERROR(VLOOKUP(INDEX(EU_Extra!$D$157:$D$362,MATCH(LARGE(EU_Extra!W$157:W$362,$D73),EU_Extra!W$157:W$362,0)),Countries!$A:$B,2,FALSE),"")</f>
        <v>Indien</v>
      </c>
      <c r="Z73" s="144" t="str">
        <f>IFERROR(VLOOKUP(INDEX(EU_Extra!$D$157:$D$362,MATCH(LARGE(EU_Extra!X$157:X$362,$D73),EU_Extra!X$157:X$362,0)),Countries!$A:$B,2,FALSE),"")</f>
        <v>Kanada</v>
      </c>
      <c r="AA73" s="144" t="str">
        <f>IFERROR(VLOOKUP(INDEX(EU_Extra!$D$157:$D$362,MATCH(LARGE(EU_Extra!Y$157:Y$362,$D73),EU_Extra!Y$157:Y$362,0)),Countries!$A:$B,2,FALSE),"")</f>
        <v>Guinea-Bissau</v>
      </c>
      <c r="AB73" s="144" t="str">
        <f>IFERROR(VLOOKUP(INDEX(EU_Extra!$D$157:$D$362,MATCH(LARGE(EU_Extra!Z$157:Z$362,$D73),EU_Extra!Z$157:Z$362,0)),Countries!$A:$B,2,FALSE),"")</f>
        <v/>
      </c>
      <c r="AC73" s="144" t="str">
        <f>IFERROR(VLOOKUP(INDEX(EU_Extra!$D$157:$D$362,MATCH(LARGE(EU_Extra!AA$157:AA$362,$D73),EU_Extra!AA$157:AA$362,0)),Countries!$A:$B,2,FALSE),"")</f>
        <v/>
      </c>
      <c r="AD73" s="144" t="str">
        <f>IFERROR(VLOOKUP(INDEX(EU_Extra!$D$157:$D$362,MATCH(LARGE(EU_Extra!AB$157:AB$362,$D73),EU_Extra!AB$157:AB$362,0)),Countries!$A:$B,2,FALSE),"")</f>
        <v/>
      </c>
      <c r="AE73" s="144" t="str">
        <f>IFERROR(VLOOKUP(INDEX(EU_Extra!$D$157:$D$362,MATCH(LARGE(EU_Extra!AC$157:AC$362,$D73),EU_Extra!AC$157:AC$362,0)),Countries!$A:$B,2,FALSE),"")</f>
        <v/>
      </c>
      <c r="AF73" s="144" t="str">
        <f>IFERROR(VLOOKUP(INDEX(EU_Extra!$D$157:$D$362,MATCH(LARGE(EU_Extra!AD$157:AD$362,$D73),EU_Extra!AD$157:AD$362,0)),Countries!$A:$B,2,FALSE),"")</f>
        <v/>
      </c>
      <c r="AG73" s="144" t="str">
        <f>IFERROR(VLOOKUP(INDEX(EU_Extra!$D$157:$D$362,MATCH(LARGE(EU_Extra!AE$157:AE$362,$D73),EU_Extra!AE$157:AE$362,0)),Countries!$A:$B,2,FALSE),"")</f>
        <v/>
      </c>
      <c r="AH73" s="144" t="str">
        <f>IFERROR(VLOOKUP(INDEX(EU_Extra!$D$157:$D$362,MATCH(LARGE(EU_Extra!AF$157:AF$362,$D73),EU_Extra!AF$157:AF$362,0)),Countries!$A:$B,2,FALSE),"")</f>
        <v/>
      </c>
      <c r="AI73" s="144" t="str">
        <f>IFERROR(VLOOKUP(INDEX(EU_Extra!$D$157:$D$362,MATCH(LARGE(EU_Extra!AG$157:AG$362,$D73),EU_Extra!AG$157:AG$362,0)),Countries!$A:$B,2,FALSE),"")</f>
        <v/>
      </c>
      <c r="AJ73" s="144" t="str">
        <f>IFERROR(VLOOKUP(INDEX(EU_Extra!$D$157:$D$362,MATCH(LARGE(EU_Extra!AH$157:AH$362,$D73),EU_Extra!AH$157:AH$362,0)),Countries!$A:$B,2,FALSE),"")</f>
        <v/>
      </c>
    </row>
    <row r="74" spans="4:36" ht="16" customHeight="1">
      <c r="D74" s="145">
        <f t="shared" ref="D74:D137" si="2">D73+1</f>
        <v>67</v>
      </c>
      <c r="E74" s="144" t="str">
        <f>IFERROR(VLOOKUP(INDEX(EU_Extra!$D$156:$D$362,MATCH(LARGE(EU_Extra!#REF!,$D74),EU_Extra!#REF!,0)),Countries!$A:$B,2,FALSE),"")</f>
        <v/>
      </c>
      <c r="F74" s="144" t="str">
        <f>IFERROR(VLOOKUP(INDEX(EU_Extra!$D$156:$D$362,MATCH(LARGE(EU_Extra!#REF!,$D74),EU_Extra!#REF!,0)),Countries!$A:$B,2,FALSE),"")</f>
        <v/>
      </c>
      <c r="G74" s="144" t="str">
        <f>IFERROR(VLOOKUP(INDEX(EU_Extra!$D$157:$D$362,MATCH(LARGE(EU_Extra!E$157:E$362,$D74),EU_Extra!E$157:E$362,0)),Countries!$A:$B,2,FALSE),"")</f>
        <v>Türkei</v>
      </c>
      <c r="H74" s="144" t="str">
        <f>IFERROR(VLOOKUP(INDEX(EU_Extra!$D$157:$D$362,MATCH(LARGE(EU_Extra!F$157:F$362,$D74),EU_Extra!F$157:F$362,0)),Countries!$A:$B,2,FALSE),"")</f>
        <v>Türkei</v>
      </c>
      <c r="I74" s="144" t="str">
        <f>IFERROR(VLOOKUP(INDEX(EU_Extra!$D$157:$D$362,MATCH(LARGE(EU_Extra!G$157:G$362,$D74),EU_Extra!G$157:G$362,0)),Countries!$A:$B,2,FALSE),"")</f>
        <v>Sierra Leone</v>
      </c>
      <c r="J74" s="144" t="str">
        <f>IFERROR(VLOOKUP(INDEX(EU_Extra!$D$157:$D$362,MATCH(LARGE(EU_Extra!H$157:H$362,$D74),EU_Extra!H$157:H$362,0)),Countries!$A:$B,2,FALSE),"")</f>
        <v>Marokko</v>
      </c>
      <c r="K74" s="144" t="str">
        <f>IFERROR(VLOOKUP(INDEX(EU_Extra!$D$157:$D$362,MATCH(LARGE(EU_Extra!I$157:I$362,$D74),EU_Extra!I$157:I$362,0)),Countries!$A:$B,2,FALSE),"")</f>
        <v>Thailand</v>
      </c>
      <c r="L74" s="144" t="str">
        <f>IFERROR(VLOOKUP(INDEX(EU_Extra!$D$157:$D$362,MATCH(LARGE(EU_Extra!J$157:J$362,$D74),EU_Extra!J$157:J$362,0)),Countries!$A:$B,2,FALSE),"")</f>
        <v>Guinea-Bissau</v>
      </c>
      <c r="M74" s="144" t="str">
        <f>IFERROR(VLOOKUP(INDEX(EU_Extra!$D$157:$D$362,MATCH(LARGE(EU_Extra!K$157:K$362,$D74),EU_Extra!K$157:K$362,0)),Countries!$A:$B,2,FALSE),"")</f>
        <v>Grenada</v>
      </c>
      <c r="N74" s="144" t="str">
        <f>IFERROR(VLOOKUP(INDEX(EU_Extra!$D$157:$D$362,MATCH(LARGE(EU_Extra!L$157:L$362,$D74),EU_Extra!L$157:L$362,0)),Countries!$A:$B,2,FALSE),"")</f>
        <v>Aserbaidschan</v>
      </c>
      <c r="O74" s="144" t="str">
        <f>IFERROR(VLOOKUP(INDEX(EU_Extra!$D$157:$D$362,MATCH(LARGE(EU_Extra!M$157:M$362,$D74),EU_Extra!M$157:M$362,0)),Countries!$A:$B,2,FALSE),"")</f>
        <v>Guyana</v>
      </c>
      <c r="P74" s="144" t="str">
        <f>IFERROR(VLOOKUP(INDEX(EU_Extra!$D$157:$D$362,MATCH(LARGE(EU_Extra!N$157:N$362,$D74),EU_Extra!N$157:N$362,0)),Countries!$A:$B,2,FALSE),"")</f>
        <v>Viet Nam</v>
      </c>
      <c r="Q74" s="144" t="str">
        <f>IFERROR(VLOOKUP(INDEX(EU_Extra!$D$157:$D$362,MATCH(LARGE(EU_Extra!O$157:O$362,$D74),EU_Extra!O$157:O$362,0)),Countries!$A:$B,2,FALSE),"")</f>
        <v>Kongo, Demokratische Republik</v>
      </c>
      <c r="R74" s="144" t="str">
        <f>IFERROR(VLOOKUP(INDEX(EU_Extra!$D$157:$D$362,MATCH(LARGE(EU_Extra!P$157:P$362,$D74),EU_Extra!P$157:P$362,0)),Countries!$A:$B,2,FALSE),"")</f>
        <v>Athiopien</v>
      </c>
      <c r="S74" s="144" t="str">
        <f>IFERROR(VLOOKUP(INDEX(EU_Extra!$D$157:$D$362,MATCH(LARGE(EU_Extra!Q$157:Q$362,$D74),EU_Extra!Q$157:Q$362,0)),Countries!$A:$B,2,FALSE),"")</f>
        <v>Aserbaidschan</v>
      </c>
      <c r="T74" s="144" t="str">
        <f>IFERROR(VLOOKUP(INDEX(EU_Extra!$D$157:$D$362,MATCH(LARGE(EU_Extra!R$157:R$362,$D74),EU_Extra!R$157:R$362,0)),Countries!$A:$B,2,FALSE),"")</f>
        <v>Kongo, Demokratische Republik</v>
      </c>
      <c r="U74" s="144" t="str">
        <f>IFERROR(VLOOKUP(INDEX(EU_Extra!$D$157:$D$362,MATCH(LARGE(EU_Extra!S$157:S$362,$D74),EU_Extra!S$157:S$362,0)),Countries!$A:$B,2,FALSE),"")</f>
        <v>Armenien</v>
      </c>
      <c r="V74" s="144" t="str">
        <f>IFERROR(VLOOKUP(INDEX(EU_Extra!$D$157:$D$362,MATCH(LARGE(EU_Extra!T$157:T$362,$D74),EU_Extra!T$157:T$362,0)),Countries!$A:$B,2,FALSE),"")</f>
        <v>Tadschikistan</v>
      </c>
      <c r="W74" s="144" t="str">
        <f>IFERROR(VLOOKUP(INDEX(EU_Extra!$D$157:$D$362,MATCH(LARGE(EU_Extra!U$157:U$362,$D74),EU_Extra!U$157:U$362,0)),Countries!$A:$B,2,FALSE),"")</f>
        <v>Kosovo</v>
      </c>
      <c r="X74" s="144" t="str">
        <f>IFERROR(VLOOKUP(INDEX(EU_Extra!$D$157:$D$362,MATCH(LARGE(EU_Extra!V$157:V$362,$D74),EU_Extra!V$157:V$362,0)),Countries!$A:$B,2,FALSE),"")</f>
        <v>Tschad</v>
      </c>
      <c r="Y74" s="144" t="str">
        <f>IFERROR(VLOOKUP(INDEX(EU_Extra!$D$157:$D$362,MATCH(LARGE(EU_Extra!W$157:W$362,$D74),EU_Extra!W$157:W$362,0)),Countries!$A:$B,2,FALSE),"")</f>
        <v>Schiffsbedarf Extra</v>
      </c>
      <c r="Z74" s="144" t="str">
        <f>IFERROR(VLOOKUP(INDEX(EU_Extra!$D$157:$D$362,MATCH(LARGE(EU_Extra!X$157:X$362,$D74),EU_Extra!X$157:X$362,0)),Countries!$A:$B,2,FALSE),"")</f>
        <v>Pakistan</v>
      </c>
      <c r="AA74" s="144" t="str">
        <f>IFERROR(VLOOKUP(INDEX(EU_Extra!$D$157:$D$362,MATCH(LARGE(EU_Extra!Y$157:Y$362,$D74),EU_Extra!Y$157:Y$362,0)),Countries!$A:$B,2,FALSE),"")</f>
        <v>Usbekistan</v>
      </c>
      <c r="AB74" s="144" t="str">
        <f>IFERROR(VLOOKUP(INDEX(EU_Extra!$D$157:$D$362,MATCH(LARGE(EU_Extra!Z$157:Z$362,$D74),EU_Extra!Z$157:Z$362,0)),Countries!$A:$B,2,FALSE),"")</f>
        <v/>
      </c>
      <c r="AC74" s="144" t="str">
        <f>IFERROR(VLOOKUP(INDEX(EU_Extra!$D$157:$D$362,MATCH(LARGE(EU_Extra!AA$157:AA$362,$D74),EU_Extra!AA$157:AA$362,0)),Countries!$A:$B,2,FALSE),"")</f>
        <v/>
      </c>
      <c r="AD74" s="144" t="str">
        <f>IFERROR(VLOOKUP(INDEX(EU_Extra!$D$157:$D$362,MATCH(LARGE(EU_Extra!AB$157:AB$362,$D74),EU_Extra!AB$157:AB$362,0)),Countries!$A:$B,2,FALSE),"")</f>
        <v/>
      </c>
      <c r="AE74" s="144" t="str">
        <f>IFERROR(VLOOKUP(INDEX(EU_Extra!$D$157:$D$362,MATCH(LARGE(EU_Extra!AC$157:AC$362,$D74),EU_Extra!AC$157:AC$362,0)),Countries!$A:$B,2,FALSE),"")</f>
        <v/>
      </c>
      <c r="AF74" s="144" t="str">
        <f>IFERROR(VLOOKUP(INDEX(EU_Extra!$D$157:$D$362,MATCH(LARGE(EU_Extra!AD$157:AD$362,$D74),EU_Extra!AD$157:AD$362,0)),Countries!$A:$B,2,FALSE),"")</f>
        <v/>
      </c>
      <c r="AG74" s="144" t="str">
        <f>IFERROR(VLOOKUP(INDEX(EU_Extra!$D$157:$D$362,MATCH(LARGE(EU_Extra!AE$157:AE$362,$D74),EU_Extra!AE$157:AE$362,0)),Countries!$A:$B,2,FALSE),"")</f>
        <v/>
      </c>
      <c r="AH74" s="144" t="str">
        <f>IFERROR(VLOOKUP(INDEX(EU_Extra!$D$157:$D$362,MATCH(LARGE(EU_Extra!AF$157:AF$362,$D74),EU_Extra!AF$157:AF$362,0)),Countries!$A:$B,2,FALSE),"")</f>
        <v/>
      </c>
      <c r="AI74" s="144" t="str">
        <f>IFERROR(VLOOKUP(INDEX(EU_Extra!$D$157:$D$362,MATCH(LARGE(EU_Extra!AG$157:AG$362,$D74),EU_Extra!AG$157:AG$362,0)),Countries!$A:$B,2,FALSE),"")</f>
        <v/>
      </c>
      <c r="AJ74" s="144" t="str">
        <f>IFERROR(VLOOKUP(INDEX(EU_Extra!$D$157:$D$362,MATCH(LARGE(EU_Extra!AH$157:AH$362,$D74),EU_Extra!AH$157:AH$362,0)),Countries!$A:$B,2,FALSE),"")</f>
        <v/>
      </c>
    </row>
    <row r="75" spans="4:36" ht="16" customHeight="1">
      <c r="D75" s="145">
        <f t="shared" si="2"/>
        <v>68</v>
      </c>
      <c r="E75" s="144" t="str">
        <f>IFERROR(VLOOKUP(INDEX(EU_Extra!$D$156:$D$362,MATCH(LARGE(EU_Extra!#REF!,$D75),EU_Extra!#REF!,0)),Countries!$A:$B,2,FALSE),"")</f>
        <v/>
      </c>
      <c r="F75" s="144" t="str">
        <f>IFERROR(VLOOKUP(INDEX(EU_Extra!$D$156:$D$362,MATCH(LARGE(EU_Extra!#REF!,$D75),EU_Extra!#REF!,0)),Countries!$A:$B,2,FALSE),"")</f>
        <v/>
      </c>
      <c r="G75" s="144" t="str">
        <f>IFERROR(VLOOKUP(INDEX(EU_Extra!$D$157:$D$362,MATCH(LARGE(EU_Extra!E$157:E$362,$D75),EU_Extra!E$157:E$362,0)),Countries!$A:$B,2,FALSE),"")</f>
        <v>Malaysia</v>
      </c>
      <c r="H75" s="144" t="str">
        <f>IFERROR(VLOOKUP(INDEX(EU_Extra!$D$157:$D$362,MATCH(LARGE(EU_Extra!F$157:F$362,$D75),EU_Extra!F$157:F$362,0)),Countries!$A:$B,2,FALSE),"")</f>
        <v>Komoren</v>
      </c>
      <c r="I75" s="144" t="str">
        <f>IFERROR(VLOOKUP(INDEX(EU_Extra!$D$157:$D$362,MATCH(LARGE(EU_Extra!G$157:G$362,$D75),EU_Extra!G$157:G$362,0)),Countries!$A:$B,2,FALSE),"")</f>
        <v>Katar</v>
      </c>
      <c r="J75" s="144" t="str">
        <f>IFERROR(VLOOKUP(INDEX(EU_Extra!$D$157:$D$362,MATCH(LARGE(EU_Extra!H$157:H$362,$D75),EU_Extra!H$157:H$362,0)),Countries!$A:$B,2,FALSE),"")</f>
        <v>NL Antillen</v>
      </c>
      <c r="K75" s="144" t="str">
        <f>IFERROR(VLOOKUP(INDEX(EU_Extra!$D$157:$D$362,MATCH(LARGE(EU_Extra!I$157:I$362,$D75),EU_Extra!I$157:I$362,0)),Countries!$A:$B,2,FALSE),"")</f>
        <v>Oman</v>
      </c>
      <c r="L75" s="144" t="str">
        <f>IFERROR(VLOOKUP(INDEX(EU_Extra!$D$157:$D$362,MATCH(LARGE(EU_Extra!J$157:J$362,$D75),EU_Extra!J$157:J$362,0)),Countries!$A:$B,2,FALSE),"")</f>
        <v>Heiliger Stuhl (Vatikanstadt)</v>
      </c>
      <c r="M75" s="144" t="str">
        <f>IFERROR(VLOOKUP(INDEX(EU_Extra!$D$157:$D$362,MATCH(LARGE(EU_Extra!K$157:K$362,$D75),EU_Extra!K$157:K$362,0)),Countries!$A:$B,2,FALSE),"")</f>
        <v>Angola</v>
      </c>
      <c r="N75" s="144" t="str">
        <f>IFERROR(VLOOKUP(INDEX(EU_Extra!$D$157:$D$362,MATCH(LARGE(EU_Extra!L$157:L$362,$D75),EU_Extra!L$157:L$362,0)),Countries!$A:$B,2,FALSE),"")</f>
        <v>Neukaledonien</v>
      </c>
      <c r="O75" s="144" t="str">
        <f>IFERROR(VLOOKUP(INDEX(EU_Extra!$D$157:$D$362,MATCH(LARGE(EU_Extra!M$157:M$362,$D75),EU_Extra!M$157:M$362,0)),Countries!$A:$B,2,FALSE),"")</f>
        <v>Hong Kong</v>
      </c>
      <c r="P75" s="144" t="str">
        <f>IFERROR(VLOOKUP(INDEX(EU_Extra!$D$157:$D$362,MATCH(LARGE(EU_Extra!N$157:N$362,$D75),EU_Extra!N$157:N$362,0)),Countries!$A:$B,2,FALSE),"")</f>
        <v>Melilla</v>
      </c>
      <c r="Q75" s="144" t="str">
        <f>IFERROR(VLOOKUP(INDEX(EU_Extra!$D$157:$D$362,MATCH(LARGE(EU_Extra!O$157:O$362,$D75),EU_Extra!O$157:O$362,0)),Countries!$A:$B,2,FALSE),"")</f>
        <v>Mexico</v>
      </c>
      <c r="R75" s="144" t="str">
        <f>IFERROR(VLOOKUP(INDEX(EU_Extra!$D$157:$D$362,MATCH(LARGE(EU_Extra!P$157:P$362,$D75),EU_Extra!P$157:P$362,0)),Countries!$A:$B,2,FALSE),"")</f>
        <v>Kanada</v>
      </c>
      <c r="S75" s="144" t="str">
        <f>IFERROR(VLOOKUP(INDEX(EU_Extra!$D$157:$D$362,MATCH(LARGE(EU_Extra!Q$157:Q$362,$D75),EU_Extra!Q$157:Q$362,0)),Countries!$A:$B,2,FALSE),"")</f>
        <v>Australien</v>
      </c>
      <c r="T75" s="144" t="str">
        <f>IFERROR(VLOOKUP(INDEX(EU_Extra!$D$157:$D$362,MATCH(LARGE(EU_Extra!R$157:R$362,$D75),EU_Extra!R$157:R$362,0)),Countries!$A:$B,2,FALSE),"")</f>
        <v>Aserbaidschan</v>
      </c>
      <c r="U75" s="144" t="str">
        <f>IFERROR(VLOOKUP(INDEX(EU_Extra!$D$157:$D$362,MATCH(LARGE(EU_Extra!S$157:S$362,$D75),EU_Extra!S$157:S$362,0)),Countries!$A:$B,2,FALSE),"")</f>
        <v>Kongo, Demokratische Republik</v>
      </c>
      <c r="V75" s="144" t="str">
        <f>IFERROR(VLOOKUP(INDEX(EU_Extra!$D$157:$D$362,MATCH(LARGE(EU_Extra!T$157:T$362,$D75),EU_Extra!T$157:T$362,0)),Countries!$A:$B,2,FALSE),"")</f>
        <v>Sao Tome und Procipe</v>
      </c>
      <c r="W75" s="144" t="str">
        <f>IFERROR(VLOOKUP(INDEX(EU_Extra!$D$157:$D$362,MATCH(LARGE(EU_Extra!U$157:U$362,$D75),EU_Extra!U$157:U$362,0)),Countries!$A:$B,2,FALSE),"")</f>
        <v>Tadschikistan</v>
      </c>
      <c r="X75" s="144" t="str">
        <f>IFERROR(VLOOKUP(INDEX(EU_Extra!$D$157:$D$362,MATCH(LARGE(EU_Extra!V$157:V$362,$D75),EU_Extra!V$157:V$362,0)),Countries!$A:$B,2,FALSE),"")</f>
        <v>Katar</v>
      </c>
      <c r="Y75" s="144" t="str">
        <f>IFERROR(VLOOKUP(INDEX(EU_Extra!$D$157:$D$362,MATCH(LARGE(EU_Extra!W$157:W$362,$D75),EU_Extra!W$157:W$362,0)),Countries!$A:$B,2,FALSE),"")</f>
        <v>Gambia</v>
      </c>
      <c r="Z75" s="144" t="str">
        <f>IFERROR(VLOOKUP(INDEX(EU_Extra!$D$157:$D$362,MATCH(LARGE(EU_Extra!X$157:X$362,$D75),EU_Extra!X$157:X$362,0)),Countries!$A:$B,2,FALSE),"")</f>
        <v>Mauretanien</v>
      </c>
      <c r="AA75" s="144" t="str">
        <f>IFERROR(VLOOKUP(INDEX(EU_Extra!$D$157:$D$362,MATCH(LARGE(EU_Extra!Y$157:Y$362,$D75),EU_Extra!Y$157:Y$362,0)),Countries!$A:$B,2,FALSE),"")</f>
        <v>Viet Nam</v>
      </c>
      <c r="AB75" s="144" t="str">
        <f>IFERROR(VLOOKUP(INDEX(EU_Extra!$D$157:$D$362,MATCH(LARGE(EU_Extra!Z$157:Z$362,$D75),EU_Extra!Z$157:Z$362,0)),Countries!$A:$B,2,FALSE),"")</f>
        <v/>
      </c>
      <c r="AC75" s="144" t="str">
        <f>IFERROR(VLOOKUP(INDEX(EU_Extra!$D$157:$D$362,MATCH(LARGE(EU_Extra!AA$157:AA$362,$D75),EU_Extra!AA$157:AA$362,0)),Countries!$A:$B,2,FALSE),"")</f>
        <v/>
      </c>
      <c r="AD75" s="144" t="str">
        <f>IFERROR(VLOOKUP(INDEX(EU_Extra!$D$157:$D$362,MATCH(LARGE(EU_Extra!AB$157:AB$362,$D75),EU_Extra!AB$157:AB$362,0)),Countries!$A:$B,2,FALSE),"")</f>
        <v/>
      </c>
      <c r="AE75" s="144" t="str">
        <f>IFERROR(VLOOKUP(INDEX(EU_Extra!$D$157:$D$362,MATCH(LARGE(EU_Extra!AC$157:AC$362,$D75),EU_Extra!AC$157:AC$362,0)),Countries!$A:$B,2,FALSE),"")</f>
        <v/>
      </c>
      <c r="AF75" s="144" t="str">
        <f>IFERROR(VLOOKUP(INDEX(EU_Extra!$D$157:$D$362,MATCH(LARGE(EU_Extra!AD$157:AD$362,$D75),EU_Extra!AD$157:AD$362,0)),Countries!$A:$B,2,FALSE),"")</f>
        <v/>
      </c>
      <c r="AG75" s="144" t="str">
        <f>IFERROR(VLOOKUP(INDEX(EU_Extra!$D$157:$D$362,MATCH(LARGE(EU_Extra!AE$157:AE$362,$D75),EU_Extra!AE$157:AE$362,0)),Countries!$A:$B,2,FALSE),"")</f>
        <v/>
      </c>
      <c r="AH75" s="144" t="str">
        <f>IFERROR(VLOOKUP(INDEX(EU_Extra!$D$157:$D$362,MATCH(LARGE(EU_Extra!AF$157:AF$362,$D75),EU_Extra!AF$157:AF$362,0)),Countries!$A:$B,2,FALSE),"")</f>
        <v/>
      </c>
      <c r="AI75" s="144" t="str">
        <f>IFERROR(VLOOKUP(INDEX(EU_Extra!$D$157:$D$362,MATCH(LARGE(EU_Extra!AG$157:AG$362,$D75),EU_Extra!AG$157:AG$362,0)),Countries!$A:$B,2,FALSE),"")</f>
        <v/>
      </c>
      <c r="AJ75" s="144" t="str">
        <f>IFERROR(VLOOKUP(INDEX(EU_Extra!$D$157:$D$362,MATCH(LARGE(EU_Extra!AH$157:AH$362,$D75),EU_Extra!AH$157:AH$362,0)),Countries!$A:$B,2,FALSE),"")</f>
        <v/>
      </c>
    </row>
    <row r="76" spans="4:36" ht="16" customHeight="1">
      <c r="D76" s="145">
        <f t="shared" si="2"/>
        <v>69</v>
      </c>
      <c r="E76" s="144" t="str">
        <f>IFERROR(VLOOKUP(INDEX(EU_Extra!$D$156:$D$362,MATCH(LARGE(EU_Extra!#REF!,$D76),EU_Extra!#REF!,0)),Countries!$A:$B,2,FALSE),"")</f>
        <v/>
      </c>
      <c r="F76" s="144" t="str">
        <f>IFERROR(VLOOKUP(INDEX(EU_Extra!$D$156:$D$362,MATCH(LARGE(EU_Extra!#REF!,$D76),EU_Extra!#REF!,0)),Countries!$A:$B,2,FALSE),"")</f>
        <v/>
      </c>
      <c r="G76" s="144" t="str">
        <f>IFERROR(VLOOKUP(INDEX(EU_Extra!$D$157:$D$362,MATCH(LARGE(EU_Extra!E$157:E$362,$D76),EU_Extra!E$157:E$362,0)),Countries!$A:$B,2,FALSE),"")</f>
        <v>Liberia</v>
      </c>
      <c r="H76" s="144" t="str">
        <f>IFERROR(VLOOKUP(INDEX(EU_Extra!$D$157:$D$362,MATCH(LARGE(EU_Extra!F$157:F$362,$D76),EU_Extra!F$157:F$362,0)),Countries!$A:$B,2,FALSE),"")</f>
        <v>Mongolei</v>
      </c>
      <c r="I76" s="144" t="str">
        <f>IFERROR(VLOOKUP(INDEX(EU_Extra!$D$157:$D$362,MATCH(LARGE(EU_Extra!G$157:G$362,$D76),EU_Extra!G$157:G$362,0)),Countries!$A:$B,2,FALSE),"")</f>
        <v>Grönland</v>
      </c>
      <c r="J76" s="144" t="str">
        <f>IFERROR(VLOOKUP(INDEX(EU_Extra!$D$157:$D$362,MATCH(LARGE(EU_Extra!H$157:H$362,$D76),EU_Extra!H$157:H$362,0)),Countries!$A:$B,2,FALSE),"")</f>
        <v>Suriname</v>
      </c>
      <c r="K76" s="144" t="str">
        <f>IFERROR(VLOOKUP(INDEX(EU_Extra!$D$157:$D$362,MATCH(LARGE(EU_Extra!I$157:I$362,$D76),EU_Extra!I$157:I$362,0)),Countries!$A:$B,2,FALSE),"")</f>
        <v>Aquatorialguinea</v>
      </c>
      <c r="L76" s="144" t="str">
        <f>IFERROR(VLOOKUP(INDEX(EU_Extra!$D$157:$D$362,MATCH(LARGE(EU_Extra!J$157:J$362,$D76),EU_Extra!J$157:J$362,0)),Countries!$A:$B,2,FALSE),"")</f>
        <v>Cote d'Ivoire</v>
      </c>
      <c r="M76" s="144" t="str">
        <f>IFERROR(VLOOKUP(INDEX(EU_Extra!$D$157:$D$362,MATCH(LARGE(EU_Extra!K$157:K$362,$D76),EU_Extra!K$157:K$362,0)),Countries!$A:$B,2,FALSE),"")</f>
        <v>Uganda</v>
      </c>
      <c r="N76" s="144" t="str">
        <f>IFERROR(VLOOKUP(INDEX(EU_Extra!$D$157:$D$362,MATCH(LARGE(EU_Extra!L$157:L$362,$D76),EU_Extra!L$157:L$362,0)),Countries!$A:$B,2,FALSE),"")</f>
        <v>Kongo, Demokratische Republik</v>
      </c>
      <c r="O76" s="144" t="str">
        <f>IFERROR(VLOOKUP(INDEX(EU_Extra!$D$157:$D$362,MATCH(LARGE(EU_Extra!M$157:M$362,$D76),EU_Extra!M$157:M$362,0)),Countries!$A:$B,2,FALSE),"")</f>
        <v>Taiwan</v>
      </c>
      <c r="P76" s="144" t="str">
        <f>IFERROR(VLOOKUP(INDEX(EU_Extra!$D$157:$D$362,MATCH(LARGE(EU_Extra!N$157:N$362,$D76),EU_Extra!N$157:N$362,0)),Countries!$A:$B,2,FALSE),"")</f>
        <v>Angola</v>
      </c>
      <c r="Q76" s="144" t="str">
        <f>IFERROR(VLOOKUP(INDEX(EU_Extra!$D$157:$D$362,MATCH(LARGE(EU_Extra!O$157:O$362,$D76),EU_Extra!O$157:O$362,0)),Countries!$A:$B,2,FALSE),"")</f>
        <v>Serbien</v>
      </c>
      <c r="R76" s="144" t="str">
        <f>IFERROR(VLOOKUP(INDEX(EU_Extra!$D$157:$D$362,MATCH(LARGE(EU_Extra!P$157:P$362,$D76),EU_Extra!P$157:P$362,0)),Countries!$A:$B,2,FALSE),"")</f>
        <v>Ukraine</v>
      </c>
      <c r="S76" s="144" t="str">
        <f>IFERROR(VLOOKUP(INDEX(EU_Extra!$D$157:$D$362,MATCH(LARGE(EU_Extra!Q$157:Q$362,$D76),EU_Extra!Q$157:Q$362,0)),Countries!$A:$B,2,FALSE),"")</f>
        <v>Liberia</v>
      </c>
      <c r="T76" s="144" t="str">
        <f>IFERROR(VLOOKUP(INDEX(EU_Extra!$D$157:$D$362,MATCH(LARGE(EU_Extra!R$157:R$362,$D76),EU_Extra!R$157:R$362,0)),Countries!$A:$B,2,FALSE),"")</f>
        <v>Pakistan</v>
      </c>
      <c r="U76" s="144" t="str">
        <f>IFERROR(VLOOKUP(INDEX(EU_Extra!$D$157:$D$362,MATCH(LARGE(EU_Extra!S$157:S$362,$D76),EU_Extra!S$157:S$362,0)),Countries!$A:$B,2,FALSE),"")</f>
        <v>Neukaledonien</v>
      </c>
      <c r="V76" s="144" t="str">
        <f>IFERROR(VLOOKUP(INDEX(EU_Extra!$D$157:$D$362,MATCH(LARGE(EU_Extra!T$157:T$362,$D76),EU_Extra!T$157:T$362,0)),Countries!$A:$B,2,FALSE),"")</f>
        <v>Kanada</v>
      </c>
      <c r="W76" s="144" t="str">
        <f>IFERROR(VLOOKUP(INDEX(EU_Extra!$D$157:$D$362,MATCH(LARGE(EU_Extra!U$157:U$362,$D76),EU_Extra!U$157:U$362,0)),Countries!$A:$B,2,FALSE),"")</f>
        <v>Aquatorialguinea</v>
      </c>
      <c r="X76" s="144" t="str">
        <f>IFERROR(VLOOKUP(INDEX(EU_Extra!$D$157:$D$362,MATCH(LARGE(EU_Extra!V$157:V$362,$D76),EU_Extra!V$157:V$362,0)),Countries!$A:$B,2,FALSE),"")</f>
        <v>China</v>
      </c>
      <c r="Y76" s="144" t="str">
        <f>IFERROR(VLOOKUP(INDEX(EU_Extra!$D$157:$D$362,MATCH(LARGE(EU_Extra!W$157:W$362,$D76),EU_Extra!W$157:W$362,0)),Countries!$A:$B,2,FALSE),"")</f>
        <v>Korea, Demokratische Volksrepublik</v>
      </c>
      <c r="Z76" s="144" t="str">
        <f>IFERROR(VLOOKUP(INDEX(EU_Extra!$D$157:$D$362,MATCH(LARGE(EU_Extra!X$157:X$362,$D76),EU_Extra!X$157:X$362,0)),Countries!$A:$B,2,FALSE),"")</f>
        <v>NordMazedonien</v>
      </c>
      <c r="AA76" s="144" t="str">
        <f>IFERROR(VLOOKUP(INDEX(EU_Extra!$D$157:$D$362,MATCH(LARGE(EU_Extra!Y$157:Y$362,$D76),EU_Extra!Y$157:Y$362,0)),Countries!$A:$B,2,FALSE),"")</f>
        <v>Neukaledonien</v>
      </c>
      <c r="AB76" s="144" t="str">
        <f>IFERROR(VLOOKUP(INDEX(EU_Extra!$D$157:$D$362,MATCH(LARGE(EU_Extra!Z$157:Z$362,$D76),EU_Extra!Z$157:Z$362,0)),Countries!$A:$B,2,FALSE),"")</f>
        <v/>
      </c>
      <c r="AC76" s="144" t="str">
        <f>IFERROR(VLOOKUP(INDEX(EU_Extra!$D$157:$D$362,MATCH(LARGE(EU_Extra!AA$157:AA$362,$D76),EU_Extra!AA$157:AA$362,0)),Countries!$A:$B,2,FALSE),"")</f>
        <v/>
      </c>
      <c r="AD76" s="144" t="str">
        <f>IFERROR(VLOOKUP(INDEX(EU_Extra!$D$157:$D$362,MATCH(LARGE(EU_Extra!AB$157:AB$362,$D76),EU_Extra!AB$157:AB$362,0)),Countries!$A:$B,2,FALSE),"")</f>
        <v/>
      </c>
      <c r="AE76" s="144" t="str">
        <f>IFERROR(VLOOKUP(INDEX(EU_Extra!$D$157:$D$362,MATCH(LARGE(EU_Extra!AC$157:AC$362,$D76),EU_Extra!AC$157:AC$362,0)),Countries!$A:$B,2,FALSE),"")</f>
        <v/>
      </c>
      <c r="AF76" s="144" t="str">
        <f>IFERROR(VLOOKUP(INDEX(EU_Extra!$D$157:$D$362,MATCH(LARGE(EU_Extra!AD$157:AD$362,$D76),EU_Extra!AD$157:AD$362,0)),Countries!$A:$B,2,FALSE),"")</f>
        <v/>
      </c>
      <c r="AG76" s="144" t="str">
        <f>IFERROR(VLOOKUP(INDEX(EU_Extra!$D$157:$D$362,MATCH(LARGE(EU_Extra!AE$157:AE$362,$D76),EU_Extra!AE$157:AE$362,0)),Countries!$A:$B,2,FALSE),"")</f>
        <v/>
      </c>
      <c r="AH76" s="144" t="str">
        <f>IFERROR(VLOOKUP(INDEX(EU_Extra!$D$157:$D$362,MATCH(LARGE(EU_Extra!AF$157:AF$362,$D76),EU_Extra!AF$157:AF$362,0)),Countries!$A:$B,2,FALSE),"")</f>
        <v/>
      </c>
      <c r="AI76" s="144" t="str">
        <f>IFERROR(VLOOKUP(INDEX(EU_Extra!$D$157:$D$362,MATCH(LARGE(EU_Extra!AG$157:AG$362,$D76),EU_Extra!AG$157:AG$362,0)),Countries!$A:$B,2,FALSE),"")</f>
        <v/>
      </c>
      <c r="AJ76" s="144" t="str">
        <f>IFERROR(VLOOKUP(INDEX(EU_Extra!$D$157:$D$362,MATCH(LARGE(EU_Extra!AH$157:AH$362,$D76),EU_Extra!AH$157:AH$362,0)),Countries!$A:$B,2,FALSE),"")</f>
        <v/>
      </c>
    </row>
    <row r="77" spans="4:36" ht="16" customHeight="1">
      <c r="D77" s="145">
        <f t="shared" si="2"/>
        <v>70</v>
      </c>
      <c r="E77" s="144" t="str">
        <f>IFERROR(VLOOKUP(INDEX(EU_Extra!$D$156:$D$362,MATCH(LARGE(EU_Extra!#REF!,$D77),EU_Extra!#REF!,0)),Countries!$A:$B,2,FALSE),"")</f>
        <v/>
      </c>
      <c r="F77" s="144" t="str">
        <f>IFERROR(VLOOKUP(INDEX(EU_Extra!$D$156:$D$362,MATCH(LARGE(EU_Extra!#REF!,$D77),EU_Extra!#REF!,0)),Countries!$A:$B,2,FALSE),"")</f>
        <v/>
      </c>
      <c r="G77" s="144" t="str">
        <f>IFERROR(VLOOKUP(INDEX(EU_Extra!$D$157:$D$362,MATCH(LARGE(EU_Extra!E$157:E$362,$D77),EU_Extra!E$157:E$362,0)),Countries!$A:$B,2,FALSE),"")</f>
        <v>NL Antillen</v>
      </c>
      <c r="H77" s="144" t="str">
        <f>IFERROR(VLOOKUP(INDEX(EU_Extra!$D$157:$D$362,MATCH(LARGE(EU_Extra!F$157:F$362,$D77),EU_Extra!F$157:F$362,0)),Countries!$A:$B,2,FALSE),"")</f>
        <v>Dominikanische Republik</v>
      </c>
      <c r="I77" s="144" t="str">
        <f>IFERROR(VLOOKUP(INDEX(EU_Extra!$D$157:$D$362,MATCH(LARGE(EU_Extra!G$157:G$362,$D77),EU_Extra!G$157:G$362,0)),Countries!$A:$B,2,FALSE),"")</f>
        <v>Armenien</v>
      </c>
      <c r="J77" s="144" t="str">
        <f>IFERROR(VLOOKUP(INDEX(EU_Extra!$D$157:$D$362,MATCH(LARGE(EU_Extra!H$157:H$362,$D77),EU_Extra!H$157:H$362,0)),Countries!$A:$B,2,FALSE),"")</f>
        <v>Armenien</v>
      </c>
      <c r="K77" s="144" t="str">
        <f>IFERROR(VLOOKUP(INDEX(EU_Extra!$D$157:$D$362,MATCH(LARGE(EU_Extra!I$157:I$362,$D77),EU_Extra!I$157:I$362,0)),Countries!$A:$B,2,FALSE),"")</f>
        <v>NL Antillen</v>
      </c>
      <c r="L77" s="144" t="str">
        <f>IFERROR(VLOOKUP(INDEX(EU_Extra!$D$157:$D$362,MATCH(LARGE(EU_Extra!J$157:J$362,$D77),EU_Extra!J$157:J$362,0)),Countries!$A:$B,2,FALSE),"")</f>
        <v>St Lucia</v>
      </c>
      <c r="M77" s="144" t="str">
        <f>IFERROR(VLOOKUP(INDEX(EU_Extra!$D$157:$D$362,MATCH(LARGE(EU_Extra!K$157:K$362,$D77),EU_Extra!K$157:K$362,0)),Countries!$A:$B,2,FALSE),"")</f>
        <v>Sao Tome und Procipe</v>
      </c>
      <c r="N77" s="144" t="str">
        <f>IFERROR(VLOOKUP(INDEX(EU_Extra!$D$157:$D$362,MATCH(LARGE(EU_Extra!L$157:L$362,$D77),EU_Extra!L$157:L$362,0)),Countries!$A:$B,2,FALSE),"")</f>
        <v>China</v>
      </c>
      <c r="O77" s="144" t="str">
        <f>IFERROR(VLOOKUP(INDEX(EU_Extra!$D$157:$D$362,MATCH(LARGE(EU_Extra!M$157:M$362,$D77),EU_Extra!M$157:M$362,0)),Countries!$A:$B,2,FALSE),"")</f>
        <v>Südafrika</v>
      </c>
      <c r="P77" s="144" t="str">
        <f>IFERROR(VLOOKUP(INDEX(EU_Extra!$D$157:$D$362,MATCH(LARGE(EU_Extra!N$157:N$362,$D77),EU_Extra!N$157:N$362,0)),Countries!$A:$B,2,FALSE),"")</f>
        <v>Bangladesh</v>
      </c>
      <c r="Q77" s="144" t="str">
        <f>IFERROR(VLOOKUP(INDEX(EU_Extra!$D$157:$D$362,MATCH(LARGE(EU_Extra!O$157:O$362,$D77),EU_Extra!O$157:O$362,0)),Countries!$A:$B,2,FALSE),"")</f>
        <v>Georgien</v>
      </c>
      <c r="R77" s="144" t="str">
        <f>IFERROR(VLOOKUP(INDEX(EU_Extra!$D$157:$D$362,MATCH(LARGE(EU_Extra!P$157:P$362,$D77),EU_Extra!P$157:P$362,0)),Countries!$A:$B,2,FALSE),"")</f>
        <v>Neukaledonien</v>
      </c>
      <c r="S77" s="144" t="str">
        <f>IFERROR(VLOOKUP(INDEX(EU_Extra!$D$157:$D$362,MATCH(LARGE(EU_Extra!Q$157:Q$362,$D77),EU_Extra!Q$157:Q$362,0)),Countries!$A:$B,2,FALSE),"")</f>
        <v>Fransösisch Polynesien</v>
      </c>
      <c r="T77" s="144" t="str">
        <f>IFERROR(VLOOKUP(INDEX(EU_Extra!$D$157:$D$362,MATCH(LARGE(EU_Extra!R$157:R$362,$D77),EU_Extra!R$157:R$362,0)),Countries!$A:$B,2,FALSE),"")</f>
        <v>Katar</v>
      </c>
      <c r="U77" s="144" t="str">
        <f>IFERROR(VLOOKUP(INDEX(EU_Extra!$D$157:$D$362,MATCH(LARGE(EU_Extra!S$157:S$362,$D77),EU_Extra!S$157:S$362,0)),Countries!$A:$B,2,FALSE),"")</f>
        <v>Mali</v>
      </c>
      <c r="V77" s="144" t="str">
        <f>IFERROR(VLOOKUP(INDEX(EU_Extra!$D$157:$D$362,MATCH(LARGE(EU_Extra!T$157:T$362,$D77),EU_Extra!T$157:T$362,0)),Countries!$A:$B,2,FALSE),"")</f>
        <v>Geheim Extra</v>
      </c>
      <c r="W77" s="144" t="str">
        <f>IFERROR(VLOOKUP(INDEX(EU_Extra!$D$157:$D$362,MATCH(LARGE(EU_Extra!U$157:U$362,$D77),EU_Extra!U$157:U$362,0)),Countries!$A:$B,2,FALSE),"")</f>
        <v>Gabun</v>
      </c>
      <c r="X77" s="144" t="str">
        <f>IFERROR(VLOOKUP(INDEX(EU_Extra!$D$157:$D$362,MATCH(LARGE(EU_Extra!V$157:V$362,$D77),EU_Extra!V$157:V$362,0)),Countries!$A:$B,2,FALSE),"")</f>
        <v>Ukraine</v>
      </c>
      <c r="Y77" s="144" t="str">
        <f>IFERROR(VLOOKUP(INDEX(EU_Extra!$D$157:$D$362,MATCH(LARGE(EU_Extra!W$157:W$362,$D77),EU_Extra!W$157:W$362,0)),Countries!$A:$B,2,FALSE),"")</f>
        <v>Pakistan</v>
      </c>
      <c r="Z77" s="144" t="str">
        <f>IFERROR(VLOOKUP(INDEX(EU_Extra!$D$157:$D$362,MATCH(LARGE(EU_Extra!X$157:X$362,$D77),EU_Extra!X$157:X$362,0)),Countries!$A:$B,2,FALSE),"")</f>
        <v>Kasachstan</v>
      </c>
      <c r="AA77" s="144" t="str">
        <f>IFERROR(VLOOKUP(INDEX(EU_Extra!$D$157:$D$362,MATCH(LARGE(EU_Extra!Y$157:Y$362,$D77),EU_Extra!Y$157:Y$362,0)),Countries!$A:$B,2,FALSE),"")</f>
        <v>Mongolei</v>
      </c>
      <c r="AB77" s="144" t="str">
        <f>IFERROR(VLOOKUP(INDEX(EU_Extra!$D$157:$D$362,MATCH(LARGE(EU_Extra!Z$157:Z$362,$D77),EU_Extra!Z$157:Z$362,0)),Countries!$A:$B,2,FALSE),"")</f>
        <v/>
      </c>
      <c r="AC77" s="144" t="str">
        <f>IFERROR(VLOOKUP(INDEX(EU_Extra!$D$157:$D$362,MATCH(LARGE(EU_Extra!AA$157:AA$362,$D77),EU_Extra!AA$157:AA$362,0)),Countries!$A:$B,2,FALSE),"")</f>
        <v/>
      </c>
      <c r="AD77" s="144" t="str">
        <f>IFERROR(VLOOKUP(INDEX(EU_Extra!$D$157:$D$362,MATCH(LARGE(EU_Extra!AB$157:AB$362,$D77),EU_Extra!AB$157:AB$362,0)),Countries!$A:$B,2,FALSE),"")</f>
        <v/>
      </c>
      <c r="AE77" s="144" t="str">
        <f>IFERROR(VLOOKUP(INDEX(EU_Extra!$D$157:$D$362,MATCH(LARGE(EU_Extra!AC$157:AC$362,$D77),EU_Extra!AC$157:AC$362,0)),Countries!$A:$B,2,FALSE),"")</f>
        <v/>
      </c>
      <c r="AF77" s="144" t="str">
        <f>IFERROR(VLOOKUP(INDEX(EU_Extra!$D$157:$D$362,MATCH(LARGE(EU_Extra!AD$157:AD$362,$D77),EU_Extra!AD$157:AD$362,0)),Countries!$A:$B,2,FALSE),"")</f>
        <v/>
      </c>
      <c r="AG77" s="144" t="str">
        <f>IFERROR(VLOOKUP(INDEX(EU_Extra!$D$157:$D$362,MATCH(LARGE(EU_Extra!AE$157:AE$362,$D77),EU_Extra!AE$157:AE$362,0)),Countries!$A:$B,2,FALSE),"")</f>
        <v/>
      </c>
      <c r="AH77" s="144" t="str">
        <f>IFERROR(VLOOKUP(INDEX(EU_Extra!$D$157:$D$362,MATCH(LARGE(EU_Extra!AF$157:AF$362,$D77),EU_Extra!AF$157:AF$362,0)),Countries!$A:$B,2,FALSE),"")</f>
        <v/>
      </c>
      <c r="AI77" s="144" t="str">
        <f>IFERROR(VLOOKUP(INDEX(EU_Extra!$D$157:$D$362,MATCH(LARGE(EU_Extra!AG$157:AG$362,$D77),EU_Extra!AG$157:AG$362,0)),Countries!$A:$B,2,FALSE),"")</f>
        <v/>
      </c>
      <c r="AJ77" s="144" t="str">
        <f>IFERROR(VLOOKUP(INDEX(EU_Extra!$D$157:$D$362,MATCH(LARGE(EU_Extra!AH$157:AH$362,$D77),EU_Extra!AH$157:AH$362,0)),Countries!$A:$B,2,FALSE),"")</f>
        <v/>
      </c>
    </row>
    <row r="78" spans="4:36" ht="16" customHeight="1">
      <c r="D78" s="145">
        <f t="shared" si="2"/>
        <v>71</v>
      </c>
      <c r="E78" s="144" t="str">
        <f>IFERROR(VLOOKUP(INDEX(EU_Extra!$D$156:$D$362,MATCH(LARGE(EU_Extra!#REF!,$D78),EU_Extra!#REF!,0)),Countries!$A:$B,2,FALSE),"")</f>
        <v/>
      </c>
      <c r="F78" s="144" t="str">
        <f>IFERROR(VLOOKUP(INDEX(EU_Extra!$D$156:$D$362,MATCH(LARGE(EU_Extra!#REF!,$D78),EU_Extra!#REF!,0)),Countries!$A:$B,2,FALSE),"")</f>
        <v/>
      </c>
      <c r="G78" s="144" t="str">
        <f>IFERROR(VLOOKUP(INDEX(EU_Extra!$D$157:$D$362,MATCH(LARGE(EU_Extra!E$157:E$362,$D78),EU_Extra!E$157:E$362,0)),Countries!$A:$B,2,FALSE),"")</f>
        <v>Weissrussland</v>
      </c>
      <c r="H78" s="144" t="str">
        <f>IFERROR(VLOOKUP(INDEX(EU_Extra!$D$157:$D$362,MATCH(LARGE(EU_Extra!F$157:F$362,$D78),EU_Extra!F$157:F$362,0)),Countries!$A:$B,2,FALSE),"")</f>
        <v>Aquatorialguinea</v>
      </c>
      <c r="I78" s="144" t="str">
        <f>IFERROR(VLOOKUP(INDEX(EU_Extra!$D$157:$D$362,MATCH(LARGE(EU_Extra!G$157:G$362,$D78),EU_Extra!G$157:G$362,0)),Countries!$A:$B,2,FALSE),"")</f>
        <v>Sao Tome und Procipe</v>
      </c>
      <c r="J78" s="144" t="str">
        <f>IFERROR(VLOOKUP(INDEX(EU_Extra!$D$157:$D$362,MATCH(LARGE(EU_Extra!H$157:H$362,$D78),EU_Extra!H$157:H$362,0)),Countries!$A:$B,2,FALSE),"")</f>
        <v>Kosovo</v>
      </c>
      <c r="K78" s="144" t="str">
        <f>IFERROR(VLOOKUP(INDEX(EU_Extra!$D$157:$D$362,MATCH(LARGE(EU_Extra!I$157:I$362,$D78),EU_Extra!I$157:I$362,0)),Countries!$A:$B,2,FALSE),"")</f>
        <v>Zentralafrikanische Republik</v>
      </c>
      <c r="L78" s="144" t="str">
        <f>IFERROR(VLOOKUP(INDEX(EU_Extra!$D$157:$D$362,MATCH(LARGE(EU_Extra!J$157:J$362,$D78),EU_Extra!J$157:J$362,0)),Countries!$A:$B,2,FALSE),"")</f>
        <v>Schiffsbedarf Extra</v>
      </c>
      <c r="M78" s="144" t="str">
        <f>IFERROR(VLOOKUP(INDEX(EU_Extra!$D$157:$D$362,MATCH(LARGE(EU_Extra!K$157:K$362,$D78),EU_Extra!K$157:K$362,0)),Countries!$A:$B,2,FALSE),"")</f>
        <v>Pakistan</v>
      </c>
      <c r="N78" s="144" t="str">
        <f>IFERROR(VLOOKUP(INDEX(EU_Extra!$D$157:$D$362,MATCH(LARGE(EU_Extra!L$157:L$362,$D78),EU_Extra!L$157:L$362,0)),Countries!$A:$B,2,FALSE),"")</f>
        <v>Mali</v>
      </c>
      <c r="O78" s="144" t="str">
        <f>IFERROR(VLOOKUP(INDEX(EU_Extra!$D$157:$D$362,MATCH(LARGE(EU_Extra!M$157:M$362,$D78),EU_Extra!M$157:M$362,0)),Countries!$A:$B,2,FALSE),"")</f>
        <v>Kosovo</v>
      </c>
      <c r="P78" s="144" t="str">
        <f>IFERROR(VLOOKUP(INDEX(EU_Extra!$D$157:$D$362,MATCH(LARGE(EU_Extra!N$157:N$362,$D78),EU_Extra!N$157:N$362,0)),Countries!$A:$B,2,FALSE),"")</f>
        <v>Kenia</v>
      </c>
      <c r="Q78" s="144" t="str">
        <f>IFERROR(VLOOKUP(INDEX(EU_Extra!$D$157:$D$362,MATCH(LARGE(EU_Extra!O$157:O$362,$D78),EU_Extra!O$157:O$362,0)),Countries!$A:$B,2,FALSE),"")</f>
        <v>Gabun</v>
      </c>
      <c r="R78" s="144" t="str">
        <f>IFERROR(VLOOKUP(INDEX(EU_Extra!$D$157:$D$362,MATCH(LARGE(EU_Extra!P$157:P$362,$D78),EU_Extra!P$157:P$362,0)),Countries!$A:$B,2,FALSE),"")</f>
        <v>Gambia</v>
      </c>
      <c r="S78" s="144" t="str">
        <f>IFERROR(VLOOKUP(INDEX(EU_Extra!$D$157:$D$362,MATCH(LARGE(EU_Extra!Q$157:Q$362,$D78),EU_Extra!Q$157:Q$362,0)),Countries!$A:$B,2,FALSE),"")</f>
        <v>Viet Nam</v>
      </c>
      <c r="T78" s="144" t="str">
        <f>IFERROR(VLOOKUP(INDEX(EU_Extra!$D$157:$D$362,MATCH(LARGE(EU_Extra!R$157:R$362,$D78),EU_Extra!R$157:R$362,0)),Countries!$A:$B,2,FALSE),"")</f>
        <v>Liberia</v>
      </c>
      <c r="U78" s="144" t="str">
        <f>IFERROR(VLOOKUP(INDEX(EU_Extra!$D$157:$D$362,MATCH(LARGE(EU_Extra!S$157:S$362,$D78),EU_Extra!S$157:S$362,0)),Countries!$A:$B,2,FALSE),"")</f>
        <v>Gambia</v>
      </c>
      <c r="V78" s="144" t="str">
        <f>IFERROR(VLOOKUP(INDEX(EU_Extra!$D$157:$D$362,MATCH(LARGE(EU_Extra!T$157:T$362,$D78),EU_Extra!T$157:T$362,0)),Countries!$A:$B,2,FALSE),"")</f>
        <v>Venezuela</v>
      </c>
      <c r="W78" s="144" t="str">
        <f>IFERROR(VLOOKUP(INDEX(EU_Extra!$D$157:$D$362,MATCH(LARGE(EU_Extra!U$157:U$362,$D78),EU_Extra!U$157:U$362,0)),Countries!$A:$B,2,FALSE),"")</f>
        <v>Serbien</v>
      </c>
      <c r="X78" s="144" t="str">
        <f>IFERROR(VLOOKUP(INDEX(EU_Extra!$D$157:$D$362,MATCH(LARGE(EU_Extra!V$157:V$362,$D78),EU_Extra!V$157:V$362,0)),Countries!$A:$B,2,FALSE),"")</f>
        <v>Suriname</v>
      </c>
      <c r="Y78" s="144" t="str">
        <f>IFERROR(VLOOKUP(INDEX(EU_Extra!$D$157:$D$362,MATCH(LARGE(EU_Extra!W$157:W$362,$D78),EU_Extra!W$157:W$362,0)),Countries!$A:$B,2,FALSE),"")</f>
        <v>Sao Tome und Procipe</v>
      </c>
      <c r="Z78" s="144" t="str">
        <f>IFERROR(VLOOKUP(INDEX(EU_Extra!$D$157:$D$362,MATCH(LARGE(EU_Extra!X$157:X$362,$D78),EU_Extra!X$157:X$362,0)),Countries!$A:$B,2,FALSE),"")</f>
        <v>Schiffsbedarf Extra</v>
      </c>
      <c r="AA78" s="144" t="str">
        <f>IFERROR(VLOOKUP(INDEX(EU_Extra!$D$157:$D$362,MATCH(LARGE(EU_Extra!Y$157:Y$362,$D78),EU_Extra!Y$157:Y$362,0)),Countries!$A:$B,2,FALSE),"")</f>
        <v>Kap Verde</v>
      </c>
      <c r="AB78" s="144" t="str">
        <f>IFERROR(VLOOKUP(INDEX(EU_Extra!$D$157:$D$362,MATCH(LARGE(EU_Extra!Z$157:Z$362,$D78),EU_Extra!Z$157:Z$362,0)),Countries!$A:$B,2,FALSE),"")</f>
        <v/>
      </c>
      <c r="AC78" s="144" t="str">
        <f>IFERROR(VLOOKUP(INDEX(EU_Extra!$D$157:$D$362,MATCH(LARGE(EU_Extra!AA$157:AA$362,$D78),EU_Extra!AA$157:AA$362,0)),Countries!$A:$B,2,FALSE),"")</f>
        <v/>
      </c>
      <c r="AD78" s="144" t="str">
        <f>IFERROR(VLOOKUP(INDEX(EU_Extra!$D$157:$D$362,MATCH(LARGE(EU_Extra!AB$157:AB$362,$D78),EU_Extra!AB$157:AB$362,0)),Countries!$A:$B,2,FALSE),"")</f>
        <v/>
      </c>
      <c r="AE78" s="144" t="str">
        <f>IFERROR(VLOOKUP(INDEX(EU_Extra!$D$157:$D$362,MATCH(LARGE(EU_Extra!AC$157:AC$362,$D78),EU_Extra!AC$157:AC$362,0)),Countries!$A:$B,2,FALSE),"")</f>
        <v/>
      </c>
      <c r="AF78" s="144" t="str">
        <f>IFERROR(VLOOKUP(INDEX(EU_Extra!$D$157:$D$362,MATCH(LARGE(EU_Extra!AD$157:AD$362,$D78),EU_Extra!AD$157:AD$362,0)),Countries!$A:$B,2,FALSE),"")</f>
        <v/>
      </c>
      <c r="AG78" s="144" t="str">
        <f>IFERROR(VLOOKUP(INDEX(EU_Extra!$D$157:$D$362,MATCH(LARGE(EU_Extra!AE$157:AE$362,$D78),EU_Extra!AE$157:AE$362,0)),Countries!$A:$B,2,FALSE),"")</f>
        <v/>
      </c>
      <c r="AH78" s="144" t="str">
        <f>IFERROR(VLOOKUP(INDEX(EU_Extra!$D$157:$D$362,MATCH(LARGE(EU_Extra!AF$157:AF$362,$D78),EU_Extra!AF$157:AF$362,0)),Countries!$A:$B,2,FALSE),"")</f>
        <v/>
      </c>
      <c r="AI78" s="144" t="str">
        <f>IFERROR(VLOOKUP(INDEX(EU_Extra!$D$157:$D$362,MATCH(LARGE(EU_Extra!AG$157:AG$362,$D78),EU_Extra!AG$157:AG$362,0)),Countries!$A:$B,2,FALSE),"")</f>
        <v/>
      </c>
      <c r="AJ78" s="144" t="str">
        <f>IFERROR(VLOOKUP(INDEX(EU_Extra!$D$157:$D$362,MATCH(LARGE(EU_Extra!AH$157:AH$362,$D78),EU_Extra!AH$157:AH$362,0)),Countries!$A:$B,2,FALSE),"")</f>
        <v/>
      </c>
    </row>
    <row r="79" spans="4:36" ht="16" customHeight="1">
      <c r="D79" s="145">
        <f t="shared" si="2"/>
        <v>72</v>
      </c>
      <c r="E79" s="144" t="str">
        <f>IFERROR(VLOOKUP(INDEX(EU_Extra!$D$156:$D$362,MATCH(LARGE(EU_Extra!#REF!,$D79),EU_Extra!#REF!,0)),Countries!$A:$B,2,FALSE),"")</f>
        <v/>
      </c>
      <c r="F79" s="144" t="str">
        <f>IFERROR(VLOOKUP(INDEX(EU_Extra!$D$156:$D$362,MATCH(LARGE(EU_Extra!#REF!,$D79),EU_Extra!#REF!,0)),Countries!$A:$B,2,FALSE),"")</f>
        <v/>
      </c>
      <c r="G79" s="144" t="str">
        <f>IFERROR(VLOOKUP(INDEX(EU_Extra!$D$157:$D$362,MATCH(LARGE(EU_Extra!E$157:E$362,$D79),EU_Extra!E$157:E$362,0)),Countries!$A:$B,2,FALSE),"")</f>
        <v>Kyrgyzstan</v>
      </c>
      <c r="H79" s="144" t="str">
        <f>IFERROR(VLOOKUP(INDEX(EU_Extra!$D$157:$D$362,MATCH(LARGE(EU_Extra!F$157:F$362,$D79),EU_Extra!F$157:F$362,0)),Countries!$A:$B,2,FALSE),"")</f>
        <v>Nicht spezifizierte Länder und Gebiete im Rahmen des Warenverkehrs mit Drittländern</v>
      </c>
      <c r="I79" s="144" t="str">
        <f>IFERROR(VLOOKUP(INDEX(EU_Extra!$D$157:$D$362,MATCH(LARGE(EU_Extra!G$157:G$362,$D79),EU_Extra!G$157:G$362,0)),Countries!$A:$B,2,FALSE),"")</f>
        <v>Schiffsbedarf Extra</v>
      </c>
      <c r="J79" s="144" t="str">
        <f>IFERROR(VLOOKUP(INDEX(EU_Extra!$D$157:$D$362,MATCH(LARGE(EU_Extra!H$157:H$362,$D79),EU_Extra!H$157:H$362,0)),Countries!$A:$B,2,FALSE),"")</f>
        <v>Thailand</v>
      </c>
      <c r="K79" s="144" t="str">
        <f>IFERROR(VLOOKUP(INDEX(EU_Extra!$D$157:$D$362,MATCH(LARGE(EU_Extra!I$157:I$362,$D79),EU_Extra!I$157:I$362,0)),Countries!$A:$B,2,FALSE),"")</f>
        <v>Uganda</v>
      </c>
      <c r="L79" s="144" t="str">
        <f>IFERROR(VLOOKUP(INDEX(EU_Extra!$D$157:$D$362,MATCH(LARGE(EU_Extra!J$157:J$362,$D79),EU_Extra!J$157:J$362,0)),Countries!$A:$B,2,FALSE),"")</f>
        <v>Neukaledonien</v>
      </c>
      <c r="M79" s="144" t="str">
        <f>IFERROR(VLOOKUP(INDEX(EU_Extra!$D$157:$D$362,MATCH(LARGE(EU_Extra!K$157:K$362,$D79),EU_Extra!K$157:K$362,0)),Countries!$A:$B,2,FALSE),"")</f>
        <v>Mali</v>
      </c>
      <c r="N79" s="144" t="str">
        <f>IFERROR(VLOOKUP(INDEX(EU_Extra!$D$157:$D$362,MATCH(LARGE(EU_Extra!L$157:L$362,$D79),EU_Extra!L$157:L$362,0)),Countries!$A:$B,2,FALSE),"")</f>
        <v>Philippinen</v>
      </c>
      <c r="O79" s="144" t="str">
        <f>IFERROR(VLOOKUP(INDEX(EU_Extra!$D$157:$D$362,MATCH(LARGE(EU_Extra!M$157:M$362,$D79),EU_Extra!M$157:M$362,0)),Countries!$A:$B,2,FALSE),"")</f>
        <v>Kap Verde</v>
      </c>
      <c r="P79" s="144" t="str">
        <f>IFERROR(VLOOKUP(INDEX(EU_Extra!$D$157:$D$362,MATCH(LARGE(EU_Extra!N$157:N$362,$D79),EU_Extra!N$157:N$362,0)),Countries!$A:$B,2,FALSE),"")</f>
        <v>Cote d'Ivoire</v>
      </c>
      <c r="Q79" s="144" t="str">
        <f>IFERROR(VLOOKUP(INDEX(EU_Extra!$D$157:$D$362,MATCH(LARGE(EU_Extra!O$157:O$362,$D79),EU_Extra!O$157:O$362,0)),Countries!$A:$B,2,FALSE),"")</f>
        <v>Ukraine</v>
      </c>
      <c r="R79" s="144" t="str">
        <f>IFERROR(VLOOKUP(INDEX(EU_Extra!$D$157:$D$362,MATCH(LARGE(EU_Extra!P$157:P$362,$D79),EU_Extra!P$157:P$362,0)),Countries!$A:$B,2,FALSE),"")</f>
        <v>Melilla</v>
      </c>
      <c r="S79" s="144" t="str">
        <f>IFERROR(VLOOKUP(INDEX(EU_Extra!$D$157:$D$362,MATCH(LARGE(EU_Extra!Q$157:Q$362,$D79),EU_Extra!Q$157:Q$362,0)),Countries!$A:$B,2,FALSE),"")</f>
        <v>Kap Verde</v>
      </c>
      <c r="T79" s="144" t="str">
        <f>IFERROR(VLOOKUP(INDEX(EU_Extra!$D$157:$D$362,MATCH(LARGE(EU_Extra!R$157:R$362,$D79),EU_Extra!R$157:R$362,0)),Countries!$A:$B,2,FALSE),"")</f>
        <v>Indien</v>
      </c>
      <c r="U79" s="144" t="str">
        <f>IFERROR(VLOOKUP(INDEX(EU_Extra!$D$157:$D$362,MATCH(LARGE(EU_Extra!S$157:S$362,$D79),EU_Extra!S$157:S$362,0)),Countries!$A:$B,2,FALSE),"")</f>
        <v>Pakistan</v>
      </c>
      <c r="V79" s="144" t="str">
        <f>IFERROR(VLOOKUP(INDEX(EU_Extra!$D$157:$D$362,MATCH(LARGE(EU_Extra!T$157:T$362,$D79),EU_Extra!T$157:T$362,0)),Countries!$A:$B,2,FALSE),"")</f>
        <v>Bangladesh</v>
      </c>
      <c r="W79" s="144" t="str">
        <f>IFERROR(VLOOKUP(INDEX(EU_Extra!$D$157:$D$362,MATCH(LARGE(EU_Extra!U$157:U$362,$D79),EU_Extra!U$157:U$362,0)),Countries!$A:$B,2,FALSE),"")</f>
        <v>Kanada</v>
      </c>
      <c r="X79" s="144" t="str">
        <f>IFERROR(VLOOKUP(INDEX(EU_Extra!$D$157:$D$362,MATCH(LARGE(EU_Extra!V$157:V$362,$D79),EU_Extra!V$157:V$362,0)),Countries!$A:$B,2,FALSE),"")</f>
        <v>Kongo, Demokratische Republik</v>
      </c>
      <c r="Y79" s="144" t="str">
        <f>IFERROR(VLOOKUP(INDEX(EU_Extra!$D$157:$D$362,MATCH(LARGE(EU_Extra!W$157:W$362,$D79),EU_Extra!W$157:W$362,0)),Countries!$A:$B,2,FALSE),"")</f>
        <v>Mali</v>
      </c>
      <c r="Z79" s="144" t="str">
        <f>IFERROR(VLOOKUP(INDEX(EU_Extra!$D$157:$D$362,MATCH(LARGE(EU_Extra!X$157:X$362,$D79),EU_Extra!X$157:X$362,0)),Countries!$A:$B,2,FALSE),"")</f>
        <v>Neukaledonien</v>
      </c>
      <c r="AA79" s="144" t="str">
        <f>IFERROR(VLOOKUP(INDEX(EU_Extra!$D$157:$D$362,MATCH(LARGE(EU_Extra!Y$157:Y$362,$D79),EU_Extra!Y$157:Y$362,0)),Countries!$A:$B,2,FALSE),"")</f>
        <v>Fransösisch Polynesien</v>
      </c>
      <c r="AB79" s="144" t="str">
        <f>IFERROR(VLOOKUP(INDEX(EU_Extra!$D$157:$D$362,MATCH(LARGE(EU_Extra!Z$157:Z$362,$D79),EU_Extra!Z$157:Z$362,0)),Countries!$A:$B,2,FALSE),"")</f>
        <v/>
      </c>
      <c r="AC79" s="144" t="str">
        <f>IFERROR(VLOOKUP(INDEX(EU_Extra!$D$157:$D$362,MATCH(LARGE(EU_Extra!AA$157:AA$362,$D79),EU_Extra!AA$157:AA$362,0)),Countries!$A:$B,2,FALSE),"")</f>
        <v/>
      </c>
      <c r="AD79" s="144" t="str">
        <f>IFERROR(VLOOKUP(INDEX(EU_Extra!$D$157:$D$362,MATCH(LARGE(EU_Extra!AB$157:AB$362,$D79),EU_Extra!AB$157:AB$362,0)),Countries!$A:$B,2,FALSE),"")</f>
        <v/>
      </c>
      <c r="AE79" s="144" t="str">
        <f>IFERROR(VLOOKUP(INDEX(EU_Extra!$D$157:$D$362,MATCH(LARGE(EU_Extra!AC$157:AC$362,$D79),EU_Extra!AC$157:AC$362,0)),Countries!$A:$B,2,FALSE),"")</f>
        <v/>
      </c>
      <c r="AF79" s="144" t="str">
        <f>IFERROR(VLOOKUP(INDEX(EU_Extra!$D$157:$D$362,MATCH(LARGE(EU_Extra!AD$157:AD$362,$D79),EU_Extra!AD$157:AD$362,0)),Countries!$A:$B,2,FALSE),"")</f>
        <v/>
      </c>
      <c r="AG79" s="144" t="str">
        <f>IFERROR(VLOOKUP(INDEX(EU_Extra!$D$157:$D$362,MATCH(LARGE(EU_Extra!AE$157:AE$362,$D79),EU_Extra!AE$157:AE$362,0)),Countries!$A:$B,2,FALSE),"")</f>
        <v/>
      </c>
      <c r="AH79" s="144" t="str">
        <f>IFERROR(VLOOKUP(INDEX(EU_Extra!$D$157:$D$362,MATCH(LARGE(EU_Extra!AF$157:AF$362,$D79),EU_Extra!AF$157:AF$362,0)),Countries!$A:$B,2,FALSE),"")</f>
        <v/>
      </c>
      <c r="AI79" s="144" t="str">
        <f>IFERROR(VLOOKUP(INDEX(EU_Extra!$D$157:$D$362,MATCH(LARGE(EU_Extra!AG$157:AG$362,$D79),EU_Extra!AG$157:AG$362,0)),Countries!$A:$B,2,FALSE),"")</f>
        <v/>
      </c>
      <c r="AJ79" s="144" t="str">
        <f>IFERROR(VLOOKUP(INDEX(EU_Extra!$D$157:$D$362,MATCH(LARGE(EU_Extra!AH$157:AH$362,$D79),EU_Extra!AH$157:AH$362,0)),Countries!$A:$B,2,FALSE),"")</f>
        <v/>
      </c>
    </row>
    <row r="80" spans="4:36" ht="16" customHeight="1">
      <c r="D80" s="145">
        <f t="shared" si="2"/>
        <v>73</v>
      </c>
      <c r="E80" s="144" t="str">
        <f>IFERROR(VLOOKUP(INDEX(EU_Extra!$D$156:$D$362,MATCH(LARGE(EU_Extra!#REF!,$D80),EU_Extra!#REF!,0)),Countries!$A:$B,2,FALSE),"")</f>
        <v/>
      </c>
      <c r="F80" s="144" t="str">
        <f>IFERROR(VLOOKUP(INDEX(EU_Extra!$D$156:$D$362,MATCH(LARGE(EU_Extra!#REF!,$D80),EU_Extra!#REF!,0)),Countries!$A:$B,2,FALSE),"")</f>
        <v/>
      </c>
      <c r="G80" s="144" t="str">
        <f>IFERROR(VLOOKUP(INDEX(EU_Extra!$D$157:$D$362,MATCH(LARGE(EU_Extra!E$157:E$362,$D80),EU_Extra!E$157:E$362,0)),Countries!$A:$B,2,FALSE),"")</f>
        <v>Zentralafrikanische Republik</v>
      </c>
      <c r="H80" s="144" t="str">
        <f>IFERROR(VLOOKUP(INDEX(EU_Extra!$D$157:$D$362,MATCH(LARGE(EU_Extra!F$157:F$362,$D80),EU_Extra!F$157:F$362,0)),Countries!$A:$B,2,FALSE),"")</f>
        <v>Weissrussland</v>
      </c>
      <c r="I80" s="144" t="str">
        <f>IFERROR(VLOOKUP(INDEX(EU_Extra!$D$157:$D$362,MATCH(LARGE(EU_Extra!G$157:G$362,$D80),EU_Extra!G$157:G$362,0)),Countries!$A:$B,2,FALSE),"")</f>
        <v>Aquatorialguinea</v>
      </c>
      <c r="J80" s="144" t="str">
        <f>IFERROR(VLOOKUP(INDEX(EU_Extra!$D$157:$D$362,MATCH(LARGE(EU_Extra!H$157:H$362,$D80),EU_Extra!H$157:H$362,0)),Countries!$A:$B,2,FALSE),"")</f>
        <v>Indien</v>
      </c>
      <c r="K80" s="144" t="str">
        <f>IFERROR(VLOOKUP(INDEX(EU_Extra!$D$157:$D$362,MATCH(LARGE(EU_Extra!I$157:I$362,$D80),EU_Extra!I$157:I$362,0)),Countries!$A:$B,2,FALSE),"")</f>
        <v>Sierra Leone</v>
      </c>
      <c r="L80" s="144" t="str">
        <f>IFERROR(VLOOKUP(INDEX(EU_Extra!$D$157:$D$362,MATCH(LARGE(EU_Extra!J$157:J$362,$D80),EU_Extra!J$157:J$362,0)),Countries!$A:$B,2,FALSE),"")</f>
        <v>Bangladesh</v>
      </c>
      <c r="M80" s="144" t="str">
        <f>IFERROR(VLOOKUP(INDEX(EU_Extra!$D$157:$D$362,MATCH(LARGE(EU_Extra!K$157:K$362,$D80),EU_Extra!K$157:K$362,0)),Countries!$A:$B,2,FALSE),"")</f>
        <v>Dschibuti</v>
      </c>
      <c r="N80" s="144" t="str">
        <f>IFERROR(VLOOKUP(INDEX(EU_Extra!$D$157:$D$362,MATCH(LARGE(EU_Extra!L$157:L$362,$D80),EU_Extra!L$157:L$362,0)),Countries!$A:$B,2,FALSE),"")</f>
        <v>Fransösisch Polynesien</v>
      </c>
      <c r="O80" s="144" t="str">
        <f>IFERROR(VLOOKUP(INDEX(EU_Extra!$D$157:$D$362,MATCH(LARGE(EU_Extra!M$157:M$362,$D80),EU_Extra!M$157:M$362,0)),Countries!$A:$B,2,FALSE),"")</f>
        <v>Iran, Islamische Republik</v>
      </c>
      <c r="P80" s="144" t="str">
        <f>IFERROR(VLOOKUP(INDEX(EU_Extra!$D$157:$D$362,MATCH(LARGE(EU_Extra!N$157:N$362,$D80),EU_Extra!N$157:N$362,0)),Countries!$A:$B,2,FALSE),"")</f>
        <v>Indien</v>
      </c>
      <c r="Q80" s="144" t="str">
        <f>IFERROR(VLOOKUP(INDEX(EU_Extra!$D$157:$D$362,MATCH(LARGE(EU_Extra!O$157:O$362,$D80),EU_Extra!O$157:O$362,0)),Countries!$A:$B,2,FALSE),"")</f>
        <v>Neukaledonien</v>
      </c>
      <c r="R80" s="144" t="str">
        <f>IFERROR(VLOOKUP(INDEX(EU_Extra!$D$157:$D$362,MATCH(LARGE(EU_Extra!P$157:P$362,$D80),EU_Extra!P$157:P$362,0)),Countries!$A:$B,2,FALSE),"")</f>
        <v>Pakistan</v>
      </c>
      <c r="S80" s="144" t="str">
        <f>IFERROR(VLOOKUP(INDEX(EU_Extra!$D$157:$D$362,MATCH(LARGE(EU_Extra!Q$157:Q$362,$D80),EU_Extra!Q$157:Q$362,0)),Countries!$A:$B,2,FALSE),"")</f>
        <v>Mongolei</v>
      </c>
      <c r="T80" s="144" t="str">
        <f>IFERROR(VLOOKUP(INDEX(EU_Extra!$D$157:$D$362,MATCH(LARGE(EU_Extra!R$157:R$362,$D80),EU_Extra!R$157:R$362,0)),Countries!$A:$B,2,FALSE),"")</f>
        <v>Serbien</v>
      </c>
      <c r="U80" s="144" t="str">
        <f>IFERROR(VLOOKUP(INDEX(EU_Extra!$D$157:$D$362,MATCH(LARGE(EU_Extra!S$157:S$362,$D80),EU_Extra!S$157:S$362,0)),Countries!$A:$B,2,FALSE),"")</f>
        <v>Turkmenistan</v>
      </c>
      <c r="V80" s="144" t="str">
        <f>IFERROR(VLOOKUP(INDEX(EU_Extra!$D$157:$D$362,MATCH(LARGE(EU_Extra!T$157:T$362,$D80),EU_Extra!T$157:T$362,0)),Countries!$A:$B,2,FALSE),"")</f>
        <v>Serbien</v>
      </c>
      <c r="W80" s="144" t="str">
        <f>IFERROR(VLOOKUP(INDEX(EU_Extra!$D$157:$D$362,MATCH(LARGE(EU_Extra!U$157:U$362,$D80),EU_Extra!U$157:U$362,0)),Countries!$A:$B,2,FALSE),"")</f>
        <v>Gambia</v>
      </c>
      <c r="X80" s="144" t="str">
        <f>IFERROR(VLOOKUP(INDEX(EU_Extra!$D$157:$D$362,MATCH(LARGE(EU_Extra!V$157:V$362,$D80),EU_Extra!V$157:V$362,0)),Countries!$A:$B,2,FALSE),"")</f>
        <v>Komoren</v>
      </c>
      <c r="Y80" s="144" t="str">
        <f>IFERROR(VLOOKUP(INDEX(EU_Extra!$D$157:$D$362,MATCH(LARGE(EU_Extra!W$157:W$362,$D80),EU_Extra!W$157:W$362,0)),Countries!$A:$B,2,FALSE),"")</f>
        <v>Neukaledonien</v>
      </c>
      <c r="Z80" s="144" t="str">
        <f>IFERROR(VLOOKUP(INDEX(EU_Extra!$D$157:$D$362,MATCH(LARGE(EU_Extra!X$157:X$362,$D80),EU_Extra!X$157:X$362,0)),Countries!$A:$B,2,FALSE),"")</f>
        <v>Geheim Extra</v>
      </c>
      <c r="AA80" s="144" t="str">
        <f>IFERROR(VLOOKUP(INDEX(EU_Extra!$D$157:$D$362,MATCH(LARGE(EU_Extra!Y$157:Y$362,$D80),EU_Extra!Y$157:Y$362,0)),Countries!$A:$B,2,FALSE),"")</f>
        <v>Kenia</v>
      </c>
      <c r="AB80" s="144" t="str">
        <f>IFERROR(VLOOKUP(INDEX(EU_Extra!$D$157:$D$362,MATCH(LARGE(EU_Extra!Z$157:Z$362,$D80),EU_Extra!Z$157:Z$362,0)),Countries!$A:$B,2,FALSE),"")</f>
        <v/>
      </c>
      <c r="AC80" s="144" t="str">
        <f>IFERROR(VLOOKUP(INDEX(EU_Extra!$D$157:$D$362,MATCH(LARGE(EU_Extra!AA$157:AA$362,$D80),EU_Extra!AA$157:AA$362,0)),Countries!$A:$B,2,FALSE),"")</f>
        <v/>
      </c>
      <c r="AD80" s="144" t="str">
        <f>IFERROR(VLOOKUP(INDEX(EU_Extra!$D$157:$D$362,MATCH(LARGE(EU_Extra!AB$157:AB$362,$D80),EU_Extra!AB$157:AB$362,0)),Countries!$A:$B,2,FALSE),"")</f>
        <v/>
      </c>
      <c r="AE80" s="144" t="str">
        <f>IFERROR(VLOOKUP(INDEX(EU_Extra!$D$157:$D$362,MATCH(LARGE(EU_Extra!AC$157:AC$362,$D80),EU_Extra!AC$157:AC$362,0)),Countries!$A:$B,2,FALSE),"")</f>
        <v/>
      </c>
      <c r="AF80" s="144" t="str">
        <f>IFERROR(VLOOKUP(INDEX(EU_Extra!$D$157:$D$362,MATCH(LARGE(EU_Extra!AD$157:AD$362,$D80),EU_Extra!AD$157:AD$362,0)),Countries!$A:$B,2,FALSE),"")</f>
        <v/>
      </c>
      <c r="AG80" s="144" t="str">
        <f>IFERROR(VLOOKUP(INDEX(EU_Extra!$D$157:$D$362,MATCH(LARGE(EU_Extra!AE$157:AE$362,$D80),EU_Extra!AE$157:AE$362,0)),Countries!$A:$B,2,FALSE),"")</f>
        <v/>
      </c>
      <c r="AH80" s="144" t="str">
        <f>IFERROR(VLOOKUP(INDEX(EU_Extra!$D$157:$D$362,MATCH(LARGE(EU_Extra!AF$157:AF$362,$D80),EU_Extra!AF$157:AF$362,0)),Countries!$A:$B,2,FALSE),"")</f>
        <v/>
      </c>
      <c r="AI80" s="144" t="str">
        <f>IFERROR(VLOOKUP(INDEX(EU_Extra!$D$157:$D$362,MATCH(LARGE(EU_Extra!AG$157:AG$362,$D80),EU_Extra!AG$157:AG$362,0)),Countries!$A:$B,2,FALSE),"")</f>
        <v/>
      </c>
      <c r="AJ80" s="144" t="str">
        <f>IFERROR(VLOOKUP(INDEX(EU_Extra!$D$157:$D$362,MATCH(LARGE(EU_Extra!AH$157:AH$362,$D80),EU_Extra!AH$157:AH$362,0)),Countries!$A:$B,2,FALSE),"")</f>
        <v/>
      </c>
    </row>
    <row r="81" spans="4:36" ht="16" customHeight="1">
      <c r="D81" s="145">
        <f t="shared" si="2"/>
        <v>74</v>
      </c>
      <c r="E81" s="144" t="str">
        <f>IFERROR(VLOOKUP(INDEX(EU_Extra!$D$156:$D$362,MATCH(LARGE(EU_Extra!#REF!,$D81),EU_Extra!#REF!,0)),Countries!$A:$B,2,FALSE),"")</f>
        <v/>
      </c>
      <c r="F81" s="144" t="str">
        <f>IFERROR(VLOOKUP(INDEX(EU_Extra!$D$156:$D$362,MATCH(LARGE(EU_Extra!#REF!,$D81),EU_Extra!#REF!,0)),Countries!$A:$B,2,FALSE),"")</f>
        <v/>
      </c>
      <c r="G81" s="144" t="str">
        <f>IFERROR(VLOOKUP(INDEX(EU_Extra!$D$157:$D$362,MATCH(LARGE(EU_Extra!E$157:E$362,$D81),EU_Extra!E$157:E$362,0)),Countries!$A:$B,2,FALSE),"")</f>
        <v>Sao Tome und Procipe</v>
      </c>
      <c r="H81" s="144" t="str">
        <f>IFERROR(VLOOKUP(INDEX(EU_Extra!$D$157:$D$362,MATCH(LARGE(EU_Extra!F$157:F$362,$D81),EU_Extra!F$157:F$362,0)),Countries!$A:$B,2,FALSE),"")</f>
        <v>China</v>
      </c>
      <c r="I81" s="144" t="str">
        <f>IFERROR(VLOOKUP(INDEX(EU_Extra!$D$157:$D$362,MATCH(LARGE(EU_Extra!G$157:G$362,$D81),EU_Extra!G$157:G$362,0)),Countries!$A:$B,2,FALSE),"")</f>
        <v>Anguilla</v>
      </c>
      <c r="J81" s="144" t="str">
        <f>IFERROR(VLOOKUP(INDEX(EU_Extra!$D$157:$D$362,MATCH(LARGE(EU_Extra!H$157:H$362,$D81),EU_Extra!H$157:H$362,0)),Countries!$A:$B,2,FALSE),"")</f>
        <v>Niger</v>
      </c>
      <c r="K81" s="144" t="str">
        <f>IFERROR(VLOOKUP(INDEX(EU_Extra!$D$157:$D$362,MATCH(LARGE(EU_Extra!I$157:I$362,$D81),EU_Extra!I$157:I$362,0)),Countries!$A:$B,2,FALSE),"")</f>
        <v>Dschibuti</v>
      </c>
      <c r="L81" s="144" t="str">
        <f>IFERROR(VLOOKUP(INDEX(EU_Extra!$D$157:$D$362,MATCH(LARGE(EU_Extra!J$157:J$362,$D81),EU_Extra!J$157:J$362,0)),Countries!$A:$B,2,FALSE),"")</f>
        <v>Georgien</v>
      </c>
      <c r="M81" s="144" t="str">
        <f>IFERROR(VLOOKUP(INDEX(EU_Extra!$D$157:$D$362,MATCH(LARGE(EU_Extra!K$157:K$362,$D81),EU_Extra!K$157:K$362,0)),Countries!$A:$B,2,FALSE),"")</f>
        <v>Indonesien</v>
      </c>
      <c r="N81" s="144" t="str">
        <f>IFERROR(VLOOKUP(INDEX(EU_Extra!$D$157:$D$362,MATCH(LARGE(EU_Extra!L$157:L$362,$D81),EU_Extra!L$157:L$362,0)),Countries!$A:$B,2,FALSE),"")</f>
        <v>Gambia</v>
      </c>
      <c r="O81" s="144" t="str">
        <f>IFERROR(VLOOKUP(INDEX(EU_Extra!$D$157:$D$362,MATCH(LARGE(EU_Extra!M$157:M$362,$D81),EU_Extra!M$157:M$362,0)),Countries!$A:$B,2,FALSE),"")</f>
        <v>Türkei</v>
      </c>
      <c r="P81" s="144" t="str">
        <f>IFERROR(VLOOKUP(INDEX(EU_Extra!$D$157:$D$362,MATCH(LARGE(EU_Extra!N$157:N$362,$D81),EU_Extra!N$157:N$362,0)),Countries!$A:$B,2,FALSE),"")</f>
        <v>Neukaledonien</v>
      </c>
      <c r="Q81" s="144" t="str">
        <f>IFERROR(VLOOKUP(INDEX(EU_Extra!$D$157:$D$362,MATCH(LARGE(EU_Extra!O$157:O$362,$D81),EU_Extra!O$157:O$362,0)),Countries!$A:$B,2,FALSE),"")</f>
        <v>Taiwan</v>
      </c>
      <c r="R81" s="144" t="str">
        <f>IFERROR(VLOOKUP(INDEX(EU_Extra!$D$157:$D$362,MATCH(LARGE(EU_Extra!P$157:P$362,$D81),EU_Extra!P$157:P$362,0)),Countries!$A:$B,2,FALSE),"")</f>
        <v>Tschad</v>
      </c>
      <c r="S81" s="144" t="str">
        <f>IFERROR(VLOOKUP(INDEX(EU_Extra!$D$157:$D$362,MATCH(LARGE(EU_Extra!Q$157:Q$362,$D81),EU_Extra!Q$157:Q$362,0)),Countries!$A:$B,2,FALSE),"")</f>
        <v>Dschibuti</v>
      </c>
      <c r="T81" s="144" t="str">
        <f>IFERROR(VLOOKUP(INDEX(EU_Extra!$D$157:$D$362,MATCH(LARGE(EU_Extra!R$157:R$362,$D81),EU_Extra!R$157:R$362,0)),Countries!$A:$B,2,FALSE),"")</f>
        <v>Melilla</v>
      </c>
      <c r="U81" s="144" t="str">
        <f>IFERROR(VLOOKUP(INDEX(EU_Extra!$D$157:$D$362,MATCH(LARGE(EU_Extra!S$157:S$362,$D81),EU_Extra!S$157:S$362,0)),Countries!$A:$B,2,FALSE),"")</f>
        <v>Grenada</v>
      </c>
      <c r="V81" s="144" t="str">
        <f>IFERROR(VLOOKUP(INDEX(EU_Extra!$D$157:$D$362,MATCH(LARGE(EU_Extra!T$157:T$362,$D81),EU_Extra!T$157:T$362,0)),Countries!$A:$B,2,FALSE),"")</f>
        <v>Gambia</v>
      </c>
      <c r="W81" s="144" t="str">
        <f>IFERROR(VLOOKUP(INDEX(EU_Extra!$D$157:$D$362,MATCH(LARGE(EU_Extra!U$157:U$362,$D81),EU_Extra!U$157:U$362,0)),Countries!$A:$B,2,FALSE),"")</f>
        <v>Neuseeland</v>
      </c>
      <c r="X81" s="144" t="str">
        <f>IFERROR(VLOOKUP(INDEX(EU_Extra!$D$157:$D$362,MATCH(LARGE(EU_Extra!V$157:V$362,$D81),EU_Extra!V$157:V$362,0)),Countries!$A:$B,2,FALSE),"")</f>
        <v>Guinea-Bissau</v>
      </c>
      <c r="Y81" s="144" t="str">
        <f>IFERROR(VLOOKUP(INDEX(EU_Extra!$D$157:$D$362,MATCH(LARGE(EU_Extra!W$157:W$362,$D81),EU_Extra!W$157:W$362,0)),Countries!$A:$B,2,FALSE),"")</f>
        <v>Kap Verde</v>
      </c>
      <c r="Z81" s="144" t="str">
        <f>IFERROR(VLOOKUP(INDEX(EU_Extra!$D$157:$D$362,MATCH(LARGE(EU_Extra!X$157:X$362,$D81),EU_Extra!X$157:X$362,0)),Countries!$A:$B,2,FALSE),"")</f>
        <v>Kap Verde</v>
      </c>
      <c r="AA81" s="144" t="str">
        <f>IFERROR(VLOOKUP(INDEX(EU_Extra!$D$157:$D$362,MATCH(LARGE(EU_Extra!Y$157:Y$362,$D81),EU_Extra!Y$157:Y$362,0)),Countries!$A:$B,2,FALSE),"")</f>
        <v>Haiti</v>
      </c>
      <c r="AB81" s="144" t="str">
        <f>IFERROR(VLOOKUP(INDEX(EU_Extra!$D$157:$D$362,MATCH(LARGE(EU_Extra!Z$157:Z$362,$D81),EU_Extra!Z$157:Z$362,0)),Countries!$A:$B,2,FALSE),"")</f>
        <v/>
      </c>
      <c r="AC81" s="144" t="str">
        <f>IFERROR(VLOOKUP(INDEX(EU_Extra!$D$157:$D$362,MATCH(LARGE(EU_Extra!AA$157:AA$362,$D81),EU_Extra!AA$157:AA$362,0)),Countries!$A:$B,2,FALSE),"")</f>
        <v/>
      </c>
      <c r="AD81" s="144" t="str">
        <f>IFERROR(VLOOKUP(INDEX(EU_Extra!$D$157:$D$362,MATCH(LARGE(EU_Extra!AB$157:AB$362,$D81),EU_Extra!AB$157:AB$362,0)),Countries!$A:$B,2,FALSE),"")</f>
        <v/>
      </c>
      <c r="AE81" s="144" t="str">
        <f>IFERROR(VLOOKUP(INDEX(EU_Extra!$D$157:$D$362,MATCH(LARGE(EU_Extra!AC$157:AC$362,$D81),EU_Extra!AC$157:AC$362,0)),Countries!$A:$B,2,FALSE),"")</f>
        <v/>
      </c>
      <c r="AF81" s="144" t="str">
        <f>IFERROR(VLOOKUP(INDEX(EU_Extra!$D$157:$D$362,MATCH(LARGE(EU_Extra!AD$157:AD$362,$D81),EU_Extra!AD$157:AD$362,0)),Countries!$A:$B,2,FALSE),"")</f>
        <v/>
      </c>
      <c r="AG81" s="144" t="str">
        <f>IFERROR(VLOOKUP(INDEX(EU_Extra!$D$157:$D$362,MATCH(LARGE(EU_Extra!AE$157:AE$362,$D81),EU_Extra!AE$157:AE$362,0)),Countries!$A:$B,2,FALSE),"")</f>
        <v/>
      </c>
      <c r="AH81" s="144" t="str">
        <f>IFERROR(VLOOKUP(INDEX(EU_Extra!$D$157:$D$362,MATCH(LARGE(EU_Extra!AF$157:AF$362,$D81),EU_Extra!AF$157:AF$362,0)),Countries!$A:$B,2,FALSE),"")</f>
        <v/>
      </c>
      <c r="AI81" s="144" t="str">
        <f>IFERROR(VLOOKUP(INDEX(EU_Extra!$D$157:$D$362,MATCH(LARGE(EU_Extra!AG$157:AG$362,$D81),EU_Extra!AG$157:AG$362,0)),Countries!$A:$B,2,FALSE),"")</f>
        <v/>
      </c>
      <c r="AJ81" s="144" t="str">
        <f>IFERROR(VLOOKUP(INDEX(EU_Extra!$D$157:$D$362,MATCH(LARGE(EU_Extra!AH$157:AH$362,$D81),EU_Extra!AH$157:AH$362,0)),Countries!$A:$B,2,FALSE),"")</f>
        <v/>
      </c>
    </row>
    <row r="82" spans="4:36" ht="16" customHeight="1">
      <c r="D82" s="145">
        <f t="shared" si="2"/>
        <v>75</v>
      </c>
      <c r="E82" s="144" t="str">
        <f>IFERROR(VLOOKUP(INDEX(EU_Extra!$D$156:$D$362,MATCH(LARGE(EU_Extra!#REF!,$D82),EU_Extra!#REF!,0)),Countries!$A:$B,2,FALSE),"")</f>
        <v/>
      </c>
      <c r="F82" s="144" t="str">
        <f>IFERROR(VLOOKUP(INDEX(EU_Extra!$D$156:$D$362,MATCH(LARGE(EU_Extra!#REF!,$D82),EU_Extra!#REF!,0)),Countries!$A:$B,2,FALSE),"")</f>
        <v/>
      </c>
      <c r="G82" s="144" t="str">
        <f>IFERROR(VLOOKUP(INDEX(EU_Extra!$D$157:$D$362,MATCH(LARGE(EU_Extra!E$157:E$362,$D82),EU_Extra!E$157:E$362,0)),Countries!$A:$B,2,FALSE),"")</f>
        <v>Kongo, Demokratische Republik</v>
      </c>
      <c r="H82" s="144" t="str">
        <f>IFERROR(VLOOKUP(INDEX(EU_Extra!$D$157:$D$362,MATCH(LARGE(EU_Extra!F$157:F$362,$D82),EU_Extra!F$157:F$362,0)),Countries!$A:$B,2,FALSE),"")</f>
        <v>Fransösisch Polynesien</v>
      </c>
      <c r="I82" s="144" t="str">
        <f>IFERROR(VLOOKUP(INDEX(EU_Extra!$D$157:$D$362,MATCH(LARGE(EU_Extra!G$157:G$362,$D82),EU_Extra!G$157:G$362,0)),Countries!$A:$B,2,FALSE),"")</f>
        <v>Heiliger Stuhl (Vatikanstadt)</v>
      </c>
      <c r="J82" s="144" t="str">
        <f>IFERROR(VLOOKUP(INDEX(EU_Extra!$D$157:$D$362,MATCH(LARGE(EU_Extra!H$157:H$362,$D82),EU_Extra!H$157:H$362,0)),Countries!$A:$B,2,FALSE),"")</f>
        <v>Weissrussland</v>
      </c>
      <c r="K82" s="144" t="str">
        <f>IFERROR(VLOOKUP(INDEX(EU_Extra!$D$157:$D$362,MATCH(LARGE(EU_Extra!I$157:I$362,$D82),EU_Extra!I$157:I$362,0)),Countries!$A:$B,2,FALSE),"")</f>
        <v>Kosovo</v>
      </c>
      <c r="L82" s="144" t="str">
        <f>IFERROR(VLOOKUP(INDEX(EU_Extra!$D$157:$D$362,MATCH(LARGE(EU_Extra!J$157:J$362,$D82),EU_Extra!J$157:J$362,0)),Countries!$A:$B,2,FALSE),"")</f>
        <v>Moldau</v>
      </c>
      <c r="M82" s="144" t="str">
        <f>IFERROR(VLOOKUP(INDEX(EU_Extra!$D$157:$D$362,MATCH(LARGE(EU_Extra!K$157:K$362,$D82),EU_Extra!K$157:K$362,0)),Countries!$A:$B,2,FALSE),"")</f>
        <v>Antigua und Barbuda</v>
      </c>
      <c r="N82" s="144" t="str">
        <f>IFERROR(VLOOKUP(INDEX(EU_Extra!$D$157:$D$362,MATCH(LARGE(EU_Extra!L$157:L$362,$D82),EU_Extra!L$157:L$362,0)),Countries!$A:$B,2,FALSE),"")</f>
        <v>Indonesien</v>
      </c>
      <c r="O82" s="144" t="str">
        <f>IFERROR(VLOOKUP(INDEX(EU_Extra!$D$157:$D$362,MATCH(LARGE(EU_Extra!M$157:M$362,$D82),EU_Extra!M$157:M$362,0)),Countries!$A:$B,2,FALSE),"")</f>
        <v>Korea, Republik</v>
      </c>
      <c r="P82" s="144" t="str">
        <f>IFERROR(VLOOKUP(INDEX(EU_Extra!$D$157:$D$362,MATCH(LARGE(EU_Extra!N$157:N$362,$D82),EU_Extra!N$157:N$362,0)),Countries!$A:$B,2,FALSE),"")</f>
        <v>Ukraine</v>
      </c>
      <c r="Q82" s="144" t="str">
        <f>IFERROR(VLOOKUP(INDEX(EU_Extra!$D$157:$D$362,MATCH(LARGE(EU_Extra!O$157:O$362,$D82),EU_Extra!O$157:O$362,0)),Countries!$A:$B,2,FALSE),"")</f>
        <v>Kap Verde</v>
      </c>
      <c r="R82" s="144" t="str">
        <f>IFERROR(VLOOKUP(INDEX(EU_Extra!$D$157:$D$362,MATCH(LARGE(EU_Extra!P$157:P$362,$D82),EU_Extra!P$157:P$362,0)),Countries!$A:$B,2,FALSE),"")</f>
        <v>Fransösisch Polynesien</v>
      </c>
      <c r="S82" s="144" t="str">
        <f>IFERROR(VLOOKUP(INDEX(EU_Extra!$D$157:$D$362,MATCH(LARGE(EU_Extra!Q$157:Q$362,$D82),EU_Extra!Q$157:Q$362,0)),Countries!$A:$B,2,FALSE),"")</f>
        <v>Südafrika</v>
      </c>
      <c r="T82" s="144" t="str">
        <f>IFERROR(VLOOKUP(INDEX(EU_Extra!$D$157:$D$362,MATCH(LARGE(EU_Extra!R$157:R$362,$D82),EU_Extra!R$157:R$362,0)),Countries!$A:$B,2,FALSE),"")</f>
        <v>Kongo</v>
      </c>
      <c r="U82" s="144" t="str">
        <f>IFERROR(VLOOKUP(INDEX(EU_Extra!$D$157:$D$362,MATCH(LARGE(EU_Extra!S$157:S$362,$D82),EU_Extra!S$157:S$362,0)),Countries!$A:$B,2,FALSE),"")</f>
        <v>Brasilien</v>
      </c>
      <c r="V82" s="144" t="str">
        <f>IFERROR(VLOOKUP(INDEX(EU_Extra!$D$157:$D$362,MATCH(LARGE(EU_Extra!T$157:T$362,$D82),EU_Extra!T$157:T$362,0)),Countries!$A:$B,2,FALSE),"")</f>
        <v>Kenia</v>
      </c>
      <c r="W82" s="144" t="str">
        <f>IFERROR(VLOOKUP(INDEX(EU_Extra!$D$157:$D$362,MATCH(LARGE(EU_Extra!U$157:U$362,$D82),EU_Extra!U$157:U$362,0)),Countries!$A:$B,2,FALSE),"")</f>
        <v>Vereinigte Staaten</v>
      </c>
      <c r="X82" s="144" t="str">
        <f>IFERROR(VLOOKUP(INDEX(EU_Extra!$D$157:$D$362,MATCH(LARGE(EU_Extra!V$157:V$362,$D82),EU_Extra!V$157:V$362,0)),Countries!$A:$B,2,FALSE),"")</f>
        <v>Sao Tome und Procipe</v>
      </c>
      <c r="Y82" s="144" t="str">
        <f>IFERROR(VLOOKUP(INDEX(EU_Extra!$D$157:$D$362,MATCH(LARGE(EU_Extra!W$157:W$362,$D82),EU_Extra!W$157:W$362,0)),Countries!$A:$B,2,FALSE),"")</f>
        <v>Hong Kong</v>
      </c>
      <c r="Z82" s="144" t="str">
        <f>IFERROR(VLOOKUP(INDEX(EU_Extra!$D$157:$D$362,MATCH(LARGE(EU_Extra!X$157:X$362,$D82),EU_Extra!X$157:X$362,0)),Countries!$A:$B,2,FALSE),"")</f>
        <v>Brasilien</v>
      </c>
      <c r="AA82" s="144" t="str">
        <f>IFERROR(VLOOKUP(INDEX(EU_Extra!$D$157:$D$362,MATCH(LARGE(EU_Extra!Y$157:Y$362,$D82),EU_Extra!Y$157:Y$362,0)),Countries!$A:$B,2,FALSE),"")</f>
        <v>Algerien</v>
      </c>
      <c r="AB82" s="144" t="str">
        <f>IFERROR(VLOOKUP(INDEX(EU_Extra!$D$157:$D$362,MATCH(LARGE(EU_Extra!Z$157:Z$362,$D82),EU_Extra!Z$157:Z$362,0)),Countries!$A:$B,2,FALSE),"")</f>
        <v/>
      </c>
      <c r="AC82" s="144" t="str">
        <f>IFERROR(VLOOKUP(INDEX(EU_Extra!$D$157:$D$362,MATCH(LARGE(EU_Extra!AA$157:AA$362,$D82),EU_Extra!AA$157:AA$362,0)),Countries!$A:$B,2,FALSE),"")</f>
        <v/>
      </c>
      <c r="AD82" s="144" t="str">
        <f>IFERROR(VLOOKUP(INDEX(EU_Extra!$D$157:$D$362,MATCH(LARGE(EU_Extra!AB$157:AB$362,$D82),EU_Extra!AB$157:AB$362,0)),Countries!$A:$B,2,FALSE),"")</f>
        <v/>
      </c>
      <c r="AE82" s="144" t="str">
        <f>IFERROR(VLOOKUP(INDEX(EU_Extra!$D$157:$D$362,MATCH(LARGE(EU_Extra!AC$157:AC$362,$D82),EU_Extra!AC$157:AC$362,0)),Countries!$A:$B,2,FALSE),"")</f>
        <v/>
      </c>
      <c r="AF82" s="144" t="str">
        <f>IFERROR(VLOOKUP(INDEX(EU_Extra!$D$157:$D$362,MATCH(LARGE(EU_Extra!AD$157:AD$362,$D82),EU_Extra!AD$157:AD$362,0)),Countries!$A:$B,2,FALSE),"")</f>
        <v/>
      </c>
      <c r="AG82" s="144" t="str">
        <f>IFERROR(VLOOKUP(INDEX(EU_Extra!$D$157:$D$362,MATCH(LARGE(EU_Extra!AE$157:AE$362,$D82),EU_Extra!AE$157:AE$362,0)),Countries!$A:$B,2,FALSE),"")</f>
        <v/>
      </c>
      <c r="AH82" s="144" t="str">
        <f>IFERROR(VLOOKUP(INDEX(EU_Extra!$D$157:$D$362,MATCH(LARGE(EU_Extra!AF$157:AF$362,$D82),EU_Extra!AF$157:AF$362,0)),Countries!$A:$B,2,FALSE),"")</f>
        <v/>
      </c>
      <c r="AI82" s="144" t="str">
        <f>IFERROR(VLOOKUP(INDEX(EU_Extra!$D$157:$D$362,MATCH(LARGE(EU_Extra!AG$157:AG$362,$D82),EU_Extra!AG$157:AG$362,0)),Countries!$A:$B,2,FALSE),"")</f>
        <v/>
      </c>
      <c r="AJ82" s="144" t="str">
        <f>IFERROR(VLOOKUP(INDEX(EU_Extra!$D$157:$D$362,MATCH(LARGE(EU_Extra!AH$157:AH$362,$D82),EU_Extra!AH$157:AH$362,0)),Countries!$A:$B,2,FALSE),"")</f>
        <v/>
      </c>
    </row>
    <row r="83" spans="4:36" ht="16" customHeight="1">
      <c r="D83" s="145">
        <f t="shared" si="2"/>
        <v>76</v>
      </c>
      <c r="E83" s="144" t="str">
        <f>IFERROR(VLOOKUP(INDEX(EU_Extra!$D$156:$D$362,MATCH(LARGE(EU_Extra!#REF!,$D83),EU_Extra!#REF!,0)),Countries!$A:$B,2,FALSE),"")</f>
        <v/>
      </c>
      <c r="F83" s="144" t="str">
        <f>IFERROR(VLOOKUP(INDEX(EU_Extra!$D$156:$D$362,MATCH(LARGE(EU_Extra!#REF!,$D83),EU_Extra!#REF!,0)),Countries!$A:$B,2,FALSE),"")</f>
        <v/>
      </c>
      <c r="G83" s="144" t="str">
        <f>IFERROR(VLOOKUP(INDEX(EU_Extra!$D$157:$D$362,MATCH(LARGE(EU_Extra!E$157:E$362,$D83),EU_Extra!E$157:E$362,0)),Countries!$A:$B,2,FALSE),"")</f>
        <v>Aquatorialguinea</v>
      </c>
      <c r="H83" s="144" t="str">
        <f>IFERROR(VLOOKUP(INDEX(EU_Extra!$D$157:$D$362,MATCH(LARGE(EU_Extra!F$157:F$362,$D83),EU_Extra!F$157:F$362,0)),Countries!$A:$B,2,FALSE),"")</f>
        <v>Kongo, Demokratische Republik</v>
      </c>
      <c r="I83" s="144" t="str">
        <f>IFERROR(VLOOKUP(INDEX(EU_Extra!$D$157:$D$362,MATCH(LARGE(EU_Extra!G$157:G$362,$D83),EU_Extra!G$157:G$362,0)),Countries!$A:$B,2,FALSE),"")</f>
        <v>El Salvador</v>
      </c>
      <c r="J83" s="144" t="str">
        <f>IFERROR(VLOOKUP(INDEX(EU_Extra!$D$157:$D$362,MATCH(LARGE(EU_Extra!H$157:H$362,$D83),EU_Extra!H$157:H$362,0)),Countries!$A:$B,2,FALSE),"")</f>
        <v>Katar</v>
      </c>
      <c r="K83" s="144" t="str">
        <f>IFERROR(VLOOKUP(INDEX(EU_Extra!$D$157:$D$362,MATCH(LARGE(EU_Extra!I$157:I$362,$D83),EU_Extra!I$157:I$362,0)),Countries!$A:$B,2,FALSE),"")</f>
        <v>Kongo</v>
      </c>
      <c r="L83" s="144" t="str">
        <f>IFERROR(VLOOKUP(INDEX(EU_Extra!$D$157:$D$362,MATCH(LARGE(EU_Extra!J$157:J$362,$D83),EU_Extra!J$157:J$362,0)),Countries!$A:$B,2,FALSE),"")</f>
        <v>St Kitts und Nevis</v>
      </c>
      <c r="M83" s="144" t="str">
        <f>IFERROR(VLOOKUP(INDEX(EU_Extra!$D$157:$D$362,MATCH(LARGE(EU_Extra!K$157:K$362,$D83),EU_Extra!K$157:K$362,0)),Countries!$A:$B,2,FALSE),"")</f>
        <v>Kongo, Demokratische Republik</v>
      </c>
      <c r="N83" s="144" t="str">
        <f>IFERROR(VLOOKUP(INDEX(EU_Extra!$D$157:$D$362,MATCH(LARGE(EU_Extra!L$157:L$362,$D83),EU_Extra!L$157:L$362,0)),Countries!$A:$B,2,FALSE),"")</f>
        <v>Timor Leste</v>
      </c>
      <c r="O83" s="144" t="str">
        <f>IFERROR(VLOOKUP(INDEX(EU_Extra!$D$157:$D$362,MATCH(LARGE(EU_Extra!M$157:M$362,$D83),EU_Extra!M$157:M$362,0)),Countries!$A:$B,2,FALSE),"")</f>
        <v>Melilla</v>
      </c>
      <c r="P83" s="144" t="str">
        <f>IFERROR(VLOOKUP(INDEX(EU_Extra!$D$157:$D$362,MATCH(LARGE(EU_Extra!N$157:N$362,$D83),EU_Extra!N$157:N$362,0)),Countries!$A:$B,2,FALSE),"")</f>
        <v>Färöerinseln</v>
      </c>
      <c r="Q83" s="144" t="str">
        <f>IFERROR(VLOOKUP(INDEX(EU_Extra!$D$157:$D$362,MATCH(LARGE(EU_Extra!O$157:O$362,$D83),EU_Extra!O$157:O$362,0)),Countries!$A:$B,2,FALSE),"")</f>
        <v>Haiti</v>
      </c>
      <c r="R83" s="144" t="str">
        <f>IFERROR(VLOOKUP(INDEX(EU_Extra!$D$157:$D$362,MATCH(LARGE(EU_Extra!P$157:P$362,$D83),EU_Extra!P$157:P$362,0)),Countries!$A:$B,2,FALSE),"")</f>
        <v>Georgien</v>
      </c>
      <c r="S83" s="144" t="str">
        <f>IFERROR(VLOOKUP(INDEX(EU_Extra!$D$157:$D$362,MATCH(LARGE(EU_Extra!Q$157:Q$362,$D83),EU_Extra!Q$157:Q$362,0)),Countries!$A:$B,2,FALSE),"")</f>
        <v>Gibraltar</v>
      </c>
      <c r="T83" s="144" t="str">
        <f>IFERROR(VLOOKUP(INDEX(EU_Extra!$D$157:$D$362,MATCH(LARGE(EU_Extra!R$157:R$362,$D83),EU_Extra!R$157:R$362,0)),Countries!$A:$B,2,FALSE),"")</f>
        <v>Kap Verde</v>
      </c>
      <c r="U83" s="144" t="str">
        <f>IFERROR(VLOOKUP(INDEX(EU_Extra!$D$157:$D$362,MATCH(LARGE(EU_Extra!S$157:S$362,$D83),EU_Extra!S$157:S$362,0)),Countries!$A:$B,2,FALSE),"")</f>
        <v>Melilla</v>
      </c>
      <c r="V83" s="144" t="str">
        <f>IFERROR(VLOOKUP(INDEX(EU_Extra!$D$157:$D$362,MATCH(LARGE(EU_Extra!T$157:T$362,$D83),EU_Extra!T$157:T$362,0)),Countries!$A:$B,2,FALSE),"")</f>
        <v>Liberia</v>
      </c>
      <c r="W83" s="144" t="str">
        <f>IFERROR(VLOOKUP(INDEX(EU_Extra!$D$157:$D$362,MATCH(LARGE(EU_Extra!U$157:U$362,$D83),EU_Extra!U$157:U$362,0)),Countries!$A:$B,2,FALSE),"")</f>
        <v>Ruanda</v>
      </c>
      <c r="X83" s="144" t="str">
        <f>IFERROR(VLOOKUP(INDEX(EU_Extra!$D$157:$D$362,MATCH(LARGE(EU_Extra!V$157:V$362,$D83),EU_Extra!V$157:V$362,0)),Countries!$A:$B,2,FALSE),"")</f>
        <v>Ceuta</v>
      </c>
      <c r="Y83" s="144" t="str">
        <f>IFERROR(VLOOKUP(INDEX(EU_Extra!$D$157:$D$362,MATCH(LARGE(EU_Extra!W$157:W$362,$D83),EU_Extra!W$157:W$362,0)),Countries!$A:$B,2,FALSE),"")</f>
        <v>Brasilien</v>
      </c>
      <c r="Z83" s="144" t="str">
        <f>IFERROR(VLOOKUP(INDEX(EU_Extra!$D$157:$D$362,MATCH(LARGE(EU_Extra!X$157:X$362,$D83),EU_Extra!X$157:X$362,0)),Countries!$A:$B,2,FALSE),"")</f>
        <v>Taiwan</v>
      </c>
      <c r="AA83" s="144" t="str">
        <f>IFERROR(VLOOKUP(INDEX(EU_Extra!$D$157:$D$362,MATCH(LARGE(EU_Extra!Y$157:Y$362,$D83),EU_Extra!Y$157:Y$362,0)),Countries!$A:$B,2,FALSE),"")</f>
        <v>Gibraltar</v>
      </c>
      <c r="AB83" s="144" t="str">
        <f>IFERROR(VLOOKUP(INDEX(EU_Extra!$D$157:$D$362,MATCH(LARGE(EU_Extra!Z$157:Z$362,$D83),EU_Extra!Z$157:Z$362,0)),Countries!$A:$B,2,FALSE),"")</f>
        <v/>
      </c>
      <c r="AC83" s="144" t="str">
        <f>IFERROR(VLOOKUP(INDEX(EU_Extra!$D$157:$D$362,MATCH(LARGE(EU_Extra!AA$157:AA$362,$D83),EU_Extra!AA$157:AA$362,0)),Countries!$A:$B,2,FALSE),"")</f>
        <v/>
      </c>
      <c r="AD83" s="144" t="str">
        <f>IFERROR(VLOOKUP(INDEX(EU_Extra!$D$157:$D$362,MATCH(LARGE(EU_Extra!AB$157:AB$362,$D83),EU_Extra!AB$157:AB$362,0)),Countries!$A:$B,2,FALSE),"")</f>
        <v/>
      </c>
      <c r="AE83" s="144" t="str">
        <f>IFERROR(VLOOKUP(INDEX(EU_Extra!$D$157:$D$362,MATCH(LARGE(EU_Extra!AC$157:AC$362,$D83),EU_Extra!AC$157:AC$362,0)),Countries!$A:$B,2,FALSE),"")</f>
        <v/>
      </c>
      <c r="AF83" s="144" t="str">
        <f>IFERROR(VLOOKUP(INDEX(EU_Extra!$D$157:$D$362,MATCH(LARGE(EU_Extra!AD$157:AD$362,$D83),EU_Extra!AD$157:AD$362,0)),Countries!$A:$B,2,FALSE),"")</f>
        <v/>
      </c>
      <c r="AG83" s="144" t="str">
        <f>IFERROR(VLOOKUP(INDEX(EU_Extra!$D$157:$D$362,MATCH(LARGE(EU_Extra!AE$157:AE$362,$D83),EU_Extra!AE$157:AE$362,0)),Countries!$A:$B,2,FALSE),"")</f>
        <v/>
      </c>
      <c r="AH83" s="144" t="str">
        <f>IFERROR(VLOOKUP(INDEX(EU_Extra!$D$157:$D$362,MATCH(LARGE(EU_Extra!AF$157:AF$362,$D83),EU_Extra!AF$157:AF$362,0)),Countries!$A:$B,2,FALSE),"")</f>
        <v/>
      </c>
      <c r="AI83" s="144" t="str">
        <f>IFERROR(VLOOKUP(INDEX(EU_Extra!$D$157:$D$362,MATCH(LARGE(EU_Extra!AG$157:AG$362,$D83),EU_Extra!AG$157:AG$362,0)),Countries!$A:$B,2,FALSE),"")</f>
        <v/>
      </c>
      <c r="AJ83" s="144" t="str">
        <f>IFERROR(VLOOKUP(INDEX(EU_Extra!$D$157:$D$362,MATCH(LARGE(EU_Extra!AH$157:AH$362,$D83),EU_Extra!AH$157:AH$362,0)),Countries!$A:$B,2,FALSE),"")</f>
        <v/>
      </c>
    </row>
    <row r="84" spans="4:36" ht="16" customHeight="1">
      <c r="D84" s="145">
        <f t="shared" si="2"/>
        <v>77</v>
      </c>
      <c r="E84" s="144" t="str">
        <f>IFERROR(VLOOKUP(INDEX(EU_Extra!$D$156:$D$362,MATCH(LARGE(EU_Extra!#REF!,$D84),EU_Extra!#REF!,0)),Countries!$A:$B,2,FALSE),"")</f>
        <v/>
      </c>
      <c r="F84" s="144" t="str">
        <f>IFERROR(VLOOKUP(INDEX(EU_Extra!$D$156:$D$362,MATCH(LARGE(EU_Extra!#REF!,$D84),EU_Extra!#REF!,0)),Countries!$A:$B,2,FALSE),"")</f>
        <v/>
      </c>
      <c r="G84" s="144" t="str">
        <f>IFERROR(VLOOKUP(INDEX(EU_Extra!$D$157:$D$362,MATCH(LARGE(EU_Extra!E$157:E$362,$D84),EU_Extra!E$157:E$362,0)),Countries!$A:$B,2,FALSE),"")</f>
        <v>Gibraltar</v>
      </c>
      <c r="H84" s="144" t="str">
        <f>IFERROR(VLOOKUP(INDEX(EU_Extra!$D$157:$D$362,MATCH(LARGE(EU_Extra!F$157:F$362,$D84),EU_Extra!F$157:F$362,0)),Countries!$A:$B,2,FALSE),"")</f>
        <v>Sao Tome und Procipe</v>
      </c>
      <c r="I84" s="144" t="str">
        <f>IFERROR(VLOOKUP(INDEX(EU_Extra!$D$157:$D$362,MATCH(LARGE(EU_Extra!G$157:G$362,$D84),EU_Extra!G$157:G$362,0)),Countries!$A:$B,2,FALSE),"")</f>
        <v>Dschibuti</v>
      </c>
      <c r="J84" s="144" t="str">
        <f>IFERROR(VLOOKUP(INDEX(EU_Extra!$D$157:$D$362,MATCH(LARGE(EU_Extra!H$157:H$362,$D84),EU_Extra!H$157:H$362,0)),Countries!$A:$B,2,FALSE),"")</f>
        <v>Kap Verde</v>
      </c>
      <c r="K84" s="144" t="str">
        <f>IFERROR(VLOOKUP(INDEX(EU_Extra!$D$157:$D$362,MATCH(LARGE(EU_Extra!I$157:I$362,$D84),EU_Extra!I$157:I$362,0)),Countries!$A:$B,2,FALSE),"")</f>
        <v>Agypten</v>
      </c>
      <c r="L84" s="144" t="str">
        <f>IFERROR(VLOOKUP(INDEX(EU_Extra!$D$157:$D$362,MATCH(LARGE(EU_Extra!J$157:J$362,$D84),EU_Extra!J$157:J$362,0)),Countries!$A:$B,2,FALSE),"")</f>
        <v>Indonesien</v>
      </c>
      <c r="M84" s="144" t="str">
        <f>IFERROR(VLOOKUP(INDEX(EU_Extra!$D$157:$D$362,MATCH(LARGE(EU_Extra!K$157:K$362,$D84),EU_Extra!K$157:K$362,0)),Countries!$A:$B,2,FALSE),"")</f>
        <v>Neukaledonien</v>
      </c>
      <c r="N84" s="144" t="str">
        <f>IFERROR(VLOOKUP(INDEX(EU_Extra!$D$157:$D$362,MATCH(LARGE(EU_Extra!L$157:L$362,$D84),EU_Extra!L$157:L$362,0)),Countries!$A:$B,2,FALSE),"")</f>
        <v>Kenia</v>
      </c>
      <c r="O84" s="144" t="str">
        <f>IFERROR(VLOOKUP(INDEX(EU_Extra!$D$157:$D$362,MATCH(LARGE(EU_Extra!M$157:M$362,$D84),EU_Extra!M$157:M$362,0)),Countries!$A:$B,2,FALSE),"")</f>
        <v>Fransösisch Polynesien</v>
      </c>
      <c r="P84" s="144" t="str">
        <f>IFERROR(VLOOKUP(INDEX(EU_Extra!$D$157:$D$362,MATCH(LARGE(EU_Extra!N$157:N$362,$D84),EU_Extra!N$157:N$362,0)),Countries!$A:$B,2,FALSE),"")</f>
        <v>Kap Verde</v>
      </c>
      <c r="Q84" s="144" t="str">
        <f>IFERROR(VLOOKUP(INDEX(EU_Extra!$D$157:$D$362,MATCH(LARGE(EU_Extra!O$157:O$362,$D84),EU_Extra!O$157:O$362,0)),Countries!$A:$B,2,FALSE),"")</f>
        <v>Fransösisch Polynesien</v>
      </c>
      <c r="R84" s="144" t="str">
        <f>IFERROR(VLOOKUP(INDEX(EU_Extra!$D$157:$D$362,MATCH(LARGE(EU_Extra!P$157:P$362,$D84),EU_Extra!P$157:P$362,0)),Countries!$A:$B,2,FALSE),"")</f>
        <v>Aserbaidschan</v>
      </c>
      <c r="S84" s="144" t="str">
        <f>IFERROR(VLOOKUP(INDEX(EU_Extra!$D$157:$D$362,MATCH(LARGE(EU_Extra!Q$157:Q$362,$D84),EU_Extra!Q$157:Q$362,0)),Countries!$A:$B,2,FALSE),"")</f>
        <v>Taiwan</v>
      </c>
      <c r="T84" s="144" t="str">
        <f>IFERROR(VLOOKUP(INDEX(EU_Extra!$D$157:$D$362,MATCH(LARGE(EU_Extra!R$157:R$362,$D84),EU_Extra!R$157:R$362,0)),Countries!$A:$B,2,FALSE),"")</f>
        <v>Cote d'Ivoire</v>
      </c>
      <c r="U84" s="144" t="str">
        <f>IFERROR(VLOOKUP(INDEX(EU_Extra!$D$157:$D$362,MATCH(LARGE(EU_Extra!S$157:S$362,$D84),EU_Extra!S$157:S$362,0)),Countries!$A:$B,2,FALSE),"")</f>
        <v>Liberia</v>
      </c>
      <c r="V84" s="144" t="str">
        <f>IFERROR(VLOOKUP(INDEX(EU_Extra!$D$157:$D$362,MATCH(LARGE(EU_Extra!T$157:T$362,$D84),EU_Extra!T$157:T$362,0)),Countries!$A:$B,2,FALSE),"")</f>
        <v>Bosnien-Herzegowina</v>
      </c>
      <c r="W84" s="144" t="str">
        <f>IFERROR(VLOOKUP(INDEX(EU_Extra!$D$157:$D$362,MATCH(LARGE(EU_Extra!U$157:U$362,$D84),EU_Extra!U$157:U$362,0)),Countries!$A:$B,2,FALSE),"")</f>
        <v>Guinea-Bissau</v>
      </c>
      <c r="X84" s="144" t="str">
        <f>IFERROR(VLOOKUP(INDEX(EU_Extra!$D$157:$D$362,MATCH(LARGE(EU_Extra!V$157:V$362,$D84),EU_Extra!V$157:V$362,0)),Countries!$A:$B,2,FALSE),"")</f>
        <v>Färöerinseln</v>
      </c>
      <c r="Y84" s="144" t="str">
        <f>IFERROR(VLOOKUP(INDEX(EU_Extra!$D$157:$D$362,MATCH(LARGE(EU_Extra!W$157:W$362,$D84),EU_Extra!W$157:W$362,0)),Countries!$A:$B,2,FALSE),"")</f>
        <v>Taiwan</v>
      </c>
      <c r="Z84" s="144" t="str">
        <f>IFERROR(VLOOKUP(INDEX(EU_Extra!$D$157:$D$362,MATCH(LARGE(EU_Extra!X$157:X$362,$D84),EU_Extra!X$157:X$362,0)),Countries!$A:$B,2,FALSE),"")</f>
        <v>Liberia</v>
      </c>
      <c r="AA84" s="144" t="str">
        <f>IFERROR(VLOOKUP(INDEX(EU_Extra!$D$157:$D$362,MATCH(LARGE(EU_Extra!Y$157:Y$362,$D84),EU_Extra!Y$157:Y$362,0)),Countries!$A:$B,2,FALSE),"")</f>
        <v>Taiwan</v>
      </c>
      <c r="AB84" s="144" t="str">
        <f>IFERROR(VLOOKUP(INDEX(EU_Extra!$D$157:$D$362,MATCH(LARGE(EU_Extra!Z$157:Z$362,$D84),EU_Extra!Z$157:Z$362,0)),Countries!$A:$B,2,FALSE),"")</f>
        <v/>
      </c>
      <c r="AC84" s="144" t="str">
        <f>IFERROR(VLOOKUP(INDEX(EU_Extra!$D$157:$D$362,MATCH(LARGE(EU_Extra!AA$157:AA$362,$D84),EU_Extra!AA$157:AA$362,0)),Countries!$A:$B,2,FALSE),"")</f>
        <v/>
      </c>
      <c r="AD84" s="144" t="str">
        <f>IFERROR(VLOOKUP(INDEX(EU_Extra!$D$157:$D$362,MATCH(LARGE(EU_Extra!AB$157:AB$362,$D84),EU_Extra!AB$157:AB$362,0)),Countries!$A:$B,2,FALSE),"")</f>
        <v/>
      </c>
      <c r="AE84" s="144" t="str">
        <f>IFERROR(VLOOKUP(INDEX(EU_Extra!$D$157:$D$362,MATCH(LARGE(EU_Extra!AC$157:AC$362,$D84),EU_Extra!AC$157:AC$362,0)),Countries!$A:$B,2,FALSE),"")</f>
        <v/>
      </c>
      <c r="AF84" s="144" t="str">
        <f>IFERROR(VLOOKUP(INDEX(EU_Extra!$D$157:$D$362,MATCH(LARGE(EU_Extra!AD$157:AD$362,$D84),EU_Extra!AD$157:AD$362,0)),Countries!$A:$B,2,FALSE),"")</f>
        <v/>
      </c>
      <c r="AG84" s="144" t="str">
        <f>IFERROR(VLOOKUP(INDEX(EU_Extra!$D$157:$D$362,MATCH(LARGE(EU_Extra!AE$157:AE$362,$D84),EU_Extra!AE$157:AE$362,0)),Countries!$A:$B,2,FALSE),"")</f>
        <v/>
      </c>
      <c r="AH84" s="144" t="str">
        <f>IFERROR(VLOOKUP(INDEX(EU_Extra!$D$157:$D$362,MATCH(LARGE(EU_Extra!AF$157:AF$362,$D84),EU_Extra!AF$157:AF$362,0)),Countries!$A:$B,2,FALSE),"")</f>
        <v/>
      </c>
      <c r="AI84" s="144" t="str">
        <f>IFERROR(VLOOKUP(INDEX(EU_Extra!$D$157:$D$362,MATCH(LARGE(EU_Extra!AG$157:AG$362,$D84),EU_Extra!AG$157:AG$362,0)),Countries!$A:$B,2,FALSE),"")</f>
        <v/>
      </c>
      <c r="AJ84" s="144" t="str">
        <f>IFERROR(VLOOKUP(INDEX(EU_Extra!$D$157:$D$362,MATCH(LARGE(EU_Extra!AH$157:AH$362,$D84),EU_Extra!AH$157:AH$362,0)),Countries!$A:$B,2,FALSE),"")</f>
        <v/>
      </c>
    </row>
    <row r="85" spans="4:36" ht="16" customHeight="1">
      <c r="D85" s="145">
        <f t="shared" si="2"/>
        <v>78</v>
      </c>
      <c r="E85" s="144" t="str">
        <f>IFERROR(VLOOKUP(INDEX(EU_Extra!$D$156:$D$362,MATCH(LARGE(EU_Extra!#REF!,$D85),EU_Extra!#REF!,0)),Countries!$A:$B,2,FALSE),"")</f>
        <v/>
      </c>
      <c r="F85" s="144" t="str">
        <f>IFERROR(VLOOKUP(INDEX(EU_Extra!$D$156:$D$362,MATCH(LARGE(EU_Extra!#REF!,$D85),EU_Extra!#REF!,0)),Countries!$A:$B,2,FALSE),"")</f>
        <v/>
      </c>
      <c r="G85" s="144" t="str">
        <f>IFERROR(VLOOKUP(INDEX(EU_Extra!$D$157:$D$362,MATCH(LARGE(EU_Extra!E$157:E$362,$D85),EU_Extra!E$157:E$362,0)),Countries!$A:$B,2,FALSE),"")</f>
        <v>Dschibuti</v>
      </c>
      <c r="H85" s="144" t="str">
        <f>IFERROR(VLOOKUP(INDEX(EU_Extra!$D$157:$D$362,MATCH(LARGE(EU_Extra!F$157:F$362,$D85),EU_Extra!F$157:F$362,0)),Countries!$A:$B,2,FALSE),"")</f>
        <v>Korea, Demokratische Volksrepublik</v>
      </c>
      <c r="I85" s="144" t="str">
        <f>IFERROR(VLOOKUP(INDEX(EU_Extra!$D$157:$D$362,MATCH(LARGE(EU_Extra!G$157:G$362,$D85),EU_Extra!G$157:G$362,0)),Countries!$A:$B,2,FALSE),"")</f>
        <v>Fransösisch Polynesien</v>
      </c>
      <c r="J85" s="144" t="str">
        <f>IFERROR(VLOOKUP(INDEX(EU_Extra!$D$157:$D$362,MATCH(LARGE(EU_Extra!H$157:H$362,$D85),EU_Extra!H$157:H$362,0)),Countries!$A:$B,2,FALSE),"")</f>
        <v>Aquatorialguinea</v>
      </c>
      <c r="K85" s="144" t="str">
        <f>IFERROR(VLOOKUP(INDEX(EU_Extra!$D$157:$D$362,MATCH(LARGE(EU_Extra!I$157:I$362,$D85),EU_Extra!I$157:I$362,0)),Countries!$A:$B,2,FALSE),"")</f>
        <v>Suriname</v>
      </c>
      <c r="L85" s="144" t="str">
        <f>IFERROR(VLOOKUP(INDEX(EU_Extra!$D$157:$D$362,MATCH(LARGE(EU_Extra!J$157:J$362,$D85),EU_Extra!J$157:J$362,0)),Countries!$A:$B,2,FALSE),"")</f>
        <v>Fransösisch Polynesien</v>
      </c>
      <c r="M85" s="144" t="str">
        <f>IFERROR(VLOOKUP(INDEX(EU_Extra!$D$157:$D$362,MATCH(LARGE(EU_Extra!K$157:K$362,$D85),EU_Extra!K$157:K$362,0)),Countries!$A:$B,2,FALSE),"")</f>
        <v>St Lucia</v>
      </c>
      <c r="N85" s="144" t="str">
        <f>IFERROR(VLOOKUP(INDEX(EU_Extra!$D$157:$D$362,MATCH(LARGE(EU_Extra!L$157:L$362,$D85),EU_Extra!L$157:L$362,0)),Countries!$A:$B,2,FALSE),"")</f>
        <v>Liberia</v>
      </c>
      <c r="O85" s="144" t="str">
        <f>IFERROR(VLOOKUP(INDEX(EU_Extra!$D$157:$D$362,MATCH(LARGE(EU_Extra!M$157:M$362,$D85),EU_Extra!M$157:M$362,0)),Countries!$A:$B,2,FALSE),"")</f>
        <v>Cote d'Ivoire</v>
      </c>
      <c r="P85" s="144" t="str">
        <f>IFERROR(VLOOKUP(INDEX(EU_Extra!$D$157:$D$362,MATCH(LARGE(EU_Extra!N$157:N$362,$D85),EU_Extra!N$157:N$362,0)),Countries!$A:$B,2,FALSE),"")</f>
        <v>Gambia</v>
      </c>
      <c r="Q85" s="144" t="str">
        <f>IFERROR(VLOOKUP(INDEX(EU_Extra!$D$157:$D$362,MATCH(LARGE(EU_Extra!O$157:O$362,$D85),EU_Extra!O$157:O$362,0)),Countries!$A:$B,2,FALSE),"")</f>
        <v>Marokko</v>
      </c>
      <c r="R85" s="144" t="str">
        <f>IFERROR(VLOOKUP(INDEX(EU_Extra!$D$157:$D$362,MATCH(LARGE(EU_Extra!P$157:P$362,$D85),EU_Extra!P$157:P$362,0)),Countries!$A:$B,2,FALSE),"")</f>
        <v>Kap Verde</v>
      </c>
      <c r="S85" s="144" t="str">
        <f>IFERROR(VLOOKUP(INDEX(EU_Extra!$D$157:$D$362,MATCH(LARGE(EU_Extra!Q$157:Q$362,$D85),EU_Extra!Q$157:Q$362,0)),Countries!$A:$B,2,FALSE),"")</f>
        <v>Thailand</v>
      </c>
      <c r="T85" s="144" t="str">
        <f>IFERROR(VLOOKUP(INDEX(EU_Extra!$D$157:$D$362,MATCH(LARGE(EU_Extra!R$157:R$362,$D85),EU_Extra!R$157:R$362,0)),Countries!$A:$B,2,FALSE),"")</f>
        <v>Südafrika</v>
      </c>
      <c r="U85" s="144" t="str">
        <f>IFERROR(VLOOKUP(INDEX(EU_Extra!$D$157:$D$362,MATCH(LARGE(EU_Extra!S$157:S$362,$D85),EU_Extra!S$157:S$362,0)),Countries!$A:$B,2,FALSE),"")</f>
        <v>Kap Verde</v>
      </c>
      <c r="V85" s="144" t="str">
        <f>IFERROR(VLOOKUP(INDEX(EU_Extra!$D$157:$D$362,MATCH(LARGE(EU_Extra!T$157:T$362,$D85),EU_Extra!T$157:T$362,0)),Countries!$A:$B,2,FALSE),"")</f>
        <v>Neukaledonien</v>
      </c>
      <c r="W85" s="144" t="str">
        <f>IFERROR(VLOOKUP(INDEX(EU_Extra!$D$157:$D$362,MATCH(LARGE(EU_Extra!U$157:U$362,$D85),EU_Extra!U$157:U$362,0)),Countries!$A:$B,2,FALSE),"")</f>
        <v>Japan</v>
      </c>
      <c r="X85" s="144" t="str">
        <f>IFERROR(VLOOKUP(INDEX(EU_Extra!$D$157:$D$362,MATCH(LARGE(EU_Extra!V$157:V$362,$D85),EU_Extra!V$157:V$362,0)),Countries!$A:$B,2,FALSE),"")</f>
        <v>Tadschikistan</v>
      </c>
      <c r="Y85" s="144" t="str">
        <f>IFERROR(VLOOKUP(INDEX(EU_Extra!$D$157:$D$362,MATCH(LARGE(EU_Extra!W$157:W$362,$D85),EU_Extra!W$157:W$362,0)),Countries!$A:$B,2,FALSE),"")</f>
        <v>Ruanda</v>
      </c>
      <c r="Z85" s="144" t="str">
        <f>IFERROR(VLOOKUP(INDEX(EU_Extra!$D$157:$D$362,MATCH(LARGE(EU_Extra!X$157:X$362,$D85),EU_Extra!X$157:X$362,0)),Countries!$A:$B,2,FALSE),"")</f>
        <v>Nicht spezifizierte Länder und Gebiete im Rahmen des Warenverkehrs mit Drittländern</v>
      </c>
      <c r="AA85" s="144" t="str">
        <f>IFERROR(VLOOKUP(INDEX(EU_Extra!$D$157:$D$362,MATCH(LARGE(EU_Extra!Y$157:Y$362,$D85),EU_Extra!Y$157:Y$362,0)),Countries!$A:$B,2,FALSE),"")</f>
        <v>Kongo</v>
      </c>
      <c r="AB85" s="144" t="str">
        <f>IFERROR(VLOOKUP(INDEX(EU_Extra!$D$157:$D$362,MATCH(LARGE(EU_Extra!Z$157:Z$362,$D85),EU_Extra!Z$157:Z$362,0)),Countries!$A:$B,2,FALSE),"")</f>
        <v/>
      </c>
      <c r="AC85" s="144" t="str">
        <f>IFERROR(VLOOKUP(INDEX(EU_Extra!$D$157:$D$362,MATCH(LARGE(EU_Extra!AA$157:AA$362,$D85),EU_Extra!AA$157:AA$362,0)),Countries!$A:$B,2,FALSE),"")</f>
        <v/>
      </c>
      <c r="AD85" s="144" t="str">
        <f>IFERROR(VLOOKUP(INDEX(EU_Extra!$D$157:$D$362,MATCH(LARGE(EU_Extra!AB$157:AB$362,$D85),EU_Extra!AB$157:AB$362,0)),Countries!$A:$B,2,FALSE),"")</f>
        <v/>
      </c>
      <c r="AE85" s="144" t="str">
        <f>IFERROR(VLOOKUP(INDEX(EU_Extra!$D$157:$D$362,MATCH(LARGE(EU_Extra!AC$157:AC$362,$D85),EU_Extra!AC$157:AC$362,0)),Countries!$A:$B,2,FALSE),"")</f>
        <v/>
      </c>
      <c r="AF85" s="144" t="str">
        <f>IFERROR(VLOOKUP(INDEX(EU_Extra!$D$157:$D$362,MATCH(LARGE(EU_Extra!AD$157:AD$362,$D85),EU_Extra!AD$157:AD$362,0)),Countries!$A:$B,2,FALSE),"")</f>
        <v/>
      </c>
      <c r="AG85" s="144" t="str">
        <f>IFERROR(VLOOKUP(INDEX(EU_Extra!$D$157:$D$362,MATCH(LARGE(EU_Extra!AE$157:AE$362,$D85),EU_Extra!AE$157:AE$362,0)),Countries!$A:$B,2,FALSE),"")</f>
        <v/>
      </c>
      <c r="AH85" s="144" t="str">
        <f>IFERROR(VLOOKUP(INDEX(EU_Extra!$D$157:$D$362,MATCH(LARGE(EU_Extra!AF$157:AF$362,$D85),EU_Extra!AF$157:AF$362,0)),Countries!$A:$B,2,FALSE),"")</f>
        <v/>
      </c>
      <c r="AI85" s="144" t="str">
        <f>IFERROR(VLOOKUP(INDEX(EU_Extra!$D$157:$D$362,MATCH(LARGE(EU_Extra!AG$157:AG$362,$D85),EU_Extra!AG$157:AG$362,0)),Countries!$A:$B,2,FALSE),"")</f>
        <v/>
      </c>
      <c r="AJ85" s="144" t="str">
        <f>IFERROR(VLOOKUP(INDEX(EU_Extra!$D$157:$D$362,MATCH(LARGE(EU_Extra!AH$157:AH$362,$D85),EU_Extra!AH$157:AH$362,0)),Countries!$A:$B,2,FALSE),"")</f>
        <v/>
      </c>
    </row>
    <row r="86" spans="4:36" ht="16" customHeight="1">
      <c r="D86" s="145">
        <f t="shared" si="2"/>
        <v>79</v>
      </c>
      <c r="E86" s="144" t="str">
        <f>IFERROR(VLOOKUP(INDEX(EU_Extra!$D$156:$D$362,MATCH(LARGE(EU_Extra!#REF!,$D86),EU_Extra!#REF!,0)),Countries!$A:$B,2,FALSE),"")</f>
        <v/>
      </c>
      <c r="F86" s="144" t="str">
        <f>IFERROR(VLOOKUP(INDEX(EU_Extra!$D$156:$D$362,MATCH(LARGE(EU_Extra!#REF!,$D86),EU_Extra!#REF!,0)),Countries!$A:$B,2,FALSE),"")</f>
        <v/>
      </c>
      <c r="G86" s="144" t="str">
        <f>IFERROR(VLOOKUP(INDEX(EU_Extra!$D$157:$D$362,MATCH(LARGE(EU_Extra!E$157:E$362,$D86),EU_Extra!E$157:E$362,0)),Countries!$A:$B,2,FALSE),"")</f>
        <v>Heiliger Stuhl (Vatikanstadt)</v>
      </c>
      <c r="H86" s="144" t="str">
        <f>IFERROR(VLOOKUP(INDEX(EU_Extra!$D$157:$D$362,MATCH(LARGE(EU_Extra!F$157:F$362,$D86),EU_Extra!F$157:F$362,0)),Countries!$A:$B,2,FALSE),"")</f>
        <v>Katar</v>
      </c>
      <c r="I86" s="144" t="str">
        <f>IFERROR(VLOOKUP(INDEX(EU_Extra!$D$157:$D$362,MATCH(LARGE(EU_Extra!G$157:G$362,$D86),EU_Extra!G$157:G$362,0)),Countries!$A:$B,2,FALSE),"")</f>
        <v>Liberia</v>
      </c>
      <c r="J86" s="144" t="str">
        <f>IFERROR(VLOOKUP(INDEX(EU_Extra!$D$157:$D$362,MATCH(LARGE(EU_Extra!H$157:H$362,$D86),EU_Extra!H$157:H$362,0)),Countries!$A:$B,2,FALSE),"")</f>
        <v>Sao Tome und Procipe</v>
      </c>
      <c r="K86" s="144" t="str">
        <f>IFERROR(VLOOKUP(INDEX(EU_Extra!$D$157:$D$362,MATCH(LARGE(EU_Extra!I$157:I$362,$D86),EU_Extra!I$157:I$362,0)),Countries!$A:$B,2,FALSE),"")</f>
        <v>Kenia</v>
      </c>
      <c r="L86" s="144" t="str">
        <f>IFERROR(VLOOKUP(INDEX(EU_Extra!$D$157:$D$362,MATCH(LARGE(EU_Extra!J$157:J$362,$D86),EU_Extra!J$157:J$362,0)),Countries!$A:$B,2,FALSE),"")</f>
        <v>Dschibuti</v>
      </c>
      <c r="M86" s="144" t="str">
        <f>IFERROR(VLOOKUP(INDEX(EU_Extra!$D$157:$D$362,MATCH(LARGE(EU_Extra!K$157:K$362,$D86),EU_Extra!K$157:K$362,0)),Countries!$A:$B,2,FALSE),"")</f>
        <v>Suriname</v>
      </c>
      <c r="N86" s="144" t="str">
        <f>IFERROR(VLOOKUP(INDEX(EU_Extra!$D$157:$D$362,MATCH(LARGE(EU_Extra!L$157:L$362,$D86),EU_Extra!L$157:L$362,0)),Countries!$A:$B,2,FALSE),"")</f>
        <v>Hong Kong</v>
      </c>
      <c r="O86" s="144" t="str">
        <f>IFERROR(VLOOKUP(INDEX(EU_Extra!$D$157:$D$362,MATCH(LARGE(EU_Extra!M$157:M$362,$D86),EU_Extra!M$157:M$362,0)),Countries!$A:$B,2,FALSE),"")</f>
        <v>Uganda</v>
      </c>
      <c r="P86" s="144" t="str">
        <f>IFERROR(VLOOKUP(INDEX(EU_Extra!$D$157:$D$362,MATCH(LARGE(EU_Extra!N$157:N$362,$D86),EU_Extra!N$157:N$362,0)),Countries!$A:$B,2,FALSE),"")</f>
        <v>Kongo</v>
      </c>
      <c r="Q86" s="144" t="str">
        <f>IFERROR(VLOOKUP(INDEX(EU_Extra!$D$157:$D$362,MATCH(LARGE(EU_Extra!O$157:O$362,$D86),EU_Extra!O$157:O$362,0)),Countries!$A:$B,2,FALSE),"")</f>
        <v>Pakistan</v>
      </c>
      <c r="R86" s="144" t="str">
        <f>IFERROR(VLOOKUP(INDEX(EU_Extra!$D$157:$D$362,MATCH(LARGE(EU_Extra!P$157:P$362,$D86),EU_Extra!P$157:P$362,0)),Countries!$A:$B,2,FALSE),"")</f>
        <v>Australien</v>
      </c>
      <c r="S86" s="144" t="str">
        <f>IFERROR(VLOOKUP(INDEX(EU_Extra!$D$157:$D$362,MATCH(LARGE(EU_Extra!Q$157:Q$362,$D86),EU_Extra!Q$157:Q$362,0)),Countries!$A:$B,2,FALSE),"")</f>
        <v>Singapur</v>
      </c>
      <c r="T86" s="144" t="str">
        <f>IFERROR(VLOOKUP(INDEX(EU_Extra!$D$157:$D$362,MATCH(LARGE(EU_Extra!R$157:R$362,$D86),EU_Extra!R$157:R$362,0)),Countries!$A:$B,2,FALSE),"")</f>
        <v>Fransösisch Polynesien</v>
      </c>
      <c r="U86" s="144" t="str">
        <f>IFERROR(VLOOKUP(INDEX(EU_Extra!$D$157:$D$362,MATCH(LARGE(EU_Extra!S$157:S$362,$D86),EU_Extra!S$157:S$362,0)),Countries!$A:$B,2,FALSE),"")</f>
        <v>Aserbaidschan</v>
      </c>
      <c r="V86" s="144" t="str">
        <f>IFERROR(VLOOKUP(INDEX(EU_Extra!$D$157:$D$362,MATCH(LARGE(EU_Extra!T$157:T$362,$D86),EU_Extra!T$157:T$362,0)),Countries!$A:$B,2,FALSE),"")</f>
        <v>Pakistan</v>
      </c>
      <c r="W86" s="144" t="str">
        <f>IFERROR(VLOOKUP(INDEX(EU_Extra!$D$157:$D$362,MATCH(LARGE(EU_Extra!U$157:U$362,$D86),EU_Extra!U$157:U$362,0)),Countries!$A:$B,2,FALSE),"")</f>
        <v>Grönland</v>
      </c>
      <c r="X86" s="144" t="str">
        <f>IFERROR(VLOOKUP(INDEX(EU_Extra!$D$157:$D$362,MATCH(LARGE(EU_Extra!V$157:V$362,$D86),EU_Extra!V$157:V$362,0)),Countries!$A:$B,2,FALSE),"")</f>
        <v>Taiwan</v>
      </c>
      <c r="Y86" s="144" t="str">
        <f>IFERROR(VLOOKUP(INDEX(EU_Extra!$D$157:$D$362,MATCH(LARGE(EU_Extra!W$157:W$362,$D86),EU_Extra!W$157:W$362,0)),Countries!$A:$B,2,FALSE),"")</f>
        <v>Liberia</v>
      </c>
      <c r="Z86" s="144" t="str">
        <f>IFERROR(VLOOKUP(INDEX(EU_Extra!$D$157:$D$362,MATCH(LARGE(EU_Extra!X$157:X$362,$D86),EU_Extra!X$157:X$362,0)),Countries!$A:$B,2,FALSE),"")</f>
        <v>Turkmenistan</v>
      </c>
      <c r="AA86" s="144" t="str">
        <f>IFERROR(VLOOKUP(INDEX(EU_Extra!$D$157:$D$362,MATCH(LARGE(EU_Extra!Y$157:Y$362,$D86),EU_Extra!Y$157:Y$362,0)),Countries!$A:$B,2,FALSE),"")</f>
        <v>China</v>
      </c>
      <c r="AB86" s="144" t="str">
        <f>IFERROR(VLOOKUP(INDEX(EU_Extra!$D$157:$D$362,MATCH(LARGE(EU_Extra!Z$157:Z$362,$D86),EU_Extra!Z$157:Z$362,0)),Countries!$A:$B,2,FALSE),"")</f>
        <v/>
      </c>
      <c r="AC86" s="144" t="str">
        <f>IFERROR(VLOOKUP(INDEX(EU_Extra!$D$157:$D$362,MATCH(LARGE(EU_Extra!AA$157:AA$362,$D86),EU_Extra!AA$157:AA$362,0)),Countries!$A:$B,2,FALSE),"")</f>
        <v/>
      </c>
      <c r="AD86" s="144" t="str">
        <f>IFERROR(VLOOKUP(INDEX(EU_Extra!$D$157:$D$362,MATCH(LARGE(EU_Extra!AB$157:AB$362,$D86),EU_Extra!AB$157:AB$362,0)),Countries!$A:$B,2,FALSE),"")</f>
        <v/>
      </c>
      <c r="AE86" s="144" t="str">
        <f>IFERROR(VLOOKUP(INDEX(EU_Extra!$D$157:$D$362,MATCH(LARGE(EU_Extra!AC$157:AC$362,$D86),EU_Extra!AC$157:AC$362,0)),Countries!$A:$B,2,FALSE),"")</f>
        <v/>
      </c>
      <c r="AF86" s="144" t="str">
        <f>IFERROR(VLOOKUP(INDEX(EU_Extra!$D$157:$D$362,MATCH(LARGE(EU_Extra!AD$157:AD$362,$D86),EU_Extra!AD$157:AD$362,0)),Countries!$A:$B,2,FALSE),"")</f>
        <v/>
      </c>
      <c r="AG86" s="144" t="str">
        <f>IFERROR(VLOOKUP(INDEX(EU_Extra!$D$157:$D$362,MATCH(LARGE(EU_Extra!AE$157:AE$362,$D86),EU_Extra!AE$157:AE$362,0)),Countries!$A:$B,2,FALSE),"")</f>
        <v/>
      </c>
      <c r="AH86" s="144" t="str">
        <f>IFERROR(VLOOKUP(INDEX(EU_Extra!$D$157:$D$362,MATCH(LARGE(EU_Extra!AF$157:AF$362,$D86),EU_Extra!AF$157:AF$362,0)),Countries!$A:$B,2,FALSE),"")</f>
        <v/>
      </c>
      <c r="AI86" s="144" t="str">
        <f>IFERROR(VLOOKUP(INDEX(EU_Extra!$D$157:$D$362,MATCH(LARGE(EU_Extra!AG$157:AG$362,$D86),EU_Extra!AG$157:AG$362,0)),Countries!$A:$B,2,FALSE),"")</f>
        <v/>
      </c>
      <c r="AJ86" s="144" t="str">
        <f>IFERROR(VLOOKUP(INDEX(EU_Extra!$D$157:$D$362,MATCH(LARGE(EU_Extra!AH$157:AH$362,$D86),EU_Extra!AH$157:AH$362,0)),Countries!$A:$B,2,FALSE),"")</f>
        <v/>
      </c>
    </row>
    <row r="87" spans="4:36" ht="16" customHeight="1">
      <c r="D87" s="145">
        <f t="shared" si="2"/>
        <v>80</v>
      </c>
      <c r="E87" s="144" t="str">
        <f>IFERROR(VLOOKUP(INDEX(EU_Extra!$D$156:$D$362,MATCH(LARGE(EU_Extra!#REF!,$D87),EU_Extra!#REF!,0)),Countries!$A:$B,2,FALSE),"")</f>
        <v/>
      </c>
      <c r="F87" s="144" t="str">
        <f>IFERROR(VLOOKUP(INDEX(EU_Extra!$D$156:$D$362,MATCH(LARGE(EU_Extra!#REF!,$D87),EU_Extra!#REF!,0)),Countries!$A:$B,2,FALSE),"")</f>
        <v/>
      </c>
      <c r="G87" s="144" t="str">
        <f>IFERROR(VLOOKUP(INDEX(EU_Extra!$D$157:$D$362,MATCH(LARGE(EU_Extra!E$157:E$362,$D87),EU_Extra!E$157:E$362,0)),Countries!$A:$B,2,FALSE),"")</f>
        <v>Nicht spezifizierte Länder und Gebiete im Rahmen des Warenverkehrs mit Drittländern</v>
      </c>
      <c r="H87" s="144" t="str">
        <f>IFERROR(VLOOKUP(INDEX(EU_Extra!$D$157:$D$362,MATCH(LARGE(EU_Extra!F$157:F$362,$D87),EU_Extra!F$157:F$362,0)),Countries!$A:$B,2,FALSE),"")</f>
        <v>Besetzte Palästinensische Gebiete</v>
      </c>
      <c r="I87" s="144" t="str">
        <f>IFERROR(VLOOKUP(INDEX(EU_Extra!$D$157:$D$362,MATCH(LARGE(EU_Extra!G$157:G$362,$D87),EU_Extra!G$157:G$362,0)),Countries!$A:$B,2,FALSE),"")</f>
        <v>Gambia</v>
      </c>
      <c r="J87" s="144" t="str">
        <f>IFERROR(VLOOKUP(INDEX(EU_Extra!$D$157:$D$362,MATCH(LARGE(EU_Extra!H$157:H$362,$D87),EU_Extra!H$157:H$362,0)),Countries!$A:$B,2,FALSE),"")</f>
        <v>Saudi Arabien</v>
      </c>
      <c r="K87" s="144" t="str">
        <f>IFERROR(VLOOKUP(INDEX(EU_Extra!$D$157:$D$362,MATCH(LARGE(EU_Extra!I$157:I$362,$D87),EU_Extra!I$157:I$362,0)),Countries!$A:$B,2,FALSE),"")</f>
        <v>Kambodscha</v>
      </c>
      <c r="L87" s="144" t="str">
        <f>IFERROR(VLOOKUP(INDEX(EU_Extra!$D$157:$D$362,MATCH(LARGE(EU_Extra!J$157:J$362,$D87),EU_Extra!J$157:J$362,0)),Countries!$A:$B,2,FALSE),"")</f>
        <v>Barbados</v>
      </c>
      <c r="M87" s="144" t="str">
        <f>IFERROR(VLOOKUP(INDEX(EU_Extra!$D$157:$D$362,MATCH(LARGE(EU_Extra!K$157:K$362,$D87),EU_Extra!K$157:K$362,0)),Countries!$A:$B,2,FALSE),"")</f>
        <v>Aserbaidschan</v>
      </c>
      <c r="N87" s="144" t="str">
        <f>IFERROR(VLOOKUP(INDEX(EU_Extra!$D$157:$D$362,MATCH(LARGE(EU_Extra!L$157:L$362,$D87),EU_Extra!L$157:L$362,0)),Countries!$A:$B,2,FALSE),"")</f>
        <v>Sao Tome und Procipe</v>
      </c>
      <c r="O87" s="144" t="str">
        <f>IFERROR(VLOOKUP(INDEX(EU_Extra!$D$157:$D$362,MATCH(LARGE(EU_Extra!M$157:M$362,$D87),EU_Extra!M$157:M$362,0)),Countries!$A:$B,2,FALSE),"")</f>
        <v>Kongo, Demokratische Republik</v>
      </c>
      <c r="P87" s="144" t="str">
        <f>IFERROR(VLOOKUP(INDEX(EU_Extra!$D$157:$D$362,MATCH(LARGE(EU_Extra!N$157:N$362,$D87),EU_Extra!N$157:N$362,0)),Countries!$A:$B,2,FALSE),"")</f>
        <v>Pakistan</v>
      </c>
      <c r="Q87" s="144" t="str">
        <f>IFERROR(VLOOKUP(INDEX(EU_Extra!$D$157:$D$362,MATCH(LARGE(EU_Extra!O$157:O$362,$D87),EU_Extra!O$157:O$362,0)),Countries!$A:$B,2,FALSE),"")</f>
        <v>Iran, Islamische Republik</v>
      </c>
      <c r="R87" s="144" t="str">
        <f>IFERROR(VLOOKUP(INDEX(EU_Extra!$D$157:$D$362,MATCH(LARGE(EU_Extra!P$157:P$362,$D87),EU_Extra!P$157:P$362,0)),Countries!$A:$B,2,FALSE),"")</f>
        <v>Marokko</v>
      </c>
      <c r="S87" s="144" t="str">
        <f>IFERROR(VLOOKUP(INDEX(EU_Extra!$D$157:$D$362,MATCH(LARGE(EU_Extra!Q$157:Q$362,$D87),EU_Extra!Q$157:Q$362,0)),Countries!$A:$B,2,FALSE),"")</f>
        <v>Chile</v>
      </c>
      <c r="T87" s="144" t="str">
        <f>IFERROR(VLOOKUP(INDEX(EU_Extra!$D$157:$D$362,MATCH(LARGE(EU_Extra!R$157:R$362,$D87),EU_Extra!R$157:R$362,0)),Countries!$A:$B,2,FALSE),"")</f>
        <v>China</v>
      </c>
      <c r="U87" s="144" t="str">
        <f>IFERROR(VLOOKUP(INDEX(EU_Extra!$D$157:$D$362,MATCH(LARGE(EU_Extra!S$157:S$362,$D87),EU_Extra!S$157:S$362,0)),Countries!$A:$B,2,FALSE),"")</f>
        <v>Indien</v>
      </c>
      <c r="V87" s="144" t="str">
        <f>IFERROR(VLOOKUP(INDEX(EU_Extra!$D$157:$D$362,MATCH(LARGE(EU_Extra!T$157:T$362,$D87),EU_Extra!T$157:T$362,0)),Countries!$A:$B,2,FALSE),"")</f>
        <v>Melilla</v>
      </c>
      <c r="W87" s="144" t="str">
        <f>IFERROR(VLOOKUP(INDEX(EU_Extra!$D$157:$D$362,MATCH(LARGE(EU_Extra!U$157:U$362,$D87),EU_Extra!U$157:U$362,0)),Countries!$A:$B,2,FALSE),"")</f>
        <v>Indien</v>
      </c>
      <c r="X87" s="144" t="str">
        <f>IFERROR(VLOOKUP(INDEX(EU_Extra!$D$157:$D$362,MATCH(LARGE(EU_Extra!V$157:V$362,$D87),EU_Extra!V$157:V$362,0)),Countries!$A:$B,2,FALSE),"")</f>
        <v>Indien</v>
      </c>
      <c r="Y87" s="144" t="str">
        <f>IFERROR(VLOOKUP(INDEX(EU_Extra!$D$157:$D$362,MATCH(LARGE(EU_Extra!W$157:W$362,$D87),EU_Extra!W$157:W$362,0)),Countries!$A:$B,2,FALSE),"")</f>
        <v>Kyrgyzstan</v>
      </c>
      <c r="Z87" s="144" t="str">
        <f>IFERROR(VLOOKUP(INDEX(EU_Extra!$D$157:$D$362,MATCH(LARGE(EU_Extra!X$157:X$362,$D87),EU_Extra!X$157:X$362,0)),Countries!$A:$B,2,FALSE),"")</f>
        <v>Malaysia</v>
      </c>
      <c r="AA87" s="144" t="str">
        <f>IFERROR(VLOOKUP(INDEX(EU_Extra!$D$157:$D$362,MATCH(LARGE(EU_Extra!Y$157:Y$362,$D87),EU_Extra!Y$157:Y$362,0)),Countries!$A:$B,2,FALSE),"")</f>
        <v>Singapur</v>
      </c>
      <c r="AB87" s="144" t="str">
        <f>IFERROR(VLOOKUP(INDEX(EU_Extra!$D$157:$D$362,MATCH(LARGE(EU_Extra!Z$157:Z$362,$D87),EU_Extra!Z$157:Z$362,0)),Countries!$A:$B,2,FALSE),"")</f>
        <v/>
      </c>
      <c r="AC87" s="144" t="str">
        <f>IFERROR(VLOOKUP(INDEX(EU_Extra!$D$157:$D$362,MATCH(LARGE(EU_Extra!AA$157:AA$362,$D87),EU_Extra!AA$157:AA$362,0)),Countries!$A:$B,2,FALSE),"")</f>
        <v/>
      </c>
      <c r="AD87" s="144" t="str">
        <f>IFERROR(VLOOKUP(INDEX(EU_Extra!$D$157:$D$362,MATCH(LARGE(EU_Extra!AB$157:AB$362,$D87),EU_Extra!AB$157:AB$362,0)),Countries!$A:$B,2,FALSE),"")</f>
        <v/>
      </c>
      <c r="AE87" s="144" t="str">
        <f>IFERROR(VLOOKUP(INDEX(EU_Extra!$D$157:$D$362,MATCH(LARGE(EU_Extra!AC$157:AC$362,$D87),EU_Extra!AC$157:AC$362,0)),Countries!$A:$B,2,FALSE),"")</f>
        <v/>
      </c>
      <c r="AF87" s="144" t="str">
        <f>IFERROR(VLOOKUP(INDEX(EU_Extra!$D$157:$D$362,MATCH(LARGE(EU_Extra!AD$157:AD$362,$D87),EU_Extra!AD$157:AD$362,0)),Countries!$A:$B,2,FALSE),"")</f>
        <v/>
      </c>
      <c r="AG87" s="144" t="str">
        <f>IFERROR(VLOOKUP(INDEX(EU_Extra!$D$157:$D$362,MATCH(LARGE(EU_Extra!AE$157:AE$362,$D87),EU_Extra!AE$157:AE$362,0)),Countries!$A:$B,2,FALSE),"")</f>
        <v/>
      </c>
      <c r="AH87" s="144" t="str">
        <f>IFERROR(VLOOKUP(INDEX(EU_Extra!$D$157:$D$362,MATCH(LARGE(EU_Extra!AF$157:AF$362,$D87),EU_Extra!AF$157:AF$362,0)),Countries!$A:$B,2,FALSE),"")</f>
        <v/>
      </c>
      <c r="AI87" s="144" t="str">
        <f>IFERROR(VLOOKUP(INDEX(EU_Extra!$D$157:$D$362,MATCH(LARGE(EU_Extra!AG$157:AG$362,$D87),EU_Extra!AG$157:AG$362,0)),Countries!$A:$B,2,FALSE),"")</f>
        <v/>
      </c>
      <c r="AJ87" s="144" t="str">
        <f>IFERROR(VLOOKUP(INDEX(EU_Extra!$D$157:$D$362,MATCH(LARGE(EU_Extra!AH$157:AH$362,$D87),EU_Extra!AH$157:AH$362,0)),Countries!$A:$B,2,FALSE),"")</f>
        <v/>
      </c>
    </row>
    <row r="88" spans="4:36" ht="16" customHeight="1">
      <c r="D88" s="145">
        <f t="shared" si="2"/>
        <v>81</v>
      </c>
      <c r="E88" s="144" t="str">
        <f>IFERROR(VLOOKUP(INDEX(EU_Extra!$D$156:$D$362,MATCH(LARGE(EU_Extra!#REF!,$D88),EU_Extra!#REF!,0)),Countries!$A:$B,2,FALSE),"")</f>
        <v/>
      </c>
      <c r="F88" s="144" t="str">
        <f>IFERROR(VLOOKUP(INDEX(EU_Extra!$D$156:$D$362,MATCH(LARGE(EU_Extra!#REF!,$D88),EU_Extra!#REF!,0)),Countries!$A:$B,2,FALSE),"")</f>
        <v/>
      </c>
      <c r="G88" s="144" t="str">
        <f>IFERROR(VLOOKUP(INDEX(EU_Extra!$D$157:$D$362,MATCH(LARGE(EU_Extra!E$157:E$362,$D88),EU_Extra!E$157:E$362,0)),Countries!$A:$B,2,FALSE),"")</f>
        <v>Vereinigte Staaten</v>
      </c>
      <c r="H88" s="144" t="str">
        <f>IFERROR(VLOOKUP(INDEX(EU_Extra!$D$157:$D$362,MATCH(LARGE(EU_Extra!F$157:F$362,$D88),EU_Extra!F$157:F$362,0)),Countries!$A:$B,2,FALSE),"")</f>
        <v>Liechtenstein</v>
      </c>
      <c r="I88" s="144" t="str">
        <f>IFERROR(VLOOKUP(INDEX(EU_Extra!$D$157:$D$362,MATCH(LARGE(EU_Extra!G$157:G$362,$D88),EU_Extra!G$157:G$362,0)),Countries!$A:$B,2,FALSE),"")</f>
        <v>Gibraltar</v>
      </c>
      <c r="J88" s="144" t="str">
        <f>IFERROR(VLOOKUP(INDEX(EU_Extra!$D$157:$D$362,MATCH(LARGE(EU_Extra!H$157:H$362,$D88),EU_Extra!H$157:H$362,0)),Countries!$A:$B,2,FALSE),"")</f>
        <v>Fransösisch Polynesien</v>
      </c>
      <c r="K88" s="144" t="str">
        <f>IFERROR(VLOOKUP(INDEX(EU_Extra!$D$157:$D$362,MATCH(LARGE(EU_Extra!I$157:I$362,$D88),EU_Extra!I$157:I$362,0)),Countries!$A:$B,2,FALSE),"")</f>
        <v>Kap Verde</v>
      </c>
      <c r="L88" s="144" t="str">
        <f>IFERROR(VLOOKUP(INDEX(EU_Extra!$D$157:$D$362,MATCH(LARGE(EU_Extra!J$157:J$362,$D88),EU_Extra!J$157:J$362,0)),Countries!$A:$B,2,FALSE),"")</f>
        <v>St. Vincent und die Grenadien</v>
      </c>
      <c r="M88" s="144" t="str">
        <f>IFERROR(VLOOKUP(INDEX(EU_Extra!$D$157:$D$362,MATCH(LARGE(EU_Extra!K$157:K$362,$D88),EU_Extra!K$157:K$362,0)),Countries!$A:$B,2,FALSE),"")</f>
        <v>Dominika</v>
      </c>
      <c r="N88" s="144" t="str">
        <f>IFERROR(VLOOKUP(INDEX(EU_Extra!$D$157:$D$362,MATCH(LARGE(EU_Extra!L$157:L$362,$D88),EU_Extra!L$157:L$362,0)),Countries!$A:$B,2,FALSE),"")</f>
        <v>Schiffsbedarf Extra</v>
      </c>
      <c r="O88" s="144" t="str">
        <f>IFERROR(VLOOKUP(INDEX(EU_Extra!$D$157:$D$362,MATCH(LARGE(EU_Extra!M$157:M$362,$D88),EU_Extra!M$157:M$362,0)),Countries!$A:$B,2,FALSE),"")</f>
        <v>Tansania</v>
      </c>
      <c r="P88" s="144" t="str">
        <f>IFERROR(VLOOKUP(INDEX(EU_Extra!$D$157:$D$362,MATCH(LARGE(EU_Extra!N$157:N$362,$D88),EU_Extra!N$157:N$362,0)),Countries!$A:$B,2,FALSE),"")</f>
        <v>Aserbaidschan</v>
      </c>
      <c r="Q88" s="144" t="str">
        <f>IFERROR(VLOOKUP(INDEX(EU_Extra!$D$157:$D$362,MATCH(LARGE(EU_Extra!O$157:O$362,$D88),EU_Extra!O$157:O$362,0)),Countries!$A:$B,2,FALSE),"")</f>
        <v>Melilla</v>
      </c>
      <c r="R88" s="144" t="str">
        <f>IFERROR(VLOOKUP(INDEX(EU_Extra!$D$157:$D$362,MATCH(LARGE(EU_Extra!P$157:P$362,$D88),EU_Extra!P$157:P$362,0)),Countries!$A:$B,2,FALSE),"")</f>
        <v>Serbien</v>
      </c>
      <c r="S88" s="144" t="str">
        <f>IFERROR(VLOOKUP(INDEX(EU_Extra!$D$157:$D$362,MATCH(LARGE(EU_Extra!Q$157:Q$362,$D88),EU_Extra!Q$157:Q$362,0)),Countries!$A:$B,2,FALSE),"")</f>
        <v>NordMazedonien</v>
      </c>
      <c r="T88" s="144" t="str">
        <f>IFERROR(VLOOKUP(INDEX(EU_Extra!$D$157:$D$362,MATCH(LARGE(EU_Extra!R$157:R$362,$D88),EU_Extra!R$157:R$362,0)),Countries!$A:$B,2,FALSE),"")</f>
        <v>Australien</v>
      </c>
      <c r="U88" s="144" t="str">
        <f>IFERROR(VLOOKUP(INDEX(EU_Extra!$D$157:$D$362,MATCH(LARGE(EU_Extra!S$157:S$362,$D88),EU_Extra!S$157:S$362,0)),Countries!$A:$B,2,FALSE),"")</f>
        <v>Schiffsbedarf Extra</v>
      </c>
      <c r="V88" s="144" t="str">
        <f>IFERROR(VLOOKUP(INDEX(EU_Extra!$D$157:$D$362,MATCH(LARGE(EU_Extra!T$157:T$362,$D88),EU_Extra!T$157:T$362,0)),Countries!$A:$B,2,FALSE),"")</f>
        <v>Somalia</v>
      </c>
      <c r="W88" s="144" t="str">
        <f>IFERROR(VLOOKUP(INDEX(EU_Extra!$D$157:$D$362,MATCH(LARGE(EU_Extra!U$157:U$362,$D88),EU_Extra!U$157:U$362,0)),Countries!$A:$B,2,FALSE),"")</f>
        <v>Andorra</v>
      </c>
      <c r="X88" s="144" t="str">
        <f>IFERROR(VLOOKUP(INDEX(EU_Extra!$D$157:$D$362,MATCH(LARGE(EU_Extra!V$157:V$362,$D88),EU_Extra!V$157:V$362,0)),Countries!$A:$B,2,FALSE),"")</f>
        <v>Sudan</v>
      </c>
      <c r="Y88" s="144" t="str">
        <f>IFERROR(VLOOKUP(INDEX(EU_Extra!$D$157:$D$362,MATCH(LARGE(EU_Extra!W$157:W$362,$D88),EU_Extra!W$157:W$362,0)),Countries!$A:$B,2,FALSE),"")</f>
        <v>Komoren</v>
      </c>
      <c r="Z88" s="144" t="str">
        <f>IFERROR(VLOOKUP(INDEX(EU_Extra!$D$157:$D$362,MATCH(LARGE(EU_Extra!X$157:X$362,$D88),EU_Extra!X$157:X$362,0)),Countries!$A:$B,2,FALSE),"")</f>
        <v>Gibraltar</v>
      </c>
      <c r="AA88" s="144" t="str">
        <f>IFERROR(VLOOKUP(INDEX(EU_Extra!$D$157:$D$362,MATCH(LARGE(EU_Extra!Y$157:Y$362,$D88),EU_Extra!Y$157:Y$362,0)),Countries!$A:$B,2,FALSE),"")</f>
        <v>Iran, Islamische Republik</v>
      </c>
      <c r="AB88" s="144" t="str">
        <f>IFERROR(VLOOKUP(INDEX(EU_Extra!$D$157:$D$362,MATCH(LARGE(EU_Extra!Z$157:Z$362,$D88),EU_Extra!Z$157:Z$362,0)),Countries!$A:$B,2,FALSE),"")</f>
        <v/>
      </c>
      <c r="AC88" s="144" t="str">
        <f>IFERROR(VLOOKUP(INDEX(EU_Extra!$D$157:$D$362,MATCH(LARGE(EU_Extra!AA$157:AA$362,$D88),EU_Extra!AA$157:AA$362,0)),Countries!$A:$B,2,FALSE),"")</f>
        <v/>
      </c>
      <c r="AD88" s="144" t="str">
        <f>IFERROR(VLOOKUP(INDEX(EU_Extra!$D$157:$D$362,MATCH(LARGE(EU_Extra!AB$157:AB$362,$D88),EU_Extra!AB$157:AB$362,0)),Countries!$A:$B,2,FALSE),"")</f>
        <v/>
      </c>
      <c r="AE88" s="144" t="str">
        <f>IFERROR(VLOOKUP(INDEX(EU_Extra!$D$157:$D$362,MATCH(LARGE(EU_Extra!AC$157:AC$362,$D88),EU_Extra!AC$157:AC$362,0)),Countries!$A:$B,2,FALSE),"")</f>
        <v/>
      </c>
      <c r="AF88" s="144" t="str">
        <f>IFERROR(VLOOKUP(INDEX(EU_Extra!$D$157:$D$362,MATCH(LARGE(EU_Extra!AD$157:AD$362,$D88),EU_Extra!AD$157:AD$362,0)),Countries!$A:$B,2,FALSE),"")</f>
        <v/>
      </c>
      <c r="AG88" s="144" t="str">
        <f>IFERROR(VLOOKUP(INDEX(EU_Extra!$D$157:$D$362,MATCH(LARGE(EU_Extra!AE$157:AE$362,$D88),EU_Extra!AE$157:AE$362,0)),Countries!$A:$B,2,FALSE),"")</f>
        <v/>
      </c>
      <c r="AH88" s="144" t="str">
        <f>IFERROR(VLOOKUP(INDEX(EU_Extra!$D$157:$D$362,MATCH(LARGE(EU_Extra!AF$157:AF$362,$D88),EU_Extra!AF$157:AF$362,0)),Countries!$A:$B,2,FALSE),"")</f>
        <v/>
      </c>
      <c r="AI88" s="144" t="str">
        <f>IFERROR(VLOOKUP(INDEX(EU_Extra!$D$157:$D$362,MATCH(LARGE(EU_Extra!AG$157:AG$362,$D88),EU_Extra!AG$157:AG$362,0)),Countries!$A:$B,2,FALSE),"")</f>
        <v/>
      </c>
      <c r="AJ88" s="144" t="str">
        <f>IFERROR(VLOOKUP(INDEX(EU_Extra!$D$157:$D$362,MATCH(LARGE(EU_Extra!AH$157:AH$362,$D88),EU_Extra!AH$157:AH$362,0)),Countries!$A:$B,2,FALSE),"")</f>
        <v/>
      </c>
    </row>
    <row r="89" spans="4:36" ht="16" customHeight="1">
      <c r="D89" s="145">
        <f t="shared" si="2"/>
        <v>82</v>
      </c>
      <c r="E89" s="144" t="str">
        <f>IFERROR(VLOOKUP(INDEX(EU_Extra!$D$156:$D$362,MATCH(LARGE(EU_Extra!#REF!,$D89),EU_Extra!#REF!,0)),Countries!$A:$B,2,FALSE),"")</f>
        <v/>
      </c>
      <c r="F89" s="144" t="str">
        <f>IFERROR(VLOOKUP(INDEX(EU_Extra!$D$156:$D$362,MATCH(LARGE(EU_Extra!#REF!,$D89),EU_Extra!#REF!,0)),Countries!$A:$B,2,FALSE),"")</f>
        <v/>
      </c>
      <c r="G89" s="144" t="str">
        <f>IFERROR(VLOOKUP(INDEX(EU_Extra!$D$157:$D$362,MATCH(LARGE(EU_Extra!E$157:E$362,$D89),EU_Extra!E$157:E$362,0)),Countries!$A:$B,2,FALSE),"")</f>
        <v>Sudan</v>
      </c>
      <c r="H89" s="144" t="str">
        <f>IFERROR(VLOOKUP(INDEX(EU_Extra!$D$157:$D$362,MATCH(LARGE(EU_Extra!F$157:F$362,$D89),EU_Extra!F$157:F$362,0)),Countries!$A:$B,2,FALSE),"")</f>
        <v>Dschibuti</v>
      </c>
      <c r="I89" s="144" t="str">
        <f>IFERROR(VLOOKUP(INDEX(EU_Extra!$D$157:$D$362,MATCH(LARGE(EU_Extra!G$157:G$362,$D89),EU_Extra!G$157:G$362,0)),Countries!$A:$B,2,FALSE),"")</f>
        <v>Mongolei</v>
      </c>
      <c r="J89" s="144" t="str">
        <f>IFERROR(VLOOKUP(INDEX(EU_Extra!$D$157:$D$362,MATCH(LARGE(EU_Extra!H$157:H$362,$D89),EU_Extra!H$157:H$362,0)),Countries!$A:$B,2,FALSE),"")</f>
        <v>Grönland</v>
      </c>
      <c r="K89" s="144" t="str">
        <f>IFERROR(VLOOKUP(INDEX(EU_Extra!$D$157:$D$362,MATCH(LARGE(EU_Extra!I$157:I$362,$D89),EU_Extra!I$157:I$362,0)),Countries!$A:$B,2,FALSE),"")</f>
        <v>Liberia</v>
      </c>
      <c r="L89" s="144" t="str">
        <f>IFERROR(VLOOKUP(INDEX(EU_Extra!$D$157:$D$362,MATCH(LARGE(EU_Extra!J$157:J$362,$D89),EU_Extra!J$157:J$362,0)),Countries!$A:$B,2,FALSE),"")</f>
        <v>Guyana</v>
      </c>
      <c r="M89" s="144" t="str">
        <f>IFERROR(VLOOKUP(INDEX(EU_Extra!$D$157:$D$362,MATCH(LARGE(EU_Extra!K$157:K$362,$D89),EU_Extra!K$157:K$362,0)),Countries!$A:$B,2,FALSE),"")</f>
        <v>Fransösisch Polynesien</v>
      </c>
      <c r="N89" s="144" t="str">
        <f>IFERROR(VLOOKUP(INDEX(EU_Extra!$D$157:$D$362,MATCH(LARGE(EU_Extra!L$157:L$362,$D89),EU_Extra!L$157:L$362,0)),Countries!$A:$B,2,FALSE),"")</f>
        <v>Südafrika</v>
      </c>
      <c r="O89" s="144" t="str">
        <f>IFERROR(VLOOKUP(INDEX(EU_Extra!$D$157:$D$362,MATCH(LARGE(EU_Extra!M$157:M$362,$D89),EU_Extra!M$157:M$362,0)),Countries!$A:$B,2,FALSE),"")</f>
        <v>Angola</v>
      </c>
      <c r="P89" s="144" t="str">
        <f>IFERROR(VLOOKUP(INDEX(EU_Extra!$D$157:$D$362,MATCH(LARGE(EU_Extra!N$157:N$362,$D89),EU_Extra!N$157:N$362,0)),Countries!$A:$B,2,FALSE),"")</f>
        <v>Taiwan</v>
      </c>
      <c r="Q89" s="144" t="str">
        <f>IFERROR(VLOOKUP(INDEX(EU_Extra!$D$157:$D$362,MATCH(LARGE(EU_Extra!O$157:O$362,$D89),EU_Extra!O$157:O$362,0)),Countries!$A:$B,2,FALSE),"")</f>
        <v>Guinea-Bissau</v>
      </c>
      <c r="R89" s="144" t="str">
        <f>IFERROR(VLOOKUP(INDEX(EU_Extra!$D$157:$D$362,MATCH(LARGE(EU_Extra!P$157:P$362,$D89),EU_Extra!P$157:P$362,0)),Countries!$A:$B,2,FALSE),"")</f>
        <v>Turkmenistan</v>
      </c>
      <c r="S89" s="144" t="str">
        <f>IFERROR(VLOOKUP(INDEX(EU_Extra!$D$157:$D$362,MATCH(LARGE(EU_Extra!Q$157:Q$362,$D89),EU_Extra!Q$157:Q$362,0)),Countries!$A:$B,2,FALSE),"")</f>
        <v>Kosovo</v>
      </c>
      <c r="T89" s="144" t="str">
        <f>IFERROR(VLOOKUP(INDEX(EU_Extra!$D$157:$D$362,MATCH(LARGE(EU_Extra!R$157:R$362,$D89),EU_Extra!R$157:R$362,0)),Countries!$A:$B,2,FALSE),"")</f>
        <v>Taiwan</v>
      </c>
      <c r="U89" s="144" t="str">
        <f>IFERROR(VLOOKUP(INDEX(EU_Extra!$D$157:$D$362,MATCH(LARGE(EU_Extra!S$157:S$362,$D89),EU_Extra!S$157:S$362,0)),Countries!$A:$B,2,FALSE),"")</f>
        <v>Gibraltar</v>
      </c>
      <c r="V89" s="144" t="str">
        <f>IFERROR(VLOOKUP(INDEX(EU_Extra!$D$157:$D$362,MATCH(LARGE(EU_Extra!T$157:T$362,$D89),EU_Extra!T$157:T$362,0)),Countries!$A:$B,2,FALSE),"")</f>
        <v>Kap Verde</v>
      </c>
      <c r="W89" s="144" t="str">
        <f>IFERROR(VLOOKUP(INDEX(EU_Extra!$D$157:$D$362,MATCH(LARGE(EU_Extra!U$157:U$362,$D89),EU_Extra!U$157:U$362,0)),Countries!$A:$B,2,FALSE),"")</f>
        <v>Hong Kong</v>
      </c>
      <c r="X89" s="144" t="str">
        <f>IFERROR(VLOOKUP(INDEX(EU_Extra!$D$157:$D$362,MATCH(LARGE(EU_Extra!V$157:V$362,$D89),EU_Extra!V$157:V$362,0)),Countries!$A:$B,2,FALSE),"")</f>
        <v>Bangladesh</v>
      </c>
      <c r="Y89" s="144" t="str">
        <f>IFERROR(VLOOKUP(INDEX(EU_Extra!$D$157:$D$362,MATCH(LARGE(EU_Extra!W$157:W$362,$D89),EU_Extra!W$157:W$362,0)),Countries!$A:$B,2,FALSE),"")</f>
        <v>Gibraltar</v>
      </c>
      <c r="Z89" s="144" t="str">
        <f>IFERROR(VLOOKUP(INDEX(EU_Extra!$D$157:$D$362,MATCH(LARGE(EU_Extra!X$157:X$362,$D89),EU_Extra!X$157:X$362,0)),Countries!$A:$B,2,FALSE),"")</f>
        <v>Viet Nam</v>
      </c>
      <c r="AA89" s="144" t="str">
        <f>IFERROR(VLOOKUP(INDEX(EU_Extra!$D$157:$D$362,MATCH(LARGE(EU_Extra!Y$157:Y$362,$D89),EU_Extra!Y$157:Y$362,0)),Countries!$A:$B,2,FALSE),"")</f>
        <v>Hong Kong</v>
      </c>
      <c r="AB89" s="144" t="str">
        <f>IFERROR(VLOOKUP(INDEX(EU_Extra!$D$157:$D$362,MATCH(LARGE(EU_Extra!Z$157:Z$362,$D89),EU_Extra!Z$157:Z$362,0)),Countries!$A:$B,2,FALSE),"")</f>
        <v/>
      </c>
      <c r="AC89" s="144" t="str">
        <f>IFERROR(VLOOKUP(INDEX(EU_Extra!$D$157:$D$362,MATCH(LARGE(EU_Extra!AA$157:AA$362,$D89),EU_Extra!AA$157:AA$362,0)),Countries!$A:$B,2,FALSE),"")</f>
        <v/>
      </c>
      <c r="AD89" s="144" t="str">
        <f>IFERROR(VLOOKUP(INDEX(EU_Extra!$D$157:$D$362,MATCH(LARGE(EU_Extra!AB$157:AB$362,$D89),EU_Extra!AB$157:AB$362,0)),Countries!$A:$B,2,FALSE),"")</f>
        <v/>
      </c>
      <c r="AE89" s="144" t="str">
        <f>IFERROR(VLOOKUP(INDEX(EU_Extra!$D$157:$D$362,MATCH(LARGE(EU_Extra!AC$157:AC$362,$D89),EU_Extra!AC$157:AC$362,0)),Countries!$A:$B,2,FALSE),"")</f>
        <v/>
      </c>
      <c r="AF89" s="144" t="str">
        <f>IFERROR(VLOOKUP(INDEX(EU_Extra!$D$157:$D$362,MATCH(LARGE(EU_Extra!AD$157:AD$362,$D89),EU_Extra!AD$157:AD$362,0)),Countries!$A:$B,2,FALSE),"")</f>
        <v/>
      </c>
      <c r="AG89" s="144" t="str">
        <f>IFERROR(VLOOKUP(INDEX(EU_Extra!$D$157:$D$362,MATCH(LARGE(EU_Extra!AE$157:AE$362,$D89),EU_Extra!AE$157:AE$362,0)),Countries!$A:$B,2,FALSE),"")</f>
        <v/>
      </c>
      <c r="AH89" s="144" t="str">
        <f>IFERROR(VLOOKUP(INDEX(EU_Extra!$D$157:$D$362,MATCH(LARGE(EU_Extra!AF$157:AF$362,$D89),EU_Extra!AF$157:AF$362,0)),Countries!$A:$B,2,FALSE),"")</f>
        <v/>
      </c>
      <c r="AI89" s="144" t="str">
        <f>IFERROR(VLOOKUP(INDEX(EU_Extra!$D$157:$D$362,MATCH(LARGE(EU_Extra!AG$157:AG$362,$D89),EU_Extra!AG$157:AG$362,0)),Countries!$A:$B,2,FALSE),"")</f>
        <v/>
      </c>
      <c r="AJ89" s="144" t="str">
        <f>IFERROR(VLOOKUP(INDEX(EU_Extra!$D$157:$D$362,MATCH(LARGE(EU_Extra!AH$157:AH$362,$D89),EU_Extra!AH$157:AH$362,0)),Countries!$A:$B,2,FALSE),"")</f>
        <v/>
      </c>
    </row>
    <row r="90" spans="4:36" ht="16" customHeight="1">
      <c r="D90" s="145">
        <f t="shared" si="2"/>
        <v>83</v>
      </c>
      <c r="E90" s="144" t="str">
        <f>IFERROR(VLOOKUP(INDEX(EU_Extra!$D$156:$D$362,MATCH(LARGE(EU_Extra!#REF!,$D90),EU_Extra!#REF!,0)),Countries!$A:$B,2,FALSE),"")</f>
        <v/>
      </c>
      <c r="F90" s="144" t="str">
        <f>IFERROR(VLOOKUP(INDEX(EU_Extra!$D$156:$D$362,MATCH(LARGE(EU_Extra!#REF!,$D90),EU_Extra!#REF!,0)),Countries!$A:$B,2,FALSE),"")</f>
        <v/>
      </c>
      <c r="G90" s="144" t="str">
        <f>IFERROR(VLOOKUP(INDEX(EU_Extra!$D$157:$D$362,MATCH(LARGE(EU_Extra!E$157:E$362,$D90),EU_Extra!E$157:E$362,0)),Countries!$A:$B,2,FALSE),"")</f>
        <v>Tschad</v>
      </c>
      <c r="H90" s="144" t="str">
        <f>IFERROR(VLOOKUP(INDEX(EU_Extra!$D$157:$D$362,MATCH(LARGE(EU_Extra!F$157:F$362,$D90),EU_Extra!F$157:F$362,0)),Countries!$A:$B,2,FALSE),"")</f>
        <v>Gibraltar</v>
      </c>
      <c r="I90" s="144" t="str">
        <f>IFERROR(VLOOKUP(INDEX(EU_Extra!$D$157:$D$362,MATCH(LARGE(EU_Extra!G$157:G$362,$D90),EU_Extra!G$157:G$362,0)),Countries!$A:$B,2,FALSE),"")</f>
        <v>Sudan</v>
      </c>
      <c r="J90" s="144" t="str">
        <f>IFERROR(VLOOKUP(INDEX(EU_Extra!$D$157:$D$362,MATCH(LARGE(EU_Extra!H$157:H$362,$D90),EU_Extra!H$157:H$362,0)),Countries!$A:$B,2,FALSE),"")</f>
        <v>Hong Kong</v>
      </c>
      <c r="K90" s="144" t="str">
        <f>IFERROR(VLOOKUP(INDEX(EU_Extra!$D$157:$D$362,MATCH(LARGE(EU_Extra!I$157:I$362,$D90),EU_Extra!I$157:I$362,0)),Countries!$A:$B,2,FALSE),"")</f>
        <v>Fransösisch Polynesien</v>
      </c>
      <c r="L90" s="144" t="str">
        <f>IFERROR(VLOOKUP(INDEX(EU_Extra!$D$157:$D$362,MATCH(LARGE(EU_Extra!J$157:J$362,$D90),EU_Extra!J$157:J$362,0)),Countries!$A:$B,2,FALSE),"")</f>
        <v>Taiwan</v>
      </c>
      <c r="M90" s="144" t="str">
        <f>IFERROR(VLOOKUP(INDEX(EU_Extra!$D$157:$D$362,MATCH(LARGE(EU_Extra!K$157:K$362,$D90),EU_Extra!K$157:K$362,0)),Countries!$A:$B,2,FALSE),"")</f>
        <v>Marokko</v>
      </c>
      <c r="N90" s="144" t="str">
        <f>IFERROR(VLOOKUP(INDEX(EU_Extra!$D$157:$D$362,MATCH(LARGE(EU_Extra!L$157:L$362,$D90),EU_Extra!L$157:L$362,0)),Countries!$A:$B,2,FALSE),"")</f>
        <v>Weissrussland</v>
      </c>
      <c r="O90" s="144" t="str">
        <f>IFERROR(VLOOKUP(INDEX(EU_Extra!$D$157:$D$362,MATCH(LARGE(EU_Extra!M$157:M$362,$D90),EU_Extra!M$157:M$362,0)),Countries!$A:$B,2,FALSE),"")</f>
        <v>Athiopien</v>
      </c>
      <c r="P90" s="144" t="str">
        <f>IFERROR(VLOOKUP(INDEX(EU_Extra!$D$157:$D$362,MATCH(LARGE(EU_Extra!N$157:N$362,$D90),EU_Extra!N$157:N$362,0)),Countries!$A:$B,2,FALSE),"")</f>
        <v>Oman</v>
      </c>
      <c r="Q90" s="144" t="str">
        <f>IFERROR(VLOOKUP(INDEX(EU_Extra!$D$157:$D$362,MATCH(LARGE(EU_Extra!O$157:O$362,$D90),EU_Extra!O$157:O$362,0)),Countries!$A:$B,2,FALSE),"")</f>
        <v>Aserbaidschan</v>
      </c>
      <c r="R90" s="144" t="str">
        <f>IFERROR(VLOOKUP(INDEX(EU_Extra!$D$157:$D$362,MATCH(LARGE(EU_Extra!P$157:P$362,$D90),EU_Extra!P$157:P$362,0)),Countries!$A:$B,2,FALSE),"")</f>
        <v>Liberia</v>
      </c>
      <c r="S90" s="144" t="str">
        <f>IFERROR(VLOOKUP(INDEX(EU_Extra!$D$157:$D$362,MATCH(LARGE(EU_Extra!Q$157:Q$362,$D90),EU_Extra!Q$157:Q$362,0)),Countries!$A:$B,2,FALSE),"")</f>
        <v>Hong Kong</v>
      </c>
      <c r="T90" s="144" t="str">
        <f>IFERROR(VLOOKUP(INDEX(EU_Extra!$D$157:$D$362,MATCH(LARGE(EU_Extra!R$157:R$362,$D90),EU_Extra!R$157:R$362,0)),Countries!$A:$B,2,FALSE),"")</f>
        <v>Gibraltar</v>
      </c>
      <c r="U90" s="144" t="str">
        <f>IFERROR(VLOOKUP(INDEX(EU_Extra!$D$157:$D$362,MATCH(LARGE(EU_Extra!S$157:S$362,$D90),EU_Extra!S$157:S$362,0)),Countries!$A:$B,2,FALSE),"")</f>
        <v>Viet Nam</v>
      </c>
      <c r="V90" s="144" t="str">
        <f>IFERROR(VLOOKUP(INDEX(EU_Extra!$D$157:$D$362,MATCH(LARGE(EU_Extra!T$157:T$362,$D90),EU_Extra!T$157:T$362,0)),Countries!$A:$B,2,FALSE),"")</f>
        <v>Schiffsbedarf Extra</v>
      </c>
      <c r="W90" s="144" t="str">
        <f>IFERROR(VLOOKUP(INDEX(EU_Extra!$D$157:$D$362,MATCH(LARGE(EU_Extra!U$157:U$362,$D90),EU_Extra!U$157:U$362,0)),Countries!$A:$B,2,FALSE),"")</f>
        <v>Schiffsbedarf Extra</v>
      </c>
      <c r="X90" s="144" t="str">
        <f>IFERROR(VLOOKUP(INDEX(EU_Extra!$D$157:$D$362,MATCH(LARGE(EU_Extra!V$157:V$362,$D90),EU_Extra!V$157:V$362,0)),Countries!$A:$B,2,FALSE),"")</f>
        <v>Athiopien</v>
      </c>
      <c r="Y90" s="144" t="str">
        <f>IFERROR(VLOOKUP(INDEX(EU_Extra!$D$157:$D$362,MATCH(LARGE(EU_Extra!W$157:W$362,$D90),EU_Extra!W$157:W$362,0)),Countries!$A:$B,2,FALSE),"")</f>
        <v>Singapur</v>
      </c>
      <c r="Z90" s="144" t="str">
        <f>IFERROR(VLOOKUP(INDEX(EU_Extra!$D$157:$D$362,MATCH(LARGE(EU_Extra!X$157:X$362,$D90),EU_Extra!X$157:X$362,0)),Countries!$A:$B,2,FALSE),"")</f>
        <v>Fransösisch Polynesien</v>
      </c>
      <c r="AA90" s="144" t="str">
        <f>IFERROR(VLOOKUP(INDEX(EU_Extra!$D$157:$D$362,MATCH(LARGE(EU_Extra!Y$157:Y$362,$D90),EU_Extra!Y$157:Y$362,0)),Countries!$A:$B,2,FALSE),"")</f>
        <v>Aruba</v>
      </c>
      <c r="AB90" s="144" t="str">
        <f>IFERROR(VLOOKUP(INDEX(EU_Extra!$D$157:$D$362,MATCH(LARGE(EU_Extra!Z$157:Z$362,$D90),EU_Extra!Z$157:Z$362,0)),Countries!$A:$B,2,FALSE),"")</f>
        <v/>
      </c>
      <c r="AC90" s="144" t="str">
        <f>IFERROR(VLOOKUP(INDEX(EU_Extra!$D$157:$D$362,MATCH(LARGE(EU_Extra!AA$157:AA$362,$D90),EU_Extra!AA$157:AA$362,0)),Countries!$A:$B,2,FALSE),"")</f>
        <v/>
      </c>
      <c r="AD90" s="144" t="str">
        <f>IFERROR(VLOOKUP(INDEX(EU_Extra!$D$157:$D$362,MATCH(LARGE(EU_Extra!AB$157:AB$362,$D90),EU_Extra!AB$157:AB$362,0)),Countries!$A:$B,2,FALSE),"")</f>
        <v/>
      </c>
      <c r="AE90" s="144" t="str">
        <f>IFERROR(VLOOKUP(INDEX(EU_Extra!$D$157:$D$362,MATCH(LARGE(EU_Extra!AC$157:AC$362,$D90),EU_Extra!AC$157:AC$362,0)),Countries!$A:$B,2,FALSE),"")</f>
        <v/>
      </c>
      <c r="AF90" s="144" t="str">
        <f>IFERROR(VLOOKUP(INDEX(EU_Extra!$D$157:$D$362,MATCH(LARGE(EU_Extra!AD$157:AD$362,$D90),EU_Extra!AD$157:AD$362,0)),Countries!$A:$B,2,FALSE),"")</f>
        <v/>
      </c>
      <c r="AG90" s="144" t="str">
        <f>IFERROR(VLOOKUP(INDEX(EU_Extra!$D$157:$D$362,MATCH(LARGE(EU_Extra!AE$157:AE$362,$D90),EU_Extra!AE$157:AE$362,0)),Countries!$A:$B,2,FALSE),"")</f>
        <v/>
      </c>
      <c r="AH90" s="144" t="str">
        <f>IFERROR(VLOOKUP(INDEX(EU_Extra!$D$157:$D$362,MATCH(LARGE(EU_Extra!AF$157:AF$362,$D90),EU_Extra!AF$157:AF$362,0)),Countries!$A:$B,2,FALSE),"")</f>
        <v/>
      </c>
      <c r="AI90" s="144" t="str">
        <f>IFERROR(VLOOKUP(INDEX(EU_Extra!$D$157:$D$362,MATCH(LARGE(EU_Extra!AG$157:AG$362,$D90),EU_Extra!AG$157:AG$362,0)),Countries!$A:$B,2,FALSE),"")</f>
        <v/>
      </c>
      <c r="AJ90" s="144" t="str">
        <f>IFERROR(VLOOKUP(INDEX(EU_Extra!$D$157:$D$362,MATCH(LARGE(EU_Extra!AH$157:AH$362,$D90),EU_Extra!AH$157:AH$362,0)),Countries!$A:$B,2,FALSE),"")</f>
        <v/>
      </c>
    </row>
    <row r="91" spans="4:36" ht="16" customHeight="1">
      <c r="D91" s="145">
        <f t="shared" si="2"/>
        <v>84</v>
      </c>
      <c r="E91" s="144" t="str">
        <f>IFERROR(VLOOKUP(INDEX(EU_Extra!$D$156:$D$362,MATCH(LARGE(EU_Extra!#REF!,$D91),EU_Extra!#REF!,0)),Countries!$A:$B,2,FALSE),"")</f>
        <v/>
      </c>
      <c r="F91" s="144" t="str">
        <f>IFERROR(VLOOKUP(INDEX(EU_Extra!$D$156:$D$362,MATCH(LARGE(EU_Extra!#REF!,$D91),EU_Extra!#REF!,0)),Countries!$A:$B,2,FALSE),"")</f>
        <v/>
      </c>
      <c r="G91" s="144" t="str">
        <f>IFERROR(VLOOKUP(INDEX(EU_Extra!$D$157:$D$362,MATCH(LARGE(EU_Extra!E$157:E$362,$D91),EU_Extra!E$157:E$362,0)),Countries!$A:$B,2,FALSE),"")</f>
        <v>Färöerinseln</v>
      </c>
      <c r="H91" s="144" t="str">
        <f>IFERROR(VLOOKUP(INDEX(EU_Extra!$D$157:$D$362,MATCH(LARGE(EU_Extra!F$157:F$362,$D91),EU_Extra!F$157:F$362,0)),Countries!$A:$B,2,FALSE),"")</f>
        <v>Tansania</v>
      </c>
      <c r="I91" s="144" t="str">
        <f>IFERROR(VLOOKUP(INDEX(EU_Extra!$D$157:$D$362,MATCH(LARGE(EU_Extra!G$157:G$362,$D91),EU_Extra!G$157:G$362,0)),Countries!$A:$B,2,FALSE),"")</f>
        <v>Vereinigte Staaten</v>
      </c>
      <c r="J91" s="144" t="str">
        <f>IFERROR(VLOOKUP(INDEX(EU_Extra!$D$157:$D$362,MATCH(LARGE(EU_Extra!H$157:H$362,$D91),EU_Extra!H$157:H$362,0)),Countries!$A:$B,2,FALSE),"")</f>
        <v>Tschad</v>
      </c>
      <c r="K91" s="144" t="str">
        <f>IFERROR(VLOOKUP(INDEX(EU_Extra!$D$157:$D$362,MATCH(LARGE(EU_Extra!I$157:I$362,$D91),EU_Extra!I$157:I$362,0)),Countries!$A:$B,2,FALSE),"")</f>
        <v>Marokko</v>
      </c>
      <c r="L91" s="144" t="str">
        <f>IFERROR(VLOOKUP(INDEX(EU_Extra!$D$157:$D$362,MATCH(LARGE(EU_Extra!J$157:J$362,$D91),EU_Extra!J$157:J$362,0)),Countries!$A:$B,2,FALSE),"")</f>
        <v>Aserbaidschan</v>
      </c>
      <c r="M91" s="144" t="str">
        <f>IFERROR(VLOOKUP(INDEX(EU_Extra!$D$157:$D$362,MATCH(LARGE(EU_Extra!K$157:K$362,$D91),EU_Extra!K$157:K$362,0)),Countries!$A:$B,2,FALSE),"")</f>
        <v>Liberia</v>
      </c>
      <c r="N91" s="144" t="str">
        <f>IFERROR(VLOOKUP(INDEX(EU_Extra!$D$157:$D$362,MATCH(LARGE(EU_Extra!L$157:L$362,$D91),EU_Extra!L$157:L$362,0)),Countries!$A:$B,2,FALSE),"")</f>
        <v>Mexico</v>
      </c>
      <c r="O91" s="144" t="str">
        <f>IFERROR(VLOOKUP(INDEX(EU_Extra!$D$157:$D$362,MATCH(LARGE(EU_Extra!M$157:M$362,$D91),EU_Extra!M$157:M$362,0)),Countries!$A:$B,2,FALSE),"")</f>
        <v>Aserbaidschan</v>
      </c>
      <c r="P91" s="144" t="str">
        <f>IFERROR(VLOOKUP(INDEX(EU_Extra!$D$157:$D$362,MATCH(LARGE(EU_Extra!N$157:N$362,$D91),EU_Extra!N$157:N$362,0)),Countries!$A:$B,2,FALSE),"")</f>
        <v>Sao Tome und Procipe</v>
      </c>
      <c r="Q91" s="144" t="str">
        <f>IFERROR(VLOOKUP(INDEX(EU_Extra!$D$157:$D$362,MATCH(LARGE(EU_Extra!O$157:O$362,$D91),EU_Extra!O$157:O$362,0)),Countries!$A:$B,2,FALSE),"")</f>
        <v>Kongo</v>
      </c>
      <c r="R91" s="144" t="str">
        <f>IFERROR(VLOOKUP(INDEX(EU_Extra!$D$157:$D$362,MATCH(LARGE(EU_Extra!P$157:P$362,$D91),EU_Extra!P$157:P$362,0)),Countries!$A:$B,2,FALSE),"")</f>
        <v>Südafrika</v>
      </c>
      <c r="S91" s="144" t="str">
        <f>IFERROR(VLOOKUP(INDEX(EU_Extra!$D$157:$D$362,MATCH(LARGE(EU_Extra!Q$157:Q$362,$D91),EU_Extra!Q$157:Q$362,0)),Countries!$A:$B,2,FALSE),"")</f>
        <v>Nicht spezifizierte Länder und Gebiete im Rahmen des Warenverkehrs mit Drittländern</v>
      </c>
      <c r="T91" s="144" t="str">
        <f>IFERROR(VLOOKUP(INDEX(EU_Extra!$D$157:$D$362,MATCH(LARGE(EU_Extra!R$157:R$362,$D91),EU_Extra!R$157:R$362,0)),Countries!$A:$B,2,FALSE),"")</f>
        <v>Viet Nam</v>
      </c>
      <c r="U91" s="144" t="str">
        <f>IFERROR(VLOOKUP(INDEX(EU_Extra!$D$157:$D$362,MATCH(LARGE(EU_Extra!S$157:S$362,$D91),EU_Extra!S$157:S$362,0)),Countries!$A:$B,2,FALSE),"")</f>
        <v>Taiwan</v>
      </c>
      <c r="V91" s="144" t="str">
        <f>IFERROR(VLOOKUP(INDEX(EU_Extra!$D$157:$D$362,MATCH(LARGE(EU_Extra!T$157:T$362,$D91),EU_Extra!T$157:T$362,0)),Countries!$A:$B,2,FALSE),"")</f>
        <v>Australien</v>
      </c>
      <c r="W91" s="144" t="str">
        <f>IFERROR(VLOOKUP(INDEX(EU_Extra!$D$157:$D$362,MATCH(LARGE(EU_Extra!U$157:U$362,$D91),EU_Extra!U$157:U$362,0)),Countries!$A:$B,2,FALSE),"")</f>
        <v>Nepal</v>
      </c>
      <c r="X91" s="144" t="str">
        <f>IFERROR(VLOOKUP(INDEX(EU_Extra!$D$157:$D$362,MATCH(LARGE(EU_Extra!V$157:V$362,$D91),EU_Extra!V$157:V$362,0)),Countries!$A:$B,2,FALSE),"")</f>
        <v>Dschibuti</v>
      </c>
      <c r="Y91" s="144" t="str">
        <f>IFERROR(VLOOKUP(INDEX(EU_Extra!$D$157:$D$362,MATCH(LARGE(EU_Extra!W$157:W$362,$D91),EU_Extra!W$157:W$362,0)),Countries!$A:$B,2,FALSE),"")</f>
        <v>Kongo</v>
      </c>
      <c r="Z91" s="144" t="str">
        <f>IFERROR(VLOOKUP(INDEX(EU_Extra!$D$157:$D$362,MATCH(LARGE(EU_Extra!X$157:X$362,$D91),EU_Extra!X$157:X$362,0)),Countries!$A:$B,2,FALSE),"")</f>
        <v>Sao Tome und Procipe</v>
      </c>
      <c r="AA91" s="144" t="str">
        <f>IFERROR(VLOOKUP(INDEX(EU_Extra!$D$157:$D$362,MATCH(LARGE(EU_Extra!Y$157:Y$362,$D91),EU_Extra!Y$157:Y$362,0)),Countries!$A:$B,2,FALSE),"")</f>
        <v>Australien</v>
      </c>
      <c r="AB91" s="144" t="str">
        <f>IFERROR(VLOOKUP(INDEX(EU_Extra!$D$157:$D$362,MATCH(LARGE(EU_Extra!Z$157:Z$362,$D91),EU_Extra!Z$157:Z$362,0)),Countries!$A:$B,2,FALSE),"")</f>
        <v/>
      </c>
      <c r="AC91" s="144" t="str">
        <f>IFERROR(VLOOKUP(INDEX(EU_Extra!$D$157:$D$362,MATCH(LARGE(EU_Extra!AA$157:AA$362,$D91),EU_Extra!AA$157:AA$362,0)),Countries!$A:$B,2,FALSE),"")</f>
        <v/>
      </c>
      <c r="AD91" s="144" t="str">
        <f>IFERROR(VLOOKUP(INDEX(EU_Extra!$D$157:$D$362,MATCH(LARGE(EU_Extra!AB$157:AB$362,$D91),EU_Extra!AB$157:AB$362,0)),Countries!$A:$B,2,FALSE),"")</f>
        <v/>
      </c>
      <c r="AE91" s="144" t="str">
        <f>IFERROR(VLOOKUP(INDEX(EU_Extra!$D$157:$D$362,MATCH(LARGE(EU_Extra!AC$157:AC$362,$D91),EU_Extra!AC$157:AC$362,0)),Countries!$A:$B,2,FALSE),"")</f>
        <v/>
      </c>
      <c r="AF91" s="144" t="str">
        <f>IFERROR(VLOOKUP(INDEX(EU_Extra!$D$157:$D$362,MATCH(LARGE(EU_Extra!AD$157:AD$362,$D91),EU_Extra!AD$157:AD$362,0)),Countries!$A:$B,2,FALSE),"")</f>
        <v/>
      </c>
      <c r="AG91" s="144" t="str">
        <f>IFERROR(VLOOKUP(INDEX(EU_Extra!$D$157:$D$362,MATCH(LARGE(EU_Extra!AE$157:AE$362,$D91),EU_Extra!AE$157:AE$362,0)),Countries!$A:$B,2,FALSE),"")</f>
        <v/>
      </c>
      <c r="AH91" s="144" t="str">
        <f>IFERROR(VLOOKUP(INDEX(EU_Extra!$D$157:$D$362,MATCH(LARGE(EU_Extra!AF$157:AF$362,$D91),EU_Extra!AF$157:AF$362,0)),Countries!$A:$B,2,FALSE),"")</f>
        <v/>
      </c>
      <c r="AI91" s="144" t="str">
        <f>IFERROR(VLOOKUP(INDEX(EU_Extra!$D$157:$D$362,MATCH(LARGE(EU_Extra!AG$157:AG$362,$D91),EU_Extra!AG$157:AG$362,0)),Countries!$A:$B,2,FALSE),"")</f>
        <v/>
      </c>
      <c r="AJ91" s="144" t="str">
        <f>IFERROR(VLOOKUP(INDEX(EU_Extra!$D$157:$D$362,MATCH(LARGE(EU_Extra!AH$157:AH$362,$D91),EU_Extra!AH$157:AH$362,0)),Countries!$A:$B,2,FALSE),"")</f>
        <v/>
      </c>
    </row>
    <row r="92" spans="4:36" ht="16" customHeight="1">
      <c r="D92" s="145">
        <f t="shared" si="2"/>
        <v>85</v>
      </c>
      <c r="E92" s="144" t="str">
        <f>IFERROR(VLOOKUP(INDEX(EU_Extra!$D$156:$D$362,MATCH(LARGE(EU_Extra!#REF!,$D92),EU_Extra!#REF!,0)),Countries!$A:$B,2,FALSE),"")</f>
        <v/>
      </c>
      <c r="F92" s="144" t="str">
        <f>IFERROR(VLOOKUP(INDEX(EU_Extra!$D$156:$D$362,MATCH(LARGE(EU_Extra!#REF!,$D92),EU_Extra!#REF!,0)),Countries!$A:$B,2,FALSE),"")</f>
        <v/>
      </c>
      <c r="G92" s="144" t="str">
        <f>IFERROR(VLOOKUP(INDEX(EU_Extra!$D$157:$D$362,MATCH(LARGE(EU_Extra!E$157:E$362,$D92),EU_Extra!E$157:E$362,0)),Countries!$A:$B,2,FALSE),"")</f>
        <v>Dominikanische Republik</v>
      </c>
      <c r="H92" s="144" t="str">
        <f>IFERROR(VLOOKUP(INDEX(EU_Extra!$D$157:$D$362,MATCH(LARGE(EU_Extra!F$157:F$362,$D92),EU_Extra!F$157:F$362,0)),Countries!$A:$B,2,FALSE),"")</f>
        <v>Heiliger Stuhl (Vatikanstadt)</v>
      </c>
      <c r="I92" s="144" t="str">
        <f>IFERROR(VLOOKUP(INDEX(EU_Extra!$D$157:$D$362,MATCH(LARGE(EU_Extra!G$157:G$362,$D92),EU_Extra!G$157:G$362,0)),Countries!$A:$B,2,FALSE),"")</f>
        <v>Melilla</v>
      </c>
      <c r="J92" s="144" t="str">
        <f>IFERROR(VLOOKUP(INDEX(EU_Extra!$D$157:$D$362,MATCH(LARGE(EU_Extra!H$157:H$362,$D92),EU_Extra!H$157:H$362,0)),Countries!$A:$B,2,FALSE),"")</f>
        <v>Vereinigte Staaten</v>
      </c>
      <c r="K92" s="144" t="str">
        <f>IFERROR(VLOOKUP(INDEX(EU_Extra!$D$157:$D$362,MATCH(LARGE(EU_Extra!I$157:I$362,$D92),EU_Extra!I$157:I$362,0)),Countries!$A:$B,2,FALSE),"")</f>
        <v>Sao Tome und Procipe</v>
      </c>
      <c r="L92" s="144" t="str">
        <f>IFERROR(VLOOKUP(INDEX(EU_Extra!$D$157:$D$362,MATCH(LARGE(EU_Extra!J$157:J$362,$D92),EU_Extra!J$157:J$362,0)),Countries!$A:$B,2,FALSE),"")</f>
        <v>Athiopien</v>
      </c>
      <c r="M92" s="144" t="str">
        <f>IFERROR(VLOOKUP(INDEX(EU_Extra!$D$157:$D$362,MATCH(LARGE(EU_Extra!K$157:K$362,$D92),EU_Extra!K$157:K$362,0)),Countries!$A:$B,2,FALSE),"")</f>
        <v>Timor Leste</v>
      </c>
      <c r="N92" s="144" t="str">
        <f>IFERROR(VLOOKUP(INDEX(EU_Extra!$D$157:$D$362,MATCH(LARGE(EU_Extra!L$157:L$362,$D92),EU_Extra!L$157:L$362,0)),Countries!$A:$B,2,FALSE),"")</f>
        <v>Kongo</v>
      </c>
      <c r="O92" s="144" t="str">
        <f>IFERROR(VLOOKUP(INDEX(EU_Extra!$D$157:$D$362,MATCH(LARGE(EU_Extra!M$157:M$362,$D92),EU_Extra!M$157:M$362,0)),Countries!$A:$B,2,FALSE),"")</f>
        <v>Schiffsbedarf Extra</v>
      </c>
      <c r="P92" s="144" t="str">
        <f>IFERROR(VLOOKUP(INDEX(EU_Extra!$D$157:$D$362,MATCH(LARGE(EU_Extra!N$157:N$362,$D92),EU_Extra!N$157:N$362,0)),Countries!$A:$B,2,FALSE),"")</f>
        <v>China</v>
      </c>
      <c r="Q92" s="144" t="str">
        <f>IFERROR(VLOOKUP(INDEX(EU_Extra!$D$157:$D$362,MATCH(LARGE(EU_Extra!O$157:O$362,$D92),EU_Extra!O$157:O$362,0)),Countries!$A:$B,2,FALSE),"")</f>
        <v>Guyana</v>
      </c>
      <c r="R92" s="144" t="str">
        <f>IFERROR(VLOOKUP(INDEX(EU_Extra!$D$157:$D$362,MATCH(LARGE(EU_Extra!P$157:P$362,$D92),EU_Extra!P$157:P$362,0)),Countries!$A:$B,2,FALSE),"")</f>
        <v>Kolumbien</v>
      </c>
      <c r="S92" s="144" t="str">
        <f>IFERROR(VLOOKUP(INDEX(EU_Extra!$D$157:$D$362,MATCH(LARGE(EU_Extra!Q$157:Q$362,$D92),EU_Extra!Q$157:Q$362,0)),Countries!$A:$B,2,FALSE),"")</f>
        <v>Brasilien</v>
      </c>
      <c r="T92" s="144" t="str">
        <f>IFERROR(VLOOKUP(INDEX(EU_Extra!$D$157:$D$362,MATCH(LARGE(EU_Extra!R$157:R$362,$D92),EU_Extra!R$157:R$362,0)),Countries!$A:$B,2,FALSE),"")</f>
        <v>Heiliger Stuhl (Vatikanstadt)</v>
      </c>
      <c r="U92" s="144" t="str">
        <f>IFERROR(VLOOKUP(INDEX(EU_Extra!$D$157:$D$362,MATCH(LARGE(EU_Extra!S$157:S$362,$D92),EU_Extra!S$157:S$362,0)),Countries!$A:$B,2,FALSE),"")</f>
        <v>Australien</v>
      </c>
      <c r="V92" s="144" t="str">
        <f>IFERROR(VLOOKUP(INDEX(EU_Extra!$D$157:$D$362,MATCH(LARGE(EU_Extra!T$157:T$362,$D92),EU_Extra!T$157:T$362,0)),Countries!$A:$B,2,FALSE),"")</f>
        <v>Brasilien</v>
      </c>
      <c r="W92" s="144" t="str">
        <f>IFERROR(VLOOKUP(INDEX(EU_Extra!$D$157:$D$362,MATCH(LARGE(EU_Extra!U$157:U$362,$D92),EU_Extra!U$157:U$362,0)),Countries!$A:$B,2,FALSE),"")</f>
        <v>Tunisien</v>
      </c>
      <c r="X92" s="144" t="str">
        <f>IFERROR(VLOOKUP(INDEX(EU_Extra!$D$157:$D$362,MATCH(LARGE(EU_Extra!V$157:V$362,$D92),EU_Extra!V$157:V$362,0)),Countries!$A:$B,2,FALSE),"")</f>
        <v>Neukaledonien</v>
      </c>
      <c r="Y92" s="144" t="str">
        <f>IFERROR(VLOOKUP(INDEX(EU_Extra!$D$157:$D$362,MATCH(LARGE(EU_Extra!W$157:W$362,$D92),EU_Extra!W$157:W$362,0)),Countries!$A:$B,2,FALSE),"")</f>
        <v>Fransösisch Polynesien</v>
      </c>
      <c r="Z92" s="144" t="str">
        <f>IFERROR(VLOOKUP(INDEX(EU_Extra!$D$157:$D$362,MATCH(LARGE(EU_Extra!X$157:X$362,$D92),EU_Extra!X$157:X$362,0)),Countries!$A:$B,2,FALSE),"")</f>
        <v>Mosambik</v>
      </c>
      <c r="AA92" s="144" t="str">
        <f>IFERROR(VLOOKUP(INDEX(EU_Extra!$D$157:$D$362,MATCH(LARGE(EU_Extra!Y$157:Y$362,$D92),EU_Extra!Y$157:Y$362,0)),Countries!$A:$B,2,FALSE),"")</f>
        <v>Chile</v>
      </c>
      <c r="AB92" s="144" t="str">
        <f>IFERROR(VLOOKUP(INDEX(EU_Extra!$D$157:$D$362,MATCH(LARGE(EU_Extra!Z$157:Z$362,$D92),EU_Extra!Z$157:Z$362,0)),Countries!$A:$B,2,FALSE),"")</f>
        <v/>
      </c>
      <c r="AC92" s="144" t="str">
        <f>IFERROR(VLOOKUP(INDEX(EU_Extra!$D$157:$D$362,MATCH(LARGE(EU_Extra!AA$157:AA$362,$D92),EU_Extra!AA$157:AA$362,0)),Countries!$A:$B,2,FALSE),"")</f>
        <v/>
      </c>
      <c r="AD92" s="144" t="str">
        <f>IFERROR(VLOOKUP(INDEX(EU_Extra!$D$157:$D$362,MATCH(LARGE(EU_Extra!AB$157:AB$362,$D92),EU_Extra!AB$157:AB$362,0)),Countries!$A:$B,2,FALSE),"")</f>
        <v/>
      </c>
      <c r="AE92" s="144" t="str">
        <f>IFERROR(VLOOKUP(INDEX(EU_Extra!$D$157:$D$362,MATCH(LARGE(EU_Extra!AC$157:AC$362,$D92),EU_Extra!AC$157:AC$362,0)),Countries!$A:$B,2,FALSE),"")</f>
        <v/>
      </c>
      <c r="AF92" s="144" t="str">
        <f>IFERROR(VLOOKUP(INDEX(EU_Extra!$D$157:$D$362,MATCH(LARGE(EU_Extra!AD$157:AD$362,$D92),EU_Extra!AD$157:AD$362,0)),Countries!$A:$B,2,FALSE),"")</f>
        <v/>
      </c>
      <c r="AG92" s="144" t="str">
        <f>IFERROR(VLOOKUP(INDEX(EU_Extra!$D$157:$D$362,MATCH(LARGE(EU_Extra!AE$157:AE$362,$D92),EU_Extra!AE$157:AE$362,0)),Countries!$A:$B,2,FALSE),"")</f>
        <v/>
      </c>
      <c r="AH92" s="144" t="str">
        <f>IFERROR(VLOOKUP(INDEX(EU_Extra!$D$157:$D$362,MATCH(LARGE(EU_Extra!AF$157:AF$362,$D92),EU_Extra!AF$157:AF$362,0)),Countries!$A:$B,2,FALSE),"")</f>
        <v/>
      </c>
      <c r="AI92" s="144" t="str">
        <f>IFERROR(VLOOKUP(INDEX(EU_Extra!$D$157:$D$362,MATCH(LARGE(EU_Extra!AG$157:AG$362,$D92),EU_Extra!AG$157:AG$362,0)),Countries!$A:$B,2,FALSE),"")</f>
        <v/>
      </c>
      <c r="AJ92" s="144" t="str">
        <f>IFERROR(VLOOKUP(INDEX(EU_Extra!$D$157:$D$362,MATCH(LARGE(EU_Extra!AH$157:AH$362,$D92),EU_Extra!AH$157:AH$362,0)),Countries!$A:$B,2,FALSE),"")</f>
        <v/>
      </c>
    </row>
    <row r="93" spans="4:36" ht="16" customHeight="1">
      <c r="D93" s="145">
        <f t="shared" si="2"/>
        <v>86</v>
      </c>
      <c r="E93" s="144" t="str">
        <f>IFERROR(VLOOKUP(INDEX(EU_Extra!$D$156:$D$362,MATCH(LARGE(EU_Extra!#REF!,$D93),EU_Extra!#REF!,0)),Countries!$A:$B,2,FALSE),"")</f>
        <v/>
      </c>
      <c r="F93" s="144" t="str">
        <f>IFERROR(VLOOKUP(INDEX(EU_Extra!$D$156:$D$362,MATCH(LARGE(EU_Extra!#REF!,$D93),EU_Extra!#REF!,0)),Countries!$A:$B,2,FALSE),"")</f>
        <v/>
      </c>
      <c r="G93" s="144" t="str">
        <f>IFERROR(VLOOKUP(INDEX(EU_Extra!$D$157:$D$362,MATCH(LARGE(EU_Extra!E$157:E$362,$D93),EU_Extra!E$157:E$362,0)),Countries!$A:$B,2,FALSE),"")</f>
        <v>Panama</v>
      </c>
      <c r="H93" s="144" t="str">
        <f>IFERROR(VLOOKUP(INDEX(EU_Extra!$D$157:$D$362,MATCH(LARGE(EU_Extra!F$157:F$362,$D93),EU_Extra!F$157:F$362,0)),Countries!$A:$B,2,FALSE),"")</f>
        <v>Korea, Republik</v>
      </c>
      <c r="I93" s="144" t="str">
        <f>IFERROR(VLOOKUP(INDEX(EU_Extra!$D$157:$D$362,MATCH(LARGE(EU_Extra!G$157:G$362,$D93),EU_Extra!G$157:G$362,0)),Countries!$A:$B,2,FALSE),"")</f>
        <v>Japan</v>
      </c>
      <c r="J93" s="144" t="str">
        <f>IFERROR(VLOOKUP(INDEX(EU_Extra!$D$157:$D$362,MATCH(LARGE(EU_Extra!H$157:H$362,$D93),EU_Extra!H$157:H$362,0)),Countries!$A:$B,2,FALSE),"")</f>
        <v>Sierra Leone</v>
      </c>
      <c r="K93" s="144" t="str">
        <f>IFERROR(VLOOKUP(INDEX(EU_Extra!$D$157:$D$362,MATCH(LARGE(EU_Extra!I$157:I$362,$D93),EU_Extra!I$157:I$362,0)),Countries!$A:$B,2,FALSE),"")</f>
        <v>Katar</v>
      </c>
      <c r="L93" s="144" t="str">
        <f>IFERROR(VLOOKUP(INDEX(EU_Extra!$D$157:$D$362,MATCH(LARGE(EU_Extra!J$157:J$362,$D93),EU_Extra!J$157:J$362,0)),Countries!$A:$B,2,FALSE),"")</f>
        <v>Dominika</v>
      </c>
      <c r="M93" s="144" t="str">
        <f>IFERROR(VLOOKUP(INDEX(EU_Extra!$D$157:$D$362,MATCH(LARGE(EU_Extra!K$157:K$362,$D93),EU_Extra!K$157:K$362,0)),Countries!$A:$B,2,FALSE),"")</f>
        <v>Hong Kong</v>
      </c>
      <c r="N93" s="144" t="str">
        <f>IFERROR(VLOOKUP(INDEX(EU_Extra!$D$157:$D$362,MATCH(LARGE(EU_Extra!L$157:L$362,$D93),EU_Extra!L$157:L$362,0)),Countries!$A:$B,2,FALSE),"")</f>
        <v>Iran, Islamische Republik</v>
      </c>
      <c r="O93" s="144" t="str">
        <f>IFERROR(VLOOKUP(INDEX(EU_Extra!$D$157:$D$362,MATCH(LARGE(EU_Extra!M$157:M$362,$D93),EU_Extra!M$157:M$362,0)),Countries!$A:$B,2,FALSE),"")</f>
        <v>Zentralafrikanische Republik</v>
      </c>
      <c r="P93" s="144" t="str">
        <f>IFERROR(VLOOKUP(INDEX(EU_Extra!$D$157:$D$362,MATCH(LARGE(EU_Extra!N$157:N$362,$D93),EU_Extra!N$157:N$362,0)),Countries!$A:$B,2,FALSE),"")</f>
        <v>Guinea-Bissau</v>
      </c>
      <c r="Q93" s="144" t="str">
        <f>IFERROR(VLOOKUP(INDEX(EU_Extra!$D$157:$D$362,MATCH(LARGE(EU_Extra!O$157:O$362,$D93),EU_Extra!O$157:O$362,0)),Countries!$A:$B,2,FALSE),"")</f>
        <v>Liberia</v>
      </c>
      <c r="R93" s="144" t="str">
        <f>IFERROR(VLOOKUP(INDEX(EU_Extra!$D$157:$D$362,MATCH(LARGE(EU_Extra!P$157:P$362,$D93),EU_Extra!P$157:P$362,0)),Countries!$A:$B,2,FALSE),"")</f>
        <v>Gibraltar</v>
      </c>
      <c r="S93" s="144" t="str">
        <f>IFERROR(VLOOKUP(INDEX(EU_Extra!$D$157:$D$362,MATCH(LARGE(EU_Extra!Q$157:Q$362,$D93),EU_Extra!Q$157:Q$362,0)),Countries!$A:$B,2,FALSE),"")</f>
        <v>Philippinen</v>
      </c>
      <c r="T93" s="144" t="str">
        <f>IFERROR(VLOOKUP(INDEX(EU_Extra!$D$157:$D$362,MATCH(LARGE(EU_Extra!R$157:R$362,$D93),EU_Extra!R$157:R$362,0)),Countries!$A:$B,2,FALSE),"")</f>
        <v>Iran, Islamische Republik</v>
      </c>
      <c r="U93" s="144" t="str">
        <f>IFERROR(VLOOKUP(INDEX(EU_Extra!$D$157:$D$362,MATCH(LARGE(EU_Extra!S$157:S$362,$D93),EU_Extra!S$157:S$362,0)),Countries!$A:$B,2,FALSE),"")</f>
        <v>Fransösisch Polynesien</v>
      </c>
      <c r="V93" s="144" t="str">
        <f>IFERROR(VLOOKUP(INDEX(EU_Extra!$D$157:$D$362,MATCH(LARGE(EU_Extra!T$157:T$362,$D93),EU_Extra!T$157:T$362,0)),Countries!$A:$B,2,FALSE),"")</f>
        <v>Mexico</v>
      </c>
      <c r="W93" s="144" t="str">
        <f>IFERROR(VLOOKUP(INDEX(EU_Extra!$D$157:$D$362,MATCH(LARGE(EU_Extra!U$157:U$362,$D93),EU_Extra!U$157:U$362,0)),Countries!$A:$B,2,FALSE),"")</f>
        <v>Ceuta</v>
      </c>
      <c r="X93" s="144" t="str">
        <f>IFERROR(VLOOKUP(INDEX(EU_Extra!$D$157:$D$362,MATCH(LARGE(EU_Extra!V$157:V$362,$D93),EU_Extra!V$157:V$362,0)),Countries!$A:$B,2,FALSE),"")</f>
        <v>Brasilien</v>
      </c>
      <c r="Y93" s="144" t="str">
        <f>IFERROR(VLOOKUP(INDEX(EU_Extra!$D$157:$D$362,MATCH(LARGE(EU_Extra!W$157:W$362,$D93),EU_Extra!W$157:W$362,0)),Countries!$A:$B,2,FALSE),"")</f>
        <v>Viet Nam</v>
      </c>
      <c r="Z93" s="144" t="str">
        <f>IFERROR(VLOOKUP(INDEX(EU_Extra!$D$157:$D$362,MATCH(LARGE(EU_Extra!X$157:X$362,$D93),EU_Extra!X$157:X$362,0)),Countries!$A:$B,2,FALSE),"")</f>
        <v>Katar</v>
      </c>
      <c r="AA93" s="144" t="str">
        <f>IFERROR(VLOOKUP(INDEX(EU_Extra!$D$157:$D$362,MATCH(LARGE(EU_Extra!Y$157:Y$362,$D93),EU_Extra!Y$157:Y$362,0)),Countries!$A:$B,2,FALSE),"")</f>
        <v>Burundi</v>
      </c>
      <c r="AB93" s="144" t="str">
        <f>IFERROR(VLOOKUP(INDEX(EU_Extra!$D$157:$D$362,MATCH(LARGE(EU_Extra!Z$157:Z$362,$D93),EU_Extra!Z$157:Z$362,0)),Countries!$A:$B,2,FALSE),"")</f>
        <v/>
      </c>
      <c r="AC93" s="144" t="str">
        <f>IFERROR(VLOOKUP(INDEX(EU_Extra!$D$157:$D$362,MATCH(LARGE(EU_Extra!AA$157:AA$362,$D93),EU_Extra!AA$157:AA$362,0)),Countries!$A:$B,2,FALSE),"")</f>
        <v/>
      </c>
      <c r="AD93" s="144" t="str">
        <f>IFERROR(VLOOKUP(INDEX(EU_Extra!$D$157:$D$362,MATCH(LARGE(EU_Extra!AB$157:AB$362,$D93),EU_Extra!AB$157:AB$362,0)),Countries!$A:$B,2,FALSE),"")</f>
        <v/>
      </c>
      <c r="AE93" s="144" t="str">
        <f>IFERROR(VLOOKUP(INDEX(EU_Extra!$D$157:$D$362,MATCH(LARGE(EU_Extra!AC$157:AC$362,$D93),EU_Extra!AC$157:AC$362,0)),Countries!$A:$B,2,FALSE),"")</f>
        <v/>
      </c>
      <c r="AF93" s="144" t="str">
        <f>IFERROR(VLOOKUP(INDEX(EU_Extra!$D$157:$D$362,MATCH(LARGE(EU_Extra!AD$157:AD$362,$D93),EU_Extra!AD$157:AD$362,0)),Countries!$A:$B,2,FALSE),"")</f>
        <v/>
      </c>
      <c r="AG93" s="144" t="str">
        <f>IFERROR(VLOOKUP(INDEX(EU_Extra!$D$157:$D$362,MATCH(LARGE(EU_Extra!AE$157:AE$362,$D93),EU_Extra!AE$157:AE$362,0)),Countries!$A:$B,2,FALSE),"")</f>
        <v/>
      </c>
      <c r="AH93" s="144" t="str">
        <f>IFERROR(VLOOKUP(INDEX(EU_Extra!$D$157:$D$362,MATCH(LARGE(EU_Extra!AF$157:AF$362,$D93),EU_Extra!AF$157:AF$362,0)),Countries!$A:$B,2,FALSE),"")</f>
        <v/>
      </c>
      <c r="AI93" s="144" t="str">
        <f>IFERROR(VLOOKUP(INDEX(EU_Extra!$D$157:$D$362,MATCH(LARGE(EU_Extra!AG$157:AG$362,$D93),EU_Extra!AG$157:AG$362,0)),Countries!$A:$B,2,FALSE),"")</f>
        <v/>
      </c>
      <c r="AJ93" s="144" t="str">
        <f>IFERROR(VLOOKUP(INDEX(EU_Extra!$D$157:$D$362,MATCH(LARGE(EU_Extra!AH$157:AH$362,$D93),EU_Extra!AH$157:AH$362,0)),Countries!$A:$B,2,FALSE),"")</f>
        <v/>
      </c>
    </row>
    <row r="94" spans="4:36" ht="16" customHeight="1">
      <c r="D94" s="145">
        <f t="shared" si="2"/>
        <v>87</v>
      </c>
      <c r="E94" s="144" t="str">
        <f>IFERROR(VLOOKUP(INDEX(EU_Extra!$D$156:$D$362,MATCH(LARGE(EU_Extra!#REF!,$D94),EU_Extra!#REF!,0)),Countries!$A:$B,2,FALSE),"")</f>
        <v/>
      </c>
      <c r="F94" s="144" t="str">
        <f>IFERROR(VLOOKUP(INDEX(EU_Extra!$D$156:$D$362,MATCH(LARGE(EU_Extra!#REF!,$D94),EU_Extra!#REF!,0)),Countries!$A:$B,2,FALSE),"")</f>
        <v/>
      </c>
      <c r="G94" s="144" t="str">
        <f>IFERROR(VLOOKUP(INDEX(EU_Extra!$D$157:$D$362,MATCH(LARGE(EU_Extra!E$157:E$362,$D94),EU_Extra!E$157:E$362,0)),Countries!$A:$B,2,FALSE),"")</f>
        <v>Neuseeland</v>
      </c>
      <c r="H94" s="144" t="str">
        <f>IFERROR(VLOOKUP(INDEX(EU_Extra!$D$157:$D$362,MATCH(LARGE(EU_Extra!F$157:F$362,$D94),EU_Extra!F$157:F$362,0)),Countries!$A:$B,2,FALSE),"")</f>
        <v>Vereinigte Staaten</v>
      </c>
      <c r="I94" s="144" t="str">
        <f>IFERROR(VLOOKUP(INDEX(EU_Extra!$D$157:$D$362,MATCH(LARGE(EU_Extra!G$157:G$362,$D94),EU_Extra!G$157:G$362,0)),Countries!$A:$B,2,FALSE),"")</f>
        <v>Neukaledonien</v>
      </c>
      <c r="J94" s="144" t="str">
        <f>IFERROR(VLOOKUP(INDEX(EU_Extra!$D$157:$D$362,MATCH(LARGE(EU_Extra!H$157:H$362,$D94),EU_Extra!H$157:H$362,0)),Countries!$A:$B,2,FALSE),"")</f>
        <v>Kenia</v>
      </c>
      <c r="K94" s="144" t="str">
        <f>IFERROR(VLOOKUP(INDEX(EU_Extra!$D$157:$D$362,MATCH(LARGE(EU_Extra!I$157:I$362,$D94),EU_Extra!I$157:I$362,0)),Countries!$A:$B,2,FALSE),"")</f>
        <v>Mongolei</v>
      </c>
      <c r="L94" s="144" t="str">
        <f>IFERROR(VLOOKUP(INDEX(EU_Extra!$D$157:$D$362,MATCH(LARGE(EU_Extra!J$157:J$362,$D94),EU_Extra!J$157:J$362,0)),Countries!$A:$B,2,FALSE),"")</f>
        <v>Dominika</v>
      </c>
      <c r="M94" s="144" t="str">
        <f>IFERROR(VLOOKUP(INDEX(EU_Extra!$D$157:$D$362,MATCH(LARGE(EU_Extra!K$157:K$362,$D94),EU_Extra!K$157:K$362,0)),Countries!$A:$B,2,FALSE),"")</f>
        <v>Kongo</v>
      </c>
      <c r="N94" s="144" t="str">
        <f>IFERROR(VLOOKUP(INDEX(EU_Extra!$D$157:$D$362,MATCH(LARGE(EU_Extra!L$157:L$362,$D94),EU_Extra!L$157:L$362,0)),Countries!$A:$B,2,FALSE),"")</f>
        <v>Costa Rica</v>
      </c>
      <c r="O94" s="144" t="str">
        <f>IFERROR(VLOOKUP(INDEX(EU_Extra!$D$157:$D$362,MATCH(LARGE(EU_Extra!M$157:M$362,$D94),EU_Extra!M$157:M$362,0)),Countries!$A:$B,2,FALSE),"")</f>
        <v>Färöerinseln</v>
      </c>
      <c r="P94" s="144" t="str">
        <f>IFERROR(VLOOKUP(INDEX(EU_Extra!$D$157:$D$362,MATCH(LARGE(EU_Extra!N$157:N$362,$D94),EU_Extra!N$157:N$362,0)),Countries!$A:$B,2,FALSE),"")</f>
        <v>Haiti</v>
      </c>
      <c r="Q94" s="144" t="str">
        <f>IFERROR(VLOOKUP(INDEX(EU_Extra!$D$157:$D$362,MATCH(LARGE(EU_Extra!O$157:O$362,$D94),EU_Extra!O$157:O$362,0)),Countries!$A:$B,2,FALSE),"")</f>
        <v>Indien</v>
      </c>
      <c r="R94" s="144" t="str">
        <f>IFERROR(VLOOKUP(INDEX(EU_Extra!$D$157:$D$362,MATCH(LARGE(EU_Extra!P$157:P$362,$D94),EU_Extra!P$157:P$362,0)),Countries!$A:$B,2,FALSE),"")</f>
        <v>Uganda</v>
      </c>
      <c r="S94" s="144" t="str">
        <f>IFERROR(VLOOKUP(INDEX(EU_Extra!$D$157:$D$362,MATCH(LARGE(EU_Extra!Q$157:Q$362,$D94),EU_Extra!Q$157:Q$362,0)),Countries!$A:$B,2,FALSE),"")</f>
        <v>Zentralafrikanische Republik</v>
      </c>
      <c r="T94" s="144" t="str">
        <f>IFERROR(VLOOKUP(INDEX(EU_Extra!$D$157:$D$362,MATCH(LARGE(EU_Extra!R$157:R$362,$D94),EU_Extra!R$157:R$362,0)),Countries!$A:$B,2,FALSE),"")</f>
        <v>Mongolei</v>
      </c>
      <c r="U94" s="144" t="str">
        <f>IFERROR(VLOOKUP(INDEX(EU_Extra!$D$157:$D$362,MATCH(LARGE(EU_Extra!S$157:S$362,$D94),EU_Extra!S$157:S$362,0)),Countries!$A:$B,2,FALSE),"")</f>
        <v>Mexico</v>
      </c>
      <c r="V94" s="144" t="str">
        <f>IFERROR(VLOOKUP(INDEX(EU_Extra!$D$157:$D$362,MATCH(LARGE(EU_Extra!T$157:T$362,$D94),EU_Extra!T$157:T$362,0)),Countries!$A:$B,2,FALSE),"")</f>
        <v>Viet Nam</v>
      </c>
      <c r="W94" s="144" t="str">
        <f>IFERROR(VLOOKUP(INDEX(EU_Extra!$D$157:$D$362,MATCH(LARGE(EU_Extra!U$157:U$362,$D94),EU_Extra!U$157:U$362,0)),Countries!$A:$B,2,FALSE),"")</f>
        <v>Ukraine</v>
      </c>
      <c r="X94" s="144" t="str">
        <f>IFERROR(VLOOKUP(INDEX(EU_Extra!$D$157:$D$362,MATCH(LARGE(EU_Extra!V$157:V$362,$D94),EU_Extra!V$157:V$362,0)),Countries!$A:$B,2,FALSE),"")</f>
        <v>Pakistan</v>
      </c>
      <c r="Y94" s="144" t="str">
        <f>IFERROR(VLOOKUP(INDEX(EU_Extra!$D$157:$D$362,MATCH(LARGE(EU_Extra!W$157:W$362,$D94),EU_Extra!W$157:W$362,0)),Countries!$A:$B,2,FALSE),"")</f>
        <v>Usbekistan</v>
      </c>
      <c r="Z94" s="144" t="str">
        <f>IFERROR(VLOOKUP(INDEX(EU_Extra!$D$157:$D$362,MATCH(LARGE(EU_Extra!X$157:X$362,$D94),EU_Extra!X$157:X$362,0)),Countries!$A:$B,2,FALSE),"")</f>
        <v>Cote d'Ivoire</v>
      </c>
      <c r="AA94" s="144" t="str">
        <f>IFERROR(VLOOKUP(INDEX(EU_Extra!$D$157:$D$362,MATCH(LARGE(EU_Extra!Y$157:Y$362,$D94),EU_Extra!Y$157:Y$362,0)),Countries!$A:$B,2,FALSE),"")</f>
        <v>Geheim Extra</v>
      </c>
      <c r="AB94" s="144" t="str">
        <f>IFERROR(VLOOKUP(INDEX(EU_Extra!$D$157:$D$362,MATCH(LARGE(EU_Extra!Z$157:Z$362,$D94),EU_Extra!Z$157:Z$362,0)),Countries!$A:$B,2,FALSE),"")</f>
        <v/>
      </c>
      <c r="AC94" s="144" t="str">
        <f>IFERROR(VLOOKUP(INDEX(EU_Extra!$D$157:$D$362,MATCH(LARGE(EU_Extra!AA$157:AA$362,$D94),EU_Extra!AA$157:AA$362,0)),Countries!$A:$B,2,FALSE),"")</f>
        <v/>
      </c>
      <c r="AD94" s="144" t="str">
        <f>IFERROR(VLOOKUP(INDEX(EU_Extra!$D$157:$D$362,MATCH(LARGE(EU_Extra!AB$157:AB$362,$D94),EU_Extra!AB$157:AB$362,0)),Countries!$A:$B,2,FALSE),"")</f>
        <v/>
      </c>
      <c r="AE94" s="144" t="str">
        <f>IFERROR(VLOOKUP(INDEX(EU_Extra!$D$157:$D$362,MATCH(LARGE(EU_Extra!AC$157:AC$362,$D94),EU_Extra!AC$157:AC$362,0)),Countries!$A:$B,2,FALSE),"")</f>
        <v/>
      </c>
      <c r="AF94" s="144" t="str">
        <f>IFERROR(VLOOKUP(INDEX(EU_Extra!$D$157:$D$362,MATCH(LARGE(EU_Extra!AD$157:AD$362,$D94),EU_Extra!AD$157:AD$362,0)),Countries!$A:$B,2,FALSE),"")</f>
        <v/>
      </c>
      <c r="AG94" s="144" t="str">
        <f>IFERROR(VLOOKUP(INDEX(EU_Extra!$D$157:$D$362,MATCH(LARGE(EU_Extra!AE$157:AE$362,$D94),EU_Extra!AE$157:AE$362,0)),Countries!$A:$B,2,FALSE),"")</f>
        <v/>
      </c>
      <c r="AH94" s="144" t="str">
        <f>IFERROR(VLOOKUP(INDEX(EU_Extra!$D$157:$D$362,MATCH(LARGE(EU_Extra!AF$157:AF$362,$D94),EU_Extra!AF$157:AF$362,0)),Countries!$A:$B,2,FALSE),"")</f>
        <v/>
      </c>
      <c r="AI94" s="144" t="str">
        <f>IFERROR(VLOOKUP(INDEX(EU_Extra!$D$157:$D$362,MATCH(LARGE(EU_Extra!AG$157:AG$362,$D94),EU_Extra!AG$157:AG$362,0)),Countries!$A:$B,2,FALSE),"")</f>
        <v/>
      </c>
      <c r="AJ94" s="144" t="str">
        <f>IFERROR(VLOOKUP(INDEX(EU_Extra!$D$157:$D$362,MATCH(LARGE(EU_Extra!AH$157:AH$362,$D94),EU_Extra!AH$157:AH$362,0)),Countries!$A:$B,2,FALSE),"")</f>
        <v/>
      </c>
    </row>
    <row r="95" spans="4:36" ht="16" customHeight="1">
      <c r="D95" s="145">
        <f t="shared" si="2"/>
        <v>88</v>
      </c>
      <c r="E95" s="144" t="str">
        <f>IFERROR(VLOOKUP(INDEX(EU_Extra!$D$156:$D$362,MATCH(LARGE(EU_Extra!#REF!,$D95),EU_Extra!#REF!,0)),Countries!$A:$B,2,FALSE),"")</f>
        <v/>
      </c>
      <c r="F95" s="144" t="str">
        <f>IFERROR(VLOOKUP(INDEX(EU_Extra!$D$156:$D$362,MATCH(LARGE(EU_Extra!#REF!,$D95),EU_Extra!#REF!,0)),Countries!$A:$B,2,FALSE),"")</f>
        <v/>
      </c>
      <c r="G95" s="144" t="str">
        <f>IFERROR(VLOOKUP(INDEX(EU_Extra!$D$157:$D$362,MATCH(LARGE(EU_Extra!E$157:E$362,$D95),EU_Extra!E$157:E$362,0)),Countries!$A:$B,2,FALSE),"")</f>
        <v>Hong Kong</v>
      </c>
      <c r="H95" s="144" t="str">
        <f>IFERROR(VLOOKUP(INDEX(EU_Extra!$D$157:$D$362,MATCH(LARGE(EU_Extra!F$157:F$362,$D95),EU_Extra!F$157:F$362,0)),Countries!$A:$B,2,FALSE),"")</f>
        <v>Bruneï Darussalam</v>
      </c>
      <c r="I95" s="144" t="str">
        <f>IFERROR(VLOOKUP(INDEX(EU_Extra!$D$157:$D$362,MATCH(LARGE(EU_Extra!G$157:G$362,$D95),EU_Extra!G$157:G$362,0)),Countries!$A:$B,2,FALSE),"")</f>
        <v>Färöerinseln</v>
      </c>
      <c r="J95" s="144" t="str">
        <f>IFERROR(VLOOKUP(INDEX(EU_Extra!$D$157:$D$362,MATCH(LARGE(EU_Extra!H$157:H$362,$D95),EU_Extra!H$157:H$362,0)),Countries!$A:$B,2,FALSE),"")</f>
        <v>Heiliger Stuhl (Vatikanstadt)</v>
      </c>
      <c r="K95" s="144" t="str">
        <f>IFERROR(VLOOKUP(INDEX(EU_Extra!$D$157:$D$362,MATCH(LARGE(EU_Extra!I$157:I$362,$D95),EU_Extra!I$157:I$362,0)),Countries!$A:$B,2,FALSE),"")</f>
        <v>Saudi Arabien</v>
      </c>
      <c r="L95" s="144" t="str">
        <f>IFERROR(VLOOKUP(INDEX(EU_Extra!$D$157:$D$362,MATCH(LARGE(EU_Extra!J$157:J$362,$D95),EU_Extra!J$157:J$362,0)),Countries!$A:$B,2,FALSE),"")</f>
        <v>Oman</v>
      </c>
      <c r="M95" s="144" t="str">
        <f>IFERROR(VLOOKUP(INDEX(EU_Extra!$D$157:$D$362,MATCH(LARGE(EU_Extra!K$157:K$362,$D95),EU_Extra!K$157:K$362,0)),Countries!$A:$B,2,FALSE),"")</f>
        <v>Schiffsbedarf Extra</v>
      </c>
      <c r="N95" s="144" t="str">
        <f>IFERROR(VLOOKUP(INDEX(EU_Extra!$D$157:$D$362,MATCH(LARGE(EU_Extra!L$157:L$362,$D95),EU_Extra!L$157:L$362,0)),Countries!$A:$B,2,FALSE),"")</f>
        <v>Thailand</v>
      </c>
      <c r="O95" s="144" t="str">
        <f>IFERROR(VLOOKUP(INDEX(EU_Extra!$D$157:$D$362,MATCH(LARGE(EU_Extra!M$157:M$362,$D95),EU_Extra!M$157:M$362,0)),Countries!$A:$B,2,FALSE),"")</f>
        <v>Ukraine</v>
      </c>
      <c r="P95" s="144" t="str">
        <f>IFERROR(VLOOKUP(INDEX(EU_Extra!$D$157:$D$362,MATCH(LARGE(EU_Extra!N$157:N$362,$D95),EU_Extra!N$157:N$362,0)),Countries!$A:$B,2,FALSE),"")</f>
        <v>Liberia</v>
      </c>
      <c r="Q95" s="144" t="str">
        <f>IFERROR(VLOOKUP(INDEX(EU_Extra!$D$157:$D$362,MATCH(LARGE(EU_Extra!O$157:O$362,$D95),EU_Extra!O$157:O$362,0)),Countries!$A:$B,2,FALSE),"")</f>
        <v>Kambodscha</v>
      </c>
      <c r="R95" s="144" t="str">
        <f>IFERROR(VLOOKUP(INDEX(EU_Extra!$D$157:$D$362,MATCH(LARGE(EU_Extra!P$157:P$362,$D95),EU_Extra!P$157:P$362,0)),Countries!$A:$B,2,FALSE),"")</f>
        <v>Afghanistan</v>
      </c>
      <c r="S95" s="144" t="str">
        <f>IFERROR(VLOOKUP(INDEX(EU_Extra!$D$157:$D$362,MATCH(LARGE(EU_Extra!Q$157:Q$362,$D95),EU_Extra!Q$157:Q$362,0)),Countries!$A:$B,2,FALSE),"")</f>
        <v>Libyen</v>
      </c>
      <c r="T95" s="144" t="str">
        <f>IFERROR(VLOOKUP(INDEX(EU_Extra!$D$157:$D$362,MATCH(LARGE(EU_Extra!R$157:R$362,$D95),EU_Extra!R$157:R$362,0)),Countries!$A:$B,2,FALSE),"")</f>
        <v>Malaysia</v>
      </c>
      <c r="U95" s="144" t="str">
        <f>IFERROR(VLOOKUP(INDEX(EU_Extra!$D$157:$D$362,MATCH(LARGE(EU_Extra!S$157:S$362,$D95),EU_Extra!S$157:S$362,0)),Countries!$A:$B,2,FALSE),"")</f>
        <v>Kongo</v>
      </c>
      <c r="V95" s="144" t="str">
        <f>IFERROR(VLOOKUP(INDEX(EU_Extra!$D$157:$D$362,MATCH(LARGE(EU_Extra!T$157:T$362,$D95),EU_Extra!T$157:T$362,0)),Countries!$A:$B,2,FALSE),"")</f>
        <v>Gibraltar</v>
      </c>
      <c r="W95" s="144" t="str">
        <f>IFERROR(VLOOKUP(INDEX(EU_Extra!$D$157:$D$362,MATCH(LARGE(EU_Extra!U$157:U$362,$D95),EU_Extra!U$157:U$362,0)),Countries!$A:$B,2,FALSE),"")</f>
        <v>Kongo, Demokratische Republik</v>
      </c>
      <c r="X95" s="144" t="str">
        <f>IFERROR(VLOOKUP(INDEX(EU_Extra!$D$157:$D$362,MATCH(LARGE(EU_Extra!V$157:V$362,$D95),EU_Extra!V$157:V$362,0)),Countries!$A:$B,2,FALSE),"")</f>
        <v>Melilla</v>
      </c>
      <c r="Y95" s="144" t="str">
        <f>IFERROR(VLOOKUP(INDEX(EU_Extra!$D$157:$D$362,MATCH(LARGE(EU_Extra!W$157:W$362,$D95),EU_Extra!W$157:W$362,0)),Countries!$A:$B,2,FALSE),"")</f>
        <v>Dominikanische Republik</v>
      </c>
      <c r="Z95" s="144" t="str">
        <f>IFERROR(VLOOKUP(INDEX(EU_Extra!$D$157:$D$362,MATCH(LARGE(EU_Extra!X$157:X$362,$D95),EU_Extra!X$157:X$362,0)),Countries!$A:$B,2,FALSE),"")</f>
        <v>Thailand</v>
      </c>
      <c r="AA95" s="144" t="str">
        <f>IFERROR(VLOOKUP(INDEX(EU_Extra!$D$157:$D$362,MATCH(LARGE(EU_Extra!Y$157:Y$362,$D95),EU_Extra!Y$157:Y$362,0)),Countries!$A:$B,2,FALSE),"")</f>
        <v>Philippinen</v>
      </c>
      <c r="AB95" s="144" t="str">
        <f>IFERROR(VLOOKUP(INDEX(EU_Extra!$D$157:$D$362,MATCH(LARGE(EU_Extra!Z$157:Z$362,$D95),EU_Extra!Z$157:Z$362,0)),Countries!$A:$B,2,FALSE),"")</f>
        <v/>
      </c>
      <c r="AC95" s="144" t="str">
        <f>IFERROR(VLOOKUP(INDEX(EU_Extra!$D$157:$D$362,MATCH(LARGE(EU_Extra!AA$157:AA$362,$D95),EU_Extra!AA$157:AA$362,0)),Countries!$A:$B,2,FALSE),"")</f>
        <v/>
      </c>
      <c r="AD95" s="144" t="str">
        <f>IFERROR(VLOOKUP(INDEX(EU_Extra!$D$157:$D$362,MATCH(LARGE(EU_Extra!AB$157:AB$362,$D95),EU_Extra!AB$157:AB$362,0)),Countries!$A:$B,2,FALSE),"")</f>
        <v/>
      </c>
      <c r="AE95" s="144" t="str">
        <f>IFERROR(VLOOKUP(INDEX(EU_Extra!$D$157:$D$362,MATCH(LARGE(EU_Extra!AC$157:AC$362,$D95),EU_Extra!AC$157:AC$362,0)),Countries!$A:$B,2,FALSE),"")</f>
        <v/>
      </c>
      <c r="AF95" s="144" t="str">
        <f>IFERROR(VLOOKUP(INDEX(EU_Extra!$D$157:$D$362,MATCH(LARGE(EU_Extra!AD$157:AD$362,$D95),EU_Extra!AD$157:AD$362,0)),Countries!$A:$B,2,FALSE),"")</f>
        <v/>
      </c>
      <c r="AG95" s="144" t="str">
        <f>IFERROR(VLOOKUP(INDEX(EU_Extra!$D$157:$D$362,MATCH(LARGE(EU_Extra!AE$157:AE$362,$D95),EU_Extra!AE$157:AE$362,0)),Countries!$A:$B,2,FALSE),"")</f>
        <v/>
      </c>
      <c r="AH95" s="144" t="str">
        <f>IFERROR(VLOOKUP(INDEX(EU_Extra!$D$157:$D$362,MATCH(LARGE(EU_Extra!AF$157:AF$362,$D95),EU_Extra!AF$157:AF$362,0)),Countries!$A:$B,2,FALSE),"")</f>
        <v/>
      </c>
      <c r="AI95" s="144" t="str">
        <f>IFERROR(VLOOKUP(INDEX(EU_Extra!$D$157:$D$362,MATCH(LARGE(EU_Extra!AG$157:AG$362,$D95),EU_Extra!AG$157:AG$362,0)),Countries!$A:$B,2,FALSE),"")</f>
        <v/>
      </c>
      <c r="AJ95" s="144" t="str">
        <f>IFERROR(VLOOKUP(INDEX(EU_Extra!$D$157:$D$362,MATCH(LARGE(EU_Extra!AH$157:AH$362,$D95),EU_Extra!AH$157:AH$362,0)),Countries!$A:$B,2,FALSE),"")</f>
        <v/>
      </c>
    </row>
    <row r="96" spans="4:36" ht="16" customHeight="1">
      <c r="D96" s="145">
        <f t="shared" si="2"/>
        <v>89</v>
      </c>
      <c r="E96" s="144" t="str">
        <f>IFERROR(VLOOKUP(INDEX(EU_Extra!$D$156:$D$362,MATCH(LARGE(EU_Extra!#REF!,$D96),EU_Extra!#REF!,0)),Countries!$A:$B,2,FALSE),"")</f>
        <v/>
      </c>
      <c r="F96" s="144" t="str">
        <f>IFERROR(VLOOKUP(INDEX(EU_Extra!$D$156:$D$362,MATCH(LARGE(EU_Extra!#REF!,$D96),EU_Extra!#REF!,0)),Countries!$A:$B,2,FALSE),"")</f>
        <v/>
      </c>
      <c r="G96" s="144" t="str">
        <f>IFERROR(VLOOKUP(INDEX(EU_Extra!$D$157:$D$362,MATCH(LARGE(EU_Extra!E$157:E$362,$D96),EU_Extra!E$157:E$362,0)),Countries!$A:$B,2,FALSE),"")</f>
        <v>Japan</v>
      </c>
      <c r="H96" s="144" t="str">
        <f>IFERROR(VLOOKUP(INDEX(EU_Extra!$D$157:$D$362,MATCH(LARGE(EU_Extra!F$157:F$362,$D96),EU_Extra!F$157:F$362,0)),Countries!$A:$B,2,FALSE),"")</f>
        <v>Jamaika</v>
      </c>
      <c r="I96" s="144" t="str">
        <f>IFERROR(VLOOKUP(INDEX(EU_Extra!$D$157:$D$362,MATCH(LARGE(EU_Extra!G$157:G$362,$D96),EU_Extra!G$157:G$362,0)),Countries!$A:$B,2,FALSE),"")</f>
        <v>Ruanda</v>
      </c>
      <c r="J96" s="144" t="str">
        <f>IFERROR(VLOOKUP(INDEX(EU_Extra!$D$157:$D$362,MATCH(LARGE(EU_Extra!H$157:H$362,$D96),EU_Extra!H$157:H$362,0)),Countries!$A:$B,2,FALSE),"")</f>
        <v>Neukaledonien</v>
      </c>
      <c r="K96" s="144" t="str">
        <f>IFERROR(VLOOKUP(INDEX(EU_Extra!$D$157:$D$362,MATCH(LARGE(EU_Extra!I$157:I$362,$D96),EU_Extra!I$157:I$362,0)),Countries!$A:$B,2,FALSE),"")</f>
        <v>Heiliger Stuhl (Vatikanstadt)</v>
      </c>
      <c r="L96" s="144" t="str">
        <f>IFERROR(VLOOKUP(INDEX(EU_Extra!$D$157:$D$362,MATCH(LARGE(EU_Extra!J$157:J$362,$D96),EU_Extra!J$157:J$362,0)),Countries!$A:$B,2,FALSE),"")</f>
        <v>Brasilien</v>
      </c>
      <c r="M96" s="144" t="str">
        <f>IFERROR(VLOOKUP(INDEX(EU_Extra!$D$157:$D$362,MATCH(LARGE(EU_Extra!K$157:K$362,$D96),EU_Extra!K$157:K$362,0)),Countries!$A:$B,2,FALSE),"")</f>
        <v>Albanien</v>
      </c>
      <c r="N96" s="144" t="str">
        <f>IFERROR(VLOOKUP(INDEX(EU_Extra!$D$157:$D$362,MATCH(LARGE(EU_Extra!L$157:L$362,$D96),EU_Extra!L$157:L$362,0)),Countries!$A:$B,2,FALSE),"")</f>
        <v>Mongolei</v>
      </c>
      <c r="O96" s="144" t="str">
        <f>IFERROR(VLOOKUP(INDEX(EU_Extra!$D$157:$D$362,MATCH(LARGE(EU_Extra!M$157:M$362,$D96),EU_Extra!M$157:M$362,0)),Countries!$A:$B,2,FALSE),"")</f>
        <v>Dschibuti</v>
      </c>
      <c r="P96" s="144" t="str">
        <f>IFERROR(VLOOKUP(INDEX(EU_Extra!$D$157:$D$362,MATCH(LARGE(EU_Extra!N$157:N$362,$D96),EU_Extra!N$157:N$362,0)),Countries!$A:$B,2,FALSE),"")</f>
        <v>Katar</v>
      </c>
      <c r="Q96" s="144" t="str">
        <f>IFERROR(VLOOKUP(INDEX(EU_Extra!$D$157:$D$362,MATCH(LARGE(EU_Extra!O$157:O$362,$D96),EU_Extra!O$157:O$362,0)),Countries!$A:$B,2,FALSE),"")</f>
        <v>Afghanistan</v>
      </c>
      <c r="R96" s="144" t="str">
        <f>IFERROR(VLOOKUP(INDEX(EU_Extra!$D$157:$D$362,MATCH(LARGE(EU_Extra!P$157:P$362,$D96),EU_Extra!P$157:P$362,0)),Countries!$A:$B,2,FALSE),"")</f>
        <v>Sudan</v>
      </c>
      <c r="S96" s="144" t="str">
        <f>IFERROR(VLOOKUP(INDEX(EU_Extra!$D$157:$D$362,MATCH(LARGE(EU_Extra!Q$157:Q$362,$D96),EU_Extra!Q$157:Q$362,0)),Countries!$A:$B,2,FALSE),"")</f>
        <v>Färöerinseln</v>
      </c>
      <c r="T96" s="144" t="str">
        <f>IFERROR(VLOOKUP(INDEX(EU_Extra!$D$157:$D$362,MATCH(LARGE(EU_Extra!R$157:R$362,$D96),EU_Extra!R$157:R$362,0)),Countries!$A:$B,2,FALSE),"")</f>
        <v>Thailand</v>
      </c>
      <c r="U96" s="144" t="str">
        <f>IFERROR(VLOOKUP(INDEX(EU_Extra!$D$157:$D$362,MATCH(LARGE(EU_Extra!S$157:S$362,$D96),EU_Extra!S$157:S$362,0)),Countries!$A:$B,2,FALSE),"")</f>
        <v>Iran, Islamische Republik</v>
      </c>
      <c r="V96" s="144" t="str">
        <f>IFERROR(VLOOKUP(INDEX(EU_Extra!$D$157:$D$362,MATCH(LARGE(EU_Extra!T$157:T$362,$D96),EU_Extra!T$157:T$362,0)),Countries!$A:$B,2,FALSE),"")</f>
        <v>Taiwan</v>
      </c>
      <c r="W96" s="144" t="str">
        <f>IFERROR(VLOOKUP(INDEX(EU_Extra!$D$157:$D$362,MATCH(LARGE(EU_Extra!U$157:U$362,$D96),EU_Extra!U$157:U$362,0)),Countries!$A:$B,2,FALSE),"")</f>
        <v>Kap Verde</v>
      </c>
      <c r="X96" s="144" t="str">
        <f>IFERROR(VLOOKUP(INDEX(EU_Extra!$D$157:$D$362,MATCH(LARGE(EU_Extra!V$157:V$362,$D96),EU_Extra!V$157:V$362,0)),Countries!$A:$B,2,FALSE),"")</f>
        <v>Kongo</v>
      </c>
      <c r="Y96" s="144" t="str">
        <f>IFERROR(VLOOKUP(INDEX(EU_Extra!$D$157:$D$362,MATCH(LARGE(EU_Extra!W$157:W$362,$D96),EU_Extra!W$157:W$362,0)),Countries!$A:$B,2,FALSE),"")</f>
        <v>Burundi</v>
      </c>
      <c r="Z96" s="144" t="str">
        <f>IFERROR(VLOOKUP(INDEX(EU_Extra!$D$157:$D$362,MATCH(LARGE(EU_Extra!X$157:X$362,$D96),EU_Extra!X$157:X$362,0)),Countries!$A:$B,2,FALSE),"")</f>
        <v>Kongo</v>
      </c>
      <c r="AA96" s="144" t="str">
        <f>IFERROR(VLOOKUP(INDEX(EU_Extra!$D$157:$D$362,MATCH(LARGE(EU_Extra!Y$157:Y$362,$D96),EU_Extra!Y$157:Y$362,0)),Countries!$A:$B,2,FALSE),"")</f>
        <v>Aserbaidschan</v>
      </c>
      <c r="AB96" s="144" t="str">
        <f>IFERROR(VLOOKUP(INDEX(EU_Extra!$D$157:$D$362,MATCH(LARGE(EU_Extra!Z$157:Z$362,$D96),EU_Extra!Z$157:Z$362,0)),Countries!$A:$B,2,FALSE),"")</f>
        <v/>
      </c>
      <c r="AC96" s="144" t="str">
        <f>IFERROR(VLOOKUP(INDEX(EU_Extra!$D$157:$D$362,MATCH(LARGE(EU_Extra!AA$157:AA$362,$D96),EU_Extra!AA$157:AA$362,0)),Countries!$A:$B,2,FALSE),"")</f>
        <v/>
      </c>
      <c r="AD96" s="144" t="str">
        <f>IFERROR(VLOOKUP(INDEX(EU_Extra!$D$157:$D$362,MATCH(LARGE(EU_Extra!AB$157:AB$362,$D96),EU_Extra!AB$157:AB$362,0)),Countries!$A:$B,2,FALSE),"")</f>
        <v/>
      </c>
      <c r="AE96" s="144" t="str">
        <f>IFERROR(VLOOKUP(INDEX(EU_Extra!$D$157:$D$362,MATCH(LARGE(EU_Extra!AC$157:AC$362,$D96),EU_Extra!AC$157:AC$362,0)),Countries!$A:$B,2,FALSE),"")</f>
        <v/>
      </c>
      <c r="AF96" s="144" t="str">
        <f>IFERROR(VLOOKUP(INDEX(EU_Extra!$D$157:$D$362,MATCH(LARGE(EU_Extra!AD$157:AD$362,$D96),EU_Extra!AD$157:AD$362,0)),Countries!$A:$B,2,FALSE),"")</f>
        <v/>
      </c>
      <c r="AG96" s="144" t="str">
        <f>IFERROR(VLOOKUP(INDEX(EU_Extra!$D$157:$D$362,MATCH(LARGE(EU_Extra!AE$157:AE$362,$D96),EU_Extra!AE$157:AE$362,0)),Countries!$A:$B,2,FALSE),"")</f>
        <v/>
      </c>
      <c r="AH96" s="144" t="str">
        <f>IFERROR(VLOOKUP(INDEX(EU_Extra!$D$157:$D$362,MATCH(LARGE(EU_Extra!AF$157:AF$362,$D96),EU_Extra!AF$157:AF$362,0)),Countries!$A:$B,2,FALSE),"")</f>
        <v/>
      </c>
      <c r="AI96" s="144" t="str">
        <f>IFERROR(VLOOKUP(INDEX(EU_Extra!$D$157:$D$362,MATCH(LARGE(EU_Extra!AG$157:AG$362,$D96),EU_Extra!AG$157:AG$362,0)),Countries!$A:$B,2,FALSE),"")</f>
        <v/>
      </c>
      <c r="AJ96" s="144" t="str">
        <f>IFERROR(VLOOKUP(INDEX(EU_Extra!$D$157:$D$362,MATCH(LARGE(EU_Extra!AH$157:AH$362,$D96),EU_Extra!AH$157:AH$362,0)),Countries!$A:$B,2,FALSE),"")</f>
        <v/>
      </c>
    </row>
    <row r="97" spans="4:36" ht="16" customHeight="1">
      <c r="D97" s="145">
        <f t="shared" si="2"/>
        <v>90</v>
      </c>
      <c r="E97" s="144" t="str">
        <f>IFERROR(VLOOKUP(INDEX(EU_Extra!$D$156:$D$362,MATCH(LARGE(EU_Extra!#REF!,$D97),EU_Extra!#REF!,0)),Countries!$A:$B,2,FALSE),"")</f>
        <v/>
      </c>
      <c r="F97" s="144" t="str">
        <f>IFERROR(VLOOKUP(INDEX(EU_Extra!$D$156:$D$362,MATCH(LARGE(EU_Extra!#REF!,$D97),EU_Extra!#REF!,0)),Countries!$A:$B,2,FALSE),"")</f>
        <v/>
      </c>
      <c r="G97" s="144" t="str">
        <f>IFERROR(VLOOKUP(INDEX(EU_Extra!$D$157:$D$362,MATCH(LARGE(EU_Extra!E$157:E$362,$D97),EU_Extra!E$157:E$362,0)),Countries!$A:$B,2,FALSE),"")</f>
        <v>Iran, Islamische Republik</v>
      </c>
      <c r="H97" s="144" t="str">
        <f>IFERROR(VLOOKUP(INDEX(EU_Extra!$D$157:$D$362,MATCH(LARGE(EU_Extra!F$157:F$362,$D97),EU_Extra!F$157:F$362,0)),Countries!$A:$B,2,FALSE),"")</f>
        <v>Färöerinseln</v>
      </c>
      <c r="I97" s="144" t="str">
        <f>IFERROR(VLOOKUP(INDEX(EU_Extra!$D$157:$D$362,MATCH(LARGE(EU_Extra!G$157:G$362,$D97),EU_Extra!G$157:G$362,0)),Countries!$A:$B,2,FALSE),"")</f>
        <v>Australien</v>
      </c>
      <c r="J97" s="144" t="str">
        <f>IFERROR(VLOOKUP(INDEX(EU_Extra!$D$157:$D$362,MATCH(LARGE(EU_Extra!H$157:H$362,$D97),EU_Extra!H$157:H$362,0)),Countries!$A:$B,2,FALSE),"")</f>
        <v>Gibraltar</v>
      </c>
      <c r="K97" s="144" t="str">
        <f>IFERROR(VLOOKUP(INDEX(EU_Extra!$D$157:$D$362,MATCH(LARGE(EU_Extra!I$157:I$362,$D97),EU_Extra!I$157:I$362,0)),Countries!$A:$B,2,FALSE),"")</f>
        <v>Besetzte Palästinensische Gebiete</v>
      </c>
      <c r="L97" s="144" t="str">
        <f>IFERROR(VLOOKUP(INDEX(EU_Extra!$D$157:$D$362,MATCH(LARGE(EU_Extra!J$157:J$362,$D97),EU_Extra!J$157:J$362,0)),Countries!$A:$B,2,FALSE),"")</f>
        <v>Iran, Islamische Republik</v>
      </c>
      <c r="M97" s="144" t="str">
        <f>IFERROR(VLOOKUP(INDEX(EU_Extra!$D$157:$D$362,MATCH(LARGE(EU_Extra!K$157:K$362,$D97),EU_Extra!K$157:K$362,0)),Countries!$A:$B,2,FALSE),"")</f>
        <v>Indien</v>
      </c>
      <c r="N97" s="144" t="str">
        <f>IFERROR(VLOOKUP(INDEX(EU_Extra!$D$157:$D$362,MATCH(LARGE(EU_Extra!L$157:L$362,$D97),EU_Extra!L$157:L$362,0)),Countries!$A:$B,2,FALSE),"")</f>
        <v>Indien</v>
      </c>
      <c r="O97" s="144" t="str">
        <f>IFERROR(VLOOKUP(INDEX(EU_Extra!$D$157:$D$362,MATCH(LARGE(EU_Extra!M$157:M$362,$D97),EU_Extra!M$157:M$362,0)),Countries!$A:$B,2,FALSE),"")</f>
        <v>Liberia</v>
      </c>
      <c r="P97" s="144" t="str">
        <f>IFERROR(VLOOKUP(INDEX(EU_Extra!$D$157:$D$362,MATCH(LARGE(EU_Extra!N$157:N$362,$D97),EU_Extra!N$157:N$362,0)),Countries!$A:$B,2,FALSE),"")</f>
        <v>Australien</v>
      </c>
      <c r="Q97" s="144" t="str">
        <f>IFERROR(VLOOKUP(INDEX(EU_Extra!$D$157:$D$362,MATCH(LARGE(EU_Extra!O$157:O$362,$D97),EU_Extra!O$157:O$362,0)),Countries!$A:$B,2,FALSE),"")</f>
        <v>Sao Tome und Procipe</v>
      </c>
      <c r="R97" s="144" t="str">
        <f>IFERROR(VLOOKUP(INDEX(EU_Extra!$D$157:$D$362,MATCH(LARGE(EU_Extra!P$157:P$362,$D97),EU_Extra!P$157:P$362,0)),Countries!$A:$B,2,FALSE),"")</f>
        <v>Guinea-Bissau</v>
      </c>
      <c r="S97" s="144" t="str">
        <f>IFERROR(VLOOKUP(INDEX(EU_Extra!$D$157:$D$362,MATCH(LARGE(EU_Extra!Q$157:Q$362,$D97),EU_Extra!Q$157:Q$362,0)),Countries!$A:$B,2,FALSE),"")</f>
        <v>Bangladesh</v>
      </c>
      <c r="T97" s="144" t="str">
        <f>IFERROR(VLOOKUP(INDEX(EU_Extra!$D$157:$D$362,MATCH(LARGE(EU_Extra!R$157:R$362,$D97),EU_Extra!R$157:R$362,0)),Countries!$A:$B,2,FALSE),"")</f>
        <v>Hong Kong</v>
      </c>
      <c r="U97" s="144" t="str">
        <f>IFERROR(VLOOKUP(INDEX(EU_Extra!$D$157:$D$362,MATCH(LARGE(EU_Extra!S$157:S$362,$D97),EU_Extra!S$157:S$362,0)),Countries!$A:$B,2,FALSE),"")</f>
        <v>Hong Kong</v>
      </c>
      <c r="V97" s="144" t="str">
        <f>IFERROR(VLOOKUP(INDEX(EU_Extra!$D$157:$D$362,MATCH(LARGE(EU_Extra!T$157:T$362,$D97),EU_Extra!T$157:T$362,0)),Countries!$A:$B,2,FALSE),"")</f>
        <v>Fransösisch Polynesien</v>
      </c>
      <c r="W97" s="144" t="str">
        <f>IFERROR(VLOOKUP(INDEX(EU_Extra!$D$157:$D$362,MATCH(LARGE(EU_Extra!U$157:U$362,$D97),EU_Extra!U$157:U$362,0)),Countries!$A:$B,2,FALSE),"")</f>
        <v>Bangladesh</v>
      </c>
      <c r="X97" s="144" t="str">
        <f>IFERROR(VLOOKUP(INDEX(EU_Extra!$D$157:$D$362,MATCH(LARGE(EU_Extra!V$157:V$362,$D97),EU_Extra!V$157:V$362,0)),Countries!$A:$B,2,FALSE),"")</f>
        <v>Kyrgyzstan</v>
      </c>
      <c r="Y97" s="144" t="str">
        <f>IFERROR(VLOOKUP(INDEX(EU_Extra!$D$157:$D$362,MATCH(LARGE(EU_Extra!W$157:W$362,$D97),EU_Extra!W$157:W$362,0)),Countries!$A:$B,2,FALSE),"")</f>
        <v>Chile</v>
      </c>
      <c r="Z97" s="144" t="str">
        <f>IFERROR(VLOOKUP(INDEX(EU_Extra!$D$157:$D$362,MATCH(LARGE(EU_Extra!X$157:X$362,$D97),EU_Extra!X$157:X$362,0)),Countries!$A:$B,2,FALSE),"")</f>
        <v>Chile</v>
      </c>
      <c r="AA97" s="144" t="str">
        <f>IFERROR(VLOOKUP(INDEX(EU_Extra!$D$157:$D$362,MATCH(LARGE(EU_Extra!Y$157:Y$362,$D97),EU_Extra!Y$157:Y$362,0)),Countries!$A:$B,2,FALSE),"")</f>
        <v>Mauretanien</v>
      </c>
      <c r="AB97" s="144" t="str">
        <f>IFERROR(VLOOKUP(INDEX(EU_Extra!$D$157:$D$362,MATCH(LARGE(EU_Extra!Z$157:Z$362,$D97),EU_Extra!Z$157:Z$362,0)),Countries!$A:$B,2,FALSE),"")</f>
        <v/>
      </c>
      <c r="AC97" s="144" t="str">
        <f>IFERROR(VLOOKUP(INDEX(EU_Extra!$D$157:$D$362,MATCH(LARGE(EU_Extra!AA$157:AA$362,$D97),EU_Extra!AA$157:AA$362,0)),Countries!$A:$B,2,FALSE),"")</f>
        <v/>
      </c>
      <c r="AD97" s="144" t="str">
        <f>IFERROR(VLOOKUP(INDEX(EU_Extra!$D$157:$D$362,MATCH(LARGE(EU_Extra!AB$157:AB$362,$D97),EU_Extra!AB$157:AB$362,0)),Countries!$A:$B,2,FALSE),"")</f>
        <v/>
      </c>
      <c r="AE97" s="144" t="str">
        <f>IFERROR(VLOOKUP(INDEX(EU_Extra!$D$157:$D$362,MATCH(LARGE(EU_Extra!AC$157:AC$362,$D97),EU_Extra!AC$157:AC$362,0)),Countries!$A:$B,2,FALSE),"")</f>
        <v/>
      </c>
      <c r="AF97" s="144" t="str">
        <f>IFERROR(VLOOKUP(INDEX(EU_Extra!$D$157:$D$362,MATCH(LARGE(EU_Extra!AD$157:AD$362,$D97),EU_Extra!AD$157:AD$362,0)),Countries!$A:$B,2,FALSE),"")</f>
        <v/>
      </c>
      <c r="AG97" s="144" t="str">
        <f>IFERROR(VLOOKUP(INDEX(EU_Extra!$D$157:$D$362,MATCH(LARGE(EU_Extra!AE$157:AE$362,$D97),EU_Extra!AE$157:AE$362,0)),Countries!$A:$B,2,FALSE),"")</f>
        <v/>
      </c>
      <c r="AH97" s="144" t="str">
        <f>IFERROR(VLOOKUP(INDEX(EU_Extra!$D$157:$D$362,MATCH(LARGE(EU_Extra!AF$157:AF$362,$D97),EU_Extra!AF$157:AF$362,0)),Countries!$A:$B,2,FALSE),"")</f>
        <v/>
      </c>
      <c r="AI97" s="144" t="str">
        <f>IFERROR(VLOOKUP(INDEX(EU_Extra!$D$157:$D$362,MATCH(LARGE(EU_Extra!AG$157:AG$362,$D97),EU_Extra!AG$157:AG$362,0)),Countries!$A:$B,2,FALSE),"")</f>
        <v/>
      </c>
      <c r="AJ97" s="144" t="str">
        <f>IFERROR(VLOOKUP(INDEX(EU_Extra!$D$157:$D$362,MATCH(LARGE(EU_Extra!AH$157:AH$362,$D97),EU_Extra!AH$157:AH$362,0)),Countries!$A:$B,2,FALSE),"")</f>
        <v/>
      </c>
    </row>
    <row r="98" spans="4:36" ht="16" customHeight="1">
      <c r="D98" s="145">
        <f t="shared" si="2"/>
        <v>91</v>
      </c>
      <c r="E98" s="144" t="str">
        <f>IFERROR(VLOOKUP(INDEX(EU_Extra!$D$156:$D$362,MATCH(LARGE(EU_Extra!#REF!,$D98),EU_Extra!#REF!,0)),Countries!$A:$B,2,FALSE),"")</f>
        <v/>
      </c>
      <c r="F98" s="144" t="str">
        <f>IFERROR(VLOOKUP(INDEX(EU_Extra!$D$156:$D$362,MATCH(LARGE(EU_Extra!#REF!,$D98),EU_Extra!#REF!,0)),Countries!$A:$B,2,FALSE),"")</f>
        <v/>
      </c>
      <c r="G98" s="144" t="str">
        <f>IFERROR(VLOOKUP(INDEX(EU_Extra!$D$157:$D$362,MATCH(LARGE(EU_Extra!E$157:E$362,$D98),EU_Extra!E$157:E$362,0)),Countries!$A:$B,2,FALSE),"")</f>
        <v>Turkmenistan</v>
      </c>
      <c r="H98" s="144" t="str">
        <f>IFERROR(VLOOKUP(INDEX(EU_Extra!$D$157:$D$362,MATCH(LARGE(EU_Extra!F$157:F$362,$D98),EU_Extra!F$157:F$362,0)),Countries!$A:$B,2,FALSE),"")</f>
        <v>Zentralafrikanische Republik</v>
      </c>
      <c r="I98" s="144" t="str">
        <f>IFERROR(VLOOKUP(INDEX(EU_Extra!$D$157:$D$362,MATCH(LARGE(EU_Extra!G$157:G$362,$D98),EU_Extra!G$157:G$362,0)),Countries!$A:$B,2,FALSE),"")</f>
        <v>Georgien</v>
      </c>
      <c r="J98" s="144" t="str">
        <f>IFERROR(VLOOKUP(INDEX(EU_Extra!$D$157:$D$362,MATCH(LARGE(EU_Extra!H$157:H$362,$D98),EU_Extra!H$157:H$362,0)),Countries!$A:$B,2,FALSE),"")</f>
        <v>Australien</v>
      </c>
      <c r="K98" s="144" t="str">
        <f>IFERROR(VLOOKUP(INDEX(EU_Extra!$D$157:$D$362,MATCH(LARGE(EU_Extra!I$157:I$362,$D98),EU_Extra!I$157:I$362,0)),Countries!$A:$B,2,FALSE),"")</f>
        <v>Grönland</v>
      </c>
      <c r="L98" s="144" t="str">
        <f>IFERROR(VLOOKUP(INDEX(EU_Extra!$D$157:$D$362,MATCH(LARGE(EU_Extra!J$157:J$362,$D98),EU_Extra!J$157:J$362,0)),Countries!$A:$B,2,FALSE),"")</f>
        <v>China</v>
      </c>
      <c r="M98" s="144" t="str">
        <f>IFERROR(VLOOKUP(INDEX(EU_Extra!$D$157:$D$362,MATCH(LARGE(EU_Extra!K$157:K$362,$D98),EU_Extra!K$157:K$362,0)),Countries!$A:$B,2,FALSE),"")</f>
        <v>Südafrika</v>
      </c>
      <c r="N98" s="144" t="str">
        <f>IFERROR(VLOOKUP(INDEX(EU_Extra!$D$157:$D$362,MATCH(LARGE(EU_Extra!L$157:L$362,$D98),EU_Extra!L$157:L$362,0)),Countries!$A:$B,2,FALSE),"")</f>
        <v>Montenegro</v>
      </c>
      <c r="O98" s="144" t="str">
        <f>IFERROR(VLOOKUP(INDEX(EU_Extra!$D$157:$D$362,MATCH(LARGE(EU_Extra!M$157:M$362,$D98),EU_Extra!M$157:M$362,0)),Countries!$A:$B,2,FALSE),"")</f>
        <v>Kanada</v>
      </c>
      <c r="P98" s="144" t="str">
        <f>IFERROR(VLOOKUP(INDEX(EU_Extra!$D$157:$D$362,MATCH(LARGE(EU_Extra!N$157:N$362,$D98),EU_Extra!N$157:N$362,0)),Countries!$A:$B,2,FALSE),"")</f>
        <v>Schiffsbedarf Extra</v>
      </c>
      <c r="Q98" s="144" t="str">
        <f>IFERROR(VLOOKUP(INDEX(EU_Extra!$D$157:$D$362,MATCH(LARGE(EU_Extra!O$157:O$362,$D98),EU_Extra!O$157:O$362,0)),Countries!$A:$B,2,FALSE),"")</f>
        <v>Australien</v>
      </c>
      <c r="R98" s="144" t="str">
        <f>IFERROR(VLOOKUP(INDEX(EU_Extra!$D$157:$D$362,MATCH(LARGE(EU_Extra!P$157:P$362,$D98),EU_Extra!P$157:P$362,0)),Countries!$A:$B,2,FALSE),"")</f>
        <v>Bangladesh</v>
      </c>
      <c r="S98" s="144" t="str">
        <f>IFERROR(VLOOKUP(INDEX(EU_Extra!$D$157:$D$362,MATCH(LARGE(EU_Extra!Q$157:Q$362,$D98),EU_Extra!Q$157:Q$362,0)),Countries!$A:$B,2,FALSE),"")</f>
        <v>Montenegro</v>
      </c>
      <c r="T98" s="144" t="str">
        <f>IFERROR(VLOOKUP(INDEX(EU_Extra!$D$157:$D$362,MATCH(LARGE(EU_Extra!R$157:R$362,$D98),EU_Extra!R$157:R$362,0)),Countries!$A:$B,2,FALSE),"")</f>
        <v>Namibia</v>
      </c>
      <c r="U98" s="144" t="str">
        <f>IFERROR(VLOOKUP(INDEX(EU_Extra!$D$157:$D$362,MATCH(LARGE(EU_Extra!S$157:S$362,$D98),EU_Extra!S$157:S$362,0)),Countries!$A:$B,2,FALSE),"")</f>
        <v>Athiopien</v>
      </c>
      <c r="V98" s="144" t="str">
        <f>IFERROR(VLOOKUP(INDEX(EU_Extra!$D$157:$D$362,MATCH(LARGE(EU_Extra!T$157:T$362,$D98),EU_Extra!T$157:T$362,0)),Countries!$A:$B,2,FALSE),"")</f>
        <v>Indien</v>
      </c>
      <c r="W98" s="144" t="str">
        <f>IFERROR(VLOOKUP(INDEX(EU_Extra!$D$157:$D$362,MATCH(LARGE(EU_Extra!U$157:U$362,$D98),EU_Extra!U$157:U$362,0)),Countries!$A:$B,2,FALSE),"")</f>
        <v>Venezuela</v>
      </c>
      <c r="X98" s="144" t="str">
        <f>IFERROR(VLOOKUP(INDEX(EU_Extra!$D$157:$D$362,MATCH(LARGE(EU_Extra!V$157:V$362,$D98),EU_Extra!V$157:V$362,0)),Countries!$A:$B,2,FALSE),"")</f>
        <v>Uganda</v>
      </c>
      <c r="Y98" s="144" t="str">
        <f>IFERROR(VLOOKUP(INDEX(EU_Extra!$D$157:$D$362,MATCH(LARGE(EU_Extra!W$157:W$362,$D98),EU_Extra!W$157:W$362,0)),Countries!$A:$B,2,FALSE),"")</f>
        <v>Aserbaidschan</v>
      </c>
      <c r="Z98" s="144" t="str">
        <f>IFERROR(VLOOKUP(INDEX(EU_Extra!$D$157:$D$362,MATCH(LARGE(EU_Extra!X$157:X$362,$D98),EU_Extra!X$157:X$362,0)),Countries!$A:$B,2,FALSE),"")</f>
        <v>Dschibuti</v>
      </c>
      <c r="AA98" s="144" t="str">
        <f>IFERROR(VLOOKUP(INDEX(EU_Extra!$D$157:$D$362,MATCH(LARGE(EU_Extra!Y$157:Y$362,$D98),EU_Extra!Y$157:Y$362,0)),Countries!$A:$B,2,FALSE),"")</f>
        <v>Malaysia</v>
      </c>
      <c r="AB98" s="144" t="str">
        <f>IFERROR(VLOOKUP(INDEX(EU_Extra!$D$157:$D$362,MATCH(LARGE(EU_Extra!Z$157:Z$362,$D98),EU_Extra!Z$157:Z$362,0)),Countries!$A:$B,2,FALSE),"")</f>
        <v/>
      </c>
      <c r="AC98" s="144" t="str">
        <f>IFERROR(VLOOKUP(INDEX(EU_Extra!$D$157:$D$362,MATCH(LARGE(EU_Extra!AA$157:AA$362,$D98),EU_Extra!AA$157:AA$362,0)),Countries!$A:$B,2,FALSE),"")</f>
        <v/>
      </c>
      <c r="AD98" s="144" t="str">
        <f>IFERROR(VLOOKUP(INDEX(EU_Extra!$D$157:$D$362,MATCH(LARGE(EU_Extra!AB$157:AB$362,$D98),EU_Extra!AB$157:AB$362,0)),Countries!$A:$B,2,FALSE),"")</f>
        <v/>
      </c>
      <c r="AE98" s="144" t="str">
        <f>IFERROR(VLOOKUP(INDEX(EU_Extra!$D$157:$D$362,MATCH(LARGE(EU_Extra!AC$157:AC$362,$D98),EU_Extra!AC$157:AC$362,0)),Countries!$A:$B,2,FALSE),"")</f>
        <v/>
      </c>
      <c r="AF98" s="144" t="str">
        <f>IFERROR(VLOOKUP(INDEX(EU_Extra!$D$157:$D$362,MATCH(LARGE(EU_Extra!AD$157:AD$362,$D98),EU_Extra!AD$157:AD$362,0)),Countries!$A:$B,2,FALSE),"")</f>
        <v/>
      </c>
      <c r="AG98" s="144" t="str">
        <f>IFERROR(VLOOKUP(INDEX(EU_Extra!$D$157:$D$362,MATCH(LARGE(EU_Extra!AE$157:AE$362,$D98),EU_Extra!AE$157:AE$362,0)),Countries!$A:$B,2,FALSE),"")</f>
        <v/>
      </c>
      <c r="AH98" s="144" t="str">
        <f>IFERROR(VLOOKUP(INDEX(EU_Extra!$D$157:$D$362,MATCH(LARGE(EU_Extra!AF$157:AF$362,$D98),EU_Extra!AF$157:AF$362,0)),Countries!$A:$B,2,FALSE),"")</f>
        <v/>
      </c>
      <c r="AI98" s="144" t="str">
        <f>IFERROR(VLOOKUP(INDEX(EU_Extra!$D$157:$D$362,MATCH(LARGE(EU_Extra!AG$157:AG$362,$D98),EU_Extra!AG$157:AG$362,0)),Countries!$A:$B,2,FALSE),"")</f>
        <v/>
      </c>
      <c r="AJ98" s="144" t="str">
        <f>IFERROR(VLOOKUP(INDEX(EU_Extra!$D$157:$D$362,MATCH(LARGE(EU_Extra!AH$157:AH$362,$D98),EU_Extra!AH$157:AH$362,0)),Countries!$A:$B,2,FALSE),"")</f>
        <v/>
      </c>
    </row>
    <row r="99" spans="4:36" ht="16" customHeight="1">
      <c r="D99" s="145">
        <f t="shared" si="2"/>
        <v>92</v>
      </c>
      <c r="E99" s="144" t="str">
        <f>IFERROR(VLOOKUP(INDEX(EU_Extra!$D$156:$D$362,MATCH(LARGE(EU_Extra!#REF!,$D99),EU_Extra!#REF!,0)),Countries!$A:$B,2,FALSE),"")</f>
        <v/>
      </c>
      <c r="F99" s="144" t="str">
        <f>IFERROR(VLOOKUP(INDEX(EU_Extra!$D$156:$D$362,MATCH(LARGE(EU_Extra!#REF!,$D99),EU_Extra!#REF!,0)),Countries!$A:$B,2,FALSE),"")</f>
        <v/>
      </c>
      <c r="G99" s="144" t="str">
        <f>IFERROR(VLOOKUP(INDEX(EU_Extra!$D$157:$D$362,MATCH(LARGE(EU_Extra!E$157:E$362,$D99),EU_Extra!E$157:E$362,0)),Countries!$A:$B,2,FALSE),"")</f>
        <v>Jamaika</v>
      </c>
      <c r="H99" s="144" t="str">
        <f>IFERROR(VLOOKUP(INDEX(EU_Extra!$D$157:$D$362,MATCH(LARGE(EU_Extra!F$157:F$362,$D99),EU_Extra!F$157:F$362,0)),Countries!$A:$B,2,FALSE),"")</f>
        <v>Melilla</v>
      </c>
      <c r="I99" s="144" t="str">
        <f>IFERROR(VLOOKUP(INDEX(EU_Extra!$D$157:$D$362,MATCH(LARGE(EU_Extra!G$157:G$362,$D99),EU_Extra!G$157:G$362,0)),Countries!$A:$B,2,FALSE),"")</f>
        <v>Trinidad und Tobago</v>
      </c>
      <c r="J99" s="144" t="str">
        <f>IFERROR(VLOOKUP(INDEX(EU_Extra!$D$157:$D$362,MATCH(LARGE(EU_Extra!H$157:H$362,$D99),EU_Extra!H$157:H$362,0)),Countries!$A:$B,2,FALSE),"")</f>
        <v>Japan</v>
      </c>
      <c r="K99" s="144" t="str">
        <f>IFERROR(VLOOKUP(INDEX(EU_Extra!$D$157:$D$362,MATCH(LARGE(EU_Extra!I$157:I$362,$D99),EU_Extra!I$157:I$362,0)),Countries!$A:$B,2,FALSE),"")</f>
        <v>Japan</v>
      </c>
      <c r="L99" s="144" t="str">
        <f>IFERROR(VLOOKUP(INDEX(EU_Extra!$D$157:$D$362,MATCH(LARGE(EU_Extra!J$157:J$362,$D99),EU_Extra!J$157:J$362,0)),Countries!$A:$B,2,FALSE),"")</f>
        <v>Antigua und Barbuda</v>
      </c>
      <c r="M99" s="144" t="str">
        <f>IFERROR(VLOOKUP(INDEX(EU_Extra!$D$157:$D$362,MATCH(LARGE(EU_Extra!K$157:K$362,$D99),EU_Extra!K$157:K$362,0)),Countries!$A:$B,2,FALSE),"")</f>
        <v>Zentralafrikanische Republik</v>
      </c>
      <c r="N99" s="144" t="str">
        <f>IFERROR(VLOOKUP(INDEX(EU_Extra!$D$157:$D$362,MATCH(LARGE(EU_Extra!L$157:L$362,$D99),EU_Extra!L$157:L$362,0)),Countries!$A:$B,2,FALSE),"")</f>
        <v>Afghanistan</v>
      </c>
      <c r="O99" s="144" t="str">
        <f>IFERROR(VLOOKUP(INDEX(EU_Extra!$D$157:$D$362,MATCH(LARGE(EU_Extra!M$157:M$362,$D99),EU_Extra!M$157:M$362,0)),Countries!$A:$B,2,FALSE),"")</f>
        <v>Neukaledonien</v>
      </c>
      <c r="P99" s="144" t="str">
        <f>IFERROR(VLOOKUP(INDEX(EU_Extra!$D$157:$D$362,MATCH(LARGE(EU_Extra!N$157:N$362,$D99),EU_Extra!N$157:N$362,0)),Countries!$A:$B,2,FALSE),"")</f>
        <v>Gibraltar</v>
      </c>
      <c r="Q99" s="144" t="str">
        <f>IFERROR(VLOOKUP(INDEX(EU_Extra!$D$157:$D$362,MATCH(LARGE(EU_Extra!O$157:O$362,$D99),EU_Extra!O$157:O$362,0)),Countries!$A:$B,2,FALSE),"")</f>
        <v>Gambia</v>
      </c>
      <c r="R99" s="144" t="str">
        <f>IFERROR(VLOOKUP(INDEX(EU_Extra!$D$157:$D$362,MATCH(LARGE(EU_Extra!P$157:P$362,$D99),EU_Extra!P$157:P$362,0)),Countries!$A:$B,2,FALSE),"")</f>
        <v>Haiti</v>
      </c>
      <c r="S99" s="144" t="str">
        <f>IFERROR(VLOOKUP(INDEX(EU_Extra!$D$157:$D$362,MATCH(LARGE(EU_Extra!Q$157:Q$362,$D99),EU_Extra!Q$157:Q$362,0)),Countries!$A:$B,2,FALSE),"")</f>
        <v>Kolumbien</v>
      </c>
      <c r="T99" s="144" t="str">
        <f>IFERROR(VLOOKUP(INDEX(EU_Extra!$D$157:$D$362,MATCH(LARGE(EU_Extra!R$157:R$362,$D99),EU_Extra!R$157:R$362,0)),Countries!$A:$B,2,FALSE),"")</f>
        <v>Kosovo</v>
      </c>
      <c r="U99" s="144" t="str">
        <f>IFERROR(VLOOKUP(INDEX(EU_Extra!$D$157:$D$362,MATCH(LARGE(EU_Extra!S$157:S$362,$D99),EU_Extra!S$157:S$362,0)),Countries!$A:$B,2,FALSE),"")</f>
        <v>Malaysia</v>
      </c>
      <c r="V99" s="144" t="str">
        <f>IFERROR(VLOOKUP(INDEX(EU_Extra!$D$157:$D$362,MATCH(LARGE(EU_Extra!T$157:T$362,$D99),EU_Extra!T$157:T$362,0)),Countries!$A:$B,2,FALSE),"")</f>
        <v>Chile</v>
      </c>
      <c r="W99" s="144" t="str">
        <f>IFERROR(VLOOKUP(INDEX(EU_Extra!$D$157:$D$362,MATCH(LARGE(EU_Extra!U$157:U$362,$D99),EU_Extra!U$157:U$362,0)),Countries!$A:$B,2,FALSE),"")</f>
        <v>Färöerinseln</v>
      </c>
      <c r="X99" s="144" t="str">
        <f>IFERROR(VLOOKUP(INDEX(EU_Extra!$D$157:$D$362,MATCH(LARGE(EU_Extra!V$157:V$362,$D99),EU_Extra!V$157:V$362,0)),Countries!$A:$B,2,FALSE),"")</f>
        <v>Hong Kong</v>
      </c>
      <c r="Y99" s="144" t="str">
        <f>IFERROR(VLOOKUP(INDEX(EU_Extra!$D$157:$D$362,MATCH(LARGE(EU_Extra!W$157:W$362,$D99),EU_Extra!W$157:W$362,0)),Countries!$A:$B,2,FALSE),"")</f>
        <v>Malaysia</v>
      </c>
      <c r="Z99" s="144" t="str">
        <f>IFERROR(VLOOKUP(INDEX(EU_Extra!$D$157:$D$362,MATCH(LARGE(EU_Extra!X$157:X$362,$D99),EU_Extra!X$157:X$362,0)),Countries!$A:$B,2,FALSE),"")</f>
        <v>Mali</v>
      </c>
      <c r="AA99" s="144" t="str">
        <f>IFERROR(VLOOKUP(INDEX(EU_Extra!$D$157:$D$362,MATCH(LARGE(EU_Extra!Y$157:Y$362,$D99),EU_Extra!Y$157:Y$362,0)),Countries!$A:$B,2,FALSE),"")</f>
        <v>Mexico</v>
      </c>
      <c r="AB99" s="144" t="str">
        <f>IFERROR(VLOOKUP(INDEX(EU_Extra!$D$157:$D$362,MATCH(LARGE(EU_Extra!Z$157:Z$362,$D99),EU_Extra!Z$157:Z$362,0)),Countries!$A:$B,2,FALSE),"")</f>
        <v/>
      </c>
      <c r="AC99" s="144" t="str">
        <f>IFERROR(VLOOKUP(INDEX(EU_Extra!$D$157:$D$362,MATCH(LARGE(EU_Extra!AA$157:AA$362,$D99),EU_Extra!AA$157:AA$362,0)),Countries!$A:$B,2,FALSE),"")</f>
        <v/>
      </c>
      <c r="AD99" s="144" t="str">
        <f>IFERROR(VLOOKUP(INDEX(EU_Extra!$D$157:$D$362,MATCH(LARGE(EU_Extra!AB$157:AB$362,$D99),EU_Extra!AB$157:AB$362,0)),Countries!$A:$B,2,FALSE),"")</f>
        <v/>
      </c>
      <c r="AE99" s="144" t="str">
        <f>IFERROR(VLOOKUP(INDEX(EU_Extra!$D$157:$D$362,MATCH(LARGE(EU_Extra!AC$157:AC$362,$D99),EU_Extra!AC$157:AC$362,0)),Countries!$A:$B,2,FALSE),"")</f>
        <v/>
      </c>
      <c r="AF99" s="144" t="str">
        <f>IFERROR(VLOOKUP(INDEX(EU_Extra!$D$157:$D$362,MATCH(LARGE(EU_Extra!AD$157:AD$362,$D99),EU_Extra!AD$157:AD$362,0)),Countries!$A:$B,2,FALSE),"")</f>
        <v/>
      </c>
      <c r="AG99" s="144" t="str">
        <f>IFERROR(VLOOKUP(INDEX(EU_Extra!$D$157:$D$362,MATCH(LARGE(EU_Extra!AE$157:AE$362,$D99),EU_Extra!AE$157:AE$362,0)),Countries!$A:$B,2,FALSE),"")</f>
        <v/>
      </c>
      <c r="AH99" s="144" t="str">
        <f>IFERROR(VLOOKUP(INDEX(EU_Extra!$D$157:$D$362,MATCH(LARGE(EU_Extra!AF$157:AF$362,$D99),EU_Extra!AF$157:AF$362,0)),Countries!$A:$B,2,FALSE),"")</f>
        <v/>
      </c>
      <c r="AI99" s="144" t="str">
        <f>IFERROR(VLOOKUP(INDEX(EU_Extra!$D$157:$D$362,MATCH(LARGE(EU_Extra!AG$157:AG$362,$D99),EU_Extra!AG$157:AG$362,0)),Countries!$A:$B,2,FALSE),"")</f>
        <v/>
      </c>
      <c r="AJ99" s="144" t="str">
        <f>IFERROR(VLOOKUP(INDEX(EU_Extra!$D$157:$D$362,MATCH(LARGE(EU_Extra!AH$157:AH$362,$D99),EU_Extra!AH$157:AH$362,0)),Countries!$A:$B,2,FALSE),"")</f>
        <v/>
      </c>
    </row>
    <row r="100" spans="4:36" ht="16" customHeight="1">
      <c r="D100" s="145">
        <f t="shared" si="2"/>
        <v>93</v>
      </c>
      <c r="E100" s="144" t="str">
        <f>IFERROR(VLOOKUP(INDEX(EU_Extra!$D$156:$D$362,MATCH(LARGE(EU_Extra!#REF!,$D100),EU_Extra!#REF!,0)),Countries!$A:$B,2,FALSE),"")</f>
        <v/>
      </c>
      <c r="F100" s="144" t="str">
        <f>IFERROR(VLOOKUP(INDEX(EU_Extra!$D$156:$D$362,MATCH(LARGE(EU_Extra!#REF!,$D100),EU_Extra!#REF!,0)),Countries!$A:$B,2,FALSE),"")</f>
        <v/>
      </c>
      <c r="G100" s="144" t="str">
        <f>IFERROR(VLOOKUP(INDEX(EU_Extra!$D$157:$D$362,MATCH(LARGE(EU_Extra!E$157:E$362,$D100),EU_Extra!E$157:E$362,0)),Countries!$A:$B,2,FALSE),"")</f>
        <v>Melilla</v>
      </c>
      <c r="H100" s="144" t="str">
        <f>IFERROR(VLOOKUP(INDEX(EU_Extra!$D$157:$D$362,MATCH(LARGE(EU_Extra!F$157:F$362,$D100),EU_Extra!F$157:F$362,0)),Countries!$A:$B,2,FALSE),"")</f>
        <v>Turkmenistan</v>
      </c>
      <c r="I100" s="144" t="str">
        <f>IFERROR(VLOOKUP(INDEX(EU_Extra!$D$157:$D$362,MATCH(LARGE(EU_Extra!G$157:G$362,$D100),EU_Extra!G$157:G$362,0)),Countries!$A:$B,2,FALSE),"")</f>
        <v>Kenia</v>
      </c>
      <c r="J100" s="144" t="str">
        <f>IFERROR(VLOOKUP(INDEX(EU_Extra!$D$157:$D$362,MATCH(LARGE(EU_Extra!H$157:H$362,$D100),EU_Extra!H$157:H$362,0)),Countries!$A:$B,2,FALSE),"")</f>
        <v>Kongo, Demokratische Republik</v>
      </c>
      <c r="K100" s="144" t="str">
        <f>IFERROR(VLOOKUP(INDEX(EU_Extra!$D$157:$D$362,MATCH(LARGE(EU_Extra!I$157:I$362,$D100),EU_Extra!I$157:I$362,0)),Countries!$A:$B,2,FALSE),"")</f>
        <v>Indien</v>
      </c>
      <c r="L100" s="144" t="str">
        <f>IFERROR(VLOOKUP(INDEX(EU_Extra!$D$157:$D$362,MATCH(LARGE(EU_Extra!J$157:J$362,$D100),EU_Extra!J$157:J$362,0)),Countries!$A:$B,2,FALSE),"")</f>
        <v>Uganda</v>
      </c>
      <c r="M100" s="144" t="str">
        <f>IFERROR(VLOOKUP(INDEX(EU_Extra!$D$157:$D$362,MATCH(LARGE(EU_Extra!K$157:K$362,$D100),EU_Extra!K$157:K$362,0)),Countries!$A:$B,2,FALSE),"")</f>
        <v>China</v>
      </c>
      <c r="N100" s="144" t="str">
        <f>IFERROR(VLOOKUP(INDEX(EU_Extra!$D$157:$D$362,MATCH(LARGE(EU_Extra!L$157:L$362,$D100),EU_Extra!L$157:L$362,0)),Countries!$A:$B,2,FALSE),"")</f>
        <v>Jemen</v>
      </c>
      <c r="O100" s="144" t="str">
        <f>IFERROR(VLOOKUP(INDEX(EU_Extra!$D$157:$D$362,MATCH(LARGE(EU_Extra!M$157:M$362,$D100),EU_Extra!M$157:M$362,0)),Countries!$A:$B,2,FALSE),"")</f>
        <v>Nepal</v>
      </c>
      <c r="P100" s="144" t="str">
        <f>IFERROR(VLOOKUP(INDEX(EU_Extra!$D$157:$D$362,MATCH(LARGE(EU_Extra!N$157:N$362,$D100),EU_Extra!N$157:N$362,0)),Countries!$A:$B,2,FALSE),"")</f>
        <v>Brasilien</v>
      </c>
      <c r="Q100" s="144" t="str">
        <f>IFERROR(VLOOKUP(INDEX(EU_Extra!$D$157:$D$362,MATCH(LARGE(EU_Extra!O$157:O$362,$D100),EU_Extra!O$157:O$362,0)),Countries!$A:$B,2,FALSE),"")</f>
        <v>China</v>
      </c>
      <c r="R100" s="144" t="str">
        <f>IFERROR(VLOOKUP(INDEX(EU_Extra!$D$157:$D$362,MATCH(LARGE(EU_Extra!P$157:P$362,$D100),EU_Extra!P$157:P$362,0)),Countries!$A:$B,2,FALSE),"")</f>
        <v>Burundi</v>
      </c>
      <c r="S100" s="144" t="str">
        <f>IFERROR(VLOOKUP(INDEX(EU_Extra!$D$157:$D$362,MATCH(LARGE(EU_Extra!Q$157:Q$362,$D100),EU_Extra!Q$157:Q$362,0)),Countries!$A:$B,2,FALSE),"")</f>
        <v>Weissrussland</v>
      </c>
      <c r="T100" s="144" t="str">
        <f>IFERROR(VLOOKUP(INDEX(EU_Extra!$D$157:$D$362,MATCH(LARGE(EU_Extra!R$157:R$362,$D100),EU_Extra!R$157:R$362,0)),Countries!$A:$B,2,FALSE),"")</f>
        <v>Chile</v>
      </c>
      <c r="U100" s="144" t="str">
        <f>IFERROR(VLOOKUP(INDEX(EU_Extra!$D$157:$D$362,MATCH(LARGE(EU_Extra!S$157:S$362,$D100),EU_Extra!S$157:S$362,0)),Countries!$A:$B,2,FALSE),"")</f>
        <v>Mauretanien</v>
      </c>
      <c r="V100" s="144" t="str">
        <f>IFERROR(VLOOKUP(INDEX(EU_Extra!$D$157:$D$362,MATCH(LARGE(EU_Extra!T$157:T$362,$D100),EU_Extra!T$157:T$362,0)),Countries!$A:$B,2,FALSE),"")</f>
        <v>Kongo</v>
      </c>
      <c r="W100" s="144" t="str">
        <f>IFERROR(VLOOKUP(INDEX(EU_Extra!$D$157:$D$362,MATCH(LARGE(EU_Extra!U$157:U$362,$D100),EU_Extra!U$157:U$362,0)),Countries!$A:$B,2,FALSE),"")</f>
        <v>Komoren</v>
      </c>
      <c r="X100" s="144" t="str">
        <f>IFERROR(VLOOKUP(INDEX(EU_Extra!$D$157:$D$362,MATCH(LARGE(EU_Extra!V$157:V$362,$D100),EU_Extra!V$157:V$362,0)),Countries!$A:$B,2,FALSE),"")</f>
        <v>Guam</v>
      </c>
      <c r="Y100" s="144" t="str">
        <f>IFERROR(VLOOKUP(INDEX(EU_Extra!$D$157:$D$362,MATCH(LARGE(EU_Extra!W$157:W$362,$D100),EU_Extra!W$157:W$362,0)),Countries!$A:$B,2,FALSE),"")</f>
        <v>Australien</v>
      </c>
      <c r="Z100" s="144" t="str">
        <f>IFERROR(VLOOKUP(INDEX(EU_Extra!$D$157:$D$362,MATCH(LARGE(EU_Extra!X$157:X$362,$D100),EU_Extra!X$157:X$362,0)),Countries!$A:$B,2,FALSE),"")</f>
        <v>Argentinien</v>
      </c>
      <c r="AA100" s="144" t="str">
        <f>IFERROR(VLOOKUP(INDEX(EU_Extra!$D$157:$D$362,MATCH(LARGE(EU_Extra!Y$157:Y$362,$D100),EU_Extra!Y$157:Y$362,0)),Countries!$A:$B,2,FALSE),"")</f>
        <v>Curacao</v>
      </c>
      <c r="AB100" s="144" t="str">
        <f>IFERROR(VLOOKUP(INDEX(EU_Extra!$D$157:$D$362,MATCH(LARGE(EU_Extra!Z$157:Z$362,$D100),EU_Extra!Z$157:Z$362,0)),Countries!$A:$B,2,FALSE),"")</f>
        <v/>
      </c>
      <c r="AC100" s="144" t="str">
        <f>IFERROR(VLOOKUP(INDEX(EU_Extra!$D$157:$D$362,MATCH(LARGE(EU_Extra!AA$157:AA$362,$D100),EU_Extra!AA$157:AA$362,0)),Countries!$A:$B,2,FALSE),"")</f>
        <v/>
      </c>
      <c r="AD100" s="144" t="str">
        <f>IFERROR(VLOOKUP(INDEX(EU_Extra!$D$157:$D$362,MATCH(LARGE(EU_Extra!AB$157:AB$362,$D100),EU_Extra!AB$157:AB$362,0)),Countries!$A:$B,2,FALSE),"")</f>
        <v/>
      </c>
      <c r="AE100" s="144" t="str">
        <f>IFERROR(VLOOKUP(INDEX(EU_Extra!$D$157:$D$362,MATCH(LARGE(EU_Extra!AC$157:AC$362,$D100),EU_Extra!AC$157:AC$362,0)),Countries!$A:$B,2,FALSE),"")</f>
        <v/>
      </c>
      <c r="AF100" s="144" t="str">
        <f>IFERROR(VLOOKUP(INDEX(EU_Extra!$D$157:$D$362,MATCH(LARGE(EU_Extra!AD$157:AD$362,$D100),EU_Extra!AD$157:AD$362,0)),Countries!$A:$B,2,FALSE),"")</f>
        <v/>
      </c>
      <c r="AG100" s="144" t="str">
        <f>IFERROR(VLOOKUP(INDEX(EU_Extra!$D$157:$D$362,MATCH(LARGE(EU_Extra!AE$157:AE$362,$D100),EU_Extra!AE$157:AE$362,0)),Countries!$A:$B,2,FALSE),"")</f>
        <v/>
      </c>
      <c r="AH100" s="144" t="str">
        <f>IFERROR(VLOOKUP(INDEX(EU_Extra!$D$157:$D$362,MATCH(LARGE(EU_Extra!AF$157:AF$362,$D100),EU_Extra!AF$157:AF$362,0)),Countries!$A:$B,2,FALSE),"")</f>
        <v/>
      </c>
      <c r="AI100" s="144" t="str">
        <f>IFERROR(VLOOKUP(INDEX(EU_Extra!$D$157:$D$362,MATCH(LARGE(EU_Extra!AG$157:AG$362,$D100),EU_Extra!AG$157:AG$362,0)),Countries!$A:$B,2,FALSE),"")</f>
        <v/>
      </c>
      <c r="AJ100" s="144" t="str">
        <f>IFERROR(VLOOKUP(INDEX(EU_Extra!$D$157:$D$362,MATCH(LARGE(EU_Extra!AH$157:AH$362,$D100),EU_Extra!AH$157:AH$362,0)),Countries!$A:$B,2,FALSE),"")</f>
        <v/>
      </c>
    </row>
    <row r="101" spans="4:36" ht="16" customHeight="1">
      <c r="D101" s="145">
        <f t="shared" si="2"/>
        <v>94</v>
      </c>
      <c r="E101" s="144" t="str">
        <f>IFERROR(VLOOKUP(INDEX(EU_Extra!$D$156:$D$362,MATCH(LARGE(EU_Extra!#REF!,$D101),EU_Extra!#REF!,0)),Countries!$A:$B,2,FALSE),"")</f>
        <v/>
      </c>
      <c r="F101" s="144" t="str">
        <f>IFERROR(VLOOKUP(INDEX(EU_Extra!$D$156:$D$362,MATCH(LARGE(EU_Extra!#REF!,$D101),EU_Extra!#REF!,0)),Countries!$A:$B,2,FALSE),"")</f>
        <v/>
      </c>
      <c r="G101" s="144" t="str">
        <f>IFERROR(VLOOKUP(INDEX(EU_Extra!$D$157:$D$362,MATCH(LARGE(EU_Extra!E$157:E$362,$D101),EU_Extra!E$157:E$362,0)),Countries!$A:$B,2,FALSE),"")</f>
        <v>Liechtenstein</v>
      </c>
      <c r="H101" s="144" t="str">
        <f>IFERROR(VLOOKUP(INDEX(EU_Extra!$D$157:$D$362,MATCH(LARGE(EU_Extra!F$157:F$362,$D101),EU_Extra!F$157:F$362,0)),Countries!$A:$B,2,FALSE),"")</f>
        <v>Australien</v>
      </c>
      <c r="I101" s="144" t="str">
        <f>IFERROR(VLOOKUP(INDEX(EU_Extra!$D$157:$D$362,MATCH(LARGE(EU_Extra!G$157:G$362,$D101),EU_Extra!G$157:G$362,0)),Countries!$A:$B,2,FALSE),"")</f>
        <v>Bruneï Darussalam</v>
      </c>
      <c r="J101" s="144" t="str">
        <f>IFERROR(VLOOKUP(INDEX(EU_Extra!$D$157:$D$362,MATCH(LARGE(EU_Extra!H$157:H$362,$D101),EU_Extra!H$157:H$362,0)),Countries!$A:$B,2,FALSE),"")</f>
        <v>Ruanda</v>
      </c>
      <c r="K101" s="144" t="str">
        <f>IFERROR(VLOOKUP(INDEX(EU_Extra!$D$157:$D$362,MATCH(LARGE(EU_Extra!I$157:I$362,$D101),EU_Extra!I$157:I$362,0)),Countries!$A:$B,2,FALSE),"")</f>
        <v>Ukraine</v>
      </c>
      <c r="L101" s="144" t="str">
        <f>IFERROR(VLOOKUP(INDEX(EU_Extra!$D$157:$D$362,MATCH(LARGE(EU_Extra!J$157:J$362,$D101),EU_Extra!J$157:J$362,0)),Countries!$A:$B,2,FALSE),"")</f>
        <v>Südafrika</v>
      </c>
      <c r="M101" s="144" t="str">
        <f>IFERROR(VLOOKUP(INDEX(EU_Extra!$D$157:$D$362,MATCH(LARGE(EU_Extra!K$157:K$362,$D101),EU_Extra!K$157:K$362,0)),Countries!$A:$B,2,FALSE),"")</f>
        <v>Kenia</v>
      </c>
      <c r="N101" s="144" t="str">
        <f>IFERROR(VLOOKUP(INDEX(EU_Extra!$D$157:$D$362,MATCH(LARGE(EU_Extra!L$157:L$362,$D101),EU_Extra!L$157:L$362,0)),Countries!$A:$B,2,FALSE),"")</f>
        <v>NL Antillen</v>
      </c>
      <c r="O101" s="144" t="str">
        <f>IFERROR(VLOOKUP(INDEX(EU_Extra!$D$157:$D$362,MATCH(LARGE(EU_Extra!M$157:M$362,$D101),EU_Extra!M$157:M$362,0)),Countries!$A:$B,2,FALSE),"")</f>
        <v>Marokko</v>
      </c>
      <c r="P101" s="144" t="str">
        <f>IFERROR(VLOOKUP(INDEX(EU_Extra!$D$157:$D$362,MATCH(LARGE(EU_Extra!N$157:N$362,$D101),EU_Extra!N$157:N$362,0)),Countries!$A:$B,2,FALSE),"")</f>
        <v>Ruanda</v>
      </c>
      <c r="Q101" s="144" t="str">
        <f>IFERROR(VLOOKUP(INDEX(EU_Extra!$D$157:$D$362,MATCH(LARGE(EU_Extra!O$157:O$362,$D101),EU_Extra!O$157:O$362,0)),Countries!$A:$B,2,FALSE),"")</f>
        <v>Tschad</v>
      </c>
      <c r="R101" s="144" t="str">
        <f>IFERROR(VLOOKUP(INDEX(EU_Extra!$D$157:$D$362,MATCH(LARGE(EU_Extra!P$157:P$362,$D101),EU_Extra!P$157:P$362,0)),Countries!$A:$B,2,FALSE),"")</f>
        <v>Färöerinseln</v>
      </c>
      <c r="S101" s="144" t="str">
        <f>IFERROR(VLOOKUP(INDEX(EU_Extra!$D$157:$D$362,MATCH(LARGE(EU_Extra!Q$157:Q$362,$D101),EU_Extra!Q$157:Q$362,0)),Countries!$A:$B,2,FALSE),"")</f>
        <v>Costa Rica</v>
      </c>
      <c r="T101" s="144" t="str">
        <f>IFERROR(VLOOKUP(INDEX(EU_Extra!$D$157:$D$362,MATCH(LARGE(EU_Extra!R$157:R$362,$D101),EU_Extra!R$157:R$362,0)),Countries!$A:$B,2,FALSE),"")</f>
        <v>Weissrussland</v>
      </c>
      <c r="U101" s="144" t="str">
        <f>IFERROR(VLOOKUP(INDEX(EU_Extra!$D$157:$D$362,MATCH(LARGE(EU_Extra!S$157:S$362,$D101),EU_Extra!S$157:S$362,0)),Countries!$A:$B,2,FALSE),"")</f>
        <v>Dominikanische Republik</v>
      </c>
      <c r="V101" s="144" t="str">
        <f>IFERROR(VLOOKUP(INDEX(EU_Extra!$D$157:$D$362,MATCH(LARGE(EU_Extra!T$157:T$362,$D101),EU_Extra!T$157:T$362,0)),Countries!$A:$B,2,FALSE),"")</f>
        <v>Iran, Islamische Republik</v>
      </c>
      <c r="W101" s="144" t="str">
        <f>IFERROR(VLOOKUP(INDEX(EU_Extra!$D$157:$D$362,MATCH(LARGE(EU_Extra!U$157:U$362,$D101),EU_Extra!U$157:U$362,0)),Countries!$A:$B,2,FALSE),"")</f>
        <v>Ecuador</v>
      </c>
      <c r="X101" s="144" t="str">
        <f>IFERROR(VLOOKUP(INDEX(EU_Extra!$D$157:$D$362,MATCH(LARGE(EU_Extra!V$157:V$362,$D101),EU_Extra!V$157:V$362,0)),Countries!$A:$B,2,FALSE),"")</f>
        <v>Gibraltar</v>
      </c>
      <c r="Y101" s="144" t="str">
        <f>IFERROR(VLOOKUP(INDEX(EU_Extra!$D$157:$D$362,MATCH(LARGE(EU_Extra!W$157:W$362,$D101),EU_Extra!W$157:W$362,0)),Countries!$A:$B,2,FALSE),"")</f>
        <v>Iran, Islamische Republik</v>
      </c>
      <c r="Z101" s="144" t="str">
        <f>IFERROR(VLOOKUP(INDEX(EU_Extra!$D$157:$D$362,MATCH(LARGE(EU_Extra!X$157:X$362,$D101),EU_Extra!X$157:X$362,0)),Countries!$A:$B,2,FALSE),"")</f>
        <v>Montenegro</v>
      </c>
      <c r="AA101" s="144" t="str">
        <f>IFERROR(VLOOKUP(INDEX(EU_Extra!$D$157:$D$362,MATCH(LARGE(EU_Extra!Y$157:Y$362,$D101),EU_Extra!Y$157:Y$362,0)),Countries!$A:$B,2,FALSE),"")</f>
        <v>Katar</v>
      </c>
      <c r="AB101" s="144" t="str">
        <f>IFERROR(VLOOKUP(INDEX(EU_Extra!$D$157:$D$362,MATCH(LARGE(EU_Extra!Z$157:Z$362,$D101),EU_Extra!Z$157:Z$362,0)),Countries!$A:$B,2,FALSE),"")</f>
        <v/>
      </c>
      <c r="AC101" s="144" t="str">
        <f>IFERROR(VLOOKUP(INDEX(EU_Extra!$D$157:$D$362,MATCH(LARGE(EU_Extra!AA$157:AA$362,$D101),EU_Extra!AA$157:AA$362,0)),Countries!$A:$B,2,FALSE),"")</f>
        <v/>
      </c>
      <c r="AD101" s="144" t="str">
        <f>IFERROR(VLOOKUP(INDEX(EU_Extra!$D$157:$D$362,MATCH(LARGE(EU_Extra!AB$157:AB$362,$D101),EU_Extra!AB$157:AB$362,0)),Countries!$A:$B,2,FALSE),"")</f>
        <v/>
      </c>
      <c r="AE101" s="144" t="str">
        <f>IFERROR(VLOOKUP(INDEX(EU_Extra!$D$157:$D$362,MATCH(LARGE(EU_Extra!AC$157:AC$362,$D101),EU_Extra!AC$157:AC$362,0)),Countries!$A:$B,2,FALSE),"")</f>
        <v/>
      </c>
      <c r="AF101" s="144" t="str">
        <f>IFERROR(VLOOKUP(INDEX(EU_Extra!$D$157:$D$362,MATCH(LARGE(EU_Extra!AD$157:AD$362,$D101),EU_Extra!AD$157:AD$362,0)),Countries!$A:$B,2,FALSE),"")</f>
        <v/>
      </c>
      <c r="AG101" s="144" t="str">
        <f>IFERROR(VLOOKUP(INDEX(EU_Extra!$D$157:$D$362,MATCH(LARGE(EU_Extra!AE$157:AE$362,$D101),EU_Extra!AE$157:AE$362,0)),Countries!$A:$B,2,FALSE),"")</f>
        <v/>
      </c>
      <c r="AH101" s="144" t="str">
        <f>IFERROR(VLOOKUP(INDEX(EU_Extra!$D$157:$D$362,MATCH(LARGE(EU_Extra!AF$157:AF$362,$D101),EU_Extra!AF$157:AF$362,0)),Countries!$A:$B,2,FALSE),"")</f>
        <v/>
      </c>
      <c r="AI101" s="144" t="str">
        <f>IFERROR(VLOOKUP(INDEX(EU_Extra!$D$157:$D$362,MATCH(LARGE(EU_Extra!AG$157:AG$362,$D101),EU_Extra!AG$157:AG$362,0)),Countries!$A:$B,2,FALSE),"")</f>
        <v/>
      </c>
      <c r="AJ101" s="144" t="str">
        <f>IFERROR(VLOOKUP(INDEX(EU_Extra!$D$157:$D$362,MATCH(LARGE(EU_Extra!AH$157:AH$362,$D101),EU_Extra!AH$157:AH$362,0)),Countries!$A:$B,2,FALSE),"")</f>
        <v/>
      </c>
    </row>
    <row r="102" spans="4:36" ht="16" customHeight="1">
      <c r="D102" s="145">
        <f t="shared" si="2"/>
        <v>95</v>
      </c>
      <c r="E102" s="144" t="str">
        <f>IFERROR(VLOOKUP(INDEX(EU_Extra!$D$156:$D$362,MATCH(LARGE(EU_Extra!#REF!,$D102),EU_Extra!#REF!,0)),Countries!$A:$B,2,FALSE),"")</f>
        <v/>
      </c>
      <c r="F102" s="144" t="str">
        <f>IFERROR(VLOOKUP(INDEX(EU_Extra!$D$156:$D$362,MATCH(LARGE(EU_Extra!#REF!,$D102),EU_Extra!#REF!,0)),Countries!$A:$B,2,FALSE),"")</f>
        <v/>
      </c>
      <c r="G102" s="144" t="str">
        <f>IFERROR(VLOOKUP(INDEX(EU_Extra!$D$157:$D$362,MATCH(LARGE(EU_Extra!E$157:E$362,$D102),EU_Extra!E$157:E$362,0)),Countries!$A:$B,2,FALSE),"")</f>
        <v>Australien</v>
      </c>
      <c r="H102" s="144" t="str">
        <f>IFERROR(VLOOKUP(INDEX(EU_Extra!$D$157:$D$362,MATCH(LARGE(EU_Extra!F$157:F$362,$D102),EU_Extra!F$157:F$362,0)),Countries!$A:$B,2,FALSE),"")</f>
        <v>Sudan</v>
      </c>
      <c r="I102" s="144" t="str">
        <f>IFERROR(VLOOKUP(INDEX(EU_Extra!$D$157:$D$362,MATCH(LARGE(EU_Extra!G$157:G$362,$D102),EU_Extra!G$157:G$362,0)),Countries!$A:$B,2,FALSE),"")</f>
        <v>Malaysia</v>
      </c>
      <c r="J102" s="144" t="str">
        <f>IFERROR(VLOOKUP(INDEX(EU_Extra!$D$157:$D$362,MATCH(LARGE(EU_Extra!H$157:H$362,$D102),EU_Extra!H$157:H$362,0)),Countries!$A:$B,2,FALSE),"")</f>
        <v>Uganda</v>
      </c>
      <c r="K102" s="144" t="str">
        <f>IFERROR(VLOOKUP(INDEX(EU_Extra!$D$157:$D$362,MATCH(LARGE(EU_Extra!I$157:I$362,$D102),EU_Extra!I$157:I$362,0)),Countries!$A:$B,2,FALSE),"")</f>
        <v>Komoren</v>
      </c>
      <c r="L102" s="144" t="str">
        <f>IFERROR(VLOOKUP(INDEX(EU_Extra!$D$157:$D$362,MATCH(LARGE(EU_Extra!J$157:J$362,$D102),EU_Extra!J$157:J$362,0)),Countries!$A:$B,2,FALSE),"")</f>
        <v>Indien</v>
      </c>
      <c r="M102" s="144" t="str">
        <f>IFERROR(VLOOKUP(INDEX(EU_Extra!$D$157:$D$362,MATCH(LARGE(EU_Extra!K$157:K$362,$D102),EU_Extra!K$157:K$362,0)),Countries!$A:$B,2,FALSE),"")</f>
        <v>Färöerinseln</v>
      </c>
      <c r="N102" s="144" t="str">
        <f>IFERROR(VLOOKUP(INDEX(EU_Extra!$D$157:$D$362,MATCH(LARGE(EU_Extra!L$157:L$362,$D102),EU_Extra!L$157:L$362,0)),Countries!$A:$B,2,FALSE),"")</f>
        <v>Singapur</v>
      </c>
      <c r="O102" s="144" t="str">
        <f>IFERROR(VLOOKUP(INDEX(EU_Extra!$D$157:$D$362,MATCH(LARGE(EU_Extra!M$157:M$362,$D102),EU_Extra!M$157:M$362,0)),Countries!$A:$B,2,FALSE),"")</f>
        <v>Gibraltar</v>
      </c>
      <c r="P102" s="144" t="str">
        <f>IFERROR(VLOOKUP(INDEX(EU_Extra!$D$157:$D$362,MATCH(LARGE(EU_Extra!N$157:N$362,$D102),EU_Extra!N$157:N$362,0)),Countries!$A:$B,2,FALSE),"")</f>
        <v>Heiliger Stuhl (Vatikanstadt)</v>
      </c>
      <c r="Q102" s="144" t="str">
        <f>IFERROR(VLOOKUP(INDEX(EU_Extra!$D$157:$D$362,MATCH(LARGE(EU_Extra!O$157:O$362,$D102),EU_Extra!O$157:O$362,0)),Countries!$A:$B,2,FALSE),"")</f>
        <v>Burundi</v>
      </c>
      <c r="R102" s="144" t="str">
        <f>IFERROR(VLOOKUP(INDEX(EU_Extra!$D$157:$D$362,MATCH(LARGE(EU_Extra!P$157:P$362,$D102),EU_Extra!P$157:P$362,0)),Countries!$A:$B,2,FALSE),"")</f>
        <v>Nepal</v>
      </c>
      <c r="S102" s="144" t="str">
        <f>IFERROR(VLOOKUP(INDEX(EU_Extra!$D$157:$D$362,MATCH(LARGE(EU_Extra!Q$157:Q$362,$D102),EU_Extra!Q$157:Q$362,0)),Countries!$A:$B,2,FALSE),"")</f>
        <v>Uruguay</v>
      </c>
      <c r="T102" s="144" t="str">
        <f>IFERROR(VLOOKUP(INDEX(EU_Extra!$D$157:$D$362,MATCH(LARGE(EU_Extra!R$157:R$362,$D102),EU_Extra!R$157:R$362,0)),Countries!$A:$B,2,FALSE),"")</f>
        <v>NordMazedonien</v>
      </c>
      <c r="U102" s="144" t="str">
        <f>IFERROR(VLOOKUP(INDEX(EU_Extra!$D$157:$D$362,MATCH(LARGE(EU_Extra!S$157:S$362,$D102),EU_Extra!S$157:S$362,0)),Countries!$A:$B,2,FALSE),"")</f>
        <v>Nicaragua</v>
      </c>
      <c r="V102" s="144" t="str">
        <f>IFERROR(VLOOKUP(INDEX(EU_Extra!$D$157:$D$362,MATCH(LARGE(EU_Extra!T$157:T$362,$D102),EU_Extra!T$157:T$362,0)),Countries!$A:$B,2,FALSE),"")</f>
        <v>Kosovo</v>
      </c>
      <c r="W102" s="144" t="str">
        <f>IFERROR(VLOOKUP(INDEX(EU_Extra!$D$157:$D$362,MATCH(LARGE(EU_Extra!U$157:U$362,$D102),EU_Extra!U$157:U$362,0)),Countries!$A:$B,2,FALSE),"")</f>
        <v>Nicht spezifizierte Länder und Gebiete im Rahmen des Warenverkehrs mit Drittländern</v>
      </c>
      <c r="X102" s="144" t="str">
        <f>IFERROR(VLOOKUP(INDEX(EU_Extra!$D$157:$D$362,MATCH(LARGE(EU_Extra!V$157:V$362,$D102),EU_Extra!V$157:V$362,0)),Countries!$A:$B,2,FALSE),"")</f>
        <v>Viet Nam</v>
      </c>
      <c r="Y102" s="144" t="str">
        <f>IFERROR(VLOOKUP(INDEX(EU_Extra!$D$157:$D$362,MATCH(LARGE(EU_Extra!W$157:W$362,$D102),EU_Extra!W$157:W$362,0)),Countries!$A:$B,2,FALSE),"")</f>
        <v>Venezuela</v>
      </c>
      <c r="Z102" s="144" t="str">
        <f>IFERROR(VLOOKUP(INDEX(EU_Extra!$D$157:$D$362,MATCH(LARGE(EU_Extra!X$157:X$362,$D102),EU_Extra!X$157:X$362,0)),Countries!$A:$B,2,FALSE),"")</f>
        <v>Burundi</v>
      </c>
      <c r="AA102" s="144" t="str">
        <f>IFERROR(VLOOKUP(INDEX(EU_Extra!$D$157:$D$362,MATCH(LARGE(EU_Extra!Y$157:Y$362,$D102),EU_Extra!Y$157:Y$362,0)),Countries!$A:$B,2,FALSE),"")</f>
        <v>Paraguay</v>
      </c>
      <c r="AB102" s="144" t="str">
        <f>IFERROR(VLOOKUP(INDEX(EU_Extra!$D$157:$D$362,MATCH(LARGE(EU_Extra!Z$157:Z$362,$D102),EU_Extra!Z$157:Z$362,0)),Countries!$A:$B,2,FALSE),"")</f>
        <v/>
      </c>
      <c r="AC102" s="144" t="str">
        <f>IFERROR(VLOOKUP(INDEX(EU_Extra!$D$157:$D$362,MATCH(LARGE(EU_Extra!AA$157:AA$362,$D102),EU_Extra!AA$157:AA$362,0)),Countries!$A:$B,2,FALSE),"")</f>
        <v/>
      </c>
      <c r="AD102" s="144" t="str">
        <f>IFERROR(VLOOKUP(INDEX(EU_Extra!$D$157:$D$362,MATCH(LARGE(EU_Extra!AB$157:AB$362,$D102),EU_Extra!AB$157:AB$362,0)),Countries!$A:$B,2,FALSE),"")</f>
        <v/>
      </c>
      <c r="AE102" s="144" t="str">
        <f>IFERROR(VLOOKUP(INDEX(EU_Extra!$D$157:$D$362,MATCH(LARGE(EU_Extra!AC$157:AC$362,$D102),EU_Extra!AC$157:AC$362,0)),Countries!$A:$B,2,FALSE),"")</f>
        <v/>
      </c>
      <c r="AF102" s="144" t="str">
        <f>IFERROR(VLOOKUP(INDEX(EU_Extra!$D$157:$D$362,MATCH(LARGE(EU_Extra!AD$157:AD$362,$D102),EU_Extra!AD$157:AD$362,0)),Countries!$A:$B,2,FALSE),"")</f>
        <v/>
      </c>
      <c r="AG102" s="144" t="str">
        <f>IFERROR(VLOOKUP(INDEX(EU_Extra!$D$157:$D$362,MATCH(LARGE(EU_Extra!AE$157:AE$362,$D102),EU_Extra!AE$157:AE$362,0)),Countries!$A:$B,2,FALSE),"")</f>
        <v/>
      </c>
      <c r="AH102" s="144" t="str">
        <f>IFERROR(VLOOKUP(INDEX(EU_Extra!$D$157:$D$362,MATCH(LARGE(EU_Extra!AF$157:AF$362,$D102),EU_Extra!AF$157:AF$362,0)),Countries!$A:$B,2,FALSE),"")</f>
        <v/>
      </c>
      <c r="AI102" s="144" t="str">
        <f>IFERROR(VLOOKUP(INDEX(EU_Extra!$D$157:$D$362,MATCH(LARGE(EU_Extra!AG$157:AG$362,$D102),EU_Extra!AG$157:AG$362,0)),Countries!$A:$B,2,FALSE),"")</f>
        <v/>
      </c>
      <c r="AJ102" s="144" t="str">
        <f>IFERROR(VLOOKUP(INDEX(EU_Extra!$D$157:$D$362,MATCH(LARGE(EU_Extra!AH$157:AH$362,$D102),EU_Extra!AH$157:AH$362,0)),Countries!$A:$B,2,FALSE),"")</f>
        <v/>
      </c>
    </row>
    <row r="103" spans="4:36" ht="16" customHeight="1">
      <c r="D103" s="145">
        <f t="shared" si="2"/>
        <v>96</v>
      </c>
      <c r="E103" s="144" t="str">
        <f>IFERROR(VLOOKUP(INDEX(EU_Extra!$D$156:$D$362,MATCH(LARGE(EU_Extra!#REF!,$D103),EU_Extra!#REF!,0)),Countries!$A:$B,2,FALSE),"")</f>
        <v/>
      </c>
      <c r="F103" s="144" t="str">
        <f>IFERROR(VLOOKUP(INDEX(EU_Extra!$D$156:$D$362,MATCH(LARGE(EU_Extra!#REF!,$D103),EU_Extra!#REF!,0)),Countries!$A:$B,2,FALSE),"")</f>
        <v/>
      </c>
      <c r="G103" s="144" t="str">
        <f>IFERROR(VLOOKUP(INDEX(EU_Extra!$D$157:$D$362,MATCH(LARGE(EU_Extra!E$157:E$362,$D103),EU_Extra!E$157:E$362,0)),Countries!$A:$B,2,FALSE),"")</f>
        <v>Kenia</v>
      </c>
      <c r="H103" s="144" t="str">
        <f>IFERROR(VLOOKUP(INDEX(EU_Extra!$D$157:$D$362,MATCH(LARGE(EU_Extra!F$157:F$362,$D103),EU_Extra!F$157:F$362,0)),Countries!$A:$B,2,FALSE),"")</f>
        <v>Japan</v>
      </c>
      <c r="I103" s="144" t="str">
        <f>IFERROR(VLOOKUP(INDEX(EU_Extra!$D$157:$D$362,MATCH(LARGE(EU_Extra!G$157:G$362,$D103),EU_Extra!G$157:G$362,0)),Countries!$A:$B,2,FALSE),"")</f>
        <v>Indien</v>
      </c>
      <c r="J103" s="144" t="str">
        <f>IFERROR(VLOOKUP(INDEX(EU_Extra!$D$157:$D$362,MATCH(LARGE(EU_Extra!H$157:H$362,$D103),EU_Extra!H$157:H$362,0)),Countries!$A:$B,2,FALSE),"")</f>
        <v>Madagaskar</v>
      </c>
      <c r="K103" s="144" t="str">
        <f>IFERROR(VLOOKUP(INDEX(EU_Extra!$D$157:$D$362,MATCH(LARGE(EU_Extra!I$157:I$362,$D103),EU_Extra!I$157:I$362,0)),Countries!$A:$B,2,FALSE),"")</f>
        <v>Australien</v>
      </c>
      <c r="L103" s="144" t="str">
        <f>IFERROR(VLOOKUP(INDEX(EU_Extra!$D$157:$D$362,MATCH(LARGE(EU_Extra!J$157:J$362,$D103),EU_Extra!J$157:J$362,0)),Countries!$A:$B,2,FALSE),"")</f>
        <v>Philippinen</v>
      </c>
      <c r="M103" s="144" t="str">
        <f>IFERROR(VLOOKUP(INDEX(EU_Extra!$D$157:$D$362,MATCH(LARGE(EU_Extra!K$157:K$362,$D103),EU_Extra!K$157:K$362,0)),Countries!$A:$B,2,FALSE),"")</f>
        <v>Bangladesh</v>
      </c>
      <c r="N103" s="144" t="str">
        <f>IFERROR(VLOOKUP(INDEX(EU_Extra!$D$157:$D$362,MATCH(LARGE(EU_Extra!L$157:L$362,$D103),EU_Extra!L$157:L$362,0)),Countries!$A:$B,2,FALSE),"")</f>
        <v>Madagaskar</v>
      </c>
      <c r="O103" s="144" t="str">
        <f>IFERROR(VLOOKUP(INDEX(EU_Extra!$D$157:$D$362,MATCH(LARGE(EU_Extra!M$157:M$362,$D103),EU_Extra!M$157:M$362,0)),Countries!$A:$B,2,FALSE),"")</f>
        <v>Kongo</v>
      </c>
      <c r="P103" s="144" t="str">
        <f>IFERROR(VLOOKUP(INDEX(EU_Extra!$D$157:$D$362,MATCH(LARGE(EU_Extra!N$157:N$362,$D103),EU_Extra!N$157:N$362,0)),Countries!$A:$B,2,FALSE),"")</f>
        <v>Lesotho</v>
      </c>
      <c r="Q103" s="144" t="str">
        <f>IFERROR(VLOOKUP(INDEX(EU_Extra!$D$157:$D$362,MATCH(LARGE(EU_Extra!O$157:O$362,$D103),EU_Extra!O$157:O$362,0)),Countries!$A:$B,2,FALSE),"")</f>
        <v>Gibraltar</v>
      </c>
      <c r="R103" s="144" t="str">
        <f>IFERROR(VLOOKUP(INDEX(EU_Extra!$D$157:$D$362,MATCH(LARGE(EU_Extra!P$157:P$362,$D103),EU_Extra!P$157:P$362,0)),Countries!$A:$B,2,FALSE),"")</f>
        <v>Thailand</v>
      </c>
      <c r="S103" s="144" t="str">
        <f>IFERROR(VLOOKUP(INDEX(EU_Extra!$D$157:$D$362,MATCH(LARGE(EU_Extra!Q$157:Q$362,$D103),EU_Extra!Q$157:Q$362,0)),Countries!$A:$B,2,FALSE),"")</f>
        <v>Schiffsbedarf Extra</v>
      </c>
      <c r="T103" s="144" t="str">
        <f>IFERROR(VLOOKUP(INDEX(EU_Extra!$D$157:$D$362,MATCH(LARGE(EU_Extra!R$157:R$362,$D103),EU_Extra!R$157:R$362,0)),Countries!$A:$B,2,FALSE),"")</f>
        <v>Singapur</v>
      </c>
      <c r="U103" s="144" t="str">
        <f>IFERROR(VLOOKUP(INDEX(EU_Extra!$D$157:$D$362,MATCH(LARGE(EU_Extra!S$157:S$362,$D103),EU_Extra!S$157:S$362,0)),Countries!$A:$B,2,FALSE),"")</f>
        <v>Dschibuti</v>
      </c>
      <c r="V103" s="144" t="str">
        <f>IFERROR(VLOOKUP(INDEX(EU_Extra!$D$157:$D$362,MATCH(LARGE(EU_Extra!T$157:T$362,$D103),EU_Extra!T$157:T$362,0)),Countries!$A:$B,2,FALSE),"")</f>
        <v>Albanien</v>
      </c>
      <c r="W103" s="144" t="str">
        <f>IFERROR(VLOOKUP(INDEX(EU_Extra!$D$157:$D$362,MATCH(LARGE(EU_Extra!U$157:U$362,$D103),EU_Extra!U$157:U$362,0)),Countries!$A:$B,2,FALSE),"")</f>
        <v>Australien</v>
      </c>
      <c r="X103" s="144" t="str">
        <f>IFERROR(VLOOKUP(INDEX(EU_Extra!$D$157:$D$362,MATCH(LARGE(EU_Extra!V$157:V$362,$D103),EU_Extra!V$157:V$362,0)),Countries!$A:$B,2,FALSE),"")</f>
        <v>Fransösisch Polynesien</v>
      </c>
      <c r="Y103" s="144" t="str">
        <f>IFERROR(VLOOKUP(INDEX(EU_Extra!$D$157:$D$362,MATCH(LARGE(EU_Extra!W$157:W$362,$D103),EU_Extra!W$157:W$362,0)),Countries!$A:$B,2,FALSE),"")</f>
        <v>Kolumbien</v>
      </c>
      <c r="Z103" s="144" t="str">
        <f>IFERROR(VLOOKUP(INDEX(EU_Extra!$D$157:$D$362,MATCH(LARGE(EU_Extra!X$157:X$362,$D103),EU_Extra!X$157:X$362,0)),Countries!$A:$B,2,FALSE),"")</f>
        <v>Australien</v>
      </c>
      <c r="AA103" s="144" t="str">
        <f>IFERROR(VLOOKUP(INDEX(EU_Extra!$D$157:$D$362,MATCH(LARGE(EU_Extra!Y$157:Y$362,$D103),EU_Extra!Y$157:Y$362,0)),Countries!$A:$B,2,FALSE),"")</f>
        <v>Dschibuti</v>
      </c>
      <c r="AB103" s="144" t="str">
        <f>IFERROR(VLOOKUP(INDEX(EU_Extra!$D$157:$D$362,MATCH(LARGE(EU_Extra!Z$157:Z$362,$D103),EU_Extra!Z$157:Z$362,0)),Countries!$A:$B,2,FALSE),"")</f>
        <v/>
      </c>
      <c r="AC103" s="144" t="str">
        <f>IFERROR(VLOOKUP(INDEX(EU_Extra!$D$157:$D$362,MATCH(LARGE(EU_Extra!AA$157:AA$362,$D103),EU_Extra!AA$157:AA$362,0)),Countries!$A:$B,2,FALSE),"")</f>
        <v/>
      </c>
      <c r="AD103" s="144" t="str">
        <f>IFERROR(VLOOKUP(INDEX(EU_Extra!$D$157:$D$362,MATCH(LARGE(EU_Extra!AB$157:AB$362,$D103),EU_Extra!AB$157:AB$362,0)),Countries!$A:$B,2,FALSE),"")</f>
        <v/>
      </c>
      <c r="AE103" s="144" t="str">
        <f>IFERROR(VLOOKUP(INDEX(EU_Extra!$D$157:$D$362,MATCH(LARGE(EU_Extra!AC$157:AC$362,$D103),EU_Extra!AC$157:AC$362,0)),Countries!$A:$B,2,FALSE),"")</f>
        <v/>
      </c>
      <c r="AF103" s="144" t="str">
        <f>IFERROR(VLOOKUP(INDEX(EU_Extra!$D$157:$D$362,MATCH(LARGE(EU_Extra!AD$157:AD$362,$D103),EU_Extra!AD$157:AD$362,0)),Countries!$A:$B,2,FALSE),"")</f>
        <v/>
      </c>
      <c r="AG103" s="144" t="str">
        <f>IFERROR(VLOOKUP(INDEX(EU_Extra!$D$157:$D$362,MATCH(LARGE(EU_Extra!AE$157:AE$362,$D103),EU_Extra!AE$157:AE$362,0)),Countries!$A:$B,2,FALSE),"")</f>
        <v/>
      </c>
      <c r="AH103" s="144" t="str">
        <f>IFERROR(VLOOKUP(INDEX(EU_Extra!$D$157:$D$362,MATCH(LARGE(EU_Extra!AF$157:AF$362,$D103),EU_Extra!AF$157:AF$362,0)),Countries!$A:$B,2,FALSE),"")</f>
        <v/>
      </c>
      <c r="AI103" s="144" t="str">
        <f>IFERROR(VLOOKUP(INDEX(EU_Extra!$D$157:$D$362,MATCH(LARGE(EU_Extra!AG$157:AG$362,$D103),EU_Extra!AG$157:AG$362,0)),Countries!$A:$B,2,FALSE),"")</f>
        <v/>
      </c>
      <c r="AJ103" s="144" t="str">
        <f>IFERROR(VLOOKUP(INDEX(EU_Extra!$D$157:$D$362,MATCH(LARGE(EU_Extra!AH$157:AH$362,$D103),EU_Extra!AH$157:AH$362,0)),Countries!$A:$B,2,FALSE),"")</f>
        <v/>
      </c>
    </row>
    <row r="104" spans="4:36" ht="16" customHeight="1">
      <c r="D104" s="145">
        <f t="shared" si="2"/>
        <v>97</v>
      </c>
      <c r="E104" s="144" t="str">
        <f>IFERROR(VLOOKUP(INDEX(EU_Extra!$D$156:$D$362,MATCH(LARGE(EU_Extra!#REF!,$D104),EU_Extra!#REF!,0)),Countries!$A:$B,2,FALSE),"")</f>
        <v/>
      </c>
      <c r="F104" s="144" t="str">
        <f>IFERROR(VLOOKUP(INDEX(EU_Extra!$D$156:$D$362,MATCH(LARGE(EU_Extra!#REF!,$D104),EU_Extra!#REF!,0)),Countries!$A:$B,2,FALSE),"")</f>
        <v/>
      </c>
      <c r="G104" s="144" t="str">
        <f>IFERROR(VLOOKUP(INDEX(EU_Extra!$D$157:$D$362,MATCH(LARGE(EU_Extra!E$157:E$362,$D104),EU_Extra!E$157:E$362,0)),Countries!$A:$B,2,FALSE),"")</f>
        <v>Haiti</v>
      </c>
      <c r="H104" s="144" t="str">
        <f>IFERROR(VLOOKUP(INDEX(EU_Extra!$D$157:$D$362,MATCH(LARGE(EU_Extra!F$157:F$362,$D104),EU_Extra!F$157:F$362,0)),Countries!$A:$B,2,FALSE),"")</f>
        <v>Neukaledonien</v>
      </c>
      <c r="I104" s="144" t="str">
        <f>IFERROR(VLOOKUP(INDEX(EU_Extra!$D$157:$D$362,MATCH(LARGE(EU_Extra!G$157:G$362,$D104),EU_Extra!G$157:G$362,0)),Countries!$A:$B,2,FALSE),"")</f>
        <v>Taiwan</v>
      </c>
      <c r="J104" s="144" t="str">
        <f>IFERROR(VLOOKUP(INDEX(EU_Extra!$D$157:$D$362,MATCH(LARGE(EU_Extra!H$157:H$362,$D104),EU_Extra!H$157:H$362,0)),Countries!$A:$B,2,FALSE),"")</f>
        <v>Melilla</v>
      </c>
      <c r="K104" s="144" t="str">
        <f>IFERROR(VLOOKUP(INDEX(EU_Extra!$D$157:$D$362,MATCH(LARGE(EU_Extra!I$157:I$362,$D104),EU_Extra!I$157:I$362,0)),Countries!$A:$B,2,FALSE),"")</f>
        <v>Madagaskar</v>
      </c>
      <c r="L104" s="144" t="str">
        <f>IFERROR(VLOOKUP(INDEX(EU_Extra!$D$157:$D$362,MATCH(LARGE(EU_Extra!J$157:J$362,$D104),EU_Extra!J$157:J$362,0)),Countries!$A:$B,2,FALSE),"")</f>
        <v>Ruanda</v>
      </c>
      <c r="M104" s="144" t="str">
        <f>IFERROR(VLOOKUP(INDEX(EU_Extra!$D$157:$D$362,MATCH(LARGE(EU_Extra!K$157:K$362,$D104),EU_Extra!K$157:K$362,0)),Countries!$A:$B,2,FALSE),"")</f>
        <v>Gambia</v>
      </c>
      <c r="N104" s="144" t="str">
        <f>IFERROR(VLOOKUP(INDEX(EU_Extra!$D$157:$D$362,MATCH(LARGE(EU_Extra!L$157:L$362,$D104),EU_Extra!L$157:L$362,0)),Countries!$A:$B,2,FALSE),"")</f>
        <v>Brasilien</v>
      </c>
      <c r="O104" s="144" t="str">
        <f>IFERROR(VLOOKUP(INDEX(EU_Extra!$D$157:$D$362,MATCH(LARGE(EU_Extra!M$157:M$362,$D104),EU_Extra!M$157:M$362,0)),Countries!$A:$B,2,FALSE),"")</f>
        <v>St Kitts und Nevis</v>
      </c>
      <c r="P104" s="144" t="str">
        <f>IFERROR(VLOOKUP(INDEX(EU_Extra!$D$157:$D$362,MATCH(LARGE(EU_Extra!N$157:N$362,$D104),EU_Extra!N$157:N$362,0)),Countries!$A:$B,2,FALSE),"")</f>
        <v>Südafrika</v>
      </c>
      <c r="Q104" s="144" t="str">
        <f>IFERROR(VLOOKUP(INDEX(EU_Extra!$D$157:$D$362,MATCH(LARGE(EU_Extra!O$157:O$362,$D104),EU_Extra!O$157:O$362,0)),Countries!$A:$B,2,FALSE),"")</f>
        <v>Chile</v>
      </c>
      <c r="R104" s="144" t="str">
        <f>IFERROR(VLOOKUP(INDEX(EU_Extra!$D$157:$D$362,MATCH(LARGE(EU_Extra!P$157:P$362,$D104),EU_Extra!P$157:P$362,0)),Countries!$A:$B,2,FALSE),"")</f>
        <v>Mauretanien</v>
      </c>
      <c r="S104" s="144" t="str">
        <f>IFERROR(VLOOKUP(INDEX(EU_Extra!$D$157:$D$362,MATCH(LARGE(EU_Extra!Q$157:Q$362,$D104),EU_Extra!Q$157:Q$362,0)),Countries!$A:$B,2,FALSE),"")</f>
        <v>Nicaragua</v>
      </c>
      <c r="T104" s="144" t="str">
        <f>IFERROR(VLOOKUP(INDEX(EU_Extra!$D$157:$D$362,MATCH(LARGE(EU_Extra!R$157:R$362,$D104),EU_Extra!R$157:R$362,0)),Countries!$A:$B,2,FALSE),"")</f>
        <v>Philippinen</v>
      </c>
      <c r="U104" s="144" t="str">
        <f>IFERROR(VLOOKUP(INDEX(EU_Extra!$D$157:$D$362,MATCH(LARGE(EU_Extra!S$157:S$362,$D104),EU_Extra!S$157:S$362,0)),Countries!$A:$B,2,FALSE),"")</f>
        <v>Weissrussland</v>
      </c>
      <c r="V104" s="144" t="str">
        <f>IFERROR(VLOOKUP(INDEX(EU_Extra!$D$157:$D$362,MATCH(LARGE(EU_Extra!T$157:T$362,$D104),EU_Extra!T$157:T$362,0)),Countries!$A:$B,2,FALSE),"")</f>
        <v>Athiopien</v>
      </c>
      <c r="W104" s="144" t="str">
        <f>IFERROR(VLOOKUP(INDEX(EU_Extra!$D$157:$D$362,MATCH(LARGE(EU_Extra!U$157:U$362,$D104),EU_Extra!U$157:U$362,0)),Countries!$A:$B,2,FALSE),"")</f>
        <v>Neukaledonien</v>
      </c>
      <c r="X104" s="144" t="str">
        <f>IFERROR(VLOOKUP(INDEX(EU_Extra!$D$157:$D$362,MATCH(LARGE(EU_Extra!V$157:V$362,$D104),EU_Extra!V$157:V$362,0)),Countries!$A:$B,2,FALSE),"")</f>
        <v>Malaysia</v>
      </c>
      <c r="Y104" s="144" t="str">
        <f>IFERROR(VLOOKUP(INDEX(EU_Extra!$D$157:$D$362,MATCH(LARGE(EU_Extra!W$157:W$362,$D104),EU_Extra!W$157:W$362,0)),Countries!$A:$B,2,FALSE),"")</f>
        <v>Thailand</v>
      </c>
      <c r="Z104" s="144" t="str">
        <f>IFERROR(VLOOKUP(INDEX(EU_Extra!$D$157:$D$362,MATCH(LARGE(EU_Extra!X$157:X$362,$D104),EU_Extra!X$157:X$362,0)),Countries!$A:$B,2,FALSE),"")</f>
        <v>Heiliger Stuhl (Vatikanstadt)</v>
      </c>
      <c r="AA104" s="144" t="str">
        <f>IFERROR(VLOOKUP(INDEX(EU_Extra!$D$157:$D$362,MATCH(LARGE(EU_Extra!Y$157:Y$362,$D104),EU_Extra!Y$157:Y$362,0)),Countries!$A:$B,2,FALSE),"")</f>
        <v>Heiliger Stuhl (Vatikanstadt)</v>
      </c>
      <c r="AB104" s="144" t="str">
        <f>IFERROR(VLOOKUP(INDEX(EU_Extra!$D$157:$D$362,MATCH(LARGE(EU_Extra!Z$157:Z$362,$D104),EU_Extra!Z$157:Z$362,0)),Countries!$A:$B,2,FALSE),"")</f>
        <v/>
      </c>
      <c r="AC104" s="144" t="str">
        <f>IFERROR(VLOOKUP(INDEX(EU_Extra!$D$157:$D$362,MATCH(LARGE(EU_Extra!AA$157:AA$362,$D104),EU_Extra!AA$157:AA$362,0)),Countries!$A:$B,2,FALSE),"")</f>
        <v/>
      </c>
      <c r="AD104" s="144" t="str">
        <f>IFERROR(VLOOKUP(INDEX(EU_Extra!$D$157:$D$362,MATCH(LARGE(EU_Extra!AB$157:AB$362,$D104),EU_Extra!AB$157:AB$362,0)),Countries!$A:$B,2,FALSE),"")</f>
        <v/>
      </c>
      <c r="AE104" s="144" t="str">
        <f>IFERROR(VLOOKUP(INDEX(EU_Extra!$D$157:$D$362,MATCH(LARGE(EU_Extra!AC$157:AC$362,$D104),EU_Extra!AC$157:AC$362,0)),Countries!$A:$B,2,FALSE),"")</f>
        <v/>
      </c>
      <c r="AF104" s="144" t="str">
        <f>IFERROR(VLOOKUP(INDEX(EU_Extra!$D$157:$D$362,MATCH(LARGE(EU_Extra!AD$157:AD$362,$D104),EU_Extra!AD$157:AD$362,0)),Countries!$A:$B,2,FALSE),"")</f>
        <v/>
      </c>
      <c r="AG104" s="144" t="str">
        <f>IFERROR(VLOOKUP(INDEX(EU_Extra!$D$157:$D$362,MATCH(LARGE(EU_Extra!AE$157:AE$362,$D104),EU_Extra!AE$157:AE$362,0)),Countries!$A:$B,2,FALSE),"")</f>
        <v/>
      </c>
      <c r="AH104" s="144" t="str">
        <f>IFERROR(VLOOKUP(INDEX(EU_Extra!$D$157:$D$362,MATCH(LARGE(EU_Extra!AF$157:AF$362,$D104),EU_Extra!AF$157:AF$362,0)),Countries!$A:$B,2,FALSE),"")</f>
        <v/>
      </c>
      <c r="AI104" s="144" t="str">
        <f>IFERROR(VLOOKUP(INDEX(EU_Extra!$D$157:$D$362,MATCH(LARGE(EU_Extra!AG$157:AG$362,$D104),EU_Extra!AG$157:AG$362,0)),Countries!$A:$B,2,FALSE),"")</f>
        <v/>
      </c>
      <c r="AJ104" s="144" t="str">
        <f>IFERROR(VLOOKUP(INDEX(EU_Extra!$D$157:$D$362,MATCH(LARGE(EU_Extra!AH$157:AH$362,$D104),EU_Extra!AH$157:AH$362,0)),Countries!$A:$B,2,FALSE),"")</f>
        <v/>
      </c>
    </row>
    <row r="105" spans="4:36" ht="16" customHeight="1">
      <c r="D105" s="145">
        <f t="shared" si="2"/>
        <v>98</v>
      </c>
      <c r="E105" s="144" t="str">
        <f>IFERROR(VLOOKUP(INDEX(EU_Extra!$D$156:$D$362,MATCH(LARGE(EU_Extra!#REF!,$D105),EU_Extra!#REF!,0)),Countries!$A:$B,2,FALSE),"")</f>
        <v/>
      </c>
      <c r="F105" s="144" t="str">
        <f>IFERROR(VLOOKUP(INDEX(EU_Extra!$D$156:$D$362,MATCH(LARGE(EU_Extra!#REF!,$D105),EU_Extra!#REF!,0)),Countries!$A:$B,2,FALSE),"")</f>
        <v/>
      </c>
      <c r="G105" s="144" t="str">
        <f>IFERROR(VLOOKUP(INDEX(EU_Extra!$D$157:$D$362,MATCH(LARGE(EU_Extra!E$157:E$362,$D105),EU_Extra!E$157:E$362,0)),Countries!$A:$B,2,FALSE),"")</f>
        <v>Athiopien</v>
      </c>
      <c r="H105" s="144" t="str">
        <f>IFERROR(VLOOKUP(INDEX(EU_Extra!$D$157:$D$362,MATCH(LARGE(EU_Extra!F$157:F$362,$D105),EU_Extra!F$157:F$362,0)),Countries!$A:$B,2,FALSE),"")</f>
        <v>Aserbaidschan</v>
      </c>
      <c r="I105" s="144" t="str">
        <f>IFERROR(VLOOKUP(INDEX(EU_Extra!$D$157:$D$362,MATCH(LARGE(EU_Extra!G$157:G$362,$D105),EU_Extra!G$157:G$362,0)),Countries!$A:$B,2,FALSE),"")</f>
        <v>Eritrea</v>
      </c>
      <c r="J105" s="144" t="str">
        <f>IFERROR(VLOOKUP(INDEX(EU_Extra!$D$157:$D$362,MATCH(LARGE(EU_Extra!H$157:H$362,$D105),EU_Extra!H$157:H$362,0)),Countries!$A:$B,2,FALSE),"")</f>
        <v>Färöerinseln</v>
      </c>
      <c r="K105" s="144" t="str">
        <f>IFERROR(VLOOKUP(INDEX(EU_Extra!$D$157:$D$362,MATCH(LARGE(EU_Extra!I$157:I$362,$D105),EU_Extra!I$157:I$362,0)),Countries!$A:$B,2,FALSE),"")</f>
        <v>Gambia</v>
      </c>
      <c r="L105" s="144" t="str">
        <f>IFERROR(VLOOKUP(INDEX(EU_Extra!$D$157:$D$362,MATCH(LARGE(EU_Extra!J$157:J$362,$D105),EU_Extra!J$157:J$362,0)),Countries!$A:$B,2,FALSE),"")</f>
        <v>Liechtenstein</v>
      </c>
      <c r="M105" s="144" t="str">
        <f>IFERROR(VLOOKUP(INDEX(EU_Extra!$D$157:$D$362,MATCH(LARGE(EU_Extra!K$157:K$362,$D105),EU_Extra!K$157:K$362,0)),Countries!$A:$B,2,FALSE),"")</f>
        <v>Bermuda</v>
      </c>
      <c r="N105" s="144" t="str">
        <f>IFERROR(VLOOKUP(INDEX(EU_Extra!$D$157:$D$362,MATCH(LARGE(EU_Extra!L$157:L$362,$D105),EU_Extra!L$157:L$362,0)),Countries!$A:$B,2,FALSE),"")</f>
        <v>Färöerinseln</v>
      </c>
      <c r="O105" s="144" t="str">
        <f>IFERROR(VLOOKUP(INDEX(EU_Extra!$D$157:$D$362,MATCH(LARGE(EU_Extra!M$157:M$362,$D105),EU_Extra!M$157:M$362,0)),Countries!$A:$B,2,FALSE),"")</f>
        <v>Bangladesh</v>
      </c>
      <c r="P105" s="144" t="str">
        <f>IFERROR(VLOOKUP(INDEX(EU_Extra!$D$157:$D$362,MATCH(LARGE(EU_Extra!N$157:N$362,$D105),EU_Extra!N$157:N$362,0)),Countries!$A:$B,2,FALSE),"")</f>
        <v>Afghanistan</v>
      </c>
      <c r="Q105" s="144" t="str">
        <f>IFERROR(VLOOKUP(INDEX(EU_Extra!$D$157:$D$362,MATCH(LARGE(EU_Extra!O$157:O$362,$D105),EU_Extra!O$157:O$362,0)),Countries!$A:$B,2,FALSE),"")</f>
        <v>Brasilien</v>
      </c>
      <c r="R105" s="144" t="str">
        <f>IFERROR(VLOOKUP(INDEX(EU_Extra!$D$157:$D$362,MATCH(LARGE(EU_Extra!P$157:P$362,$D105),EU_Extra!P$157:P$362,0)),Countries!$A:$B,2,FALSE),"")</f>
        <v>Brasilien</v>
      </c>
      <c r="S105" s="144" t="str">
        <f>IFERROR(VLOOKUP(INDEX(EU_Extra!$D$157:$D$362,MATCH(LARGE(EU_Extra!Q$157:Q$362,$D105),EU_Extra!Q$157:Q$362,0)),Countries!$A:$B,2,FALSE),"")</f>
        <v>Burundi</v>
      </c>
      <c r="T105" s="144" t="str">
        <f>IFERROR(VLOOKUP(INDEX(EU_Extra!$D$157:$D$362,MATCH(LARGE(EU_Extra!R$157:R$362,$D105),EU_Extra!R$157:R$362,0)),Countries!$A:$B,2,FALSE),"")</f>
        <v>Brasilien</v>
      </c>
      <c r="U105" s="144" t="str">
        <f>IFERROR(VLOOKUP(INDEX(EU_Extra!$D$157:$D$362,MATCH(LARGE(EU_Extra!S$157:S$362,$D105),EU_Extra!S$157:S$362,0)),Countries!$A:$B,2,FALSE),"")</f>
        <v>Philippinen</v>
      </c>
      <c r="V105" s="144" t="str">
        <f>IFERROR(VLOOKUP(INDEX(EU_Extra!$D$157:$D$362,MATCH(LARGE(EU_Extra!T$157:T$362,$D105),EU_Extra!T$157:T$362,0)),Countries!$A:$B,2,FALSE),"")</f>
        <v>Färöerinseln</v>
      </c>
      <c r="W105" s="144" t="str">
        <f>IFERROR(VLOOKUP(INDEX(EU_Extra!$D$157:$D$362,MATCH(LARGE(EU_Extra!U$157:U$362,$D105),EU_Extra!U$157:U$362,0)),Countries!$A:$B,2,FALSE),"")</f>
        <v>Melilla</v>
      </c>
      <c r="X105" s="144" t="str">
        <f>IFERROR(VLOOKUP(INDEX(EU_Extra!$D$157:$D$362,MATCH(LARGE(EU_Extra!V$157:V$362,$D105),EU_Extra!V$157:V$362,0)),Countries!$A:$B,2,FALSE),"")</f>
        <v>Montenegro</v>
      </c>
      <c r="Y105" s="144" t="str">
        <f>IFERROR(VLOOKUP(INDEX(EU_Extra!$D$157:$D$362,MATCH(LARGE(EU_Extra!W$157:W$362,$D105),EU_Extra!W$157:W$362,0)),Countries!$A:$B,2,FALSE),"")</f>
        <v>Peru</v>
      </c>
      <c r="Z105" s="144" t="str">
        <f>IFERROR(VLOOKUP(INDEX(EU_Extra!$D$157:$D$362,MATCH(LARGE(EU_Extra!X$157:X$362,$D105),EU_Extra!X$157:X$362,0)),Countries!$A:$B,2,FALSE),"")</f>
        <v>Weissrussland</v>
      </c>
      <c r="AA105" s="144" t="str">
        <f>IFERROR(VLOOKUP(INDEX(EU_Extra!$D$157:$D$362,MATCH(LARGE(EU_Extra!Y$157:Y$362,$D105),EU_Extra!Y$157:Y$362,0)),Countries!$A:$B,2,FALSE),"")</f>
        <v>Dominikanische Republik</v>
      </c>
      <c r="AB105" s="144" t="str">
        <f>IFERROR(VLOOKUP(INDEX(EU_Extra!$D$157:$D$362,MATCH(LARGE(EU_Extra!Z$157:Z$362,$D105),EU_Extra!Z$157:Z$362,0)),Countries!$A:$B,2,FALSE),"")</f>
        <v/>
      </c>
      <c r="AC105" s="144" t="str">
        <f>IFERROR(VLOOKUP(INDEX(EU_Extra!$D$157:$D$362,MATCH(LARGE(EU_Extra!AA$157:AA$362,$D105),EU_Extra!AA$157:AA$362,0)),Countries!$A:$B,2,FALSE),"")</f>
        <v/>
      </c>
      <c r="AD105" s="144" t="str">
        <f>IFERROR(VLOOKUP(INDEX(EU_Extra!$D$157:$D$362,MATCH(LARGE(EU_Extra!AB$157:AB$362,$D105),EU_Extra!AB$157:AB$362,0)),Countries!$A:$B,2,FALSE),"")</f>
        <v/>
      </c>
      <c r="AE105" s="144" t="str">
        <f>IFERROR(VLOOKUP(INDEX(EU_Extra!$D$157:$D$362,MATCH(LARGE(EU_Extra!AC$157:AC$362,$D105),EU_Extra!AC$157:AC$362,0)),Countries!$A:$B,2,FALSE),"")</f>
        <v/>
      </c>
      <c r="AF105" s="144" t="str">
        <f>IFERROR(VLOOKUP(INDEX(EU_Extra!$D$157:$D$362,MATCH(LARGE(EU_Extra!AD$157:AD$362,$D105),EU_Extra!AD$157:AD$362,0)),Countries!$A:$B,2,FALSE),"")</f>
        <v/>
      </c>
      <c r="AG105" s="144" t="str">
        <f>IFERROR(VLOOKUP(INDEX(EU_Extra!$D$157:$D$362,MATCH(LARGE(EU_Extra!AE$157:AE$362,$D105),EU_Extra!AE$157:AE$362,0)),Countries!$A:$B,2,FALSE),"")</f>
        <v/>
      </c>
      <c r="AH105" s="144" t="str">
        <f>IFERROR(VLOOKUP(INDEX(EU_Extra!$D$157:$D$362,MATCH(LARGE(EU_Extra!AF$157:AF$362,$D105),EU_Extra!AF$157:AF$362,0)),Countries!$A:$B,2,FALSE),"")</f>
        <v/>
      </c>
      <c r="AI105" s="144" t="str">
        <f>IFERROR(VLOOKUP(INDEX(EU_Extra!$D$157:$D$362,MATCH(LARGE(EU_Extra!AG$157:AG$362,$D105),EU_Extra!AG$157:AG$362,0)),Countries!$A:$B,2,FALSE),"")</f>
        <v/>
      </c>
      <c r="AJ105" s="144" t="str">
        <f>IFERROR(VLOOKUP(INDEX(EU_Extra!$D$157:$D$362,MATCH(LARGE(EU_Extra!AH$157:AH$362,$D105),EU_Extra!AH$157:AH$362,0)),Countries!$A:$B,2,FALSE),"")</f>
        <v/>
      </c>
    </row>
    <row r="106" spans="4:36" ht="16" customHeight="1">
      <c r="D106" s="145">
        <f t="shared" si="2"/>
        <v>99</v>
      </c>
      <c r="E106" s="144" t="str">
        <f>IFERROR(VLOOKUP(INDEX(EU_Extra!$D$156:$D$362,MATCH(LARGE(EU_Extra!#REF!,$D106),EU_Extra!#REF!,0)),Countries!$A:$B,2,FALSE),"")</f>
        <v/>
      </c>
      <c r="F106" s="144" t="str">
        <f>IFERROR(VLOOKUP(INDEX(EU_Extra!$D$156:$D$362,MATCH(LARGE(EU_Extra!#REF!,$D106),EU_Extra!#REF!,0)),Countries!$A:$B,2,FALSE),"")</f>
        <v/>
      </c>
      <c r="G106" s="144" t="str">
        <f>IFERROR(VLOOKUP(INDEX(EU_Extra!$D$157:$D$362,MATCH(LARGE(EU_Extra!E$157:E$362,$D106),EU_Extra!E$157:E$362,0)),Countries!$A:$B,2,FALSE),"")</f>
        <v>Aserbaidschan</v>
      </c>
      <c r="H106" s="144" t="str">
        <f>IFERROR(VLOOKUP(INDEX(EU_Extra!$D$157:$D$362,MATCH(LARGE(EU_Extra!F$157:F$362,$D106),EU_Extra!F$157:F$362,0)),Countries!$A:$B,2,FALSE),"")</f>
        <v>Uganda</v>
      </c>
      <c r="I106" s="144" t="str">
        <f>IFERROR(VLOOKUP(INDEX(EU_Extra!$D$157:$D$362,MATCH(LARGE(EU_Extra!G$157:G$362,$D106),EU_Extra!G$157:G$362,0)),Countries!$A:$B,2,FALSE),"")</f>
        <v>Tschad</v>
      </c>
      <c r="J106" s="144" t="str">
        <f>IFERROR(VLOOKUP(INDEX(EU_Extra!$D$157:$D$362,MATCH(LARGE(EU_Extra!H$157:H$362,$D106),EU_Extra!H$157:H$362,0)),Countries!$A:$B,2,FALSE),"")</f>
        <v>Liberia</v>
      </c>
      <c r="K106" s="144" t="str">
        <f>IFERROR(VLOOKUP(INDEX(EU_Extra!$D$157:$D$362,MATCH(LARGE(EU_Extra!I$157:I$362,$D106),EU_Extra!I$157:I$362,0)),Countries!$A:$B,2,FALSE),"")</f>
        <v>St. Vincent und die Grenadien</v>
      </c>
      <c r="L106" s="144" t="str">
        <f>IFERROR(VLOOKUP(INDEX(EU_Extra!$D$157:$D$362,MATCH(LARGE(EU_Extra!J$157:J$362,$D106),EU_Extra!J$157:J$362,0)),Countries!$A:$B,2,FALSE),"")</f>
        <v>Jordanien</v>
      </c>
      <c r="M106" s="144" t="str">
        <f>IFERROR(VLOOKUP(INDEX(EU_Extra!$D$157:$D$362,MATCH(LARGE(EU_Extra!K$157:K$362,$D106),EU_Extra!K$157:K$362,0)),Countries!$A:$B,2,FALSE),"")</f>
        <v>Montenegro</v>
      </c>
      <c r="N106" s="144" t="str">
        <f>IFERROR(VLOOKUP(INDEX(EU_Extra!$D$157:$D$362,MATCH(LARGE(EU_Extra!L$157:L$362,$D106),EU_Extra!L$157:L$362,0)),Countries!$A:$B,2,FALSE),"")</f>
        <v>Chile</v>
      </c>
      <c r="O106" s="144" t="str">
        <f>IFERROR(VLOOKUP(INDEX(EU_Extra!$D$157:$D$362,MATCH(LARGE(EU_Extra!M$157:M$362,$D106),EU_Extra!M$157:M$362,0)),Countries!$A:$B,2,FALSE),"")</f>
        <v>Australien</v>
      </c>
      <c r="P106" s="144" t="str">
        <f>IFERROR(VLOOKUP(INDEX(EU_Extra!$D$157:$D$362,MATCH(LARGE(EU_Extra!N$157:N$362,$D106),EU_Extra!N$157:N$362,0)),Countries!$A:$B,2,FALSE),"")</f>
        <v>Thailand</v>
      </c>
      <c r="Q106" s="144" t="str">
        <f>IFERROR(VLOOKUP(INDEX(EU_Extra!$D$157:$D$362,MATCH(LARGE(EU_Extra!O$157:O$362,$D106),EU_Extra!O$157:O$362,0)),Countries!$A:$B,2,FALSE),"")</f>
        <v>Schiffsbedarf Extra</v>
      </c>
      <c r="R106" s="144" t="str">
        <f>IFERROR(VLOOKUP(INDEX(EU_Extra!$D$157:$D$362,MATCH(LARGE(EU_Extra!P$157:P$362,$D106),EU_Extra!P$157:P$362,0)),Countries!$A:$B,2,FALSE),"")</f>
        <v>Iran, Islamische Republik</v>
      </c>
      <c r="S106" s="144" t="str">
        <f>IFERROR(VLOOKUP(INDEX(EU_Extra!$D$157:$D$362,MATCH(LARGE(EU_Extra!Q$157:Q$362,$D106),EU_Extra!Q$157:Q$362,0)),Countries!$A:$B,2,FALSE),"")</f>
        <v>Iran, Islamische Republik</v>
      </c>
      <c r="T106" s="144" t="str">
        <f>IFERROR(VLOOKUP(INDEX(EU_Extra!$D$157:$D$362,MATCH(LARGE(EU_Extra!R$157:R$362,$D106),EU_Extra!R$157:R$362,0)),Countries!$A:$B,2,FALSE),"")</f>
        <v>Bangladesh</v>
      </c>
      <c r="U106" s="144" t="str">
        <f>IFERROR(VLOOKUP(INDEX(EU_Extra!$D$157:$D$362,MATCH(LARGE(EU_Extra!S$157:S$362,$D106),EU_Extra!S$157:S$362,0)),Countries!$A:$B,2,FALSE),"")</f>
        <v>Thailand</v>
      </c>
      <c r="V106" s="144" t="str">
        <f>IFERROR(VLOOKUP(INDEX(EU_Extra!$D$157:$D$362,MATCH(LARGE(EU_Extra!T$157:T$362,$D106),EU_Extra!T$157:T$362,0)),Countries!$A:$B,2,FALSE),"")</f>
        <v>NordMazedonien</v>
      </c>
      <c r="W106" s="144" t="str">
        <f>IFERROR(VLOOKUP(INDEX(EU_Extra!$D$157:$D$362,MATCH(LARGE(EU_Extra!U$157:U$362,$D106),EU_Extra!U$157:U$362,0)),Countries!$A:$B,2,FALSE),"")</f>
        <v>Sao Tome und Procipe</v>
      </c>
      <c r="X106" s="144" t="str">
        <f>IFERROR(VLOOKUP(INDEX(EU_Extra!$D$157:$D$362,MATCH(LARGE(EU_Extra!V$157:V$362,$D106),EU_Extra!V$157:V$362,0)),Countries!$A:$B,2,FALSE),"")</f>
        <v>Chile</v>
      </c>
      <c r="Y106" s="144" t="str">
        <f>IFERROR(VLOOKUP(INDEX(EU_Extra!$D$157:$D$362,MATCH(LARGE(EU_Extra!W$157:W$362,$D106),EU_Extra!W$157:W$362,0)),Countries!$A:$B,2,FALSE),"")</f>
        <v>Aruba</v>
      </c>
      <c r="Z106" s="144" t="str">
        <f>IFERROR(VLOOKUP(INDEX(EU_Extra!$D$157:$D$362,MATCH(LARGE(EU_Extra!X$157:X$362,$D106),EU_Extra!X$157:X$362,0)),Countries!$A:$B,2,FALSE),"")</f>
        <v>Mexico</v>
      </c>
      <c r="AA106" s="144" t="str">
        <f>IFERROR(VLOOKUP(INDEX(EU_Extra!$D$157:$D$362,MATCH(LARGE(EU_Extra!Y$157:Y$362,$D106),EU_Extra!Y$157:Y$362,0)),Countries!$A:$B,2,FALSE),"")</f>
        <v>Thailand</v>
      </c>
      <c r="AB106" s="144" t="str">
        <f>IFERROR(VLOOKUP(INDEX(EU_Extra!$D$157:$D$362,MATCH(LARGE(EU_Extra!Z$157:Z$362,$D106),EU_Extra!Z$157:Z$362,0)),Countries!$A:$B,2,FALSE),"")</f>
        <v/>
      </c>
      <c r="AC106" s="144" t="str">
        <f>IFERROR(VLOOKUP(INDEX(EU_Extra!$D$157:$D$362,MATCH(LARGE(EU_Extra!AA$157:AA$362,$D106),EU_Extra!AA$157:AA$362,0)),Countries!$A:$B,2,FALSE),"")</f>
        <v/>
      </c>
      <c r="AD106" s="144" t="str">
        <f>IFERROR(VLOOKUP(INDEX(EU_Extra!$D$157:$D$362,MATCH(LARGE(EU_Extra!AB$157:AB$362,$D106),EU_Extra!AB$157:AB$362,0)),Countries!$A:$B,2,FALSE),"")</f>
        <v/>
      </c>
      <c r="AE106" s="144" t="str">
        <f>IFERROR(VLOOKUP(INDEX(EU_Extra!$D$157:$D$362,MATCH(LARGE(EU_Extra!AC$157:AC$362,$D106),EU_Extra!AC$157:AC$362,0)),Countries!$A:$B,2,FALSE),"")</f>
        <v/>
      </c>
      <c r="AF106" s="144" t="str">
        <f>IFERROR(VLOOKUP(INDEX(EU_Extra!$D$157:$D$362,MATCH(LARGE(EU_Extra!AD$157:AD$362,$D106),EU_Extra!AD$157:AD$362,0)),Countries!$A:$B,2,FALSE),"")</f>
        <v/>
      </c>
      <c r="AG106" s="144" t="str">
        <f>IFERROR(VLOOKUP(INDEX(EU_Extra!$D$157:$D$362,MATCH(LARGE(EU_Extra!AE$157:AE$362,$D106),EU_Extra!AE$157:AE$362,0)),Countries!$A:$B,2,FALSE),"")</f>
        <v/>
      </c>
      <c r="AH106" s="144" t="str">
        <f>IFERROR(VLOOKUP(INDEX(EU_Extra!$D$157:$D$362,MATCH(LARGE(EU_Extra!AF$157:AF$362,$D106),EU_Extra!AF$157:AF$362,0)),Countries!$A:$B,2,FALSE),"")</f>
        <v/>
      </c>
      <c r="AI106" s="144" t="str">
        <f>IFERROR(VLOOKUP(INDEX(EU_Extra!$D$157:$D$362,MATCH(LARGE(EU_Extra!AG$157:AG$362,$D106),EU_Extra!AG$157:AG$362,0)),Countries!$A:$B,2,FALSE),"")</f>
        <v/>
      </c>
      <c r="AJ106" s="144" t="str">
        <f>IFERROR(VLOOKUP(INDEX(EU_Extra!$D$157:$D$362,MATCH(LARGE(EU_Extra!AH$157:AH$362,$D106),EU_Extra!AH$157:AH$362,0)),Countries!$A:$B,2,FALSE),"")</f>
        <v/>
      </c>
    </row>
    <row r="107" spans="4:36" ht="16" customHeight="1">
      <c r="D107" s="145">
        <f t="shared" si="2"/>
        <v>100</v>
      </c>
      <c r="E107" s="144" t="str">
        <f>IFERROR(VLOOKUP(INDEX(EU_Extra!$D$156:$D$362,MATCH(LARGE(EU_Extra!#REF!,$D107),EU_Extra!#REF!,0)),Countries!$A:$B,2,FALSE),"")</f>
        <v/>
      </c>
      <c r="F107" s="144" t="str">
        <f>IFERROR(VLOOKUP(INDEX(EU_Extra!$D$156:$D$362,MATCH(LARGE(EU_Extra!#REF!,$D107),EU_Extra!#REF!,0)),Countries!$A:$B,2,FALSE),"")</f>
        <v/>
      </c>
      <c r="G107" s="144" t="str">
        <f>IFERROR(VLOOKUP(INDEX(EU_Extra!$D$157:$D$362,MATCH(LARGE(EU_Extra!E$157:E$362,$D107),EU_Extra!E$157:E$362,0)),Countries!$A:$B,2,FALSE),"")</f>
        <v>Neukaledonien</v>
      </c>
      <c r="H107" s="144" t="str">
        <f>IFERROR(VLOOKUP(INDEX(EU_Extra!$D$157:$D$362,MATCH(LARGE(EU_Extra!F$157:F$362,$D107),EU_Extra!F$157:F$362,0)),Countries!$A:$B,2,FALSE),"")</f>
        <v>Hong Kong</v>
      </c>
      <c r="I107" s="144" t="str">
        <f>IFERROR(VLOOKUP(INDEX(EU_Extra!$D$157:$D$362,MATCH(LARGE(EU_Extra!G$157:G$362,$D107),EU_Extra!G$157:G$362,0)),Countries!$A:$B,2,FALSE),"")</f>
        <v>Liechtenstein</v>
      </c>
      <c r="J107" s="144" t="str">
        <f>IFERROR(VLOOKUP(INDEX(EU_Extra!$D$157:$D$362,MATCH(LARGE(EU_Extra!H$157:H$362,$D107),EU_Extra!H$157:H$362,0)),Countries!$A:$B,2,FALSE),"")</f>
        <v>Dschibuti</v>
      </c>
      <c r="K107" s="144" t="str">
        <f>IFERROR(VLOOKUP(INDEX(EU_Extra!$D$157:$D$362,MATCH(LARGE(EU_Extra!I$157:I$362,$D107),EU_Extra!I$157:I$362,0)),Countries!$A:$B,2,FALSE),"")</f>
        <v>Gibraltar</v>
      </c>
      <c r="L107" s="144" t="str">
        <f>IFERROR(VLOOKUP(INDEX(EU_Extra!$D$157:$D$362,MATCH(LARGE(EU_Extra!J$157:J$362,$D107),EU_Extra!J$157:J$362,0)),Countries!$A:$B,2,FALSE),"")</f>
        <v>Kongo</v>
      </c>
      <c r="M107" s="144" t="str">
        <f>IFERROR(VLOOKUP(INDEX(EU_Extra!$D$157:$D$362,MATCH(LARGE(EU_Extra!K$157:K$362,$D107),EU_Extra!K$157:K$362,0)),Countries!$A:$B,2,FALSE),"")</f>
        <v>Mexico</v>
      </c>
      <c r="N107" s="144" t="str">
        <f>IFERROR(VLOOKUP(INDEX(EU_Extra!$D$157:$D$362,MATCH(LARGE(EU_Extra!L$157:L$362,$D107),EU_Extra!L$157:L$362,0)),Countries!$A:$B,2,FALSE),"")</f>
        <v>Kap Verde</v>
      </c>
      <c r="O107" s="144" t="str">
        <f>IFERROR(VLOOKUP(INDEX(EU_Extra!$D$157:$D$362,MATCH(LARGE(EU_Extra!M$157:M$362,$D107),EU_Extra!M$157:M$362,0)),Countries!$A:$B,2,FALSE),"")</f>
        <v>Timor Leste</v>
      </c>
      <c r="P107" s="144" t="str">
        <f>IFERROR(VLOOKUP(INDEX(EU_Extra!$D$157:$D$362,MATCH(LARGE(EU_Extra!N$157:N$362,$D107),EU_Extra!N$157:N$362,0)),Countries!$A:$B,2,FALSE),"")</f>
        <v>Mauritius</v>
      </c>
      <c r="Q107" s="144" t="str">
        <f>IFERROR(VLOOKUP(INDEX(EU_Extra!$D$157:$D$362,MATCH(LARGE(EU_Extra!O$157:O$362,$D107),EU_Extra!O$157:O$362,0)),Countries!$A:$B,2,FALSE),"")</f>
        <v>Färöerinseln</v>
      </c>
      <c r="R107" s="144" t="str">
        <f>IFERROR(VLOOKUP(INDEX(EU_Extra!$D$157:$D$362,MATCH(LARGE(EU_Extra!P$157:P$362,$D107),EU_Extra!P$157:P$362,0)),Countries!$A:$B,2,FALSE),"")</f>
        <v>Chile</v>
      </c>
      <c r="S107" s="144" t="str">
        <f>IFERROR(VLOOKUP(INDEX(EU_Extra!$D$157:$D$362,MATCH(LARGE(EU_Extra!Q$157:Q$362,$D107),EU_Extra!Q$157:Q$362,0)),Countries!$A:$B,2,FALSE),"")</f>
        <v>Afghanistan</v>
      </c>
      <c r="T107" s="144" t="str">
        <f>IFERROR(VLOOKUP(INDEX(EU_Extra!$D$157:$D$362,MATCH(LARGE(EU_Extra!R$157:R$362,$D107),EU_Extra!R$157:R$362,0)),Countries!$A:$B,2,FALSE),"")</f>
        <v>Mexico</v>
      </c>
      <c r="U107" s="144" t="str">
        <f>IFERROR(VLOOKUP(INDEX(EU_Extra!$D$157:$D$362,MATCH(LARGE(EU_Extra!S$157:S$362,$D107),EU_Extra!S$157:S$362,0)),Countries!$A:$B,2,FALSE),"")</f>
        <v>Färöerinseln</v>
      </c>
      <c r="V107" s="144" t="str">
        <f>IFERROR(VLOOKUP(INDEX(EU_Extra!$D$157:$D$362,MATCH(LARGE(EU_Extra!T$157:T$362,$D107),EU_Extra!T$157:T$362,0)),Countries!$A:$B,2,FALSE),"")</f>
        <v>Heiliger Stuhl (Vatikanstadt)</v>
      </c>
      <c r="W107" s="144" t="str">
        <f>IFERROR(VLOOKUP(INDEX(EU_Extra!$D$157:$D$362,MATCH(LARGE(EU_Extra!U$157:U$362,$D107),EU_Extra!U$157:U$362,0)),Countries!$A:$B,2,FALSE),"")</f>
        <v>Korea, Demokratische Volksrepublik</v>
      </c>
      <c r="X107" s="144" t="str">
        <f>IFERROR(VLOOKUP(INDEX(EU_Extra!$D$157:$D$362,MATCH(LARGE(EU_Extra!V$157:V$362,$D107),EU_Extra!V$157:V$362,0)),Countries!$A:$B,2,FALSE),"")</f>
        <v>Dominikanische Republik</v>
      </c>
      <c r="Y107" s="144" t="str">
        <f>IFERROR(VLOOKUP(INDEX(EU_Extra!$D$157:$D$362,MATCH(LARGE(EU_Extra!W$157:W$362,$D107),EU_Extra!W$157:W$362,0)),Countries!$A:$B,2,FALSE),"")</f>
        <v>Argentinien</v>
      </c>
      <c r="Z107" s="144" t="str">
        <f>IFERROR(VLOOKUP(INDEX(EU_Extra!$D$157:$D$362,MATCH(LARGE(EU_Extra!X$157:X$362,$D107),EU_Extra!X$157:X$362,0)),Countries!$A:$B,2,FALSE),"")</f>
        <v>Iran, Islamische Republik</v>
      </c>
      <c r="AA107" s="144" t="str">
        <f>IFERROR(VLOOKUP(INDEX(EU_Extra!$D$157:$D$362,MATCH(LARGE(EU_Extra!Y$157:Y$362,$D107),EU_Extra!Y$157:Y$362,0)),Countries!$A:$B,2,FALSE),"")</f>
        <v>Montenegro</v>
      </c>
      <c r="AB107" s="144" t="str">
        <f>IFERROR(VLOOKUP(INDEX(EU_Extra!$D$157:$D$362,MATCH(LARGE(EU_Extra!Z$157:Z$362,$D107),EU_Extra!Z$157:Z$362,0)),Countries!$A:$B,2,FALSE),"")</f>
        <v/>
      </c>
      <c r="AC107" s="144" t="str">
        <f>IFERROR(VLOOKUP(INDEX(EU_Extra!$D$157:$D$362,MATCH(LARGE(EU_Extra!AA$157:AA$362,$D107),EU_Extra!AA$157:AA$362,0)),Countries!$A:$B,2,FALSE),"")</f>
        <v/>
      </c>
      <c r="AD107" s="144" t="str">
        <f>IFERROR(VLOOKUP(INDEX(EU_Extra!$D$157:$D$362,MATCH(LARGE(EU_Extra!AB$157:AB$362,$D107),EU_Extra!AB$157:AB$362,0)),Countries!$A:$B,2,FALSE),"")</f>
        <v/>
      </c>
      <c r="AE107" s="144" t="str">
        <f>IFERROR(VLOOKUP(INDEX(EU_Extra!$D$157:$D$362,MATCH(LARGE(EU_Extra!AC$157:AC$362,$D107),EU_Extra!AC$157:AC$362,0)),Countries!$A:$B,2,FALSE),"")</f>
        <v/>
      </c>
      <c r="AF107" s="144" t="str">
        <f>IFERROR(VLOOKUP(INDEX(EU_Extra!$D$157:$D$362,MATCH(LARGE(EU_Extra!AD$157:AD$362,$D107),EU_Extra!AD$157:AD$362,0)),Countries!$A:$B,2,FALSE),"")</f>
        <v/>
      </c>
      <c r="AG107" s="144" t="str">
        <f>IFERROR(VLOOKUP(INDEX(EU_Extra!$D$157:$D$362,MATCH(LARGE(EU_Extra!AE$157:AE$362,$D107),EU_Extra!AE$157:AE$362,0)),Countries!$A:$B,2,FALSE),"")</f>
        <v/>
      </c>
      <c r="AH107" s="144" t="str">
        <f>IFERROR(VLOOKUP(INDEX(EU_Extra!$D$157:$D$362,MATCH(LARGE(EU_Extra!AF$157:AF$362,$D107),EU_Extra!AF$157:AF$362,0)),Countries!$A:$B,2,FALSE),"")</f>
        <v/>
      </c>
      <c r="AI107" s="144" t="str">
        <f>IFERROR(VLOOKUP(INDEX(EU_Extra!$D$157:$D$362,MATCH(LARGE(EU_Extra!AG$157:AG$362,$D107),EU_Extra!AG$157:AG$362,0)),Countries!$A:$B,2,FALSE),"")</f>
        <v/>
      </c>
      <c r="AJ107" s="144" t="str">
        <f>IFERROR(VLOOKUP(INDEX(EU_Extra!$D$157:$D$362,MATCH(LARGE(EU_Extra!AH$157:AH$362,$D107),EU_Extra!AH$157:AH$362,0)),Countries!$A:$B,2,FALSE),"")</f>
        <v/>
      </c>
    </row>
    <row r="108" spans="4:36" ht="16" customHeight="1">
      <c r="D108" s="145">
        <f t="shared" si="2"/>
        <v>101</v>
      </c>
      <c r="E108" s="144" t="str">
        <f>IFERROR(VLOOKUP(INDEX(EU_Extra!$D$156:$D$362,MATCH(LARGE(EU_Extra!#REF!,$D108),EU_Extra!#REF!,0)),Countries!$A:$B,2,FALSE),"")</f>
        <v/>
      </c>
      <c r="F108" s="144" t="str">
        <f>IFERROR(VLOOKUP(INDEX(EU_Extra!$D$156:$D$362,MATCH(LARGE(EU_Extra!#REF!,$D108),EU_Extra!#REF!,0)),Countries!$A:$B,2,FALSE),"")</f>
        <v/>
      </c>
      <c r="G108" s="144" t="str">
        <f>IFERROR(VLOOKUP(INDEX(EU_Extra!$D$157:$D$362,MATCH(LARGE(EU_Extra!E$157:E$362,$D108),EU_Extra!E$157:E$362,0)),Countries!$A:$B,2,FALSE),"")</f>
        <v>Ruanda</v>
      </c>
      <c r="H108" s="144" t="str">
        <f>IFERROR(VLOOKUP(INDEX(EU_Extra!$D$157:$D$362,MATCH(LARGE(EU_Extra!F$157:F$362,$D108),EU_Extra!F$157:F$362,0)),Countries!$A:$B,2,FALSE),"")</f>
        <v>Barbados</v>
      </c>
      <c r="I108" s="144" t="str">
        <f>IFERROR(VLOOKUP(INDEX(EU_Extra!$D$157:$D$362,MATCH(LARGE(EU_Extra!G$157:G$362,$D108),EU_Extra!G$157:G$362,0)),Countries!$A:$B,2,FALSE),"")</f>
        <v>Kanada</v>
      </c>
      <c r="J108" s="144" t="str">
        <f>IFERROR(VLOOKUP(INDEX(EU_Extra!$D$157:$D$362,MATCH(LARGE(EU_Extra!H$157:H$362,$D108),EU_Extra!H$157:H$362,0)),Countries!$A:$B,2,FALSE),"")</f>
        <v>Kongo</v>
      </c>
      <c r="K108" s="144" t="str">
        <f>IFERROR(VLOOKUP(INDEX(EU_Extra!$D$157:$D$362,MATCH(LARGE(EU_Extra!I$157:I$362,$D108),EU_Extra!I$157:I$362,0)),Countries!$A:$B,2,FALSE),"")</f>
        <v>Melilla</v>
      </c>
      <c r="L108" s="144" t="str">
        <f>IFERROR(VLOOKUP(INDEX(EU_Extra!$D$157:$D$362,MATCH(LARGE(EU_Extra!J$157:J$362,$D108),EU_Extra!J$157:J$362,0)),Countries!$A:$B,2,FALSE),"")</f>
        <v>Kuba</v>
      </c>
      <c r="M108" s="144" t="str">
        <f>IFERROR(VLOOKUP(INDEX(EU_Extra!$D$157:$D$362,MATCH(LARGE(EU_Extra!K$157:K$362,$D108),EU_Extra!K$157:K$362,0)),Countries!$A:$B,2,FALSE),"")</f>
        <v>Mongolei</v>
      </c>
      <c r="N108" s="144" t="str">
        <f>IFERROR(VLOOKUP(INDEX(EU_Extra!$D$157:$D$362,MATCH(LARGE(EU_Extra!L$157:L$362,$D108),EU_Extra!L$157:L$362,0)),Countries!$A:$B,2,FALSE),"")</f>
        <v>Kuba</v>
      </c>
      <c r="O108" s="144" t="str">
        <f>IFERROR(VLOOKUP(INDEX(EU_Extra!$D$157:$D$362,MATCH(LARGE(EU_Extra!M$157:M$362,$D108),EU_Extra!M$157:M$362,0)),Countries!$A:$B,2,FALSE),"")</f>
        <v>Serbien</v>
      </c>
      <c r="P108" s="144" t="str">
        <f>IFERROR(VLOOKUP(INDEX(EU_Extra!$D$157:$D$362,MATCH(LARGE(EU_Extra!N$157:N$362,$D108),EU_Extra!N$157:N$362,0)),Countries!$A:$B,2,FALSE),"")</f>
        <v>Montenegro</v>
      </c>
      <c r="Q108" s="144" t="str">
        <f>IFERROR(VLOOKUP(INDEX(EU_Extra!$D$157:$D$362,MATCH(LARGE(EU_Extra!O$157:O$362,$D108),EU_Extra!O$157:O$362,0)),Countries!$A:$B,2,FALSE),"")</f>
        <v>Thailand</v>
      </c>
      <c r="R108" s="144" t="str">
        <f>IFERROR(VLOOKUP(INDEX(EU_Extra!$D$157:$D$362,MATCH(LARGE(EU_Extra!P$157:P$362,$D108),EU_Extra!P$157:P$362,0)),Countries!$A:$B,2,FALSE),"")</f>
        <v>Nicht spezifizierte Länder und Gebiete im Rahmen des Warenverkehrs mit Drittländern</v>
      </c>
      <c r="S108" s="144" t="str">
        <f>IFERROR(VLOOKUP(INDEX(EU_Extra!$D$157:$D$362,MATCH(LARGE(EU_Extra!Q$157:Q$362,$D108),EU_Extra!Q$157:Q$362,0)),Countries!$A:$B,2,FALSE),"")</f>
        <v>Mexico</v>
      </c>
      <c r="T108" s="144" t="str">
        <f>IFERROR(VLOOKUP(INDEX(EU_Extra!$D$157:$D$362,MATCH(LARGE(EU_Extra!R$157:R$362,$D108),EU_Extra!R$157:R$362,0)),Countries!$A:$B,2,FALSE),"")</f>
        <v>Burundi</v>
      </c>
      <c r="U108" s="144" t="str">
        <f>IFERROR(VLOOKUP(INDEX(EU_Extra!$D$157:$D$362,MATCH(LARGE(EU_Extra!S$157:S$362,$D108),EU_Extra!S$157:S$362,0)),Countries!$A:$B,2,FALSE),"")</f>
        <v>Heiliger Stuhl (Vatikanstadt)</v>
      </c>
      <c r="V108" s="144" t="str">
        <f>IFERROR(VLOOKUP(INDEX(EU_Extra!$D$157:$D$362,MATCH(LARGE(EU_Extra!T$157:T$362,$D108),EU_Extra!T$157:T$362,0)),Countries!$A:$B,2,FALSE),"")</f>
        <v>Malaysia</v>
      </c>
      <c r="W108" s="144" t="str">
        <f>IFERROR(VLOOKUP(INDEX(EU_Extra!$D$157:$D$362,MATCH(LARGE(EU_Extra!U$157:U$362,$D108),EU_Extra!U$157:U$362,0)),Countries!$A:$B,2,FALSE),"")</f>
        <v>Brasilien</v>
      </c>
      <c r="X108" s="144" t="str">
        <f>IFERROR(VLOOKUP(INDEX(EU_Extra!$D$157:$D$362,MATCH(LARGE(EU_Extra!V$157:V$362,$D108),EU_Extra!V$157:V$362,0)),Countries!$A:$B,2,FALSE),"")</f>
        <v>Australien</v>
      </c>
      <c r="Y108" s="144" t="str">
        <f>IFERROR(VLOOKUP(INDEX(EU_Extra!$D$157:$D$362,MATCH(LARGE(EU_Extra!W$157:W$362,$D108),EU_Extra!W$157:W$362,0)),Countries!$A:$B,2,FALSE),"")</f>
        <v>Weissrussland</v>
      </c>
      <c r="Z108" s="144" t="str">
        <f>IFERROR(VLOOKUP(INDEX(EU_Extra!$D$157:$D$362,MATCH(LARGE(EU_Extra!X$157:X$362,$D108),EU_Extra!X$157:X$362,0)),Countries!$A:$B,2,FALSE),"")</f>
        <v>Aruba</v>
      </c>
      <c r="AA108" s="144" t="str">
        <f>IFERROR(VLOOKUP(INDEX(EU_Extra!$D$157:$D$362,MATCH(LARGE(EU_Extra!Y$157:Y$362,$D108),EU_Extra!Y$157:Y$362,0)),Countries!$A:$B,2,FALSE),"")</f>
        <v>Weissrussland</v>
      </c>
      <c r="AB108" s="144" t="str">
        <f>IFERROR(VLOOKUP(INDEX(EU_Extra!$D$157:$D$362,MATCH(LARGE(EU_Extra!Z$157:Z$362,$D108),EU_Extra!Z$157:Z$362,0)),Countries!$A:$B,2,FALSE),"")</f>
        <v/>
      </c>
      <c r="AC108" s="144" t="str">
        <f>IFERROR(VLOOKUP(INDEX(EU_Extra!$D$157:$D$362,MATCH(LARGE(EU_Extra!AA$157:AA$362,$D108),EU_Extra!AA$157:AA$362,0)),Countries!$A:$B,2,FALSE),"")</f>
        <v/>
      </c>
      <c r="AD108" s="144" t="str">
        <f>IFERROR(VLOOKUP(INDEX(EU_Extra!$D$157:$D$362,MATCH(LARGE(EU_Extra!AB$157:AB$362,$D108),EU_Extra!AB$157:AB$362,0)),Countries!$A:$B,2,FALSE),"")</f>
        <v/>
      </c>
      <c r="AE108" s="144" t="str">
        <f>IFERROR(VLOOKUP(INDEX(EU_Extra!$D$157:$D$362,MATCH(LARGE(EU_Extra!AC$157:AC$362,$D108),EU_Extra!AC$157:AC$362,0)),Countries!$A:$B,2,FALSE),"")</f>
        <v/>
      </c>
      <c r="AF108" s="144" t="str">
        <f>IFERROR(VLOOKUP(INDEX(EU_Extra!$D$157:$D$362,MATCH(LARGE(EU_Extra!AD$157:AD$362,$D108),EU_Extra!AD$157:AD$362,0)),Countries!$A:$B,2,FALSE),"")</f>
        <v/>
      </c>
      <c r="AG108" s="144" t="str">
        <f>IFERROR(VLOOKUP(INDEX(EU_Extra!$D$157:$D$362,MATCH(LARGE(EU_Extra!AE$157:AE$362,$D108),EU_Extra!AE$157:AE$362,0)),Countries!$A:$B,2,FALSE),"")</f>
        <v/>
      </c>
      <c r="AH108" s="144" t="str">
        <f>IFERROR(VLOOKUP(INDEX(EU_Extra!$D$157:$D$362,MATCH(LARGE(EU_Extra!AF$157:AF$362,$D108),EU_Extra!AF$157:AF$362,0)),Countries!$A:$B,2,FALSE),"")</f>
        <v/>
      </c>
      <c r="AI108" s="144" t="str">
        <f>IFERROR(VLOOKUP(INDEX(EU_Extra!$D$157:$D$362,MATCH(LARGE(EU_Extra!AG$157:AG$362,$D108),EU_Extra!AG$157:AG$362,0)),Countries!$A:$B,2,FALSE),"")</f>
        <v/>
      </c>
      <c r="AJ108" s="144" t="str">
        <f>IFERROR(VLOOKUP(INDEX(EU_Extra!$D$157:$D$362,MATCH(LARGE(EU_Extra!AH$157:AH$362,$D108),EU_Extra!AH$157:AH$362,0)),Countries!$A:$B,2,FALSE),"")</f>
        <v/>
      </c>
    </row>
    <row r="109" spans="4:36" ht="16" customHeight="1">
      <c r="D109" s="145">
        <f t="shared" si="2"/>
        <v>102</v>
      </c>
      <c r="E109" s="144" t="str">
        <f>IFERROR(VLOOKUP(INDEX(EU_Extra!$D$156:$D$362,MATCH(LARGE(EU_Extra!#REF!,$D109),EU_Extra!#REF!,0)),Countries!$A:$B,2,FALSE),"")</f>
        <v/>
      </c>
      <c r="F109" s="144" t="str">
        <f>IFERROR(VLOOKUP(INDEX(EU_Extra!$D$156:$D$362,MATCH(LARGE(EU_Extra!#REF!,$D109),EU_Extra!#REF!,0)),Countries!$A:$B,2,FALSE),"")</f>
        <v/>
      </c>
      <c r="G109" s="144" t="str">
        <f>IFERROR(VLOOKUP(INDEX(EU_Extra!$D$157:$D$362,MATCH(LARGE(EU_Extra!E$157:E$362,$D109),EU_Extra!E$157:E$362,0)),Countries!$A:$B,2,FALSE),"")</f>
        <v>Barbados</v>
      </c>
      <c r="H109" s="144" t="str">
        <f>IFERROR(VLOOKUP(INDEX(EU_Extra!$D$157:$D$362,MATCH(LARGE(EU_Extra!F$157:F$362,$D109),EU_Extra!F$157:F$362,0)),Countries!$A:$B,2,FALSE),"")</f>
        <v>Lao, Demokratische Volksrepublik</v>
      </c>
      <c r="I109" s="144" t="str">
        <f>IFERROR(VLOOKUP(INDEX(EU_Extra!$D$157:$D$362,MATCH(LARGE(EU_Extra!G$157:G$362,$D109),EU_Extra!G$157:G$362,0)),Countries!$A:$B,2,FALSE),"")</f>
        <v>Nepal</v>
      </c>
      <c r="J109" s="144" t="str">
        <f>IFERROR(VLOOKUP(INDEX(EU_Extra!$D$157:$D$362,MATCH(LARGE(EU_Extra!H$157:H$362,$D109),EU_Extra!H$157:H$362,0)),Countries!$A:$B,2,FALSE),"")</f>
        <v>Haiti</v>
      </c>
      <c r="K109" s="144" t="str">
        <f>IFERROR(VLOOKUP(INDEX(EU_Extra!$D$157:$D$362,MATCH(LARGE(EU_Extra!I$157:I$362,$D109),EU_Extra!I$157:I$362,0)),Countries!$A:$B,2,FALSE),"")</f>
        <v>Athiopien</v>
      </c>
      <c r="L109" s="144" t="str">
        <f>IFERROR(VLOOKUP(INDEX(EU_Extra!$D$157:$D$362,MATCH(LARGE(EU_Extra!J$157:J$362,$D109),EU_Extra!J$157:J$362,0)),Countries!$A:$B,2,FALSE),"")</f>
        <v>Kap Verde</v>
      </c>
      <c r="M109" s="144" t="str">
        <f>IFERROR(VLOOKUP(INDEX(EU_Extra!$D$157:$D$362,MATCH(LARGE(EU_Extra!K$157:K$362,$D109),EU_Extra!K$157:K$362,0)),Countries!$A:$B,2,FALSE),"")</f>
        <v>Namibia</v>
      </c>
      <c r="N109" s="144" t="str">
        <f>IFERROR(VLOOKUP(INDEX(EU_Extra!$D$157:$D$362,MATCH(LARGE(EU_Extra!L$157:L$362,$D109),EU_Extra!L$157:L$362,0)),Countries!$A:$B,2,FALSE),"")</f>
        <v>Gabun</v>
      </c>
      <c r="O109" s="144" t="str">
        <f>IFERROR(VLOOKUP(INDEX(EU_Extra!$D$157:$D$362,MATCH(LARGE(EU_Extra!M$157:M$362,$D109),EU_Extra!M$157:M$362,0)),Countries!$A:$B,2,FALSE),"")</f>
        <v>Haiti</v>
      </c>
      <c r="P109" s="144" t="str">
        <f>IFERROR(VLOOKUP(INDEX(EU_Extra!$D$157:$D$362,MATCH(LARGE(EU_Extra!N$157:N$362,$D109),EU_Extra!N$157:N$362,0)),Countries!$A:$B,2,FALSE),"")</f>
        <v>NL Antillen</v>
      </c>
      <c r="Q109" s="144" t="str">
        <f>IFERROR(VLOOKUP(INDEX(EU_Extra!$D$157:$D$362,MATCH(LARGE(EU_Extra!O$157:O$362,$D109),EU_Extra!O$157:O$362,0)),Countries!$A:$B,2,FALSE),"")</f>
        <v>Nepal</v>
      </c>
      <c r="R109" s="144" t="str">
        <f>IFERROR(VLOOKUP(INDEX(EU_Extra!$D$157:$D$362,MATCH(LARGE(EU_Extra!P$157:P$362,$D109),EU_Extra!P$157:P$362,0)),Countries!$A:$B,2,FALSE),"")</f>
        <v>Tansania</v>
      </c>
      <c r="S109" s="144" t="str">
        <f>IFERROR(VLOOKUP(INDEX(EU_Extra!$D$157:$D$362,MATCH(LARGE(EU_Extra!Q$157:Q$362,$D109),EU_Extra!Q$157:Q$362,0)),Countries!$A:$B,2,FALSE),"")</f>
        <v>Malaysia</v>
      </c>
      <c r="T109" s="144" t="str">
        <f>IFERROR(VLOOKUP(INDEX(EU_Extra!$D$157:$D$362,MATCH(LARGE(EU_Extra!R$157:R$362,$D109),EU_Extra!R$157:R$362,0)),Countries!$A:$B,2,FALSE),"")</f>
        <v>Schiffsbedarf Extra</v>
      </c>
      <c r="U109" s="144" t="str">
        <f>IFERROR(VLOOKUP(INDEX(EU_Extra!$D$157:$D$362,MATCH(LARGE(EU_Extra!S$157:S$362,$D109),EU_Extra!S$157:S$362,0)),Countries!$A:$B,2,FALSE),"")</f>
        <v>Chile</v>
      </c>
      <c r="V109" s="144" t="str">
        <f>IFERROR(VLOOKUP(INDEX(EU_Extra!$D$157:$D$362,MATCH(LARGE(EU_Extra!T$157:T$362,$D109),EU_Extra!T$157:T$362,0)),Countries!$A:$B,2,FALSE),"")</f>
        <v>Weissrussland</v>
      </c>
      <c r="W109" s="144" t="str">
        <f>IFERROR(VLOOKUP(INDEX(EU_Extra!$D$157:$D$362,MATCH(LARGE(EU_Extra!U$157:U$362,$D109),EU_Extra!U$157:U$362,0)),Countries!$A:$B,2,FALSE),"")</f>
        <v>Taiwan</v>
      </c>
      <c r="X109" s="144" t="str">
        <f>IFERROR(VLOOKUP(INDEX(EU_Extra!$D$157:$D$362,MATCH(LARGE(EU_Extra!V$157:V$362,$D109),EU_Extra!V$157:V$362,0)),Countries!$A:$B,2,FALSE),"")</f>
        <v>Heiliger Stuhl (Vatikanstadt)</v>
      </c>
      <c r="Y109" s="144" t="str">
        <f>IFERROR(VLOOKUP(INDEX(EU_Extra!$D$157:$D$362,MATCH(LARGE(EU_Extra!W$157:W$362,$D109),EU_Extra!W$157:W$362,0)),Countries!$A:$B,2,FALSE),"")</f>
        <v>Madagaskar</v>
      </c>
      <c r="Z109" s="144" t="str">
        <f>IFERROR(VLOOKUP(INDEX(EU_Extra!$D$157:$D$362,MATCH(LARGE(EU_Extra!X$157:X$362,$D109),EU_Extra!X$157:X$362,0)),Countries!$A:$B,2,FALSE),"")</f>
        <v>Irak</v>
      </c>
      <c r="AA109" s="144" t="str">
        <f>IFERROR(VLOOKUP(INDEX(EU_Extra!$D$157:$D$362,MATCH(LARGE(EU_Extra!Y$157:Y$362,$D109),EU_Extra!Y$157:Y$362,0)),Countries!$A:$B,2,FALSE),"")</f>
        <v>Irak</v>
      </c>
      <c r="AB109" s="144" t="str">
        <f>IFERROR(VLOOKUP(INDEX(EU_Extra!$D$157:$D$362,MATCH(LARGE(EU_Extra!Z$157:Z$362,$D109),EU_Extra!Z$157:Z$362,0)),Countries!$A:$B,2,FALSE),"")</f>
        <v/>
      </c>
      <c r="AC109" s="144" t="str">
        <f>IFERROR(VLOOKUP(INDEX(EU_Extra!$D$157:$D$362,MATCH(LARGE(EU_Extra!AA$157:AA$362,$D109),EU_Extra!AA$157:AA$362,0)),Countries!$A:$B,2,FALSE),"")</f>
        <v/>
      </c>
      <c r="AD109" s="144" t="str">
        <f>IFERROR(VLOOKUP(INDEX(EU_Extra!$D$157:$D$362,MATCH(LARGE(EU_Extra!AB$157:AB$362,$D109),EU_Extra!AB$157:AB$362,0)),Countries!$A:$B,2,FALSE),"")</f>
        <v/>
      </c>
      <c r="AE109" s="144" t="str">
        <f>IFERROR(VLOOKUP(INDEX(EU_Extra!$D$157:$D$362,MATCH(LARGE(EU_Extra!AC$157:AC$362,$D109),EU_Extra!AC$157:AC$362,0)),Countries!$A:$B,2,FALSE),"")</f>
        <v/>
      </c>
      <c r="AF109" s="144" t="str">
        <f>IFERROR(VLOOKUP(INDEX(EU_Extra!$D$157:$D$362,MATCH(LARGE(EU_Extra!AD$157:AD$362,$D109),EU_Extra!AD$157:AD$362,0)),Countries!$A:$B,2,FALSE),"")</f>
        <v/>
      </c>
      <c r="AG109" s="144" t="str">
        <f>IFERROR(VLOOKUP(INDEX(EU_Extra!$D$157:$D$362,MATCH(LARGE(EU_Extra!AE$157:AE$362,$D109),EU_Extra!AE$157:AE$362,0)),Countries!$A:$B,2,FALSE),"")</f>
        <v/>
      </c>
      <c r="AH109" s="144" t="str">
        <f>IFERROR(VLOOKUP(INDEX(EU_Extra!$D$157:$D$362,MATCH(LARGE(EU_Extra!AF$157:AF$362,$D109),EU_Extra!AF$157:AF$362,0)),Countries!$A:$B,2,FALSE),"")</f>
        <v/>
      </c>
      <c r="AI109" s="144" t="str">
        <f>IFERROR(VLOOKUP(INDEX(EU_Extra!$D$157:$D$362,MATCH(LARGE(EU_Extra!AG$157:AG$362,$D109),EU_Extra!AG$157:AG$362,0)),Countries!$A:$B,2,FALSE),"")</f>
        <v/>
      </c>
      <c r="AJ109" s="144" t="str">
        <f>IFERROR(VLOOKUP(INDEX(EU_Extra!$D$157:$D$362,MATCH(LARGE(EU_Extra!AH$157:AH$362,$D109),EU_Extra!AH$157:AH$362,0)),Countries!$A:$B,2,FALSE),"")</f>
        <v/>
      </c>
    </row>
    <row r="110" spans="4:36" ht="16" customHeight="1">
      <c r="D110" s="145">
        <f t="shared" si="2"/>
        <v>103</v>
      </c>
      <c r="E110" s="144" t="str">
        <f>IFERROR(VLOOKUP(INDEX(EU_Extra!$D$156:$D$362,MATCH(LARGE(EU_Extra!#REF!,$D110),EU_Extra!#REF!,0)),Countries!$A:$B,2,FALSE),"")</f>
        <v/>
      </c>
      <c r="F110" s="144" t="str">
        <f>IFERROR(VLOOKUP(INDEX(EU_Extra!$D$156:$D$362,MATCH(LARGE(EU_Extra!#REF!,$D110),EU_Extra!#REF!,0)),Countries!$A:$B,2,FALSE),"")</f>
        <v/>
      </c>
      <c r="G110" s="144" t="str">
        <f>IFERROR(VLOOKUP(INDEX(EU_Extra!$D$157:$D$362,MATCH(LARGE(EU_Extra!E$157:E$362,$D110),EU_Extra!E$157:E$362,0)),Countries!$A:$B,2,FALSE),"")</f>
        <v>Kanada</v>
      </c>
      <c r="H110" s="144" t="str">
        <f>IFERROR(VLOOKUP(INDEX(EU_Extra!$D$157:$D$362,MATCH(LARGE(EU_Extra!F$157:F$362,$D110),EU_Extra!F$157:F$362,0)),Countries!$A:$B,2,FALSE),"")</f>
        <v>Kenia</v>
      </c>
      <c r="I110" s="144" t="str">
        <f>IFERROR(VLOOKUP(INDEX(EU_Extra!$D$157:$D$362,MATCH(LARGE(EU_Extra!G$157:G$362,$D110),EU_Extra!G$157:G$362,0)),Countries!$A:$B,2,FALSE),"")</f>
        <v>Kongo, Demokratische Republik</v>
      </c>
      <c r="J110" s="144" t="str">
        <f>IFERROR(VLOOKUP(INDEX(EU_Extra!$D$157:$D$362,MATCH(LARGE(EU_Extra!H$157:H$362,$D110),EU_Extra!H$157:H$362,0)),Countries!$A:$B,2,FALSE),"")</f>
        <v>Malaysia</v>
      </c>
      <c r="K110" s="144" t="str">
        <f>IFERROR(VLOOKUP(INDEX(EU_Extra!$D$157:$D$362,MATCH(LARGE(EU_Extra!I$157:I$362,$D110),EU_Extra!I$157:I$362,0)),Countries!$A:$B,2,FALSE),"")</f>
        <v>Färöerinseln</v>
      </c>
      <c r="L110" s="144" t="str">
        <f>IFERROR(VLOOKUP(INDEX(EU_Extra!$D$157:$D$362,MATCH(LARGE(EU_Extra!J$157:J$362,$D110),EU_Extra!J$157:J$362,0)),Countries!$A:$B,2,FALSE),"")</f>
        <v>Aruba</v>
      </c>
      <c r="M110" s="144" t="str">
        <f>IFERROR(VLOOKUP(INDEX(EU_Extra!$D$157:$D$362,MATCH(LARGE(EU_Extra!K$157:K$362,$D110),EU_Extra!K$157:K$362,0)),Countries!$A:$B,2,FALSE),"")</f>
        <v>Aruba</v>
      </c>
      <c r="N110" s="144" t="str">
        <f>IFERROR(VLOOKUP(INDEX(EU_Extra!$D$157:$D$362,MATCH(LARGE(EU_Extra!L$157:L$362,$D110),EU_Extra!L$157:L$362,0)),Countries!$A:$B,2,FALSE),"")</f>
        <v>Malaysia</v>
      </c>
      <c r="O110" s="144" t="str">
        <f>IFERROR(VLOOKUP(INDEX(EU_Extra!$D$157:$D$362,MATCH(LARGE(EU_Extra!M$157:M$362,$D110),EU_Extra!M$157:M$362,0)),Countries!$A:$B,2,FALSE),"")</f>
        <v>Barbados</v>
      </c>
      <c r="P110" s="144" t="str">
        <f>IFERROR(VLOOKUP(INDEX(EU_Extra!$D$157:$D$362,MATCH(LARGE(EU_Extra!N$157:N$362,$D110),EU_Extra!N$157:N$362,0)),Countries!$A:$B,2,FALSE),"")</f>
        <v>Zentralafrikanische Republik</v>
      </c>
      <c r="Q110" s="144" t="str">
        <f>IFERROR(VLOOKUP(INDEX(EU_Extra!$D$157:$D$362,MATCH(LARGE(EU_Extra!O$157:O$362,$D110),EU_Extra!O$157:O$362,0)),Countries!$A:$B,2,FALSE),"")</f>
        <v>NL Antillen</v>
      </c>
      <c r="R110" s="144" t="str">
        <f>IFERROR(VLOOKUP(INDEX(EU_Extra!$D$157:$D$362,MATCH(LARGE(EU_Extra!P$157:P$362,$D110),EU_Extra!P$157:P$362,0)),Countries!$A:$B,2,FALSE),"")</f>
        <v>Montenegro</v>
      </c>
      <c r="S110" s="144" t="str">
        <f>IFERROR(VLOOKUP(INDEX(EU_Extra!$D$157:$D$362,MATCH(LARGE(EU_Extra!Q$157:Q$362,$D110),EU_Extra!Q$157:Q$362,0)),Countries!$A:$B,2,FALSE),"")</f>
        <v>Albanien</v>
      </c>
      <c r="T110" s="144" t="str">
        <f>IFERROR(VLOOKUP(INDEX(EU_Extra!$D$157:$D$362,MATCH(LARGE(EU_Extra!R$157:R$362,$D110),EU_Extra!R$157:R$362,0)),Countries!$A:$B,2,FALSE),"")</f>
        <v>Albanien</v>
      </c>
      <c r="U110" s="144" t="str">
        <f>IFERROR(VLOOKUP(INDEX(EU_Extra!$D$157:$D$362,MATCH(LARGE(EU_Extra!S$157:S$362,$D110),EU_Extra!S$157:S$362,0)),Countries!$A:$B,2,FALSE),"")</f>
        <v>Irak</v>
      </c>
      <c r="V110" s="144" t="str">
        <f>IFERROR(VLOOKUP(INDEX(EU_Extra!$D$157:$D$362,MATCH(LARGE(EU_Extra!T$157:T$362,$D110),EU_Extra!T$157:T$362,0)),Countries!$A:$B,2,FALSE),"")</f>
        <v>Hong Kong</v>
      </c>
      <c r="W110" s="144" t="str">
        <f>IFERROR(VLOOKUP(INDEX(EU_Extra!$D$157:$D$362,MATCH(LARGE(EU_Extra!U$157:U$362,$D110),EU_Extra!U$157:U$362,0)),Countries!$A:$B,2,FALSE),"")</f>
        <v>Pakistan</v>
      </c>
      <c r="X110" s="144" t="str">
        <f>IFERROR(VLOOKUP(INDEX(EU_Extra!$D$157:$D$362,MATCH(LARGE(EU_Extra!V$157:V$362,$D110),EU_Extra!V$157:V$362,0)),Countries!$A:$B,2,FALSE),"")</f>
        <v>Mexico</v>
      </c>
      <c r="Y110" s="144" t="str">
        <f>IFERROR(VLOOKUP(INDEX(EU_Extra!$D$157:$D$362,MATCH(LARGE(EU_Extra!W$157:W$362,$D110),EU_Extra!W$157:W$362,0)),Countries!$A:$B,2,FALSE),"")</f>
        <v>Bonaire, St Eustatius und Saba</v>
      </c>
      <c r="Z110" s="144" t="str">
        <f>IFERROR(VLOOKUP(INDEX(EU_Extra!$D$157:$D$362,MATCH(LARGE(EU_Extra!X$157:X$362,$D110),EU_Extra!X$157:X$362,0)),Countries!$A:$B,2,FALSE),"")</f>
        <v>St Lucia</v>
      </c>
      <c r="AA110" s="144" t="str">
        <f>IFERROR(VLOOKUP(INDEX(EU_Extra!$D$157:$D$362,MATCH(LARGE(EU_Extra!Y$157:Y$362,$D110),EU_Extra!Y$157:Y$362,0)),Countries!$A:$B,2,FALSE),"")</f>
        <v>Bonaire, St Eustatius und Saba</v>
      </c>
      <c r="AB110" s="144" t="str">
        <f>IFERROR(VLOOKUP(INDEX(EU_Extra!$D$157:$D$362,MATCH(LARGE(EU_Extra!Z$157:Z$362,$D110),EU_Extra!Z$157:Z$362,0)),Countries!$A:$B,2,FALSE),"")</f>
        <v/>
      </c>
      <c r="AC110" s="144" t="str">
        <f>IFERROR(VLOOKUP(INDEX(EU_Extra!$D$157:$D$362,MATCH(LARGE(EU_Extra!AA$157:AA$362,$D110),EU_Extra!AA$157:AA$362,0)),Countries!$A:$B,2,FALSE),"")</f>
        <v/>
      </c>
      <c r="AD110" s="144" t="str">
        <f>IFERROR(VLOOKUP(INDEX(EU_Extra!$D$157:$D$362,MATCH(LARGE(EU_Extra!AB$157:AB$362,$D110),EU_Extra!AB$157:AB$362,0)),Countries!$A:$B,2,FALSE),"")</f>
        <v/>
      </c>
      <c r="AE110" s="144" t="str">
        <f>IFERROR(VLOOKUP(INDEX(EU_Extra!$D$157:$D$362,MATCH(LARGE(EU_Extra!AC$157:AC$362,$D110),EU_Extra!AC$157:AC$362,0)),Countries!$A:$B,2,FALSE),"")</f>
        <v/>
      </c>
      <c r="AF110" s="144" t="str">
        <f>IFERROR(VLOOKUP(INDEX(EU_Extra!$D$157:$D$362,MATCH(LARGE(EU_Extra!AD$157:AD$362,$D110),EU_Extra!AD$157:AD$362,0)),Countries!$A:$B,2,FALSE),"")</f>
        <v/>
      </c>
      <c r="AG110" s="144" t="str">
        <f>IFERROR(VLOOKUP(INDEX(EU_Extra!$D$157:$D$362,MATCH(LARGE(EU_Extra!AE$157:AE$362,$D110),EU_Extra!AE$157:AE$362,0)),Countries!$A:$B,2,FALSE),"")</f>
        <v/>
      </c>
      <c r="AH110" s="144" t="str">
        <f>IFERROR(VLOOKUP(INDEX(EU_Extra!$D$157:$D$362,MATCH(LARGE(EU_Extra!AF$157:AF$362,$D110),EU_Extra!AF$157:AF$362,0)),Countries!$A:$B,2,FALSE),"")</f>
        <v/>
      </c>
      <c r="AI110" s="144" t="str">
        <f>IFERROR(VLOOKUP(INDEX(EU_Extra!$D$157:$D$362,MATCH(LARGE(EU_Extra!AG$157:AG$362,$D110),EU_Extra!AG$157:AG$362,0)),Countries!$A:$B,2,FALSE),"")</f>
        <v/>
      </c>
      <c r="AJ110" s="144" t="str">
        <f>IFERROR(VLOOKUP(INDEX(EU_Extra!$D$157:$D$362,MATCH(LARGE(EU_Extra!AH$157:AH$362,$D110),EU_Extra!AH$157:AH$362,0)),Countries!$A:$B,2,FALSE),"")</f>
        <v/>
      </c>
    </row>
    <row r="111" spans="4:36" ht="16" customHeight="1">
      <c r="D111" s="145">
        <f t="shared" si="2"/>
        <v>104</v>
      </c>
      <c r="E111" s="144" t="str">
        <f>IFERROR(VLOOKUP(INDEX(EU_Extra!$D$156:$D$362,MATCH(LARGE(EU_Extra!#REF!,$D111),EU_Extra!#REF!,0)),Countries!$A:$B,2,FALSE),"")</f>
        <v/>
      </c>
      <c r="F111" s="144" t="str">
        <f>IFERROR(VLOOKUP(INDEX(EU_Extra!$D$156:$D$362,MATCH(LARGE(EU_Extra!#REF!,$D111),EU_Extra!#REF!,0)),Countries!$A:$B,2,FALSE),"")</f>
        <v/>
      </c>
      <c r="G111" s="144" t="str">
        <f>IFERROR(VLOOKUP(INDEX(EU_Extra!$D$157:$D$362,MATCH(LARGE(EU_Extra!E$157:E$362,$D111),EU_Extra!E$157:E$362,0)),Countries!$A:$B,2,FALSE),"")</f>
        <v>Guyana</v>
      </c>
      <c r="H111" s="144" t="str">
        <f>IFERROR(VLOOKUP(INDEX(EU_Extra!$D$157:$D$362,MATCH(LARGE(EU_Extra!F$157:F$362,$D111),EU_Extra!F$157:F$362,0)),Countries!$A:$B,2,FALSE),"")</f>
        <v>Kanada</v>
      </c>
      <c r="I111" s="144" t="str">
        <f>IFERROR(VLOOKUP(INDEX(EU_Extra!$D$157:$D$362,MATCH(LARGE(EU_Extra!G$157:G$362,$D111),EU_Extra!G$157:G$362,0)),Countries!$A:$B,2,FALSE),"")</f>
        <v>Korea, Republik</v>
      </c>
      <c r="J111" s="144" t="str">
        <f>IFERROR(VLOOKUP(INDEX(EU_Extra!$D$157:$D$362,MATCH(LARGE(EU_Extra!H$157:H$362,$D111),EU_Extra!H$157:H$362,0)),Countries!$A:$B,2,FALSE),"")</f>
        <v>Neuseeland</v>
      </c>
      <c r="K111" s="144" t="str">
        <f>IFERROR(VLOOKUP(INDEX(EU_Extra!$D$157:$D$362,MATCH(LARGE(EU_Extra!I$157:I$362,$D111),EU_Extra!I$157:I$362,0)),Countries!$A:$B,2,FALSE),"")</f>
        <v>Korea, Demokratische Volksrepublik</v>
      </c>
      <c r="L111" s="144" t="str">
        <f>IFERROR(VLOOKUP(INDEX(EU_Extra!$D$157:$D$362,MATCH(LARGE(EU_Extra!J$157:J$362,$D111),EU_Extra!J$157:J$362,0)),Countries!$A:$B,2,FALSE),"")</f>
        <v>Mexico</v>
      </c>
      <c r="M111" s="144" t="str">
        <f>IFERROR(VLOOKUP(INDEX(EU_Extra!$D$157:$D$362,MATCH(LARGE(EU_Extra!K$157:K$362,$D111),EU_Extra!K$157:K$362,0)),Countries!$A:$B,2,FALSE),"")</f>
        <v>Weissrussland</v>
      </c>
      <c r="N111" s="144" t="str">
        <f>IFERROR(VLOOKUP(INDEX(EU_Extra!$D$157:$D$362,MATCH(LARGE(EU_Extra!L$157:L$362,$D111),EU_Extra!L$157:L$362,0)),Countries!$A:$B,2,FALSE),"")</f>
        <v>Eritrea</v>
      </c>
      <c r="O111" s="144" t="str">
        <f>IFERROR(VLOOKUP(INDEX(EU_Extra!$D$157:$D$362,MATCH(LARGE(EU_Extra!M$157:M$362,$D111),EU_Extra!M$157:M$362,0)),Countries!$A:$B,2,FALSE),"")</f>
        <v>Heiliger Stuhl (Vatikanstadt)</v>
      </c>
      <c r="P111" s="144" t="str">
        <f>IFERROR(VLOOKUP(INDEX(EU_Extra!$D$157:$D$362,MATCH(LARGE(EU_Extra!N$157:N$362,$D111),EU_Extra!N$157:N$362,0)),Countries!$A:$B,2,FALSE),"")</f>
        <v>Chile</v>
      </c>
      <c r="Q111" s="144" t="str">
        <f>IFERROR(VLOOKUP(INDEX(EU_Extra!$D$157:$D$362,MATCH(LARGE(EU_Extra!O$157:O$362,$D111),EU_Extra!O$157:O$362,0)),Countries!$A:$B,2,FALSE),"")</f>
        <v>Uganda</v>
      </c>
      <c r="R111" s="144" t="str">
        <f>IFERROR(VLOOKUP(INDEX(EU_Extra!$D$157:$D$362,MATCH(LARGE(EU_Extra!P$157:P$362,$D111),EU_Extra!P$157:P$362,0)),Countries!$A:$B,2,FALSE),"")</f>
        <v>Argentinien</v>
      </c>
      <c r="S111" s="144" t="str">
        <f>IFERROR(VLOOKUP(INDEX(EU_Extra!$D$157:$D$362,MATCH(LARGE(EU_Extra!Q$157:Q$362,$D111),EU_Extra!Q$157:Q$362,0)),Countries!$A:$B,2,FALSE),"")</f>
        <v>Tschad</v>
      </c>
      <c r="T111" s="144" t="str">
        <f>IFERROR(VLOOKUP(INDEX(EU_Extra!$D$157:$D$362,MATCH(LARGE(EU_Extra!R$157:R$362,$D111),EU_Extra!R$157:R$362,0)),Countries!$A:$B,2,FALSE),"")</f>
        <v>Irak</v>
      </c>
      <c r="U111" s="144" t="str">
        <f>IFERROR(VLOOKUP(INDEX(EU_Extra!$D$157:$D$362,MATCH(LARGE(EU_Extra!S$157:S$362,$D111),EU_Extra!S$157:S$362,0)),Countries!$A:$B,2,FALSE),"")</f>
        <v>Cote d'Ivoire</v>
      </c>
      <c r="V111" s="144" t="str">
        <f>IFERROR(VLOOKUP(INDEX(EU_Extra!$D$157:$D$362,MATCH(LARGE(EU_Extra!T$157:T$362,$D111),EU_Extra!T$157:T$362,0)),Countries!$A:$B,2,FALSE),"")</f>
        <v>Dominikanische Republik</v>
      </c>
      <c r="W111" s="144" t="str">
        <f>IFERROR(VLOOKUP(INDEX(EU_Extra!$D$157:$D$362,MATCH(LARGE(EU_Extra!U$157:U$362,$D111),EU_Extra!U$157:U$362,0)),Countries!$A:$B,2,FALSE),"")</f>
        <v>Kongo</v>
      </c>
      <c r="X111" s="144" t="str">
        <f>IFERROR(VLOOKUP(INDEX(EU_Extra!$D$157:$D$362,MATCH(LARGE(EU_Extra!V$157:V$362,$D111),EU_Extra!V$157:V$362,0)),Countries!$A:$B,2,FALSE),"")</f>
        <v>Thailand</v>
      </c>
      <c r="Y111" s="144" t="str">
        <f>IFERROR(VLOOKUP(INDEX(EU_Extra!$D$157:$D$362,MATCH(LARGE(EU_Extra!W$157:W$362,$D111),EU_Extra!W$157:W$362,0)),Countries!$A:$B,2,FALSE),"")</f>
        <v>Mexico</v>
      </c>
      <c r="Z111" s="144" t="str">
        <f>IFERROR(VLOOKUP(INDEX(EU_Extra!$D$157:$D$362,MATCH(LARGE(EU_Extra!X$157:X$362,$D111),EU_Extra!X$157:X$362,0)),Countries!$A:$B,2,FALSE),"")</f>
        <v>Aserbaidschan</v>
      </c>
      <c r="AA111" s="144" t="str">
        <f>IFERROR(VLOOKUP(INDEX(EU_Extra!$D$157:$D$362,MATCH(LARGE(EU_Extra!Y$157:Y$362,$D111),EU_Extra!Y$157:Y$362,0)),Countries!$A:$B,2,FALSE),"")</f>
        <v>Nicht spezifizierte Länder und Gebiete im Rahmen des Warenverkehrs mit Drittländern</v>
      </c>
      <c r="AB111" s="144" t="str">
        <f>IFERROR(VLOOKUP(INDEX(EU_Extra!$D$157:$D$362,MATCH(LARGE(EU_Extra!Z$157:Z$362,$D111),EU_Extra!Z$157:Z$362,0)),Countries!$A:$B,2,FALSE),"")</f>
        <v/>
      </c>
      <c r="AC111" s="144" t="str">
        <f>IFERROR(VLOOKUP(INDEX(EU_Extra!$D$157:$D$362,MATCH(LARGE(EU_Extra!AA$157:AA$362,$D111),EU_Extra!AA$157:AA$362,0)),Countries!$A:$B,2,FALSE),"")</f>
        <v/>
      </c>
      <c r="AD111" s="144" t="str">
        <f>IFERROR(VLOOKUP(INDEX(EU_Extra!$D$157:$D$362,MATCH(LARGE(EU_Extra!AB$157:AB$362,$D111),EU_Extra!AB$157:AB$362,0)),Countries!$A:$B,2,FALSE),"")</f>
        <v/>
      </c>
      <c r="AE111" s="144" t="str">
        <f>IFERROR(VLOOKUP(INDEX(EU_Extra!$D$157:$D$362,MATCH(LARGE(EU_Extra!AC$157:AC$362,$D111),EU_Extra!AC$157:AC$362,0)),Countries!$A:$B,2,FALSE),"")</f>
        <v/>
      </c>
      <c r="AF111" s="144" t="str">
        <f>IFERROR(VLOOKUP(INDEX(EU_Extra!$D$157:$D$362,MATCH(LARGE(EU_Extra!AD$157:AD$362,$D111),EU_Extra!AD$157:AD$362,0)),Countries!$A:$B,2,FALSE),"")</f>
        <v/>
      </c>
      <c r="AG111" s="144" t="str">
        <f>IFERROR(VLOOKUP(INDEX(EU_Extra!$D$157:$D$362,MATCH(LARGE(EU_Extra!AE$157:AE$362,$D111),EU_Extra!AE$157:AE$362,0)),Countries!$A:$B,2,FALSE),"")</f>
        <v/>
      </c>
      <c r="AH111" s="144" t="str">
        <f>IFERROR(VLOOKUP(INDEX(EU_Extra!$D$157:$D$362,MATCH(LARGE(EU_Extra!AF$157:AF$362,$D111),EU_Extra!AF$157:AF$362,0)),Countries!$A:$B,2,FALSE),"")</f>
        <v/>
      </c>
      <c r="AI111" s="144" t="str">
        <f>IFERROR(VLOOKUP(INDEX(EU_Extra!$D$157:$D$362,MATCH(LARGE(EU_Extra!AG$157:AG$362,$D111),EU_Extra!AG$157:AG$362,0)),Countries!$A:$B,2,FALSE),"")</f>
        <v/>
      </c>
      <c r="AJ111" s="144" t="str">
        <f>IFERROR(VLOOKUP(INDEX(EU_Extra!$D$157:$D$362,MATCH(LARGE(EU_Extra!AH$157:AH$362,$D111),EU_Extra!AH$157:AH$362,0)),Countries!$A:$B,2,FALSE),"")</f>
        <v/>
      </c>
    </row>
    <row r="112" spans="4:36" ht="16" customHeight="1">
      <c r="D112" s="145">
        <f t="shared" si="2"/>
        <v>105</v>
      </c>
      <c r="E112" s="144" t="str">
        <f>IFERROR(VLOOKUP(INDEX(EU_Extra!$D$156:$D$362,MATCH(LARGE(EU_Extra!#REF!,$D112),EU_Extra!#REF!,0)),Countries!$A:$B,2,FALSE),"")</f>
        <v/>
      </c>
      <c r="F112" s="144" t="str">
        <f>IFERROR(VLOOKUP(INDEX(EU_Extra!$D$156:$D$362,MATCH(LARGE(EU_Extra!#REF!,$D112),EU_Extra!#REF!,0)),Countries!$A:$B,2,FALSE),"")</f>
        <v/>
      </c>
      <c r="G112" s="144" t="str">
        <f>IFERROR(VLOOKUP(INDEX(EU_Extra!$D$157:$D$362,MATCH(LARGE(EU_Extra!E$157:E$362,$D112),EU_Extra!E$157:E$362,0)),Countries!$A:$B,2,FALSE),"")</f>
        <v>Fransösisch Polynesien</v>
      </c>
      <c r="H112" s="144" t="str">
        <f>IFERROR(VLOOKUP(INDEX(EU_Extra!$D$157:$D$362,MATCH(LARGE(EU_Extra!F$157:F$362,$D112),EU_Extra!F$157:F$362,0)),Countries!$A:$B,2,FALSE),"")</f>
        <v>Burundi</v>
      </c>
      <c r="I112" s="144" t="str">
        <f>IFERROR(VLOOKUP(INDEX(EU_Extra!$D$157:$D$362,MATCH(LARGE(EU_Extra!G$157:G$362,$D112),EU_Extra!G$157:G$362,0)),Countries!$A:$B,2,FALSE),"")</f>
        <v>Hong Kong</v>
      </c>
      <c r="J112" s="144" t="str">
        <f>IFERROR(VLOOKUP(INDEX(EU_Extra!$D$157:$D$362,MATCH(LARGE(EU_Extra!H$157:H$362,$D112),EU_Extra!H$157:H$362,0)),Countries!$A:$B,2,FALSE),"")</f>
        <v>Burundi</v>
      </c>
      <c r="K112" s="144" t="str">
        <f>IFERROR(VLOOKUP(INDEX(EU_Extra!$D$157:$D$362,MATCH(LARGE(EU_Extra!I$157:I$362,$D112),EU_Extra!I$157:I$362,0)),Countries!$A:$B,2,FALSE),"")</f>
        <v>Kanada</v>
      </c>
      <c r="L112" s="144" t="str">
        <f>IFERROR(VLOOKUP(INDEX(EU_Extra!$D$157:$D$362,MATCH(LARGE(EU_Extra!J$157:J$362,$D112),EU_Extra!J$157:J$362,0)),Countries!$A:$B,2,FALSE),"")</f>
        <v>Mongolei</v>
      </c>
      <c r="M112" s="144" t="str">
        <f>IFERROR(VLOOKUP(INDEX(EU_Extra!$D$157:$D$362,MATCH(LARGE(EU_Extra!K$157:K$362,$D112),EU_Extra!K$157:K$362,0)),Countries!$A:$B,2,FALSE),"")</f>
        <v>Thailand</v>
      </c>
      <c r="N112" s="144" t="str">
        <f>IFERROR(VLOOKUP(INDEX(EU_Extra!$D$157:$D$362,MATCH(LARGE(EU_Extra!L$157:L$362,$D112),EU_Extra!L$157:L$362,0)),Countries!$A:$B,2,FALSE),"")</f>
        <v>Cote d'Ivoire</v>
      </c>
      <c r="O112" s="144" t="str">
        <f>IFERROR(VLOOKUP(INDEX(EU_Extra!$D$157:$D$362,MATCH(LARGE(EU_Extra!M$157:M$362,$D112),EU_Extra!M$157:M$362,0)),Countries!$A:$B,2,FALSE),"")</f>
        <v>Brasilien</v>
      </c>
      <c r="P112" s="144" t="str">
        <f>IFERROR(VLOOKUP(INDEX(EU_Extra!$D$157:$D$362,MATCH(LARGE(EU_Extra!N$157:N$362,$D112),EU_Extra!N$157:N$362,0)),Countries!$A:$B,2,FALSE),"")</f>
        <v>Aruba</v>
      </c>
      <c r="Q112" s="144" t="str">
        <f>IFERROR(VLOOKUP(INDEX(EU_Extra!$D$157:$D$362,MATCH(LARGE(EU_Extra!O$157:O$362,$D112),EU_Extra!O$157:O$362,0)),Countries!$A:$B,2,FALSE),"")</f>
        <v>Ruanda</v>
      </c>
      <c r="R112" s="144" t="str">
        <f>IFERROR(VLOOKUP(INDEX(EU_Extra!$D$157:$D$362,MATCH(LARGE(EU_Extra!P$157:P$362,$D112),EU_Extra!P$157:P$362,0)),Countries!$A:$B,2,FALSE),"")</f>
        <v>Hong Kong</v>
      </c>
      <c r="S112" s="144" t="str">
        <f>IFERROR(VLOOKUP(INDEX(EU_Extra!$D$157:$D$362,MATCH(LARGE(EU_Extra!Q$157:Q$362,$D112),EU_Extra!Q$157:Q$362,0)),Countries!$A:$B,2,FALSE),"")</f>
        <v>Trinidad und Tobago</v>
      </c>
      <c r="T112" s="144" t="str">
        <f>IFERROR(VLOOKUP(INDEX(EU_Extra!$D$157:$D$362,MATCH(LARGE(EU_Extra!R$157:R$362,$D112),EU_Extra!R$157:R$362,0)),Countries!$A:$B,2,FALSE),"")</f>
        <v>Zentralafrikanische Republik</v>
      </c>
      <c r="U112" s="144" t="str">
        <f>IFERROR(VLOOKUP(INDEX(EU_Extra!$D$157:$D$362,MATCH(LARGE(EU_Extra!S$157:S$362,$D112),EU_Extra!S$157:S$362,0)),Countries!$A:$B,2,FALSE),"")</f>
        <v>Burundi</v>
      </c>
      <c r="V112" s="144" t="str">
        <f>IFERROR(VLOOKUP(INDEX(EU_Extra!$D$157:$D$362,MATCH(LARGE(EU_Extra!T$157:T$362,$D112),EU_Extra!T$157:T$362,0)),Countries!$A:$B,2,FALSE),"")</f>
        <v>Burundi</v>
      </c>
      <c r="W112" s="144" t="str">
        <f>IFERROR(VLOOKUP(INDEX(EU_Extra!$D$157:$D$362,MATCH(LARGE(EU_Extra!U$157:U$362,$D112),EU_Extra!U$157:U$362,0)),Countries!$A:$B,2,FALSE),"")</f>
        <v>Turkmenistan</v>
      </c>
      <c r="X112" s="144" t="str">
        <f>IFERROR(VLOOKUP(INDEX(EU_Extra!$D$157:$D$362,MATCH(LARGE(EU_Extra!V$157:V$362,$D112),EU_Extra!V$157:V$362,0)),Countries!$A:$B,2,FALSE),"")</f>
        <v>Haiti</v>
      </c>
      <c r="Y112" s="144" t="str">
        <f>IFERROR(VLOOKUP(INDEX(EU_Extra!$D$157:$D$362,MATCH(LARGE(EU_Extra!W$157:W$362,$D112),EU_Extra!W$157:W$362,0)),Countries!$A:$B,2,FALSE),"")</f>
        <v>Kuba</v>
      </c>
      <c r="Z112" s="144" t="str">
        <f>IFERROR(VLOOKUP(INDEX(EU_Extra!$D$157:$D$362,MATCH(LARGE(EU_Extra!X$157:X$362,$D112),EU_Extra!X$157:X$362,0)),Countries!$A:$B,2,FALSE),"")</f>
        <v>Zentralafrikanische Republik</v>
      </c>
      <c r="AA112" s="144" t="str">
        <f>IFERROR(VLOOKUP(INDEX(EU_Extra!$D$157:$D$362,MATCH(LARGE(EU_Extra!Y$157:Y$362,$D112),EU_Extra!Y$157:Y$362,0)),Countries!$A:$B,2,FALSE),"")</f>
        <v>Sao Tome und Procipe</v>
      </c>
      <c r="AB112" s="144" t="str">
        <f>IFERROR(VLOOKUP(INDEX(EU_Extra!$D$157:$D$362,MATCH(LARGE(EU_Extra!Z$157:Z$362,$D112),EU_Extra!Z$157:Z$362,0)),Countries!$A:$B,2,FALSE),"")</f>
        <v/>
      </c>
      <c r="AC112" s="144" t="str">
        <f>IFERROR(VLOOKUP(INDEX(EU_Extra!$D$157:$D$362,MATCH(LARGE(EU_Extra!AA$157:AA$362,$D112),EU_Extra!AA$157:AA$362,0)),Countries!$A:$B,2,FALSE),"")</f>
        <v/>
      </c>
      <c r="AD112" s="144" t="str">
        <f>IFERROR(VLOOKUP(INDEX(EU_Extra!$D$157:$D$362,MATCH(LARGE(EU_Extra!AB$157:AB$362,$D112),EU_Extra!AB$157:AB$362,0)),Countries!$A:$B,2,FALSE),"")</f>
        <v/>
      </c>
      <c r="AE112" s="144" t="str">
        <f>IFERROR(VLOOKUP(INDEX(EU_Extra!$D$157:$D$362,MATCH(LARGE(EU_Extra!AC$157:AC$362,$D112),EU_Extra!AC$157:AC$362,0)),Countries!$A:$B,2,FALSE),"")</f>
        <v/>
      </c>
      <c r="AF112" s="144" t="str">
        <f>IFERROR(VLOOKUP(INDEX(EU_Extra!$D$157:$D$362,MATCH(LARGE(EU_Extra!AD$157:AD$362,$D112),EU_Extra!AD$157:AD$362,0)),Countries!$A:$B,2,FALSE),"")</f>
        <v/>
      </c>
      <c r="AG112" s="144" t="str">
        <f>IFERROR(VLOOKUP(INDEX(EU_Extra!$D$157:$D$362,MATCH(LARGE(EU_Extra!AE$157:AE$362,$D112),EU_Extra!AE$157:AE$362,0)),Countries!$A:$B,2,FALSE),"")</f>
        <v/>
      </c>
      <c r="AH112" s="144" t="str">
        <f>IFERROR(VLOOKUP(INDEX(EU_Extra!$D$157:$D$362,MATCH(LARGE(EU_Extra!AF$157:AF$362,$D112),EU_Extra!AF$157:AF$362,0)),Countries!$A:$B,2,FALSE),"")</f>
        <v/>
      </c>
      <c r="AI112" s="144" t="str">
        <f>IFERROR(VLOOKUP(INDEX(EU_Extra!$D$157:$D$362,MATCH(LARGE(EU_Extra!AG$157:AG$362,$D112),EU_Extra!AG$157:AG$362,0)),Countries!$A:$B,2,FALSE),"")</f>
        <v/>
      </c>
      <c r="AJ112" s="144" t="str">
        <f>IFERROR(VLOOKUP(INDEX(EU_Extra!$D$157:$D$362,MATCH(LARGE(EU_Extra!AH$157:AH$362,$D112),EU_Extra!AH$157:AH$362,0)),Countries!$A:$B,2,FALSE),"")</f>
        <v/>
      </c>
    </row>
    <row r="113" spans="4:36" ht="16" customHeight="1">
      <c r="D113" s="145">
        <f t="shared" si="2"/>
        <v>106</v>
      </c>
      <c r="E113" s="144" t="str">
        <f>IFERROR(VLOOKUP(INDEX(EU_Extra!$D$156:$D$362,MATCH(LARGE(EU_Extra!#REF!,$D113),EU_Extra!#REF!,0)),Countries!$A:$B,2,FALSE),"")</f>
        <v/>
      </c>
      <c r="F113" s="144" t="str">
        <f>IFERROR(VLOOKUP(INDEX(EU_Extra!$D$156:$D$362,MATCH(LARGE(EU_Extra!#REF!,$D113),EU_Extra!#REF!,0)),Countries!$A:$B,2,FALSE),"")</f>
        <v/>
      </c>
      <c r="G113" s="144" t="str">
        <f>IFERROR(VLOOKUP(INDEX(EU_Extra!$D$157:$D$362,MATCH(LARGE(EU_Extra!E$157:E$362,$D113),EU_Extra!E$157:E$362,0)),Countries!$A:$B,2,FALSE),"")</f>
        <v>Korea, Republik</v>
      </c>
      <c r="H113" s="144" t="str">
        <f>IFERROR(VLOOKUP(INDEX(EU_Extra!$D$157:$D$362,MATCH(LARGE(EU_Extra!F$157:F$362,$D113),EU_Extra!F$157:F$362,0)),Countries!$A:$B,2,FALSE),"")</f>
        <v>Guyana</v>
      </c>
      <c r="I113" s="144" t="str">
        <f>IFERROR(VLOOKUP(INDEX(EU_Extra!$D$157:$D$362,MATCH(LARGE(EU_Extra!G$157:G$362,$D113),EU_Extra!G$157:G$362,0)),Countries!$A:$B,2,FALSE),"")</f>
        <v>Kongo</v>
      </c>
      <c r="J113" s="144" t="str">
        <f>IFERROR(VLOOKUP(INDEX(EU_Extra!$D$157:$D$362,MATCH(LARGE(EU_Extra!H$157:H$362,$D113),EU_Extra!H$157:H$362,0)),Countries!$A:$B,2,FALSE),"")</f>
        <v>Eritrea</v>
      </c>
      <c r="K113" s="144" t="str">
        <f>IFERROR(VLOOKUP(INDEX(EU_Extra!$D$157:$D$362,MATCH(LARGE(EU_Extra!I$157:I$362,$D113),EU_Extra!I$157:I$362,0)),Countries!$A:$B,2,FALSE),"")</f>
        <v>Nicht spezifizierte Länder und Gebiete im Rahmen des Warenverkehrs mit Drittländern</v>
      </c>
      <c r="L113" s="144" t="str">
        <f>IFERROR(VLOOKUP(INDEX(EU_Extra!$D$157:$D$362,MATCH(LARGE(EU_Extra!J$157:J$362,$D113),EU_Extra!J$157:J$362,0)),Countries!$A:$B,2,FALSE),"")</f>
        <v>Weissrussland</v>
      </c>
      <c r="M113" s="144" t="str">
        <f>IFERROR(VLOOKUP(INDEX(EU_Extra!$D$157:$D$362,MATCH(LARGE(EU_Extra!K$157:K$362,$D113),EU_Extra!K$157:K$362,0)),Countries!$A:$B,2,FALSE),"")</f>
        <v>Afghanistan</v>
      </c>
      <c r="N113" s="144" t="str">
        <f>IFERROR(VLOOKUP(INDEX(EU_Extra!$D$157:$D$362,MATCH(LARGE(EU_Extra!L$157:L$362,$D113),EU_Extra!L$157:L$362,0)),Countries!$A:$B,2,FALSE),"")</f>
        <v>Nicht spezifizierte Länder und Gebiete im Rahmen des Warenverkehrs mit Drittländern</v>
      </c>
      <c r="O113" s="144" t="str">
        <f>IFERROR(VLOOKUP(INDEX(EU_Extra!$D$157:$D$362,MATCH(LARGE(EU_Extra!M$157:M$362,$D113),EU_Extra!M$157:M$362,0)),Countries!$A:$B,2,FALSE),"")</f>
        <v>Namibia</v>
      </c>
      <c r="P113" s="144" t="str">
        <f>IFERROR(VLOOKUP(INDEX(EU_Extra!$D$157:$D$362,MATCH(LARGE(EU_Extra!N$157:N$362,$D113),EU_Extra!N$157:N$362,0)),Countries!$A:$B,2,FALSE),"")</f>
        <v>Hong Kong</v>
      </c>
      <c r="Q113" s="144" t="str">
        <f>IFERROR(VLOOKUP(INDEX(EU_Extra!$D$157:$D$362,MATCH(LARGE(EU_Extra!O$157:O$362,$D113),EU_Extra!O$157:O$362,0)),Countries!$A:$B,2,FALSE),"")</f>
        <v>Barbados</v>
      </c>
      <c r="R113" s="144" t="str">
        <f>IFERROR(VLOOKUP(INDEX(EU_Extra!$D$157:$D$362,MATCH(LARGE(EU_Extra!P$157:P$362,$D113),EU_Extra!P$157:P$362,0)),Countries!$A:$B,2,FALSE),"")</f>
        <v>Schiffsbedarf Extra</v>
      </c>
      <c r="S113" s="144" t="str">
        <f>IFERROR(VLOOKUP(INDEX(EU_Extra!$D$157:$D$362,MATCH(LARGE(EU_Extra!Q$157:Q$362,$D113),EU_Extra!Q$157:Q$362,0)),Countries!$A:$B,2,FALSE),"")</f>
        <v>Sri Lanka</v>
      </c>
      <c r="T113" s="144" t="str">
        <f>IFERROR(VLOOKUP(INDEX(EU_Extra!$D$157:$D$362,MATCH(LARGE(EU_Extra!R$157:R$362,$D113),EU_Extra!R$157:R$362,0)),Countries!$A:$B,2,FALSE),"")</f>
        <v>Färöerinseln</v>
      </c>
      <c r="U113" s="144" t="str">
        <f>IFERROR(VLOOKUP(INDEX(EU_Extra!$D$157:$D$362,MATCH(LARGE(EU_Extra!S$157:S$362,$D113),EU_Extra!S$157:S$362,0)),Countries!$A:$B,2,FALSE),"")</f>
        <v>Guinea-Bissau</v>
      </c>
      <c r="V113" s="144" t="str">
        <f>IFERROR(VLOOKUP(INDEX(EU_Extra!$D$157:$D$362,MATCH(LARGE(EU_Extra!T$157:T$362,$D113),EU_Extra!T$157:T$362,0)),Countries!$A:$B,2,FALSE),"")</f>
        <v>Philippinen</v>
      </c>
      <c r="W113" s="144" t="str">
        <f>IFERROR(VLOOKUP(INDEX(EU_Extra!$D$157:$D$362,MATCH(LARGE(EU_Extra!U$157:U$362,$D113),EU_Extra!U$157:U$362,0)),Countries!$A:$B,2,FALSE),"")</f>
        <v>Gibraltar</v>
      </c>
      <c r="X113" s="144" t="str">
        <f>IFERROR(VLOOKUP(INDEX(EU_Extra!$D$157:$D$362,MATCH(LARGE(EU_Extra!V$157:V$362,$D113),EU_Extra!V$157:V$362,0)),Countries!$A:$B,2,FALSE),"")</f>
        <v>Namibia</v>
      </c>
      <c r="Y113" s="144" t="str">
        <f>IFERROR(VLOOKUP(INDEX(EU_Extra!$D$157:$D$362,MATCH(LARGE(EU_Extra!W$157:W$362,$D113),EU_Extra!W$157:W$362,0)),Countries!$A:$B,2,FALSE),"")</f>
        <v>Barbados</v>
      </c>
      <c r="Z113" s="144" t="str">
        <f>IFERROR(VLOOKUP(INDEX(EU_Extra!$D$157:$D$362,MATCH(LARGE(EU_Extra!X$157:X$362,$D113),EU_Extra!X$157:X$362,0)),Countries!$A:$B,2,FALSE),"")</f>
        <v>Nicaragua</v>
      </c>
      <c r="AA113" s="144" t="str">
        <f>IFERROR(VLOOKUP(INDEX(EU_Extra!$D$157:$D$362,MATCH(LARGE(EU_Extra!Y$157:Y$362,$D113),EU_Extra!Y$157:Y$362,0)),Countries!$A:$B,2,FALSE),"")</f>
        <v>Argentinien</v>
      </c>
      <c r="AB113" s="144" t="str">
        <f>IFERROR(VLOOKUP(INDEX(EU_Extra!$D$157:$D$362,MATCH(LARGE(EU_Extra!Z$157:Z$362,$D113),EU_Extra!Z$157:Z$362,0)),Countries!$A:$B,2,FALSE),"")</f>
        <v/>
      </c>
      <c r="AC113" s="144" t="str">
        <f>IFERROR(VLOOKUP(INDEX(EU_Extra!$D$157:$D$362,MATCH(LARGE(EU_Extra!AA$157:AA$362,$D113),EU_Extra!AA$157:AA$362,0)),Countries!$A:$B,2,FALSE),"")</f>
        <v/>
      </c>
      <c r="AD113" s="144" t="str">
        <f>IFERROR(VLOOKUP(INDEX(EU_Extra!$D$157:$D$362,MATCH(LARGE(EU_Extra!AB$157:AB$362,$D113),EU_Extra!AB$157:AB$362,0)),Countries!$A:$B,2,FALSE),"")</f>
        <v/>
      </c>
      <c r="AE113" s="144" t="str">
        <f>IFERROR(VLOOKUP(INDEX(EU_Extra!$D$157:$D$362,MATCH(LARGE(EU_Extra!AC$157:AC$362,$D113),EU_Extra!AC$157:AC$362,0)),Countries!$A:$B,2,FALSE),"")</f>
        <v/>
      </c>
      <c r="AF113" s="144" t="str">
        <f>IFERROR(VLOOKUP(INDEX(EU_Extra!$D$157:$D$362,MATCH(LARGE(EU_Extra!AD$157:AD$362,$D113),EU_Extra!AD$157:AD$362,0)),Countries!$A:$B,2,FALSE),"")</f>
        <v/>
      </c>
      <c r="AG113" s="144" t="str">
        <f>IFERROR(VLOOKUP(INDEX(EU_Extra!$D$157:$D$362,MATCH(LARGE(EU_Extra!AE$157:AE$362,$D113),EU_Extra!AE$157:AE$362,0)),Countries!$A:$B,2,FALSE),"")</f>
        <v/>
      </c>
      <c r="AH113" s="144" t="str">
        <f>IFERROR(VLOOKUP(INDEX(EU_Extra!$D$157:$D$362,MATCH(LARGE(EU_Extra!AF$157:AF$362,$D113),EU_Extra!AF$157:AF$362,0)),Countries!$A:$B,2,FALSE),"")</f>
        <v/>
      </c>
      <c r="AI113" s="144" t="str">
        <f>IFERROR(VLOOKUP(INDEX(EU_Extra!$D$157:$D$362,MATCH(LARGE(EU_Extra!AG$157:AG$362,$D113),EU_Extra!AG$157:AG$362,0)),Countries!$A:$B,2,FALSE),"")</f>
        <v/>
      </c>
      <c r="AJ113" s="144" t="str">
        <f>IFERROR(VLOOKUP(INDEX(EU_Extra!$D$157:$D$362,MATCH(LARGE(EU_Extra!AH$157:AH$362,$D113),EU_Extra!AH$157:AH$362,0)),Countries!$A:$B,2,FALSE),"")</f>
        <v/>
      </c>
    </row>
    <row r="114" spans="4:36" ht="16" customHeight="1">
      <c r="D114" s="145">
        <f t="shared" si="2"/>
        <v>107</v>
      </c>
      <c r="E114" s="144" t="str">
        <f>IFERROR(VLOOKUP(INDEX(EU_Extra!$D$156:$D$362,MATCH(LARGE(EU_Extra!#REF!,$D114),EU_Extra!#REF!,0)),Countries!$A:$B,2,FALSE),"")</f>
        <v/>
      </c>
      <c r="F114" s="144" t="str">
        <f>IFERROR(VLOOKUP(INDEX(EU_Extra!$D$156:$D$362,MATCH(LARGE(EU_Extra!#REF!,$D114),EU_Extra!#REF!,0)),Countries!$A:$B,2,FALSE),"")</f>
        <v/>
      </c>
      <c r="G114" s="144" t="str">
        <f>IFERROR(VLOOKUP(INDEX(EU_Extra!$D$157:$D$362,MATCH(LARGE(EU_Extra!E$157:E$362,$D114),EU_Extra!E$157:E$362,0)),Countries!$A:$B,2,FALSE),"")</f>
        <v>Antigua und Barbuda</v>
      </c>
      <c r="H114" s="144" t="str">
        <f>IFERROR(VLOOKUP(INDEX(EU_Extra!$D$157:$D$362,MATCH(LARGE(EU_Extra!F$157:F$362,$D114),EU_Extra!F$157:F$362,0)),Countries!$A:$B,2,FALSE),"")</f>
        <v>Mauritius</v>
      </c>
      <c r="I114" s="144" t="str">
        <f>IFERROR(VLOOKUP(INDEX(EU_Extra!$D$157:$D$362,MATCH(LARGE(EU_Extra!G$157:G$362,$D114),EU_Extra!G$157:G$362,0)),Countries!$A:$B,2,FALSE),"")</f>
        <v>Tansania</v>
      </c>
      <c r="J114" s="144" t="str">
        <f>IFERROR(VLOOKUP(INDEX(EU_Extra!$D$157:$D$362,MATCH(LARGE(EU_Extra!H$157:H$362,$D114),EU_Extra!H$157:H$362,0)),Countries!$A:$B,2,FALSE),"")</f>
        <v>Somalia</v>
      </c>
      <c r="K114" s="144" t="str">
        <f>IFERROR(VLOOKUP(INDEX(EU_Extra!$D$157:$D$362,MATCH(LARGE(EU_Extra!I$157:I$362,$D114),EU_Extra!I$157:I$362,0)),Countries!$A:$B,2,FALSE),"")</f>
        <v>Kongo, Demokratische Republik</v>
      </c>
      <c r="L114" s="144" t="str">
        <f>IFERROR(VLOOKUP(INDEX(EU_Extra!$D$157:$D$362,MATCH(LARGE(EU_Extra!J$157:J$362,$D114),EU_Extra!J$157:J$362,0)),Countries!$A:$B,2,FALSE),"")</f>
        <v>Singapur</v>
      </c>
      <c r="M114" s="144" t="str">
        <f>IFERROR(VLOOKUP(INDEX(EU_Extra!$D$157:$D$362,MATCH(LARGE(EU_Extra!K$157:K$362,$D114),EU_Extra!K$157:K$362,0)),Countries!$A:$B,2,FALSE),"")</f>
        <v>St Kitts und Nevis</v>
      </c>
      <c r="N114" s="144" t="str">
        <f>IFERROR(VLOOKUP(INDEX(EU_Extra!$D$157:$D$362,MATCH(LARGE(EU_Extra!L$157:L$362,$D114),EU_Extra!L$157:L$362,0)),Countries!$A:$B,2,FALSE),"")</f>
        <v>Mayotte</v>
      </c>
      <c r="O114" s="144" t="str">
        <f>IFERROR(VLOOKUP(INDEX(EU_Extra!$D$157:$D$362,MATCH(LARGE(EU_Extra!M$157:M$362,$D114),EU_Extra!M$157:M$362,0)),Countries!$A:$B,2,FALSE),"")</f>
        <v>Somalia</v>
      </c>
      <c r="P114" s="144" t="str">
        <f>IFERROR(VLOOKUP(INDEX(EU_Extra!$D$157:$D$362,MATCH(LARGE(EU_Extra!N$157:N$362,$D114),EU_Extra!N$157:N$362,0)),Countries!$A:$B,2,FALSE),"")</f>
        <v>Weissrussland</v>
      </c>
      <c r="Q114" s="144" t="str">
        <f>IFERROR(VLOOKUP(INDEX(EU_Extra!$D$157:$D$362,MATCH(LARGE(EU_Extra!O$157:O$362,$D114),EU_Extra!O$157:O$362,0)),Countries!$A:$B,2,FALSE),"")</f>
        <v>Montenegro</v>
      </c>
      <c r="R114" s="144" t="str">
        <f>IFERROR(VLOOKUP(INDEX(EU_Extra!$D$157:$D$362,MATCH(LARGE(EU_Extra!P$157:P$362,$D114),EU_Extra!P$157:P$362,0)),Countries!$A:$B,2,FALSE),"")</f>
        <v>Mexico</v>
      </c>
      <c r="S114" s="144" t="str">
        <f>IFERROR(VLOOKUP(INDEX(EU_Extra!$D$157:$D$362,MATCH(LARGE(EU_Extra!Q$157:Q$362,$D114),EU_Extra!Q$157:Q$362,0)),Countries!$A:$B,2,FALSE),"")</f>
        <v>Curacao</v>
      </c>
      <c r="T114" s="144" t="str">
        <f>IFERROR(VLOOKUP(INDEX(EU_Extra!$D$157:$D$362,MATCH(LARGE(EU_Extra!R$157:R$362,$D114),EU_Extra!R$157:R$362,0)),Countries!$A:$B,2,FALSE),"")</f>
        <v>Dominikanische Republik</v>
      </c>
      <c r="U114" s="144" t="str">
        <f>IFERROR(VLOOKUP(INDEX(EU_Extra!$D$157:$D$362,MATCH(LARGE(EU_Extra!S$157:S$362,$D114),EU_Extra!S$157:S$362,0)),Countries!$A:$B,2,FALSE),"")</f>
        <v>Ruanda</v>
      </c>
      <c r="V114" s="144" t="str">
        <f>IFERROR(VLOOKUP(INDEX(EU_Extra!$D$157:$D$362,MATCH(LARGE(EU_Extra!T$157:T$362,$D114),EU_Extra!T$157:T$362,0)),Countries!$A:$B,2,FALSE),"")</f>
        <v>Nepal</v>
      </c>
      <c r="W114" s="144" t="str">
        <f>IFERROR(VLOOKUP(INDEX(EU_Extra!$D$157:$D$362,MATCH(LARGE(EU_Extra!U$157:U$362,$D114),EU_Extra!U$157:U$362,0)),Countries!$A:$B,2,FALSE),"")</f>
        <v>Mexico</v>
      </c>
      <c r="X114" s="144" t="str">
        <f>IFERROR(VLOOKUP(INDEX(EU_Extra!$D$157:$D$362,MATCH(LARGE(EU_Extra!V$157:V$362,$D114),EU_Extra!V$157:V$362,0)),Countries!$A:$B,2,FALSE),"")</f>
        <v>Mauretanien</v>
      </c>
      <c r="Y114" s="144" t="str">
        <f>IFERROR(VLOOKUP(INDEX(EU_Extra!$D$157:$D$362,MATCH(LARGE(EU_Extra!W$157:W$362,$D114),EU_Extra!W$157:W$362,0)),Countries!$A:$B,2,FALSE),"")</f>
        <v>Sudan</v>
      </c>
      <c r="Z114" s="144" t="str">
        <f>IFERROR(VLOOKUP(INDEX(EU_Extra!$D$157:$D$362,MATCH(LARGE(EU_Extra!X$157:X$362,$D114),EU_Extra!X$157:X$362,0)),Countries!$A:$B,2,FALSE),"")</f>
        <v>Curacao</v>
      </c>
      <c r="AA114" s="144" t="str">
        <f>IFERROR(VLOOKUP(INDEX(EU_Extra!$D$157:$D$362,MATCH(LARGE(EU_Extra!Y$157:Y$362,$D114),EU_Extra!Y$157:Y$362,0)),Countries!$A:$B,2,FALSE),"")</f>
        <v>Kolumbien</v>
      </c>
      <c r="AB114" s="144" t="str">
        <f>IFERROR(VLOOKUP(INDEX(EU_Extra!$D$157:$D$362,MATCH(LARGE(EU_Extra!Z$157:Z$362,$D114),EU_Extra!Z$157:Z$362,0)),Countries!$A:$B,2,FALSE),"")</f>
        <v/>
      </c>
      <c r="AC114" s="144" t="str">
        <f>IFERROR(VLOOKUP(INDEX(EU_Extra!$D$157:$D$362,MATCH(LARGE(EU_Extra!AA$157:AA$362,$D114),EU_Extra!AA$157:AA$362,0)),Countries!$A:$B,2,FALSE),"")</f>
        <v/>
      </c>
      <c r="AD114" s="144" t="str">
        <f>IFERROR(VLOOKUP(INDEX(EU_Extra!$D$157:$D$362,MATCH(LARGE(EU_Extra!AB$157:AB$362,$D114),EU_Extra!AB$157:AB$362,0)),Countries!$A:$B,2,FALSE),"")</f>
        <v/>
      </c>
      <c r="AE114" s="144" t="str">
        <f>IFERROR(VLOOKUP(INDEX(EU_Extra!$D$157:$D$362,MATCH(LARGE(EU_Extra!AC$157:AC$362,$D114),EU_Extra!AC$157:AC$362,0)),Countries!$A:$B,2,FALSE),"")</f>
        <v/>
      </c>
      <c r="AF114" s="144" t="str">
        <f>IFERROR(VLOOKUP(INDEX(EU_Extra!$D$157:$D$362,MATCH(LARGE(EU_Extra!AD$157:AD$362,$D114),EU_Extra!AD$157:AD$362,0)),Countries!$A:$B,2,FALSE),"")</f>
        <v/>
      </c>
      <c r="AG114" s="144" t="str">
        <f>IFERROR(VLOOKUP(INDEX(EU_Extra!$D$157:$D$362,MATCH(LARGE(EU_Extra!AE$157:AE$362,$D114),EU_Extra!AE$157:AE$362,0)),Countries!$A:$B,2,FALSE),"")</f>
        <v/>
      </c>
      <c r="AH114" s="144" t="str">
        <f>IFERROR(VLOOKUP(INDEX(EU_Extra!$D$157:$D$362,MATCH(LARGE(EU_Extra!AF$157:AF$362,$D114),EU_Extra!AF$157:AF$362,0)),Countries!$A:$B,2,FALSE),"")</f>
        <v/>
      </c>
      <c r="AI114" s="144" t="str">
        <f>IFERROR(VLOOKUP(INDEX(EU_Extra!$D$157:$D$362,MATCH(LARGE(EU_Extra!AG$157:AG$362,$D114),EU_Extra!AG$157:AG$362,0)),Countries!$A:$B,2,FALSE),"")</f>
        <v/>
      </c>
      <c r="AJ114" s="144" t="str">
        <f>IFERROR(VLOOKUP(INDEX(EU_Extra!$D$157:$D$362,MATCH(LARGE(EU_Extra!AH$157:AH$362,$D114),EU_Extra!AH$157:AH$362,0)),Countries!$A:$B,2,FALSE),"")</f>
        <v/>
      </c>
    </row>
    <row r="115" spans="4:36" ht="16" customHeight="1">
      <c r="D115" s="145">
        <f t="shared" si="2"/>
        <v>108</v>
      </c>
      <c r="E115" s="144" t="str">
        <f>IFERROR(VLOOKUP(INDEX(EU_Extra!$D$156:$D$362,MATCH(LARGE(EU_Extra!#REF!,$D115),EU_Extra!#REF!,0)),Countries!$A:$B,2,FALSE),"")</f>
        <v/>
      </c>
      <c r="F115" s="144" t="str">
        <f>IFERROR(VLOOKUP(INDEX(EU_Extra!$D$156:$D$362,MATCH(LARGE(EU_Extra!#REF!,$D115),EU_Extra!#REF!,0)),Countries!$A:$B,2,FALSE),"")</f>
        <v/>
      </c>
      <c r="G115" s="144" t="str">
        <f>IFERROR(VLOOKUP(INDEX(EU_Extra!$D$157:$D$362,MATCH(LARGE(EU_Extra!E$157:E$362,$D115),EU_Extra!E$157:E$362,0)),Countries!$A:$B,2,FALSE),"")</f>
        <v>Indien</v>
      </c>
      <c r="H115" s="144" t="str">
        <f>IFERROR(VLOOKUP(INDEX(EU_Extra!$D$157:$D$362,MATCH(LARGE(EU_Extra!F$157:F$362,$D115),EU_Extra!F$157:F$362,0)),Countries!$A:$B,2,FALSE),"")</f>
        <v>Nepal</v>
      </c>
      <c r="I115" s="144" t="str">
        <f>IFERROR(VLOOKUP(INDEX(EU_Extra!$D$157:$D$362,MATCH(LARGE(EU_Extra!G$157:G$362,$D115),EU_Extra!G$157:G$362,0)),Countries!$A:$B,2,FALSE),"")</f>
        <v>China</v>
      </c>
      <c r="J115" s="144" t="str">
        <f>IFERROR(VLOOKUP(INDEX(EU_Extra!$D$157:$D$362,MATCH(LARGE(EU_Extra!H$157:H$362,$D115),EU_Extra!H$157:H$362,0)),Countries!$A:$B,2,FALSE),"")</f>
        <v>Taiwan</v>
      </c>
      <c r="K115" s="144" t="str">
        <f>IFERROR(VLOOKUP(INDEX(EU_Extra!$D$157:$D$362,MATCH(LARGE(EU_Extra!I$157:I$362,$D115),EU_Extra!I$157:I$362,0)),Countries!$A:$B,2,FALSE),"")</f>
        <v>Neukaledonien</v>
      </c>
      <c r="L115" s="144" t="str">
        <f>IFERROR(VLOOKUP(INDEX(EU_Extra!$D$157:$D$362,MATCH(LARGE(EU_Extra!J$157:J$362,$D115),EU_Extra!J$157:J$362,0)),Countries!$A:$B,2,FALSE),"")</f>
        <v>Montenegro</v>
      </c>
      <c r="M115" s="144" t="str">
        <f>IFERROR(VLOOKUP(INDEX(EU_Extra!$D$157:$D$362,MATCH(LARGE(EU_Extra!K$157:K$362,$D115),EU_Extra!K$157:K$362,0)),Countries!$A:$B,2,FALSE),"")</f>
        <v>St Kitts und Nevis</v>
      </c>
      <c r="N115" s="144" t="str">
        <f>IFERROR(VLOOKUP(INDEX(EU_Extra!$D$157:$D$362,MATCH(LARGE(EU_Extra!L$157:L$362,$D115),EU_Extra!L$157:L$362,0)),Countries!$A:$B,2,FALSE),"")</f>
        <v>Albanien</v>
      </c>
      <c r="O115" s="144" t="str">
        <f>IFERROR(VLOOKUP(INDEX(EU_Extra!$D$157:$D$362,MATCH(LARGE(EU_Extra!M$157:M$362,$D115),EU_Extra!M$157:M$362,0)),Countries!$A:$B,2,FALSE),"")</f>
        <v>Thailand</v>
      </c>
      <c r="P115" s="144" t="str">
        <f>IFERROR(VLOOKUP(INDEX(EU_Extra!$D$157:$D$362,MATCH(LARGE(EU_Extra!N$157:N$362,$D115),EU_Extra!N$157:N$362,0)),Countries!$A:$B,2,FALSE),"")</f>
        <v>Kosovo</v>
      </c>
      <c r="Q115" s="144" t="str">
        <f>IFERROR(VLOOKUP(INDEX(EU_Extra!$D$157:$D$362,MATCH(LARGE(EU_Extra!O$157:O$362,$D115),EU_Extra!O$157:O$362,0)),Countries!$A:$B,2,FALSE),"")</f>
        <v>Kosovo</v>
      </c>
      <c r="R115" s="144" t="str">
        <f>IFERROR(VLOOKUP(INDEX(EU_Extra!$D$157:$D$362,MATCH(LARGE(EU_Extra!P$157:P$362,$D115),EU_Extra!P$157:P$362,0)),Countries!$A:$B,2,FALSE),"")</f>
        <v>Weissrussland</v>
      </c>
      <c r="S115" s="144" t="str">
        <f>IFERROR(VLOOKUP(INDEX(EU_Extra!$D$157:$D$362,MATCH(LARGE(EU_Extra!Q$157:Q$362,$D115),EU_Extra!Q$157:Q$362,0)),Countries!$A:$B,2,FALSE),"")</f>
        <v>Ruanda</v>
      </c>
      <c r="T115" s="144" t="str">
        <f>IFERROR(VLOOKUP(INDEX(EU_Extra!$D$157:$D$362,MATCH(LARGE(EU_Extra!R$157:R$362,$D115),EU_Extra!R$157:R$362,0)),Countries!$A:$B,2,FALSE),"")</f>
        <v>Ruanda</v>
      </c>
      <c r="U115" s="144" t="str">
        <f>IFERROR(VLOOKUP(INDEX(EU_Extra!$D$157:$D$362,MATCH(LARGE(EU_Extra!S$157:S$362,$D115),EU_Extra!S$157:S$362,0)),Countries!$A:$B,2,FALSE),"")</f>
        <v>Panama</v>
      </c>
      <c r="V115" s="144" t="str">
        <f>IFERROR(VLOOKUP(INDEX(EU_Extra!$D$157:$D$362,MATCH(LARGE(EU_Extra!T$157:T$362,$D115),EU_Extra!T$157:T$362,0)),Countries!$A:$B,2,FALSE),"")</f>
        <v>Thailand</v>
      </c>
      <c r="W115" s="144" t="str">
        <f>IFERROR(VLOOKUP(INDEX(EU_Extra!$D$157:$D$362,MATCH(LARGE(EU_Extra!U$157:U$362,$D115),EU_Extra!U$157:U$362,0)),Countries!$A:$B,2,FALSE),"")</f>
        <v>Viet Nam</v>
      </c>
      <c r="X115" s="144" t="str">
        <f>IFERROR(VLOOKUP(INDEX(EU_Extra!$D$157:$D$362,MATCH(LARGE(EU_Extra!V$157:V$362,$D115),EU_Extra!V$157:V$362,0)),Countries!$A:$B,2,FALSE),"")</f>
        <v>Burundi</v>
      </c>
      <c r="Y115" s="144" t="str">
        <f>IFERROR(VLOOKUP(INDEX(EU_Extra!$D$157:$D$362,MATCH(LARGE(EU_Extra!W$157:W$362,$D115),EU_Extra!W$157:W$362,0)),Countries!$A:$B,2,FALSE),"")</f>
        <v>Irak</v>
      </c>
      <c r="Z115" s="144" t="str">
        <f>IFERROR(VLOOKUP(INDEX(EU_Extra!$D$157:$D$362,MATCH(LARGE(EU_Extra!X$157:X$362,$D115),EU_Extra!X$157:X$362,0)),Countries!$A:$B,2,FALSE),"")</f>
        <v>Somalia</v>
      </c>
      <c r="AA115" s="144" t="str">
        <f>IFERROR(VLOOKUP(INDEX(EU_Extra!$D$157:$D$362,MATCH(LARGE(EU_Extra!Y$157:Y$362,$D115),EU_Extra!Y$157:Y$362,0)),Countries!$A:$B,2,FALSE),"")</f>
        <v>Panama</v>
      </c>
      <c r="AB115" s="144" t="str">
        <f>IFERROR(VLOOKUP(INDEX(EU_Extra!$D$157:$D$362,MATCH(LARGE(EU_Extra!Z$157:Z$362,$D115),EU_Extra!Z$157:Z$362,0)),Countries!$A:$B,2,FALSE),"")</f>
        <v/>
      </c>
      <c r="AC115" s="144" t="str">
        <f>IFERROR(VLOOKUP(INDEX(EU_Extra!$D$157:$D$362,MATCH(LARGE(EU_Extra!AA$157:AA$362,$D115),EU_Extra!AA$157:AA$362,0)),Countries!$A:$B,2,FALSE),"")</f>
        <v/>
      </c>
      <c r="AD115" s="144" t="str">
        <f>IFERROR(VLOOKUP(INDEX(EU_Extra!$D$157:$D$362,MATCH(LARGE(EU_Extra!AB$157:AB$362,$D115),EU_Extra!AB$157:AB$362,0)),Countries!$A:$B,2,FALSE),"")</f>
        <v/>
      </c>
      <c r="AE115" s="144" t="str">
        <f>IFERROR(VLOOKUP(INDEX(EU_Extra!$D$157:$D$362,MATCH(LARGE(EU_Extra!AC$157:AC$362,$D115),EU_Extra!AC$157:AC$362,0)),Countries!$A:$B,2,FALSE),"")</f>
        <v/>
      </c>
      <c r="AF115" s="144" t="str">
        <f>IFERROR(VLOOKUP(INDEX(EU_Extra!$D$157:$D$362,MATCH(LARGE(EU_Extra!AD$157:AD$362,$D115),EU_Extra!AD$157:AD$362,0)),Countries!$A:$B,2,FALSE),"")</f>
        <v/>
      </c>
      <c r="AG115" s="144" t="str">
        <f>IFERROR(VLOOKUP(INDEX(EU_Extra!$D$157:$D$362,MATCH(LARGE(EU_Extra!AE$157:AE$362,$D115),EU_Extra!AE$157:AE$362,0)),Countries!$A:$B,2,FALSE),"")</f>
        <v/>
      </c>
      <c r="AH115" s="144" t="str">
        <f>IFERROR(VLOOKUP(INDEX(EU_Extra!$D$157:$D$362,MATCH(LARGE(EU_Extra!AF$157:AF$362,$D115),EU_Extra!AF$157:AF$362,0)),Countries!$A:$B,2,FALSE),"")</f>
        <v/>
      </c>
      <c r="AI115" s="144" t="str">
        <f>IFERROR(VLOOKUP(INDEX(EU_Extra!$D$157:$D$362,MATCH(LARGE(EU_Extra!AG$157:AG$362,$D115),EU_Extra!AG$157:AG$362,0)),Countries!$A:$B,2,FALSE),"")</f>
        <v/>
      </c>
      <c r="AJ115" s="144" t="str">
        <f>IFERROR(VLOOKUP(INDEX(EU_Extra!$D$157:$D$362,MATCH(LARGE(EU_Extra!AH$157:AH$362,$D115),EU_Extra!AH$157:AH$362,0)),Countries!$A:$B,2,FALSE),"")</f>
        <v/>
      </c>
    </row>
    <row r="116" spans="4:36" ht="16" customHeight="1">
      <c r="D116" s="145">
        <f t="shared" si="2"/>
        <v>109</v>
      </c>
      <c r="E116" s="144" t="str">
        <f>IFERROR(VLOOKUP(INDEX(EU_Extra!$D$156:$D$362,MATCH(LARGE(EU_Extra!#REF!,$D116),EU_Extra!#REF!,0)),Countries!$A:$B,2,FALSE),"")</f>
        <v/>
      </c>
      <c r="F116" s="144" t="str">
        <f>IFERROR(VLOOKUP(INDEX(EU_Extra!$D$156:$D$362,MATCH(LARGE(EU_Extra!#REF!,$D116),EU_Extra!#REF!,0)),Countries!$A:$B,2,FALSE),"")</f>
        <v/>
      </c>
      <c r="G116" s="144" t="str">
        <f>IFERROR(VLOOKUP(INDEX(EU_Extra!$D$157:$D$362,MATCH(LARGE(EU_Extra!E$157:E$362,$D116),EU_Extra!E$157:E$362,0)),Countries!$A:$B,2,FALSE),"")</f>
        <v>Bahamas</v>
      </c>
      <c r="H116" s="144" t="str">
        <f>IFERROR(VLOOKUP(INDEX(EU_Extra!$D$157:$D$362,MATCH(LARGE(EU_Extra!F$157:F$362,$D116),EU_Extra!F$157:F$362,0)),Countries!$A:$B,2,FALSE),"")</f>
        <v>Jemen</v>
      </c>
      <c r="I116" s="144" t="str">
        <f>IFERROR(VLOOKUP(INDEX(EU_Extra!$D$157:$D$362,MATCH(LARGE(EU_Extra!G$157:G$362,$D116),EU_Extra!G$157:G$362,0)),Countries!$A:$B,2,FALSE),"")</f>
        <v>Bahamas</v>
      </c>
      <c r="J116" s="144" t="str">
        <f>IFERROR(VLOOKUP(INDEX(EU_Extra!$D$157:$D$362,MATCH(LARGE(EU_Extra!H$157:H$362,$D116),EU_Extra!H$157:H$362,0)),Countries!$A:$B,2,FALSE),"")</f>
        <v>Kanada</v>
      </c>
      <c r="K116" s="144" t="str">
        <f>IFERROR(VLOOKUP(INDEX(EU_Extra!$D$157:$D$362,MATCH(LARGE(EU_Extra!I$157:I$362,$D116),EU_Extra!I$157:I$362,0)),Countries!$A:$B,2,FALSE),"")</f>
        <v>Burundi</v>
      </c>
      <c r="L116" s="144" t="str">
        <f>IFERROR(VLOOKUP(INDEX(EU_Extra!$D$157:$D$362,MATCH(LARGE(EU_Extra!J$157:J$362,$D116),EU_Extra!J$157:J$362,0)),Countries!$A:$B,2,FALSE),"")</f>
        <v>Timor Leste</v>
      </c>
      <c r="M116" s="144" t="str">
        <f>IFERROR(VLOOKUP(INDEX(EU_Extra!$D$157:$D$362,MATCH(LARGE(EU_Extra!K$157:K$362,$D116),EU_Extra!K$157:K$362,0)),Countries!$A:$B,2,FALSE),"")</f>
        <v>Ruanda</v>
      </c>
      <c r="N116" s="144" t="str">
        <f>IFERROR(VLOOKUP(INDEX(EU_Extra!$D$157:$D$362,MATCH(LARGE(EU_Extra!L$157:L$362,$D116),EU_Extra!L$157:L$362,0)),Countries!$A:$B,2,FALSE),"")</f>
        <v>Neuseeland</v>
      </c>
      <c r="O116" s="144" t="str">
        <f>IFERROR(VLOOKUP(INDEX(EU_Extra!$D$157:$D$362,MATCH(LARGE(EU_Extra!M$157:M$362,$D116),EU_Extra!M$157:M$362,0)),Countries!$A:$B,2,FALSE),"")</f>
        <v>Sao Tome und Procipe</v>
      </c>
      <c r="P116" s="144" t="str">
        <f>IFERROR(VLOOKUP(INDEX(EU_Extra!$D$157:$D$362,MATCH(LARGE(EU_Extra!N$157:N$362,$D116),EU_Extra!N$157:N$362,0)),Countries!$A:$B,2,FALSE),"")</f>
        <v>Georgien</v>
      </c>
      <c r="Q116" s="144" t="str">
        <f>IFERROR(VLOOKUP(INDEX(EU_Extra!$D$157:$D$362,MATCH(LARGE(EU_Extra!O$157:O$362,$D116),EU_Extra!O$157:O$362,0)),Countries!$A:$B,2,FALSE),"")</f>
        <v>Aruba</v>
      </c>
      <c r="R116" s="144" t="str">
        <f>IFERROR(VLOOKUP(INDEX(EU_Extra!$D$157:$D$362,MATCH(LARGE(EU_Extra!P$157:P$362,$D116),EU_Extra!P$157:P$362,0)),Countries!$A:$B,2,FALSE),"")</f>
        <v>Viet Nam</v>
      </c>
      <c r="S116" s="144" t="str">
        <f>IFERROR(VLOOKUP(INDEX(EU_Extra!$D$157:$D$362,MATCH(LARGE(EU_Extra!Q$157:Q$362,$D116),EU_Extra!Q$157:Q$362,0)),Countries!$A:$B,2,FALSE),"")</f>
        <v>Kongo</v>
      </c>
      <c r="T116" s="144" t="str">
        <f>IFERROR(VLOOKUP(INDEX(EU_Extra!$D$157:$D$362,MATCH(LARGE(EU_Extra!R$157:R$362,$D116),EU_Extra!R$157:R$362,0)),Countries!$A:$B,2,FALSE),"")</f>
        <v>Sri Lanka</v>
      </c>
      <c r="U116" s="144" t="str">
        <f>IFERROR(VLOOKUP(INDEX(EU_Extra!$D$157:$D$362,MATCH(LARGE(EU_Extra!S$157:S$362,$D116),EU_Extra!S$157:S$362,0)),Countries!$A:$B,2,FALSE),"")</f>
        <v>Bangladesh</v>
      </c>
      <c r="V116" s="144" t="str">
        <f>IFERROR(VLOOKUP(INDEX(EU_Extra!$D$157:$D$362,MATCH(LARGE(EU_Extra!T$157:T$362,$D116),EU_Extra!T$157:T$362,0)),Countries!$A:$B,2,FALSE),"")</f>
        <v>Aruba</v>
      </c>
      <c r="W116" s="144" t="str">
        <f>IFERROR(VLOOKUP(INDEX(EU_Extra!$D$157:$D$362,MATCH(LARGE(EU_Extra!U$157:U$362,$D116),EU_Extra!U$157:U$362,0)),Countries!$A:$B,2,FALSE),"")</f>
        <v>Madagaskar</v>
      </c>
      <c r="X116" s="144" t="str">
        <f>IFERROR(VLOOKUP(INDEX(EU_Extra!$D$157:$D$362,MATCH(LARGE(EU_Extra!V$157:V$362,$D116),EU_Extra!V$157:V$362,0)),Countries!$A:$B,2,FALSE),"")</f>
        <v>Weissrussland</v>
      </c>
      <c r="Y116" s="144" t="str">
        <f>IFERROR(VLOOKUP(INDEX(EU_Extra!$D$157:$D$362,MATCH(LARGE(EU_Extra!W$157:W$362,$D116),EU_Extra!W$157:W$362,0)),Countries!$A:$B,2,FALSE),"")</f>
        <v>Dschibuti</v>
      </c>
      <c r="Z116" s="144" t="str">
        <f>IFERROR(VLOOKUP(INDEX(EU_Extra!$D$157:$D$362,MATCH(LARGE(EU_Extra!X$157:X$362,$D116),EU_Extra!X$157:X$362,0)),Countries!$A:$B,2,FALSE),"")</f>
        <v>Ruanda</v>
      </c>
      <c r="AA116" s="144" t="str">
        <f>IFERROR(VLOOKUP(INDEX(EU_Extra!$D$157:$D$362,MATCH(LARGE(EU_Extra!Y$157:Y$362,$D116),EU_Extra!Y$157:Y$362,0)),Countries!$A:$B,2,FALSE),"")</f>
        <v>Tschad</v>
      </c>
      <c r="AB116" s="144" t="str">
        <f>IFERROR(VLOOKUP(INDEX(EU_Extra!$D$157:$D$362,MATCH(LARGE(EU_Extra!Z$157:Z$362,$D116),EU_Extra!Z$157:Z$362,0)),Countries!$A:$B,2,FALSE),"")</f>
        <v/>
      </c>
      <c r="AC116" s="144" t="str">
        <f>IFERROR(VLOOKUP(INDEX(EU_Extra!$D$157:$D$362,MATCH(LARGE(EU_Extra!AA$157:AA$362,$D116),EU_Extra!AA$157:AA$362,0)),Countries!$A:$B,2,FALSE),"")</f>
        <v/>
      </c>
      <c r="AD116" s="144" t="str">
        <f>IFERROR(VLOOKUP(INDEX(EU_Extra!$D$157:$D$362,MATCH(LARGE(EU_Extra!AB$157:AB$362,$D116),EU_Extra!AB$157:AB$362,0)),Countries!$A:$B,2,FALSE),"")</f>
        <v/>
      </c>
      <c r="AE116" s="144" t="str">
        <f>IFERROR(VLOOKUP(INDEX(EU_Extra!$D$157:$D$362,MATCH(LARGE(EU_Extra!AC$157:AC$362,$D116),EU_Extra!AC$157:AC$362,0)),Countries!$A:$B,2,FALSE),"")</f>
        <v/>
      </c>
      <c r="AF116" s="144" t="str">
        <f>IFERROR(VLOOKUP(INDEX(EU_Extra!$D$157:$D$362,MATCH(LARGE(EU_Extra!AD$157:AD$362,$D116),EU_Extra!AD$157:AD$362,0)),Countries!$A:$B,2,FALSE),"")</f>
        <v/>
      </c>
      <c r="AG116" s="144" t="str">
        <f>IFERROR(VLOOKUP(INDEX(EU_Extra!$D$157:$D$362,MATCH(LARGE(EU_Extra!AE$157:AE$362,$D116),EU_Extra!AE$157:AE$362,0)),Countries!$A:$B,2,FALSE),"")</f>
        <v/>
      </c>
      <c r="AH116" s="144" t="str">
        <f>IFERROR(VLOOKUP(INDEX(EU_Extra!$D$157:$D$362,MATCH(LARGE(EU_Extra!AF$157:AF$362,$D116),EU_Extra!AF$157:AF$362,0)),Countries!$A:$B,2,FALSE),"")</f>
        <v/>
      </c>
      <c r="AI116" s="144" t="str">
        <f>IFERROR(VLOOKUP(INDEX(EU_Extra!$D$157:$D$362,MATCH(LARGE(EU_Extra!AG$157:AG$362,$D116),EU_Extra!AG$157:AG$362,0)),Countries!$A:$B,2,FALSE),"")</f>
        <v/>
      </c>
      <c r="AJ116" s="144" t="str">
        <f>IFERROR(VLOOKUP(INDEX(EU_Extra!$D$157:$D$362,MATCH(LARGE(EU_Extra!AH$157:AH$362,$D116),EU_Extra!AH$157:AH$362,0)),Countries!$A:$B,2,FALSE),"")</f>
        <v/>
      </c>
    </row>
    <row r="117" spans="4:36" ht="16" customHeight="1">
      <c r="D117" s="145">
        <f t="shared" si="2"/>
        <v>110</v>
      </c>
      <c r="E117" s="144" t="str">
        <f>IFERROR(VLOOKUP(INDEX(EU_Extra!$D$156:$D$362,MATCH(LARGE(EU_Extra!#REF!,$D117),EU_Extra!#REF!,0)),Countries!$A:$B,2,FALSE),"")</f>
        <v/>
      </c>
      <c r="F117" s="144" t="str">
        <f>IFERROR(VLOOKUP(INDEX(EU_Extra!$D$156:$D$362,MATCH(LARGE(EU_Extra!#REF!,$D117),EU_Extra!#REF!,0)),Countries!$A:$B,2,FALSE),"")</f>
        <v/>
      </c>
      <c r="G117" s="144" t="str">
        <f>IFERROR(VLOOKUP(INDEX(EU_Extra!$D$157:$D$362,MATCH(LARGE(EU_Extra!E$157:E$362,$D117),EU_Extra!E$157:E$362,0)),Countries!$A:$B,2,FALSE),"")</f>
        <v>Tansania</v>
      </c>
      <c r="H117" s="144" t="str">
        <f>IFERROR(VLOOKUP(INDEX(EU_Extra!$D$157:$D$362,MATCH(LARGE(EU_Extra!F$157:F$362,$D117),EU_Extra!F$157:F$362,0)),Countries!$A:$B,2,FALSE),"")</f>
        <v>Kongo</v>
      </c>
      <c r="I117" s="144" t="str">
        <f>IFERROR(VLOOKUP(INDEX(EU_Extra!$D$157:$D$362,MATCH(LARGE(EU_Extra!G$157:G$362,$D117),EU_Extra!G$157:G$362,0)),Countries!$A:$B,2,FALSE),"")</f>
        <v>Südafrika</v>
      </c>
      <c r="J117" s="144" t="str">
        <f>IFERROR(VLOOKUP(INDEX(EU_Extra!$D$157:$D$362,MATCH(LARGE(EU_Extra!H$157:H$362,$D117),EU_Extra!H$157:H$362,0)),Countries!$A:$B,2,FALSE),"")</f>
        <v>Liechtenstein</v>
      </c>
      <c r="K117" s="144" t="str">
        <f>IFERROR(VLOOKUP(INDEX(EU_Extra!$D$157:$D$362,MATCH(LARGE(EU_Extra!I$157:I$362,$D117),EU_Extra!I$157:I$362,0)),Countries!$A:$B,2,FALSE),"")</f>
        <v>Trinidad und Tobago</v>
      </c>
      <c r="L117" s="144" t="str">
        <f>IFERROR(VLOOKUP(INDEX(EU_Extra!$D$157:$D$362,MATCH(LARGE(EU_Extra!J$157:J$362,$D117),EU_Extra!J$157:J$362,0)),Countries!$A:$B,2,FALSE),"")</f>
        <v>Kolumbien</v>
      </c>
      <c r="M117" s="144" t="str">
        <f>IFERROR(VLOOKUP(INDEX(EU_Extra!$D$157:$D$362,MATCH(LARGE(EU_Extra!K$157:K$362,$D117),EU_Extra!K$157:K$362,0)),Countries!$A:$B,2,FALSE),"")</f>
        <v>Viet Nam</v>
      </c>
      <c r="N117" s="144" t="str">
        <f>IFERROR(VLOOKUP(INDEX(EU_Extra!$D$157:$D$362,MATCH(LARGE(EU_Extra!L$157:L$362,$D117),EU_Extra!L$157:L$362,0)),Countries!$A:$B,2,FALSE),"")</f>
        <v>Sudan</v>
      </c>
      <c r="O117" s="144" t="str">
        <f>IFERROR(VLOOKUP(INDEX(EU_Extra!$D$157:$D$362,MATCH(LARGE(EU_Extra!M$157:M$362,$D117),EU_Extra!M$157:M$362,0)),Countries!$A:$B,2,FALSE),"")</f>
        <v>Afghanistan</v>
      </c>
      <c r="P117" s="144" t="str">
        <f>IFERROR(VLOOKUP(INDEX(EU_Extra!$D$157:$D$362,MATCH(LARGE(EU_Extra!N$157:N$362,$D117),EU_Extra!N$157:N$362,0)),Countries!$A:$B,2,FALSE),"")</f>
        <v>Nicht spezifizierte Länder und Gebiete im Rahmen des Warenverkehrs mit Drittländern</v>
      </c>
      <c r="Q117" s="144" t="str">
        <f>IFERROR(VLOOKUP(INDEX(EU_Extra!$D$157:$D$362,MATCH(LARGE(EU_Extra!O$157:O$362,$D117),EU_Extra!O$157:O$362,0)),Countries!$A:$B,2,FALSE),"")</f>
        <v>NordMazedonien</v>
      </c>
      <c r="R117" s="144" t="str">
        <f>IFERROR(VLOOKUP(INDEX(EU_Extra!$D$157:$D$362,MATCH(LARGE(EU_Extra!P$157:P$362,$D117),EU_Extra!P$157:P$362,0)),Countries!$A:$B,2,FALSE),"")</f>
        <v>Mayotte</v>
      </c>
      <c r="S117" s="144" t="str">
        <f>IFERROR(VLOOKUP(INDEX(EU_Extra!$D$157:$D$362,MATCH(LARGE(EU_Extra!Q$157:Q$362,$D117),EU_Extra!Q$157:Q$362,0)),Countries!$A:$B,2,FALSE),"")</f>
        <v>Geheim Extra</v>
      </c>
      <c r="T117" s="144" t="str">
        <f>IFERROR(VLOOKUP(INDEX(EU_Extra!$D$157:$D$362,MATCH(LARGE(EU_Extra!R$157:R$362,$D117),EU_Extra!R$157:R$362,0)),Countries!$A:$B,2,FALSE),"")</f>
        <v>Tschad</v>
      </c>
      <c r="U117" s="144" t="str">
        <f>IFERROR(VLOOKUP(INDEX(EU_Extra!$D$157:$D$362,MATCH(LARGE(EU_Extra!S$157:S$362,$D117),EU_Extra!S$157:S$362,0)),Countries!$A:$B,2,FALSE),"")</f>
        <v>Tschad</v>
      </c>
      <c r="V117" s="144" t="str">
        <f>IFERROR(VLOOKUP(INDEX(EU_Extra!$D$157:$D$362,MATCH(LARGE(EU_Extra!T$157:T$362,$D117),EU_Extra!T$157:T$362,0)),Countries!$A:$B,2,FALSE),"")</f>
        <v>Montenegro</v>
      </c>
      <c r="W117" s="144" t="str">
        <f>IFERROR(VLOOKUP(INDEX(EU_Extra!$D$157:$D$362,MATCH(LARGE(EU_Extra!U$157:U$362,$D117),EU_Extra!U$157:U$362,0)),Countries!$A:$B,2,FALSE),"")</f>
        <v>Argentinien</v>
      </c>
      <c r="X117" s="144" t="str">
        <f>IFERROR(VLOOKUP(INDEX(EU_Extra!$D$157:$D$362,MATCH(LARGE(EU_Extra!V$157:V$362,$D117),EU_Extra!V$157:V$362,0)),Countries!$A:$B,2,FALSE),"")</f>
        <v>Kolumbien</v>
      </c>
      <c r="Y117" s="144" t="str">
        <f>IFERROR(VLOOKUP(INDEX(EU_Extra!$D$157:$D$362,MATCH(LARGE(EU_Extra!W$157:W$362,$D117),EU_Extra!W$157:W$362,0)),Countries!$A:$B,2,FALSE),"")</f>
        <v>Indonesien</v>
      </c>
      <c r="Z117" s="144" t="str">
        <f>IFERROR(VLOOKUP(INDEX(EU_Extra!$D$157:$D$362,MATCH(LARGE(EU_Extra!X$157:X$362,$D117),EU_Extra!X$157:X$362,0)),Countries!$A:$B,2,FALSE),"")</f>
        <v>Bonaire, St Eustatius und Saba</v>
      </c>
      <c r="AA117" s="144" t="str">
        <f>IFERROR(VLOOKUP(INDEX(EU_Extra!$D$157:$D$362,MATCH(LARGE(EU_Extra!Y$157:Y$362,$D117),EU_Extra!Y$157:Y$362,0)),Countries!$A:$B,2,FALSE),"")</f>
        <v>Madagaskar</v>
      </c>
      <c r="AB117" s="144" t="str">
        <f>IFERROR(VLOOKUP(INDEX(EU_Extra!$D$157:$D$362,MATCH(LARGE(EU_Extra!Z$157:Z$362,$D117),EU_Extra!Z$157:Z$362,0)),Countries!$A:$B,2,FALSE),"")</f>
        <v/>
      </c>
      <c r="AC117" s="144" t="str">
        <f>IFERROR(VLOOKUP(INDEX(EU_Extra!$D$157:$D$362,MATCH(LARGE(EU_Extra!AA$157:AA$362,$D117),EU_Extra!AA$157:AA$362,0)),Countries!$A:$B,2,FALSE),"")</f>
        <v/>
      </c>
      <c r="AD117" s="144" t="str">
        <f>IFERROR(VLOOKUP(INDEX(EU_Extra!$D$157:$D$362,MATCH(LARGE(EU_Extra!AB$157:AB$362,$D117),EU_Extra!AB$157:AB$362,0)),Countries!$A:$B,2,FALSE),"")</f>
        <v/>
      </c>
      <c r="AE117" s="144" t="str">
        <f>IFERROR(VLOOKUP(INDEX(EU_Extra!$D$157:$D$362,MATCH(LARGE(EU_Extra!AC$157:AC$362,$D117),EU_Extra!AC$157:AC$362,0)),Countries!$A:$B,2,FALSE),"")</f>
        <v/>
      </c>
      <c r="AF117" s="144" t="str">
        <f>IFERROR(VLOOKUP(INDEX(EU_Extra!$D$157:$D$362,MATCH(LARGE(EU_Extra!AD$157:AD$362,$D117),EU_Extra!AD$157:AD$362,0)),Countries!$A:$B,2,FALSE),"")</f>
        <v/>
      </c>
      <c r="AG117" s="144" t="str">
        <f>IFERROR(VLOOKUP(INDEX(EU_Extra!$D$157:$D$362,MATCH(LARGE(EU_Extra!AE$157:AE$362,$D117),EU_Extra!AE$157:AE$362,0)),Countries!$A:$B,2,FALSE),"")</f>
        <v/>
      </c>
      <c r="AH117" s="144" t="str">
        <f>IFERROR(VLOOKUP(INDEX(EU_Extra!$D$157:$D$362,MATCH(LARGE(EU_Extra!AF$157:AF$362,$D117),EU_Extra!AF$157:AF$362,0)),Countries!$A:$B,2,FALSE),"")</f>
        <v/>
      </c>
      <c r="AI117" s="144" t="str">
        <f>IFERROR(VLOOKUP(INDEX(EU_Extra!$D$157:$D$362,MATCH(LARGE(EU_Extra!AG$157:AG$362,$D117),EU_Extra!AG$157:AG$362,0)),Countries!$A:$B,2,FALSE),"")</f>
        <v/>
      </c>
      <c r="AJ117" s="144" t="str">
        <f>IFERROR(VLOOKUP(INDEX(EU_Extra!$D$157:$D$362,MATCH(LARGE(EU_Extra!AH$157:AH$362,$D117),EU_Extra!AH$157:AH$362,0)),Countries!$A:$B,2,FALSE),"")</f>
        <v/>
      </c>
    </row>
    <row r="118" spans="4:36" ht="16" customHeight="1">
      <c r="D118" s="145">
        <f t="shared" si="2"/>
        <v>111</v>
      </c>
      <c r="E118" s="144" t="str">
        <f>IFERROR(VLOOKUP(INDEX(EU_Extra!$D$156:$D$362,MATCH(LARGE(EU_Extra!#REF!,$D118),EU_Extra!#REF!,0)),Countries!$A:$B,2,FALSE),"")</f>
        <v/>
      </c>
      <c r="F118" s="144" t="str">
        <f>IFERROR(VLOOKUP(INDEX(EU_Extra!$D$156:$D$362,MATCH(LARGE(EU_Extra!#REF!,$D118),EU_Extra!#REF!,0)),Countries!$A:$B,2,FALSE),"")</f>
        <v/>
      </c>
      <c r="G118" s="144" t="str">
        <f>IFERROR(VLOOKUP(INDEX(EU_Extra!$D$157:$D$362,MATCH(LARGE(EU_Extra!E$157:E$362,$D118),EU_Extra!E$157:E$362,0)),Countries!$A:$B,2,FALSE),"")</f>
        <v>Mosambik</v>
      </c>
      <c r="H118" s="144" t="str">
        <f>IFERROR(VLOOKUP(INDEX(EU_Extra!$D$157:$D$362,MATCH(LARGE(EU_Extra!F$157:F$362,$D118),EU_Extra!F$157:F$362,0)),Countries!$A:$B,2,FALSE),"")</f>
        <v>Tschad</v>
      </c>
      <c r="I118" s="144" t="str">
        <f>IFERROR(VLOOKUP(INDEX(EU_Extra!$D$157:$D$362,MATCH(LARGE(EU_Extra!G$157:G$362,$D118),EU_Extra!G$157:G$362,0)),Countries!$A:$B,2,FALSE),"")</f>
        <v>Papua Neuguinea</v>
      </c>
      <c r="J118" s="144" t="str">
        <f>IFERROR(VLOOKUP(INDEX(EU_Extra!$D$157:$D$362,MATCH(LARGE(EU_Extra!H$157:H$362,$D118),EU_Extra!H$157:H$362,0)),Countries!$A:$B,2,FALSE),"")</f>
        <v>Athiopien</v>
      </c>
      <c r="K118" s="144" t="str">
        <f>IFERROR(VLOOKUP(INDEX(EU_Extra!$D$157:$D$362,MATCH(LARGE(EU_Extra!I$157:I$362,$D118),EU_Extra!I$157:I$362,0)),Countries!$A:$B,2,FALSE),"")</f>
        <v>Tschad</v>
      </c>
      <c r="L118" s="144" t="str">
        <f>IFERROR(VLOOKUP(INDEX(EU_Extra!$D$157:$D$362,MATCH(LARGE(EU_Extra!J$157:J$362,$D118),EU_Extra!J$157:J$362,0)),Countries!$A:$B,2,FALSE),"")</f>
        <v>Thailand</v>
      </c>
      <c r="M118" s="144" t="str">
        <f>IFERROR(VLOOKUP(INDEX(EU_Extra!$D$157:$D$362,MATCH(LARGE(EU_Extra!K$157:K$362,$D118),EU_Extra!K$157:K$362,0)),Countries!$A:$B,2,FALSE),"")</f>
        <v>Panama</v>
      </c>
      <c r="N118" s="144" t="str">
        <f>IFERROR(VLOOKUP(INDEX(EU_Extra!$D$157:$D$362,MATCH(LARGE(EU_Extra!L$157:L$362,$D118),EU_Extra!L$157:L$362,0)),Countries!$A:$B,2,FALSE),"")</f>
        <v>Kolumbien</v>
      </c>
      <c r="O118" s="144" t="str">
        <f>IFERROR(VLOOKUP(INDEX(EU_Extra!$D$157:$D$362,MATCH(LARGE(EU_Extra!M$157:M$362,$D118),EU_Extra!M$157:M$362,0)),Countries!$A:$B,2,FALSE),"")</f>
        <v>Montenegro</v>
      </c>
      <c r="P118" s="144" t="str">
        <f>IFERROR(VLOOKUP(INDEX(EU_Extra!$D$157:$D$362,MATCH(LARGE(EU_Extra!N$157:N$362,$D118),EU_Extra!N$157:N$362,0)),Countries!$A:$B,2,FALSE),"")</f>
        <v>Dominikanische Republik</v>
      </c>
      <c r="Q118" s="144" t="str">
        <f>IFERROR(VLOOKUP(INDEX(EU_Extra!$D$157:$D$362,MATCH(LARGE(EU_Extra!O$157:O$362,$D118),EU_Extra!O$157:O$362,0)),Countries!$A:$B,2,FALSE),"")</f>
        <v>Namibia</v>
      </c>
      <c r="R118" s="144" t="str">
        <f>IFERROR(VLOOKUP(INDEX(EU_Extra!$D$157:$D$362,MATCH(LARGE(EU_Extra!P$157:P$362,$D118),EU_Extra!P$157:P$362,0)),Countries!$A:$B,2,FALSE),"")</f>
        <v>Kosovo</v>
      </c>
      <c r="S118" s="144" t="str">
        <f>IFERROR(VLOOKUP(INDEX(EU_Extra!$D$157:$D$362,MATCH(LARGE(EU_Extra!Q$157:Q$362,$D118),EU_Extra!Q$157:Q$362,0)),Countries!$A:$B,2,FALSE),"")</f>
        <v>Dominikanische Republik</v>
      </c>
      <c r="T118" s="144" t="str">
        <f>IFERROR(VLOOKUP(INDEX(EU_Extra!$D$157:$D$362,MATCH(LARGE(EU_Extra!R$157:R$362,$D118),EU_Extra!R$157:R$362,0)),Countries!$A:$B,2,FALSE),"")</f>
        <v>Montenegro</v>
      </c>
      <c r="U118" s="144" t="str">
        <f>IFERROR(VLOOKUP(INDEX(EU_Extra!$D$157:$D$362,MATCH(LARGE(EU_Extra!S$157:S$362,$D118),EU_Extra!S$157:S$362,0)),Countries!$A:$B,2,FALSE),"")</f>
        <v>Madagaskar</v>
      </c>
      <c r="V118" s="144" t="str">
        <f>IFERROR(VLOOKUP(INDEX(EU_Extra!$D$157:$D$362,MATCH(LARGE(EU_Extra!T$157:T$362,$D118),EU_Extra!T$157:T$362,0)),Countries!$A:$B,2,FALSE),"")</f>
        <v>Ruanda</v>
      </c>
      <c r="W118" s="144" t="str">
        <f>IFERROR(VLOOKUP(INDEX(EU_Extra!$D$157:$D$362,MATCH(LARGE(EU_Extra!U$157:U$362,$D118),EU_Extra!U$157:U$362,0)),Countries!$A:$B,2,FALSE),"")</f>
        <v>Lesotho</v>
      </c>
      <c r="X118" s="144" t="str">
        <f>IFERROR(VLOOKUP(INDEX(EU_Extra!$D$157:$D$362,MATCH(LARGE(EU_Extra!V$157:V$362,$D118),EU_Extra!V$157:V$362,0)),Countries!$A:$B,2,FALSE),"")</f>
        <v>Aruba</v>
      </c>
      <c r="Y118" s="144" t="str">
        <f>IFERROR(VLOOKUP(INDEX(EU_Extra!$D$157:$D$362,MATCH(LARGE(EU_Extra!W$157:W$362,$D118),EU_Extra!W$157:W$362,0)),Countries!$A:$B,2,FALSE),"")</f>
        <v>Afghanistan</v>
      </c>
      <c r="Z118" s="144" t="str">
        <f>IFERROR(VLOOKUP(INDEX(EU_Extra!$D$157:$D$362,MATCH(LARGE(EU_Extra!X$157:X$362,$D118),EU_Extra!X$157:X$362,0)),Countries!$A:$B,2,FALSE),"")</f>
        <v>Armenien</v>
      </c>
      <c r="AA118" s="144" t="str">
        <f>IFERROR(VLOOKUP(INDEX(EU_Extra!$D$157:$D$362,MATCH(LARGE(EU_Extra!Y$157:Y$362,$D118),EU_Extra!Y$157:Y$362,0)),Countries!$A:$B,2,FALSE),"")</f>
        <v>Ruanda</v>
      </c>
      <c r="AB118" s="144" t="str">
        <f>IFERROR(VLOOKUP(INDEX(EU_Extra!$D$157:$D$362,MATCH(LARGE(EU_Extra!Z$157:Z$362,$D118),EU_Extra!Z$157:Z$362,0)),Countries!$A:$B,2,FALSE),"")</f>
        <v/>
      </c>
      <c r="AC118" s="144" t="str">
        <f>IFERROR(VLOOKUP(INDEX(EU_Extra!$D$157:$D$362,MATCH(LARGE(EU_Extra!AA$157:AA$362,$D118),EU_Extra!AA$157:AA$362,0)),Countries!$A:$B,2,FALSE),"")</f>
        <v/>
      </c>
      <c r="AD118" s="144" t="str">
        <f>IFERROR(VLOOKUP(INDEX(EU_Extra!$D$157:$D$362,MATCH(LARGE(EU_Extra!AB$157:AB$362,$D118),EU_Extra!AB$157:AB$362,0)),Countries!$A:$B,2,FALSE),"")</f>
        <v/>
      </c>
      <c r="AE118" s="144" t="str">
        <f>IFERROR(VLOOKUP(INDEX(EU_Extra!$D$157:$D$362,MATCH(LARGE(EU_Extra!AC$157:AC$362,$D118),EU_Extra!AC$157:AC$362,0)),Countries!$A:$B,2,FALSE),"")</f>
        <v/>
      </c>
      <c r="AF118" s="144" t="str">
        <f>IFERROR(VLOOKUP(INDEX(EU_Extra!$D$157:$D$362,MATCH(LARGE(EU_Extra!AD$157:AD$362,$D118),EU_Extra!AD$157:AD$362,0)),Countries!$A:$B,2,FALSE),"")</f>
        <v/>
      </c>
      <c r="AG118" s="144" t="str">
        <f>IFERROR(VLOOKUP(INDEX(EU_Extra!$D$157:$D$362,MATCH(LARGE(EU_Extra!AE$157:AE$362,$D118),EU_Extra!AE$157:AE$362,0)),Countries!$A:$B,2,FALSE),"")</f>
        <v/>
      </c>
      <c r="AH118" s="144" t="str">
        <f>IFERROR(VLOOKUP(INDEX(EU_Extra!$D$157:$D$362,MATCH(LARGE(EU_Extra!AF$157:AF$362,$D118),EU_Extra!AF$157:AF$362,0)),Countries!$A:$B,2,FALSE),"")</f>
        <v/>
      </c>
      <c r="AI118" s="144" t="str">
        <f>IFERROR(VLOOKUP(INDEX(EU_Extra!$D$157:$D$362,MATCH(LARGE(EU_Extra!AG$157:AG$362,$D118),EU_Extra!AG$157:AG$362,0)),Countries!$A:$B,2,FALSE),"")</f>
        <v/>
      </c>
      <c r="AJ118" s="144" t="str">
        <f>IFERROR(VLOOKUP(INDEX(EU_Extra!$D$157:$D$362,MATCH(LARGE(EU_Extra!AH$157:AH$362,$D118),EU_Extra!AH$157:AH$362,0)),Countries!$A:$B,2,FALSE),"")</f>
        <v/>
      </c>
    </row>
    <row r="119" spans="4:36" ht="16" customHeight="1">
      <c r="D119" s="145">
        <f t="shared" si="2"/>
        <v>112</v>
      </c>
      <c r="E119" s="144" t="str">
        <f>IFERROR(VLOOKUP(INDEX(EU_Extra!$D$156:$D$362,MATCH(LARGE(EU_Extra!#REF!,$D119),EU_Extra!#REF!,0)),Countries!$A:$B,2,FALSE),"")</f>
        <v/>
      </c>
      <c r="F119" s="144" t="str">
        <f>IFERROR(VLOOKUP(INDEX(EU_Extra!$D$156:$D$362,MATCH(LARGE(EU_Extra!#REF!,$D119),EU_Extra!#REF!,0)),Countries!$A:$B,2,FALSE),"")</f>
        <v/>
      </c>
      <c r="G119" s="144" t="str">
        <f>IFERROR(VLOOKUP(INDEX(EU_Extra!$D$157:$D$362,MATCH(LARGE(EU_Extra!E$157:E$362,$D119),EU_Extra!E$157:E$362,0)),Countries!$A:$B,2,FALSE),"")</f>
        <v>Nepal</v>
      </c>
      <c r="H119" s="144" t="str">
        <f>IFERROR(VLOOKUP(INDEX(EU_Extra!$D$157:$D$362,MATCH(LARGE(EU_Extra!F$157:F$362,$D119),EU_Extra!F$157:F$362,0)),Countries!$A:$B,2,FALSE),"")</f>
        <v>Fidschi</v>
      </c>
      <c r="I119" s="144" t="str">
        <f>IFERROR(VLOOKUP(INDEX(EU_Extra!$D$157:$D$362,MATCH(LARGE(EU_Extra!G$157:G$362,$D119),EU_Extra!G$157:G$362,0)),Countries!$A:$B,2,FALSE),"")</f>
        <v>Jemen</v>
      </c>
      <c r="J119" s="144" t="str">
        <f>IFERROR(VLOOKUP(INDEX(EU_Extra!$D$157:$D$362,MATCH(LARGE(EU_Extra!H$157:H$362,$D119),EU_Extra!H$157:H$362,0)),Countries!$A:$B,2,FALSE),"")</f>
        <v>Südafrika</v>
      </c>
      <c r="K119" s="144" t="str">
        <f>IFERROR(VLOOKUP(INDEX(EU_Extra!$D$157:$D$362,MATCH(LARGE(EU_Extra!I$157:I$362,$D119),EU_Extra!I$157:I$362,0)),Countries!$A:$B,2,FALSE),"")</f>
        <v>Palau</v>
      </c>
      <c r="L119" s="144" t="str">
        <f>IFERROR(VLOOKUP(INDEX(EU_Extra!$D$157:$D$362,MATCH(LARGE(EU_Extra!J$157:J$362,$D119),EU_Extra!J$157:J$362,0)),Countries!$A:$B,2,FALSE),"")</f>
        <v>Hong Kong</v>
      </c>
      <c r="M119" s="144" t="str">
        <f>IFERROR(VLOOKUP(INDEX(EU_Extra!$D$157:$D$362,MATCH(LARGE(EU_Extra!K$157:K$362,$D119),EU_Extra!K$157:K$362,0)),Countries!$A:$B,2,FALSE),"")</f>
        <v>Jemen</v>
      </c>
      <c r="N119" s="144" t="str">
        <f>IFERROR(VLOOKUP(INDEX(EU_Extra!$D$157:$D$362,MATCH(LARGE(EU_Extra!L$157:L$362,$D119),EU_Extra!L$157:L$362,0)),Countries!$A:$B,2,FALSE),"")</f>
        <v>Kasachstan</v>
      </c>
      <c r="O119" s="144" t="str">
        <f>IFERROR(VLOOKUP(INDEX(EU_Extra!$D$157:$D$362,MATCH(LARGE(EU_Extra!M$157:M$362,$D119),EU_Extra!M$157:M$362,0)),Countries!$A:$B,2,FALSE),"")</f>
        <v>Venezuela</v>
      </c>
      <c r="P119" s="144" t="str">
        <f>IFERROR(VLOOKUP(INDEX(EU_Extra!$D$157:$D$362,MATCH(LARGE(EU_Extra!N$157:N$362,$D119),EU_Extra!N$157:N$362,0)),Countries!$A:$B,2,FALSE),"")</f>
        <v>Indonesien</v>
      </c>
      <c r="Q119" s="144" t="str">
        <f>IFERROR(VLOOKUP(INDEX(EU_Extra!$D$157:$D$362,MATCH(LARGE(EU_Extra!O$157:O$362,$D119),EU_Extra!O$157:O$362,0)),Countries!$A:$B,2,FALSE),"")</f>
        <v>Weissrussland</v>
      </c>
      <c r="R119" s="144" t="str">
        <f>IFERROR(VLOOKUP(INDEX(EU_Extra!$D$157:$D$362,MATCH(LARGE(EU_Extra!P$157:P$362,$D119),EU_Extra!P$157:P$362,0)),Countries!$A:$B,2,FALSE),"")</f>
        <v>Neuseeland</v>
      </c>
      <c r="S119" s="144" t="str">
        <f>IFERROR(VLOOKUP(INDEX(EU_Extra!$D$157:$D$362,MATCH(LARGE(EU_Extra!Q$157:Q$362,$D119),EU_Extra!Q$157:Q$362,0)),Countries!$A:$B,2,FALSE),"")</f>
        <v>Argentinien</v>
      </c>
      <c r="T119" s="144" t="str">
        <f>IFERROR(VLOOKUP(INDEX(EU_Extra!$D$157:$D$362,MATCH(LARGE(EU_Extra!R$157:R$362,$D119),EU_Extra!R$157:R$362,0)),Countries!$A:$B,2,FALSE),"")</f>
        <v>Curacao</v>
      </c>
      <c r="U119" s="144" t="str">
        <f>IFERROR(VLOOKUP(INDEX(EU_Extra!$D$157:$D$362,MATCH(LARGE(EU_Extra!S$157:S$362,$D119),EU_Extra!S$157:S$362,0)),Countries!$A:$B,2,FALSE),"")</f>
        <v>Indonesien</v>
      </c>
      <c r="V119" s="144" t="str">
        <f>IFERROR(VLOOKUP(INDEX(EU_Extra!$D$157:$D$362,MATCH(LARGE(EU_Extra!T$157:T$362,$D119),EU_Extra!T$157:T$362,0)),Countries!$A:$B,2,FALSE),"")</f>
        <v>Madagaskar</v>
      </c>
      <c r="W119" s="144" t="str">
        <f>IFERROR(VLOOKUP(INDEX(EU_Extra!$D$157:$D$362,MATCH(LARGE(EU_Extra!U$157:U$362,$D119),EU_Extra!U$157:U$362,0)),Countries!$A:$B,2,FALSE),"")</f>
        <v>Dominikanische Republik</v>
      </c>
      <c r="X119" s="144" t="str">
        <f>IFERROR(VLOOKUP(INDEX(EU_Extra!$D$157:$D$362,MATCH(LARGE(EU_Extra!V$157:V$362,$D119),EU_Extra!V$157:V$362,0)),Countries!$A:$B,2,FALSE),"")</f>
        <v>Philippinen</v>
      </c>
      <c r="Y119" s="144" t="str">
        <f>IFERROR(VLOOKUP(INDEX(EU_Extra!$D$157:$D$362,MATCH(LARGE(EU_Extra!W$157:W$362,$D119),EU_Extra!W$157:W$362,0)),Countries!$A:$B,2,FALSE),"")</f>
        <v>Heiliger Stuhl (Vatikanstadt)</v>
      </c>
      <c r="Z119" s="144" t="str">
        <f>IFERROR(VLOOKUP(INDEX(EU_Extra!$D$157:$D$362,MATCH(LARGE(EU_Extra!X$157:X$362,$D119),EU_Extra!X$157:X$362,0)),Countries!$A:$B,2,FALSE),"")</f>
        <v>St Martin</v>
      </c>
      <c r="AA119" s="144" t="str">
        <f>IFERROR(VLOOKUP(INDEX(EU_Extra!$D$157:$D$362,MATCH(LARGE(EU_Extra!Y$157:Y$362,$D119),EU_Extra!Y$157:Y$362,0)),Countries!$A:$B,2,FALSE),"")</f>
        <v>Somalia</v>
      </c>
      <c r="AB119" s="144" t="str">
        <f>IFERROR(VLOOKUP(INDEX(EU_Extra!$D$157:$D$362,MATCH(LARGE(EU_Extra!Z$157:Z$362,$D119),EU_Extra!Z$157:Z$362,0)),Countries!$A:$B,2,FALSE),"")</f>
        <v/>
      </c>
      <c r="AC119" s="144" t="str">
        <f>IFERROR(VLOOKUP(INDEX(EU_Extra!$D$157:$D$362,MATCH(LARGE(EU_Extra!AA$157:AA$362,$D119),EU_Extra!AA$157:AA$362,0)),Countries!$A:$B,2,FALSE),"")</f>
        <v/>
      </c>
      <c r="AD119" s="144" t="str">
        <f>IFERROR(VLOOKUP(INDEX(EU_Extra!$D$157:$D$362,MATCH(LARGE(EU_Extra!AB$157:AB$362,$D119),EU_Extra!AB$157:AB$362,0)),Countries!$A:$B,2,FALSE),"")</f>
        <v/>
      </c>
      <c r="AE119" s="144" t="str">
        <f>IFERROR(VLOOKUP(INDEX(EU_Extra!$D$157:$D$362,MATCH(LARGE(EU_Extra!AC$157:AC$362,$D119),EU_Extra!AC$157:AC$362,0)),Countries!$A:$B,2,FALSE),"")</f>
        <v/>
      </c>
      <c r="AF119" s="144" t="str">
        <f>IFERROR(VLOOKUP(INDEX(EU_Extra!$D$157:$D$362,MATCH(LARGE(EU_Extra!AD$157:AD$362,$D119),EU_Extra!AD$157:AD$362,0)),Countries!$A:$B,2,FALSE),"")</f>
        <v/>
      </c>
      <c r="AG119" s="144" t="str">
        <f>IFERROR(VLOOKUP(INDEX(EU_Extra!$D$157:$D$362,MATCH(LARGE(EU_Extra!AE$157:AE$362,$D119),EU_Extra!AE$157:AE$362,0)),Countries!$A:$B,2,FALSE),"")</f>
        <v/>
      </c>
      <c r="AH119" s="144" t="str">
        <f>IFERROR(VLOOKUP(INDEX(EU_Extra!$D$157:$D$362,MATCH(LARGE(EU_Extra!AF$157:AF$362,$D119),EU_Extra!AF$157:AF$362,0)),Countries!$A:$B,2,FALSE),"")</f>
        <v/>
      </c>
      <c r="AI119" s="144" t="str">
        <f>IFERROR(VLOOKUP(INDEX(EU_Extra!$D$157:$D$362,MATCH(LARGE(EU_Extra!AG$157:AG$362,$D119),EU_Extra!AG$157:AG$362,0)),Countries!$A:$B,2,FALSE),"")</f>
        <v/>
      </c>
      <c r="AJ119" s="144" t="str">
        <f>IFERROR(VLOOKUP(INDEX(EU_Extra!$D$157:$D$362,MATCH(LARGE(EU_Extra!AH$157:AH$362,$D119),EU_Extra!AH$157:AH$362,0)),Countries!$A:$B,2,FALSE),"")</f>
        <v/>
      </c>
    </row>
    <row r="120" spans="4:36" ht="16" customHeight="1">
      <c r="D120" s="145">
        <f t="shared" si="2"/>
        <v>113</v>
      </c>
      <c r="E120" s="144" t="str">
        <f>IFERROR(VLOOKUP(INDEX(EU_Extra!$D$156:$D$362,MATCH(LARGE(EU_Extra!#REF!,$D120),EU_Extra!#REF!,0)),Countries!$A:$B,2,FALSE),"")</f>
        <v/>
      </c>
      <c r="F120" s="144" t="str">
        <f>IFERROR(VLOOKUP(INDEX(EU_Extra!$D$156:$D$362,MATCH(LARGE(EU_Extra!#REF!,$D120),EU_Extra!#REF!,0)),Countries!$A:$B,2,FALSE),"")</f>
        <v/>
      </c>
      <c r="G120" s="144" t="str">
        <f>IFERROR(VLOOKUP(INDEX(EU_Extra!$D$157:$D$362,MATCH(LARGE(EU_Extra!E$157:E$362,$D120),EU_Extra!E$157:E$362,0)),Countries!$A:$B,2,FALSE),"")</f>
        <v>Schiffsbedarf Extra</v>
      </c>
      <c r="H120" s="144" t="str">
        <f>IFERROR(VLOOKUP(INDEX(EU_Extra!$D$157:$D$362,MATCH(LARGE(EU_Extra!F$157:F$362,$D120),EU_Extra!F$157:F$362,0)),Countries!$A:$B,2,FALSE),"")</f>
        <v>Schiffsbedarf Extra</v>
      </c>
      <c r="I120" s="144" t="str">
        <f>IFERROR(VLOOKUP(INDEX(EU_Extra!$D$157:$D$362,MATCH(LARGE(EU_Extra!G$157:G$362,$D120),EU_Extra!G$157:G$362,0)),Countries!$A:$B,2,FALSE),"")</f>
        <v>Korea, Demokratische Volksrepublik</v>
      </c>
      <c r="J120" s="144" t="str">
        <f>IFERROR(VLOOKUP(INDEX(EU_Extra!$D$157:$D$362,MATCH(LARGE(EU_Extra!H$157:H$362,$D120),EU_Extra!H$157:H$362,0)),Countries!$A:$B,2,FALSE),"")</f>
        <v>Korea, Demokratische Volksrepublik</v>
      </c>
      <c r="K120" s="144" t="str">
        <f>IFERROR(VLOOKUP(INDEX(EU_Extra!$D$157:$D$362,MATCH(LARGE(EU_Extra!I$157:I$362,$D120),EU_Extra!I$157:I$362,0)),Countries!$A:$B,2,FALSE),"")</f>
        <v>Südafrika</v>
      </c>
      <c r="L120" s="144" t="str">
        <f>IFERROR(VLOOKUP(INDEX(EU_Extra!$D$157:$D$362,MATCH(LARGE(EU_Extra!J$157:J$362,$D120),EU_Extra!J$157:J$362,0)),Countries!$A:$B,2,FALSE),"")</f>
        <v>Korea, Republik</v>
      </c>
      <c r="M120" s="144" t="str">
        <f>IFERROR(VLOOKUP(INDEX(EU_Extra!$D$157:$D$362,MATCH(LARGE(EU_Extra!K$157:K$362,$D120),EU_Extra!K$157:K$362,0)),Countries!$A:$B,2,FALSE),"")</f>
        <v>NL Antillen</v>
      </c>
      <c r="N120" s="144" t="str">
        <f>IFERROR(VLOOKUP(INDEX(EU_Extra!$D$157:$D$362,MATCH(LARGE(EU_Extra!L$157:L$362,$D120),EU_Extra!L$157:L$362,0)),Countries!$A:$B,2,FALSE),"")</f>
        <v>Seychellen</v>
      </c>
      <c r="O120" s="144" t="str">
        <f>IFERROR(VLOOKUP(INDEX(EU_Extra!$D$157:$D$362,MATCH(LARGE(EU_Extra!M$157:M$362,$D120),EU_Extra!M$157:M$362,0)),Countries!$A:$B,2,FALSE),"")</f>
        <v>Aruba</v>
      </c>
      <c r="P120" s="144" t="str">
        <f>IFERROR(VLOOKUP(INDEX(EU_Extra!$D$157:$D$362,MATCH(LARGE(EU_Extra!N$157:N$362,$D120),EU_Extra!N$157:N$362,0)),Countries!$A:$B,2,FALSE),"")</f>
        <v>Madagaskar</v>
      </c>
      <c r="Q120" s="144" t="str">
        <f>IFERROR(VLOOKUP(INDEX(EU_Extra!$D$157:$D$362,MATCH(LARGE(EU_Extra!O$157:O$362,$D120),EU_Extra!O$157:O$362,0)),Countries!$A:$B,2,FALSE),"")</f>
        <v>Bangladesh</v>
      </c>
      <c r="R120" s="144" t="str">
        <f>IFERROR(VLOOKUP(INDEX(EU_Extra!$D$157:$D$362,MATCH(LARGE(EU_Extra!P$157:P$362,$D120),EU_Extra!P$157:P$362,0)),Countries!$A:$B,2,FALSE),"")</f>
        <v>Indonesien</v>
      </c>
      <c r="S120" s="144" t="str">
        <f>IFERROR(VLOOKUP(INDEX(EU_Extra!$D$157:$D$362,MATCH(LARGE(EU_Extra!Q$157:Q$362,$D120),EU_Extra!Q$157:Q$362,0)),Countries!$A:$B,2,FALSE),"")</f>
        <v>Cote d'Ivoire</v>
      </c>
      <c r="T120" s="144" t="str">
        <f>IFERROR(VLOOKUP(INDEX(EU_Extra!$D$157:$D$362,MATCH(LARGE(EU_Extra!R$157:R$362,$D120),EU_Extra!R$157:R$362,0)),Countries!$A:$B,2,FALSE),"")</f>
        <v>Somalia</v>
      </c>
      <c r="U120" s="144" t="str">
        <f>IFERROR(VLOOKUP(INDEX(EU_Extra!$D$157:$D$362,MATCH(LARGE(EU_Extra!S$157:S$362,$D120),EU_Extra!S$157:S$362,0)),Countries!$A:$B,2,FALSE),"")</f>
        <v>Bonaire, St Eustatius und Saba</v>
      </c>
      <c r="V120" s="144" t="str">
        <f>IFERROR(VLOOKUP(INDEX(EU_Extra!$D$157:$D$362,MATCH(LARGE(EU_Extra!T$157:T$362,$D120),EU_Extra!T$157:T$362,0)),Countries!$A:$B,2,FALSE),"")</f>
        <v>Kuba</v>
      </c>
      <c r="W120" s="144" t="str">
        <f>IFERROR(VLOOKUP(INDEX(EU_Extra!$D$157:$D$362,MATCH(LARGE(EU_Extra!U$157:U$362,$D120),EU_Extra!U$157:U$362,0)),Countries!$A:$B,2,FALSE),"")</f>
        <v>Heiliger Stuhl (Vatikanstadt)</v>
      </c>
      <c r="X120" s="144" t="str">
        <f>IFERROR(VLOOKUP(INDEX(EU_Extra!$D$157:$D$362,MATCH(LARGE(EU_Extra!V$157:V$362,$D120),EU_Extra!V$157:V$362,0)),Countries!$A:$B,2,FALSE),"")</f>
        <v>Bonaire, St Eustatius und Saba</v>
      </c>
      <c r="Y120" s="144" t="str">
        <f>IFERROR(VLOOKUP(INDEX(EU_Extra!$D$157:$D$362,MATCH(LARGE(EU_Extra!W$157:W$362,$D120),EU_Extra!W$157:W$362,0)),Countries!$A:$B,2,FALSE),"")</f>
        <v>Somalia</v>
      </c>
      <c r="Z120" s="144" t="str">
        <f>IFERROR(VLOOKUP(INDEX(EU_Extra!$D$157:$D$362,MATCH(LARGE(EU_Extra!X$157:X$362,$D120),EU_Extra!X$157:X$362,0)),Countries!$A:$B,2,FALSE),"")</f>
        <v>Panama</v>
      </c>
      <c r="AA120" s="144" t="str">
        <f>IFERROR(VLOOKUP(INDEX(EU_Extra!$D$157:$D$362,MATCH(LARGE(EU_Extra!Y$157:Y$362,$D120),EU_Extra!Y$157:Y$362,0)),Countries!$A:$B,2,FALSE),"")</f>
        <v>Mosambik</v>
      </c>
      <c r="AB120" s="144" t="str">
        <f>IFERROR(VLOOKUP(INDEX(EU_Extra!$D$157:$D$362,MATCH(LARGE(EU_Extra!Z$157:Z$362,$D120),EU_Extra!Z$157:Z$362,0)),Countries!$A:$B,2,FALSE),"")</f>
        <v/>
      </c>
      <c r="AC120" s="144" t="str">
        <f>IFERROR(VLOOKUP(INDEX(EU_Extra!$D$157:$D$362,MATCH(LARGE(EU_Extra!AA$157:AA$362,$D120),EU_Extra!AA$157:AA$362,0)),Countries!$A:$B,2,FALSE),"")</f>
        <v/>
      </c>
      <c r="AD120" s="144" t="str">
        <f>IFERROR(VLOOKUP(INDEX(EU_Extra!$D$157:$D$362,MATCH(LARGE(EU_Extra!AB$157:AB$362,$D120),EU_Extra!AB$157:AB$362,0)),Countries!$A:$B,2,FALSE),"")</f>
        <v/>
      </c>
      <c r="AE120" s="144" t="str">
        <f>IFERROR(VLOOKUP(INDEX(EU_Extra!$D$157:$D$362,MATCH(LARGE(EU_Extra!AC$157:AC$362,$D120),EU_Extra!AC$157:AC$362,0)),Countries!$A:$B,2,FALSE),"")</f>
        <v/>
      </c>
      <c r="AF120" s="144" t="str">
        <f>IFERROR(VLOOKUP(INDEX(EU_Extra!$D$157:$D$362,MATCH(LARGE(EU_Extra!AD$157:AD$362,$D120),EU_Extra!AD$157:AD$362,0)),Countries!$A:$B,2,FALSE),"")</f>
        <v/>
      </c>
      <c r="AG120" s="144" t="str">
        <f>IFERROR(VLOOKUP(INDEX(EU_Extra!$D$157:$D$362,MATCH(LARGE(EU_Extra!AE$157:AE$362,$D120),EU_Extra!AE$157:AE$362,0)),Countries!$A:$B,2,FALSE),"")</f>
        <v/>
      </c>
      <c r="AH120" s="144" t="str">
        <f>IFERROR(VLOOKUP(INDEX(EU_Extra!$D$157:$D$362,MATCH(LARGE(EU_Extra!AF$157:AF$362,$D120),EU_Extra!AF$157:AF$362,0)),Countries!$A:$B,2,FALSE),"")</f>
        <v/>
      </c>
      <c r="AI120" s="144" t="str">
        <f>IFERROR(VLOOKUP(INDEX(EU_Extra!$D$157:$D$362,MATCH(LARGE(EU_Extra!AG$157:AG$362,$D120),EU_Extra!AG$157:AG$362,0)),Countries!$A:$B,2,FALSE),"")</f>
        <v/>
      </c>
      <c r="AJ120" s="144" t="str">
        <f>IFERROR(VLOOKUP(INDEX(EU_Extra!$D$157:$D$362,MATCH(LARGE(EU_Extra!AH$157:AH$362,$D120),EU_Extra!AH$157:AH$362,0)),Countries!$A:$B,2,FALSE),"")</f>
        <v/>
      </c>
    </row>
    <row r="121" spans="4:36" ht="16" customHeight="1">
      <c r="D121" s="145">
        <f t="shared" si="2"/>
        <v>114</v>
      </c>
      <c r="E121" s="144" t="str">
        <f>IFERROR(VLOOKUP(INDEX(EU_Extra!$D$156:$D$362,MATCH(LARGE(EU_Extra!#REF!,$D121),EU_Extra!#REF!,0)),Countries!$A:$B,2,FALSE),"")</f>
        <v/>
      </c>
      <c r="F121" s="144" t="str">
        <f>IFERROR(VLOOKUP(INDEX(EU_Extra!$D$156:$D$362,MATCH(LARGE(EU_Extra!#REF!,$D121),EU_Extra!#REF!,0)),Countries!$A:$B,2,FALSE),"")</f>
        <v/>
      </c>
      <c r="G121" s="144" t="str">
        <f>IFERROR(VLOOKUP(INDEX(EU_Extra!$D$157:$D$362,MATCH(LARGE(EU_Extra!E$157:E$362,$D121),EU_Extra!E$157:E$362,0)),Countries!$A:$B,2,FALSE),"")</f>
        <v>St. Vincent und die Grenadien</v>
      </c>
      <c r="H121" s="144" t="str">
        <f>IFERROR(VLOOKUP(INDEX(EU_Extra!$D$157:$D$362,MATCH(LARGE(EU_Extra!F$157:F$362,$D121),EU_Extra!F$157:F$362,0)),Countries!$A:$B,2,FALSE),"")</f>
        <v>Südafrika</v>
      </c>
      <c r="I121" s="144" t="str">
        <f>IFERROR(VLOOKUP(INDEX(EU_Extra!$D$157:$D$362,MATCH(LARGE(EU_Extra!G$157:G$362,$D121),EU_Extra!G$157:G$362,0)),Countries!$A:$B,2,FALSE),"")</f>
        <v>Argentinien</v>
      </c>
      <c r="J121" s="144" t="str">
        <f>IFERROR(VLOOKUP(INDEX(EU_Extra!$D$157:$D$362,MATCH(LARGE(EU_Extra!H$157:H$362,$D121),EU_Extra!H$157:H$362,0)),Countries!$A:$B,2,FALSE),"")</f>
        <v>Cote d'Ivoire</v>
      </c>
      <c r="K121" s="144" t="str">
        <f>IFERROR(VLOOKUP(INDEX(EU_Extra!$D$157:$D$362,MATCH(LARGE(EU_Extra!I$157:I$362,$D121),EU_Extra!I$157:I$362,0)),Countries!$A:$B,2,FALSE),"")</f>
        <v>Korea, Republik</v>
      </c>
      <c r="L121" s="144" t="str">
        <f>IFERROR(VLOOKUP(INDEX(EU_Extra!$D$157:$D$362,MATCH(LARGE(EU_Extra!J$157:J$362,$D121),EU_Extra!J$157:J$362,0)),Countries!$A:$B,2,FALSE),"")</f>
        <v>Seychellen</v>
      </c>
      <c r="M121" s="144" t="str">
        <f>IFERROR(VLOOKUP(INDEX(EU_Extra!$D$157:$D$362,MATCH(LARGE(EU_Extra!K$157:K$362,$D121),EU_Extra!K$157:K$362,0)),Countries!$A:$B,2,FALSE),"")</f>
        <v>Brasilien</v>
      </c>
      <c r="N121" s="144" t="str">
        <f>IFERROR(VLOOKUP(INDEX(EU_Extra!$D$157:$D$362,MATCH(LARGE(EU_Extra!L$157:L$362,$D121),EU_Extra!L$157:L$362,0)),Countries!$A:$B,2,FALSE),"")</f>
        <v>Argentinien</v>
      </c>
      <c r="O121" s="144" t="str">
        <f>IFERROR(VLOOKUP(INDEX(EU_Extra!$D$157:$D$362,MATCH(LARGE(EU_Extra!M$157:M$362,$D121),EU_Extra!M$157:M$362,0)),Countries!$A:$B,2,FALSE),"")</f>
        <v>NordMazedonien</v>
      </c>
      <c r="P121" s="144" t="str">
        <f>IFERROR(VLOOKUP(INDEX(EU_Extra!$D$157:$D$362,MATCH(LARGE(EU_Extra!N$157:N$362,$D121),EU_Extra!N$157:N$362,0)),Countries!$A:$B,2,FALSE),"")</f>
        <v>Malaysia</v>
      </c>
      <c r="Q121" s="144" t="str">
        <f>IFERROR(VLOOKUP(INDEX(EU_Extra!$D$157:$D$362,MATCH(LARGE(EU_Extra!O$157:O$362,$D121),EU_Extra!O$157:O$362,0)),Countries!$A:$B,2,FALSE),"")</f>
        <v>Costa Rica</v>
      </c>
      <c r="R121" s="144" t="str">
        <f>IFERROR(VLOOKUP(INDEX(EU_Extra!$D$157:$D$362,MATCH(LARGE(EU_Extra!P$157:P$362,$D121),EU_Extra!P$157:P$362,0)),Countries!$A:$B,2,FALSE),"")</f>
        <v>NL Antillen</v>
      </c>
      <c r="S121" s="144" t="str">
        <f>IFERROR(VLOOKUP(INDEX(EU_Extra!$D$157:$D$362,MATCH(LARGE(EU_Extra!Q$157:Q$362,$D121),EU_Extra!Q$157:Q$362,0)),Countries!$A:$B,2,FALSE),"")</f>
        <v>Korea, Demokratische Volksrepublik</v>
      </c>
      <c r="T121" s="144" t="str">
        <f>IFERROR(VLOOKUP(INDEX(EU_Extra!$D$157:$D$362,MATCH(LARGE(EU_Extra!R$157:R$362,$D121),EU_Extra!R$157:R$362,0)),Countries!$A:$B,2,FALSE),"")</f>
        <v>Wallis und Futuna</v>
      </c>
      <c r="U121" s="144" t="str">
        <f>IFERROR(VLOOKUP(INDEX(EU_Extra!$D$157:$D$362,MATCH(LARGE(EU_Extra!S$157:S$362,$D121),EU_Extra!S$157:S$362,0)),Countries!$A:$B,2,FALSE),"")</f>
        <v>Somalia</v>
      </c>
      <c r="V121" s="144" t="str">
        <f>IFERROR(VLOOKUP(INDEX(EU_Extra!$D$157:$D$362,MATCH(LARGE(EU_Extra!T$157:T$362,$D121),EU_Extra!T$157:T$362,0)),Countries!$A:$B,2,FALSE),"")</f>
        <v>Argentinien</v>
      </c>
      <c r="W121" s="144" t="str">
        <f>IFERROR(VLOOKUP(INDEX(EU_Extra!$D$157:$D$362,MATCH(LARGE(EU_Extra!U$157:U$362,$D121),EU_Extra!U$157:U$362,0)),Countries!$A:$B,2,FALSE),"")</f>
        <v>Fransösisch Polynesien</v>
      </c>
      <c r="X121" s="144" t="str">
        <f>IFERROR(VLOOKUP(INDEX(EU_Extra!$D$157:$D$362,MATCH(LARGE(EU_Extra!V$157:V$362,$D121),EU_Extra!V$157:V$362,0)),Countries!$A:$B,2,FALSE),"")</f>
        <v>Aserbaidschan</v>
      </c>
      <c r="Y121" s="144" t="str">
        <f>IFERROR(VLOOKUP(INDEX(EU_Extra!$D$157:$D$362,MATCH(LARGE(EU_Extra!W$157:W$362,$D121),EU_Extra!W$157:W$362,0)),Countries!$A:$B,2,FALSE),"")</f>
        <v>Mauritius</v>
      </c>
      <c r="Z121" s="144" t="str">
        <f>IFERROR(VLOOKUP(INDEX(EU_Extra!$D$157:$D$362,MATCH(LARGE(EU_Extra!X$157:X$362,$D121),EU_Extra!X$157:X$362,0)),Countries!$A:$B,2,FALSE),"")</f>
        <v>Gabun</v>
      </c>
      <c r="AA121" s="144" t="str">
        <f>IFERROR(VLOOKUP(INDEX(EU_Extra!$D$157:$D$362,MATCH(LARGE(EU_Extra!Y$157:Y$362,$D121),EU_Extra!Y$157:Y$362,0)),Countries!$A:$B,2,FALSE),"")</f>
        <v>Cote d'Ivoire</v>
      </c>
      <c r="AB121" s="144" t="str">
        <f>IFERROR(VLOOKUP(INDEX(EU_Extra!$D$157:$D$362,MATCH(LARGE(EU_Extra!Z$157:Z$362,$D121),EU_Extra!Z$157:Z$362,0)),Countries!$A:$B,2,FALSE),"")</f>
        <v/>
      </c>
      <c r="AC121" s="144" t="str">
        <f>IFERROR(VLOOKUP(INDEX(EU_Extra!$D$157:$D$362,MATCH(LARGE(EU_Extra!AA$157:AA$362,$D121),EU_Extra!AA$157:AA$362,0)),Countries!$A:$B,2,FALSE),"")</f>
        <v/>
      </c>
      <c r="AD121" s="144" t="str">
        <f>IFERROR(VLOOKUP(INDEX(EU_Extra!$D$157:$D$362,MATCH(LARGE(EU_Extra!AB$157:AB$362,$D121),EU_Extra!AB$157:AB$362,0)),Countries!$A:$B,2,FALSE),"")</f>
        <v/>
      </c>
      <c r="AE121" s="144" t="str">
        <f>IFERROR(VLOOKUP(INDEX(EU_Extra!$D$157:$D$362,MATCH(LARGE(EU_Extra!AC$157:AC$362,$D121),EU_Extra!AC$157:AC$362,0)),Countries!$A:$B,2,FALSE),"")</f>
        <v/>
      </c>
      <c r="AF121" s="144" t="str">
        <f>IFERROR(VLOOKUP(INDEX(EU_Extra!$D$157:$D$362,MATCH(LARGE(EU_Extra!AD$157:AD$362,$D121),EU_Extra!AD$157:AD$362,0)),Countries!$A:$B,2,FALSE),"")</f>
        <v/>
      </c>
      <c r="AG121" s="144" t="str">
        <f>IFERROR(VLOOKUP(INDEX(EU_Extra!$D$157:$D$362,MATCH(LARGE(EU_Extra!AE$157:AE$362,$D121),EU_Extra!AE$157:AE$362,0)),Countries!$A:$B,2,FALSE),"")</f>
        <v/>
      </c>
      <c r="AH121" s="144" t="str">
        <f>IFERROR(VLOOKUP(INDEX(EU_Extra!$D$157:$D$362,MATCH(LARGE(EU_Extra!AF$157:AF$362,$D121),EU_Extra!AF$157:AF$362,0)),Countries!$A:$B,2,FALSE),"")</f>
        <v/>
      </c>
      <c r="AI121" s="144" t="str">
        <f>IFERROR(VLOOKUP(INDEX(EU_Extra!$D$157:$D$362,MATCH(LARGE(EU_Extra!AG$157:AG$362,$D121),EU_Extra!AG$157:AG$362,0)),Countries!$A:$B,2,FALSE),"")</f>
        <v/>
      </c>
      <c r="AJ121" s="144" t="str">
        <f>IFERROR(VLOOKUP(INDEX(EU_Extra!$D$157:$D$362,MATCH(LARGE(EU_Extra!AH$157:AH$362,$D121),EU_Extra!AH$157:AH$362,0)),Countries!$A:$B,2,FALSE),"")</f>
        <v/>
      </c>
    </row>
    <row r="122" spans="4:36" ht="16" customHeight="1">
      <c r="D122" s="145">
        <f t="shared" si="2"/>
        <v>115</v>
      </c>
      <c r="E122" s="144" t="str">
        <f>IFERROR(VLOOKUP(INDEX(EU_Extra!$D$156:$D$362,MATCH(LARGE(EU_Extra!#REF!,$D122),EU_Extra!#REF!,0)),Countries!$A:$B,2,FALSE),"")</f>
        <v/>
      </c>
      <c r="F122" s="144" t="str">
        <f>IFERROR(VLOOKUP(INDEX(EU_Extra!$D$156:$D$362,MATCH(LARGE(EU_Extra!#REF!,$D122),EU_Extra!#REF!,0)),Countries!$A:$B,2,FALSE),"")</f>
        <v/>
      </c>
      <c r="G122" s="144" t="str">
        <f>IFERROR(VLOOKUP(INDEX(EU_Extra!$D$157:$D$362,MATCH(LARGE(EU_Extra!E$157:E$362,$D122),EU_Extra!E$157:E$362,0)),Countries!$A:$B,2,FALSE),"")</f>
        <v>Dominika</v>
      </c>
      <c r="H122" s="144" t="str">
        <f>IFERROR(VLOOKUP(INDEX(EU_Extra!$D$157:$D$362,MATCH(LARGE(EU_Extra!F$157:F$362,$D122),EU_Extra!F$157:F$362,0)),Countries!$A:$B,2,FALSE),"")</f>
        <v>Ruanda</v>
      </c>
      <c r="I122" s="144" t="str">
        <f>IFERROR(VLOOKUP(INDEX(EU_Extra!$D$157:$D$362,MATCH(LARGE(EU_Extra!G$157:G$362,$D122),EU_Extra!G$157:G$362,0)),Countries!$A:$B,2,FALSE),"")</f>
        <v>Fidschi</v>
      </c>
      <c r="J122" s="144" t="str">
        <f>IFERROR(VLOOKUP(INDEX(EU_Extra!$D$157:$D$362,MATCH(LARGE(EU_Extra!H$157:H$362,$D122),EU_Extra!H$157:H$362,0)),Countries!$A:$B,2,FALSE),"")</f>
        <v>Malediven</v>
      </c>
      <c r="K122" s="144" t="str">
        <f>IFERROR(VLOOKUP(INDEX(EU_Extra!$D$157:$D$362,MATCH(LARGE(EU_Extra!I$157:I$362,$D122),EU_Extra!I$157:I$362,0)),Countries!$A:$B,2,FALSE),"")</f>
        <v>Ruanda</v>
      </c>
      <c r="L122" s="144" t="str">
        <f>IFERROR(VLOOKUP(INDEX(EU_Extra!$D$157:$D$362,MATCH(LARGE(EU_Extra!J$157:J$362,$D122),EU_Extra!J$157:J$362,0)),Countries!$A:$B,2,FALSE),"")</f>
        <v>NL Antillen</v>
      </c>
      <c r="M122" s="144" t="str">
        <f>IFERROR(VLOOKUP(INDEX(EU_Extra!$D$157:$D$362,MATCH(LARGE(EU_Extra!K$157:K$362,$D122),EU_Extra!K$157:K$362,0)),Countries!$A:$B,2,FALSE),"")</f>
        <v>Argentinien</v>
      </c>
      <c r="N122" s="144" t="str">
        <f>IFERROR(VLOOKUP(INDEX(EU_Extra!$D$157:$D$362,MATCH(LARGE(EU_Extra!L$157:L$362,$D122),EU_Extra!L$157:L$362,0)),Countries!$A:$B,2,FALSE),"")</f>
        <v>Mosambik</v>
      </c>
      <c r="O122" s="144" t="str">
        <f>IFERROR(VLOOKUP(INDEX(EU_Extra!$D$157:$D$362,MATCH(LARGE(EU_Extra!M$157:M$362,$D122),EU_Extra!M$157:M$362,0)),Countries!$A:$B,2,FALSE),"")</f>
        <v>NL Antillen</v>
      </c>
      <c r="P122" s="144" t="str">
        <f>IFERROR(VLOOKUP(INDEX(EU_Extra!$D$157:$D$362,MATCH(LARGE(EU_Extra!N$157:N$362,$D122),EU_Extra!N$157:N$362,0)),Countries!$A:$B,2,FALSE),"")</f>
        <v>Mayotte</v>
      </c>
      <c r="Q122" s="144" t="str">
        <f>IFERROR(VLOOKUP(INDEX(EU_Extra!$D$157:$D$362,MATCH(LARGE(EU_Extra!O$157:O$362,$D122),EU_Extra!O$157:O$362,0)),Countries!$A:$B,2,FALSE),"")</f>
        <v>Nicht spezifizierte Länder und Gebiete im Rahmen des Warenverkehrs mit Drittländern</v>
      </c>
      <c r="R122" s="144" t="str">
        <f>IFERROR(VLOOKUP(INDEX(EU_Extra!$D$157:$D$362,MATCH(LARGE(EU_Extra!P$157:P$362,$D122),EU_Extra!P$157:P$362,0)),Countries!$A:$B,2,FALSE),"")</f>
        <v>Mosambik</v>
      </c>
      <c r="S122" s="144" t="str">
        <f>IFERROR(VLOOKUP(INDEX(EU_Extra!$D$157:$D$362,MATCH(LARGE(EU_Extra!Q$157:Q$362,$D122),EU_Extra!Q$157:Q$362,0)),Countries!$A:$B,2,FALSE),"")</f>
        <v>Neuseeland</v>
      </c>
      <c r="T122" s="144" t="str">
        <f>IFERROR(VLOOKUP(INDEX(EU_Extra!$D$157:$D$362,MATCH(LARGE(EU_Extra!R$157:R$362,$D122),EU_Extra!R$157:R$362,0)),Countries!$A:$B,2,FALSE),"")</f>
        <v>Neuseeland</v>
      </c>
      <c r="U122" s="144" t="str">
        <f>IFERROR(VLOOKUP(INDEX(EU_Extra!$D$157:$D$362,MATCH(LARGE(EU_Extra!S$157:S$362,$D122),EU_Extra!S$157:S$362,0)),Countries!$A:$B,2,FALSE),"")</f>
        <v>Neuseeland</v>
      </c>
      <c r="V122" s="144" t="str">
        <f>IFERROR(VLOOKUP(INDEX(EU_Extra!$D$157:$D$362,MATCH(LARGE(EU_Extra!T$157:T$362,$D122),EU_Extra!T$157:T$362,0)),Countries!$A:$B,2,FALSE),"")</f>
        <v>Cote d'Ivoire</v>
      </c>
      <c r="W122" s="144" t="str">
        <f>IFERROR(VLOOKUP(INDEX(EU_Extra!$D$157:$D$362,MATCH(LARGE(EU_Extra!U$157:U$362,$D122),EU_Extra!U$157:U$362,0)),Countries!$A:$B,2,FALSE),"")</f>
        <v>Weissrussland</v>
      </c>
      <c r="X122" s="144" t="str">
        <f>IFERROR(VLOOKUP(INDEX(EU_Extra!$D$157:$D$362,MATCH(LARGE(EU_Extra!V$157:V$362,$D122),EU_Extra!V$157:V$362,0)),Countries!$A:$B,2,FALSE),"")</f>
        <v>Panama</v>
      </c>
      <c r="Y122" s="144" t="str">
        <f>IFERROR(VLOOKUP(INDEX(EU_Extra!$D$157:$D$362,MATCH(LARGE(EU_Extra!W$157:W$362,$D122),EU_Extra!W$157:W$362,0)),Countries!$A:$B,2,FALSE),"")</f>
        <v>Nicaragua</v>
      </c>
      <c r="Z122" s="144" t="str">
        <f>IFERROR(VLOOKUP(INDEX(EU_Extra!$D$157:$D$362,MATCH(LARGE(EU_Extra!X$157:X$362,$D122),EU_Extra!X$157:X$362,0)),Countries!$A:$B,2,FALSE),"")</f>
        <v>Guinea-Bissau</v>
      </c>
      <c r="AA122" s="144" t="str">
        <f>IFERROR(VLOOKUP(INDEX(EU_Extra!$D$157:$D$362,MATCH(LARGE(EU_Extra!Y$157:Y$362,$D122),EU_Extra!Y$157:Y$362,0)),Countries!$A:$B,2,FALSE),"")</f>
        <v>Athiopien</v>
      </c>
      <c r="AB122" s="144" t="str">
        <f>IFERROR(VLOOKUP(INDEX(EU_Extra!$D$157:$D$362,MATCH(LARGE(EU_Extra!Z$157:Z$362,$D122),EU_Extra!Z$157:Z$362,0)),Countries!$A:$B,2,FALSE),"")</f>
        <v/>
      </c>
      <c r="AC122" s="144" t="str">
        <f>IFERROR(VLOOKUP(INDEX(EU_Extra!$D$157:$D$362,MATCH(LARGE(EU_Extra!AA$157:AA$362,$D122),EU_Extra!AA$157:AA$362,0)),Countries!$A:$B,2,FALSE),"")</f>
        <v/>
      </c>
      <c r="AD122" s="144" t="str">
        <f>IFERROR(VLOOKUP(INDEX(EU_Extra!$D$157:$D$362,MATCH(LARGE(EU_Extra!AB$157:AB$362,$D122),EU_Extra!AB$157:AB$362,0)),Countries!$A:$B,2,FALSE),"")</f>
        <v/>
      </c>
      <c r="AE122" s="144" t="str">
        <f>IFERROR(VLOOKUP(INDEX(EU_Extra!$D$157:$D$362,MATCH(LARGE(EU_Extra!AC$157:AC$362,$D122),EU_Extra!AC$157:AC$362,0)),Countries!$A:$B,2,FALSE),"")</f>
        <v/>
      </c>
      <c r="AF122" s="144" t="str">
        <f>IFERROR(VLOOKUP(INDEX(EU_Extra!$D$157:$D$362,MATCH(LARGE(EU_Extra!AD$157:AD$362,$D122),EU_Extra!AD$157:AD$362,0)),Countries!$A:$B,2,FALSE),"")</f>
        <v/>
      </c>
      <c r="AG122" s="144" t="str">
        <f>IFERROR(VLOOKUP(INDEX(EU_Extra!$D$157:$D$362,MATCH(LARGE(EU_Extra!AE$157:AE$362,$D122),EU_Extra!AE$157:AE$362,0)),Countries!$A:$B,2,FALSE),"")</f>
        <v/>
      </c>
      <c r="AH122" s="144" t="str">
        <f>IFERROR(VLOOKUP(INDEX(EU_Extra!$D$157:$D$362,MATCH(LARGE(EU_Extra!AF$157:AF$362,$D122),EU_Extra!AF$157:AF$362,0)),Countries!$A:$B,2,FALSE),"")</f>
        <v/>
      </c>
      <c r="AI122" s="144" t="str">
        <f>IFERROR(VLOOKUP(INDEX(EU_Extra!$D$157:$D$362,MATCH(LARGE(EU_Extra!AG$157:AG$362,$D122),EU_Extra!AG$157:AG$362,0)),Countries!$A:$B,2,FALSE),"")</f>
        <v/>
      </c>
      <c r="AJ122" s="144" t="str">
        <f>IFERROR(VLOOKUP(INDEX(EU_Extra!$D$157:$D$362,MATCH(LARGE(EU_Extra!AH$157:AH$362,$D122),EU_Extra!AH$157:AH$362,0)),Countries!$A:$B,2,FALSE),"")</f>
        <v/>
      </c>
    </row>
    <row r="123" spans="4:36" ht="16" customHeight="1">
      <c r="D123" s="145">
        <f t="shared" si="2"/>
        <v>116</v>
      </c>
      <c r="E123" s="144" t="str">
        <f>IFERROR(VLOOKUP(INDEX(EU_Extra!$D$156:$D$362,MATCH(LARGE(EU_Extra!#REF!,$D123),EU_Extra!#REF!,0)),Countries!$A:$B,2,FALSE),"")</f>
        <v/>
      </c>
      <c r="F123" s="144" t="str">
        <f>IFERROR(VLOOKUP(INDEX(EU_Extra!$D$156:$D$362,MATCH(LARGE(EU_Extra!#REF!,$D123),EU_Extra!#REF!,0)),Countries!$A:$B,2,FALSE),"")</f>
        <v/>
      </c>
      <c r="G123" s="144" t="str">
        <f>IFERROR(VLOOKUP(INDEX(EU_Extra!$D$157:$D$362,MATCH(LARGE(EU_Extra!E$157:E$362,$D123),EU_Extra!E$157:E$362,0)),Countries!$A:$B,2,FALSE),"")</f>
        <v>Südafrika</v>
      </c>
      <c r="H123" s="144" t="str">
        <f>IFERROR(VLOOKUP(INDEX(EU_Extra!$D$157:$D$362,MATCH(LARGE(EU_Extra!F$157:F$362,$D123),EU_Extra!F$157:F$362,0)),Countries!$A:$B,2,FALSE),"")</f>
        <v>Peru</v>
      </c>
      <c r="I123" s="144" t="str">
        <f>IFERROR(VLOOKUP(INDEX(EU_Extra!$D$157:$D$362,MATCH(LARGE(EU_Extra!G$157:G$362,$D123),EU_Extra!G$157:G$362,0)),Countries!$A:$B,2,FALSE),"")</f>
        <v>Salomoneninseln</v>
      </c>
      <c r="J123" s="144" t="str">
        <f>IFERROR(VLOOKUP(INDEX(EU_Extra!$D$157:$D$362,MATCH(LARGE(EU_Extra!H$157:H$362,$D123),EU_Extra!H$157:H$362,0)),Countries!$A:$B,2,FALSE),"")</f>
        <v>Schiffsbedarf Extra</v>
      </c>
      <c r="K123" s="144" t="str">
        <f>IFERROR(VLOOKUP(INDEX(EU_Extra!$D$157:$D$362,MATCH(LARGE(EU_Extra!I$157:I$362,$D123),EU_Extra!I$157:I$362,0)),Countries!$A:$B,2,FALSE),"")</f>
        <v>Nepal</v>
      </c>
      <c r="L123" s="144" t="str">
        <f>IFERROR(VLOOKUP(INDEX(EU_Extra!$D$157:$D$362,MATCH(LARGE(EU_Extra!J$157:J$362,$D123),EU_Extra!J$157:J$362,0)),Countries!$A:$B,2,FALSE),"")</f>
        <v>Montserrat</v>
      </c>
      <c r="M123" s="144" t="str">
        <f>IFERROR(VLOOKUP(INDEX(EU_Extra!$D$157:$D$362,MATCH(LARGE(EU_Extra!K$157:K$362,$D123),EU_Extra!K$157:K$362,0)),Countries!$A:$B,2,FALSE),"")</f>
        <v>Singapur</v>
      </c>
      <c r="N123" s="144" t="str">
        <f>IFERROR(VLOOKUP(INDEX(EU_Extra!$D$157:$D$362,MATCH(LARGE(EU_Extra!L$157:L$362,$D123),EU_Extra!L$157:L$362,0)),Countries!$A:$B,2,FALSE),"")</f>
        <v>Bangladesh</v>
      </c>
      <c r="O123" s="144" t="str">
        <f>IFERROR(VLOOKUP(INDEX(EU_Extra!$D$157:$D$362,MATCH(LARGE(EU_Extra!M$157:M$362,$D123),EU_Extra!M$157:M$362,0)),Countries!$A:$B,2,FALSE),"")</f>
        <v>Weissrussland</v>
      </c>
      <c r="P123" s="144" t="str">
        <f>IFERROR(VLOOKUP(INDEX(EU_Extra!$D$157:$D$362,MATCH(LARGE(EU_Extra!N$157:N$362,$D123),EU_Extra!N$157:N$362,0)),Countries!$A:$B,2,FALSE),"")</f>
        <v>Guyana</v>
      </c>
      <c r="Q123" s="144" t="str">
        <f>IFERROR(VLOOKUP(INDEX(EU_Extra!$D$157:$D$362,MATCH(LARGE(EU_Extra!O$157:O$362,$D123),EU_Extra!O$157:O$362,0)),Countries!$A:$B,2,FALSE),"")</f>
        <v>Mayotte</v>
      </c>
      <c r="R123" s="144" t="str">
        <f>IFERROR(VLOOKUP(INDEX(EU_Extra!$D$157:$D$362,MATCH(LARGE(EU_Extra!P$157:P$362,$D123),EU_Extra!P$157:P$362,0)),Countries!$A:$B,2,FALSE),"")</f>
        <v>Cote d'Ivoire</v>
      </c>
      <c r="S123" s="144" t="str">
        <f>IFERROR(VLOOKUP(INDEX(EU_Extra!$D$157:$D$362,MATCH(LARGE(EU_Extra!Q$157:Q$362,$D123),EU_Extra!Q$157:Q$362,0)),Countries!$A:$B,2,FALSE),"")</f>
        <v>Wallis und Futuna</v>
      </c>
      <c r="T123" s="144" t="str">
        <f>IFERROR(VLOOKUP(INDEX(EU_Extra!$D$157:$D$362,MATCH(LARGE(EU_Extra!R$157:R$362,$D123),EU_Extra!R$157:R$362,0)),Countries!$A:$B,2,FALSE),"")</f>
        <v>Nigeria</v>
      </c>
      <c r="U123" s="144" t="str">
        <f>IFERROR(VLOOKUP(INDEX(EU_Extra!$D$157:$D$362,MATCH(LARGE(EU_Extra!S$157:S$362,$D123),EU_Extra!S$157:S$362,0)),Countries!$A:$B,2,FALSE),"")</f>
        <v>Curacao</v>
      </c>
      <c r="V123" s="144" t="str">
        <f>IFERROR(VLOOKUP(INDEX(EU_Extra!$D$157:$D$362,MATCH(LARGE(EU_Extra!T$157:T$362,$D123),EU_Extra!T$157:T$362,0)),Countries!$A:$B,2,FALSE),"")</f>
        <v>Malediven</v>
      </c>
      <c r="W123" s="144" t="str">
        <f>IFERROR(VLOOKUP(INDEX(EU_Extra!$D$157:$D$362,MATCH(LARGE(EU_Extra!U$157:U$362,$D123),EU_Extra!U$157:U$362,0)),Countries!$A:$B,2,FALSE),"")</f>
        <v>Burundi</v>
      </c>
      <c r="X123" s="144" t="str">
        <f>IFERROR(VLOOKUP(INDEX(EU_Extra!$D$157:$D$362,MATCH(LARGE(EU_Extra!V$157:V$362,$D123),EU_Extra!V$157:V$362,0)),Countries!$A:$B,2,FALSE),"")</f>
        <v>Argentinien</v>
      </c>
      <c r="Y123" s="144" t="str">
        <f>IFERROR(VLOOKUP(INDEX(EU_Extra!$D$157:$D$362,MATCH(LARGE(EU_Extra!W$157:W$362,$D123),EU_Extra!W$157:W$362,0)),Countries!$A:$B,2,FALSE),"")</f>
        <v>Guinea-Bissau</v>
      </c>
      <c r="Z123" s="144" t="str">
        <f>IFERROR(VLOOKUP(INDEX(EU_Extra!$D$157:$D$362,MATCH(LARGE(EU_Extra!X$157:X$362,$D123),EU_Extra!X$157:X$362,0)),Countries!$A:$B,2,FALSE),"")</f>
        <v>Kolumbien</v>
      </c>
      <c r="AA123" s="144" t="str">
        <f>IFERROR(VLOOKUP(INDEX(EU_Extra!$D$157:$D$362,MATCH(LARGE(EU_Extra!Y$157:Y$362,$D123),EU_Extra!Y$157:Y$362,0)),Countries!$A:$B,2,FALSE),"")</f>
        <v>Kuba</v>
      </c>
      <c r="AB123" s="144" t="str">
        <f>IFERROR(VLOOKUP(INDEX(EU_Extra!$D$157:$D$362,MATCH(LARGE(EU_Extra!Z$157:Z$362,$D123),EU_Extra!Z$157:Z$362,0)),Countries!$A:$B,2,FALSE),"")</f>
        <v/>
      </c>
      <c r="AC123" s="144" t="str">
        <f>IFERROR(VLOOKUP(INDEX(EU_Extra!$D$157:$D$362,MATCH(LARGE(EU_Extra!AA$157:AA$362,$D123),EU_Extra!AA$157:AA$362,0)),Countries!$A:$B,2,FALSE),"")</f>
        <v/>
      </c>
      <c r="AD123" s="144" t="str">
        <f>IFERROR(VLOOKUP(INDEX(EU_Extra!$D$157:$D$362,MATCH(LARGE(EU_Extra!AB$157:AB$362,$D123),EU_Extra!AB$157:AB$362,0)),Countries!$A:$B,2,FALSE),"")</f>
        <v/>
      </c>
      <c r="AE123" s="144" t="str">
        <f>IFERROR(VLOOKUP(INDEX(EU_Extra!$D$157:$D$362,MATCH(LARGE(EU_Extra!AC$157:AC$362,$D123),EU_Extra!AC$157:AC$362,0)),Countries!$A:$B,2,FALSE),"")</f>
        <v/>
      </c>
      <c r="AF123" s="144" t="str">
        <f>IFERROR(VLOOKUP(INDEX(EU_Extra!$D$157:$D$362,MATCH(LARGE(EU_Extra!AD$157:AD$362,$D123),EU_Extra!AD$157:AD$362,0)),Countries!$A:$B,2,FALSE),"")</f>
        <v/>
      </c>
      <c r="AG123" s="144" t="str">
        <f>IFERROR(VLOOKUP(INDEX(EU_Extra!$D$157:$D$362,MATCH(LARGE(EU_Extra!AE$157:AE$362,$D123),EU_Extra!AE$157:AE$362,0)),Countries!$A:$B,2,FALSE),"")</f>
        <v/>
      </c>
      <c r="AH123" s="144" t="str">
        <f>IFERROR(VLOOKUP(INDEX(EU_Extra!$D$157:$D$362,MATCH(LARGE(EU_Extra!AF$157:AF$362,$D123),EU_Extra!AF$157:AF$362,0)),Countries!$A:$B,2,FALSE),"")</f>
        <v/>
      </c>
      <c r="AI123" s="144" t="str">
        <f>IFERROR(VLOOKUP(INDEX(EU_Extra!$D$157:$D$362,MATCH(LARGE(EU_Extra!AG$157:AG$362,$D123),EU_Extra!AG$157:AG$362,0)),Countries!$A:$B,2,FALSE),"")</f>
        <v/>
      </c>
      <c r="AJ123" s="144" t="str">
        <f>IFERROR(VLOOKUP(INDEX(EU_Extra!$D$157:$D$362,MATCH(LARGE(EU_Extra!AH$157:AH$362,$D123),EU_Extra!AH$157:AH$362,0)),Countries!$A:$B,2,FALSE),"")</f>
        <v/>
      </c>
    </row>
    <row r="124" spans="4:36" ht="16" customHeight="1">
      <c r="D124" s="145">
        <f t="shared" si="2"/>
        <v>117</v>
      </c>
      <c r="E124" s="144" t="str">
        <f>IFERROR(VLOOKUP(INDEX(EU_Extra!$D$156:$D$362,MATCH(LARGE(EU_Extra!#REF!,$D124),EU_Extra!#REF!,0)),Countries!$A:$B,2,FALSE),"")</f>
        <v/>
      </c>
      <c r="F124" s="144" t="str">
        <f>IFERROR(VLOOKUP(INDEX(EU_Extra!$D$156:$D$362,MATCH(LARGE(EU_Extra!#REF!,$D124),EU_Extra!#REF!,0)),Countries!$A:$B,2,FALSE),"")</f>
        <v/>
      </c>
      <c r="G124" s="144" t="str">
        <f>IFERROR(VLOOKUP(INDEX(EU_Extra!$D$157:$D$362,MATCH(LARGE(EU_Extra!E$157:E$362,$D124),EU_Extra!E$157:E$362,0)),Countries!$A:$B,2,FALSE),"")</f>
        <v>Chile</v>
      </c>
      <c r="H124" s="144" t="str">
        <f>IFERROR(VLOOKUP(INDEX(EU_Extra!$D$157:$D$362,MATCH(LARGE(EU_Extra!F$157:F$362,$D124),EU_Extra!F$157:F$362,0)),Countries!$A:$B,2,FALSE),"")</f>
        <v>Namibia</v>
      </c>
      <c r="I124" s="144" t="str">
        <f>IFERROR(VLOOKUP(INDEX(EU_Extra!$D$157:$D$362,MATCH(LARGE(EU_Extra!G$157:G$362,$D124),EU_Extra!G$157:G$362,0)),Countries!$A:$B,2,FALSE),"")</f>
        <v>Iran, Islamische Republik</v>
      </c>
      <c r="J124" s="144" t="str">
        <f>IFERROR(VLOOKUP(INDEX(EU_Extra!$D$157:$D$362,MATCH(LARGE(EU_Extra!H$157:H$362,$D124),EU_Extra!H$157:H$362,0)),Countries!$A:$B,2,FALSE),"")</f>
        <v>Uruguay</v>
      </c>
      <c r="K124" s="144" t="str">
        <f>IFERROR(VLOOKUP(INDEX(EU_Extra!$D$157:$D$362,MATCH(LARGE(EU_Extra!I$157:I$362,$D124),EU_Extra!I$157:I$362,0)),Countries!$A:$B,2,FALSE),"")</f>
        <v>Chile</v>
      </c>
      <c r="L124" s="144" t="str">
        <f>IFERROR(VLOOKUP(INDEX(EU_Extra!$D$157:$D$362,MATCH(LARGE(EU_Extra!J$157:J$362,$D124),EU_Extra!J$157:J$362,0)),Countries!$A:$B,2,FALSE),"")</f>
        <v>Afghanistan</v>
      </c>
      <c r="M124" s="144" t="str">
        <f>IFERROR(VLOOKUP(INDEX(EU_Extra!$D$157:$D$362,MATCH(LARGE(EU_Extra!K$157:K$362,$D124),EU_Extra!K$157:K$362,0)),Countries!$A:$B,2,FALSE),"")</f>
        <v>Kosovo</v>
      </c>
      <c r="N124" s="144" t="str">
        <f>IFERROR(VLOOKUP(INDEX(EU_Extra!$D$157:$D$362,MATCH(LARGE(EU_Extra!L$157:L$362,$D124),EU_Extra!L$157:L$362,0)),Countries!$A:$B,2,FALSE),"")</f>
        <v>Malediven</v>
      </c>
      <c r="O124" s="144" t="str">
        <f>IFERROR(VLOOKUP(INDEX(EU_Extra!$D$157:$D$362,MATCH(LARGE(EU_Extra!M$157:M$362,$D124),EU_Extra!M$157:M$362,0)),Countries!$A:$B,2,FALSE),"")</f>
        <v>Gabun</v>
      </c>
      <c r="P124" s="144" t="str">
        <f>IFERROR(VLOOKUP(INDEX(EU_Extra!$D$157:$D$362,MATCH(LARGE(EU_Extra!N$157:N$362,$D124),EU_Extra!N$157:N$362,0)),Countries!$A:$B,2,FALSE),"")</f>
        <v>Kolumbien</v>
      </c>
      <c r="Q124" s="144" t="str">
        <f>IFERROR(VLOOKUP(INDEX(EU_Extra!$D$157:$D$362,MATCH(LARGE(EU_Extra!O$157:O$362,$D124),EU_Extra!O$157:O$362,0)),Countries!$A:$B,2,FALSE),"")</f>
        <v>Viet Nam</v>
      </c>
      <c r="R124" s="144" t="str">
        <f>IFERROR(VLOOKUP(INDEX(EU_Extra!$D$157:$D$362,MATCH(LARGE(EU_Extra!P$157:P$362,$D124),EU_Extra!P$157:P$362,0)),Countries!$A:$B,2,FALSE),"")</f>
        <v>Mauritius</v>
      </c>
      <c r="S124" s="144" t="str">
        <f>IFERROR(VLOOKUP(INDEX(EU_Extra!$D$157:$D$362,MATCH(LARGE(EU_Extra!Q$157:Q$362,$D124),EU_Extra!Q$157:Q$362,0)),Countries!$A:$B,2,FALSE),"")</f>
        <v>Haiti</v>
      </c>
      <c r="T124" s="144" t="str">
        <f>IFERROR(VLOOKUP(INDEX(EU_Extra!$D$157:$D$362,MATCH(LARGE(EU_Extra!R$157:R$362,$D124),EU_Extra!R$157:R$362,0)),Countries!$A:$B,2,FALSE),"")</f>
        <v>Guinea-Bissau</v>
      </c>
      <c r="U124" s="144" t="str">
        <f>IFERROR(VLOOKUP(INDEX(EU_Extra!$D$157:$D$362,MATCH(LARGE(EU_Extra!S$157:S$362,$D124),EU_Extra!S$157:S$362,0)),Countries!$A:$B,2,FALSE),"")</f>
        <v>Malediven</v>
      </c>
      <c r="V124" s="144" t="str">
        <f>IFERROR(VLOOKUP(INDEX(EU_Extra!$D$157:$D$362,MATCH(LARGE(EU_Extra!T$157:T$362,$D124),EU_Extra!T$157:T$362,0)),Countries!$A:$B,2,FALSE),"")</f>
        <v>Guinea-Bissau</v>
      </c>
      <c r="W124" s="144" t="str">
        <f>IFERROR(VLOOKUP(INDEX(EU_Extra!$D$157:$D$362,MATCH(LARGE(EU_Extra!U$157:U$362,$D124),EU_Extra!U$157:U$362,0)),Countries!$A:$B,2,FALSE),"")</f>
        <v>Aserbaidschan</v>
      </c>
      <c r="X124" s="144" t="str">
        <f>IFERROR(VLOOKUP(INDEX(EU_Extra!$D$157:$D$362,MATCH(LARGE(EU_Extra!V$157:V$362,$D124),EU_Extra!V$157:V$362,0)),Countries!$A:$B,2,FALSE),"")</f>
        <v>Nicaragua</v>
      </c>
      <c r="Y124" s="144" t="str">
        <f>IFERROR(VLOOKUP(INDEX(EU_Extra!$D$157:$D$362,MATCH(LARGE(EU_Extra!W$157:W$362,$D124),EU_Extra!W$157:W$362,0)),Countries!$A:$B,2,FALSE),"")</f>
        <v>Panama</v>
      </c>
      <c r="Z124" s="144" t="str">
        <f>IFERROR(VLOOKUP(INDEX(EU_Extra!$D$157:$D$362,MATCH(LARGE(EU_Extra!X$157:X$362,$D124),EU_Extra!X$157:X$362,0)),Countries!$A:$B,2,FALSE),"")</f>
        <v>Malediven</v>
      </c>
      <c r="AA124" s="144" t="str">
        <f>IFERROR(VLOOKUP(INDEX(EU_Extra!$D$157:$D$362,MATCH(LARGE(EU_Extra!Y$157:Y$362,$D124),EU_Extra!Y$157:Y$362,0)),Countries!$A:$B,2,FALSE),"")</f>
        <v>Wallis und Futuna</v>
      </c>
      <c r="AB124" s="144" t="str">
        <f>IFERROR(VLOOKUP(INDEX(EU_Extra!$D$157:$D$362,MATCH(LARGE(EU_Extra!Z$157:Z$362,$D124),EU_Extra!Z$157:Z$362,0)),Countries!$A:$B,2,FALSE),"")</f>
        <v/>
      </c>
      <c r="AC124" s="144" t="str">
        <f>IFERROR(VLOOKUP(INDEX(EU_Extra!$D$157:$D$362,MATCH(LARGE(EU_Extra!AA$157:AA$362,$D124),EU_Extra!AA$157:AA$362,0)),Countries!$A:$B,2,FALSE),"")</f>
        <v/>
      </c>
      <c r="AD124" s="144" t="str">
        <f>IFERROR(VLOOKUP(INDEX(EU_Extra!$D$157:$D$362,MATCH(LARGE(EU_Extra!AB$157:AB$362,$D124),EU_Extra!AB$157:AB$362,0)),Countries!$A:$B,2,FALSE),"")</f>
        <v/>
      </c>
      <c r="AE124" s="144" t="str">
        <f>IFERROR(VLOOKUP(INDEX(EU_Extra!$D$157:$D$362,MATCH(LARGE(EU_Extra!AC$157:AC$362,$D124),EU_Extra!AC$157:AC$362,0)),Countries!$A:$B,2,FALSE),"")</f>
        <v/>
      </c>
      <c r="AF124" s="144" t="str">
        <f>IFERROR(VLOOKUP(INDEX(EU_Extra!$D$157:$D$362,MATCH(LARGE(EU_Extra!AD$157:AD$362,$D124),EU_Extra!AD$157:AD$362,0)),Countries!$A:$B,2,FALSE),"")</f>
        <v/>
      </c>
      <c r="AG124" s="144" t="str">
        <f>IFERROR(VLOOKUP(INDEX(EU_Extra!$D$157:$D$362,MATCH(LARGE(EU_Extra!AE$157:AE$362,$D124),EU_Extra!AE$157:AE$362,0)),Countries!$A:$B,2,FALSE),"")</f>
        <v/>
      </c>
      <c r="AH124" s="144" t="str">
        <f>IFERROR(VLOOKUP(INDEX(EU_Extra!$D$157:$D$362,MATCH(LARGE(EU_Extra!AF$157:AF$362,$D124),EU_Extra!AF$157:AF$362,0)),Countries!$A:$B,2,FALSE),"")</f>
        <v/>
      </c>
      <c r="AI124" s="144" t="str">
        <f>IFERROR(VLOOKUP(INDEX(EU_Extra!$D$157:$D$362,MATCH(LARGE(EU_Extra!AG$157:AG$362,$D124),EU_Extra!AG$157:AG$362,0)),Countries!$A:$B,2,FALSE),"")</f>
        <v/>
      </c>
      <c r="AJ124" s="144" t="str">
        <f>IFERROR(VLOOKUP(INDEX(EU_Extra!$D$157:$D$362,MATCH(LARGE(EU_Extra!AH$157:AH$362,$D124),EU_Extra!AH$157:AH$362,0)),Countries!$A:$B,2,FALSE),"")</f>
        <v/>
      </c>
    </row>
    <row r="125" spans="4:36" ht="16" customHeight="1">
      <c r="D125" s="145">
        <f t="shared" si="2"/>
        <v>118</v>
      </c>
      <c r="E125" s="144" t="str">
        <f>IFERROR(VLOOKUP(INDEX(EU_Extra!$D$156:$D$362,MATCH(LARGE(EU_Extra!#REF!,$D125),EU_Extra!#REF!,0)),Countries!$A:$B,2,FALSE),"")</f>
        <v/>
      </c>
      <c r="F125" s="144" t="str">
        <f>IFERROR(VLOOKUP(INDEX(EU_Extra!$D$156:$D$362,MATCH(LARGE(EU_Extra!#REF!,$D125),EU_Extra!#REF!,0)),Countries!$A:$B,2,FALSE),"")</f>
        <v/>
      </c>
      <c r="G125" s="144" t="str">
        <f>IFERROR(VLOOKUP(INDEX(EU_Extra!$D$157:$D$362,MATCH(LARGE(EU_Extra!E$157:E$362,$D125),EU_Extra!E$157:E$362,0)),Countries!$A:$B,2,FALSE),"")</f>
        <v>Kongo</v>
      </c>
      <c r="H125" s="144" t="str">
        <f>IFERROR(VLOOKUP(INDEX(EU_Extra!$D$157:$D$362,MATCH(LARGE(EU_Extra!F$157:F$362,$D125),EU_Extra!F$157:F$362,0)),Countries!$A:$B,2,FALSE),"")</f>
        <v>Brasilien</v>
      </c>
      <c r="I125" s="144" t="str">
        <f>IFERROR(VLOOKUP(INDEX(EU_Extra!$D$157:$D$362,MATCH(LARGE(EU_Extra!G$157:G$362,$D125),EU_Extra!G$157:G$362,0)),Countries!$A:$B,2,FALSE),"")</f>
        <v>Barbados</v>
      </c>
      <c r="J125" s="144" t="str">
        <f>IFERROR(VLOOKUP(INDEX(EU_Extra!$D$157:$D$362,MATCH(LARGE(EU_Extra!H$157:H$362,$D125),EU_Extra!H$157:H$362,0)),Countries!$A:$B,2,FALSE),"")</f>
        <v>Komoren</v>
      </c>
      <c r="K125" s="144" t="str">
        <f>IFERROR(VLOOKUP(INDEX(EU_Extra!$D$157:$D$362,MATCH(LARGE(EU_Extra!I$157:I$362,$D125),EU_Extra!I$157:I$362,0)),Countries!$A:$B,2,FALSE),"")</f>
        <v>Antigua und Barbuda</v>
      </c>
      <c r="L125" s="144" t="str">
        <f>IFERROR(VLOOKUP(INDEX(EU_Extra!$D$157:$D$362,MATCH(LARGE(EU_Extra!J$157:J$362,$D125),EU_Extra!J$157:J$362,0)),Countries!$A:$B,2,FALSE),"")</f>
        <v>Albanien</v>
      </c>
      <c r="M125" s="144" t="str">
        <f>IFERROR(VLOOKUP(INDEX(EU_Extra!$D$157:$D$362,MATCH(LARGE(EU_Extra!K$157:K$362,$D125),EU_Extra!K$157:K$362,0)),Countries!$A:$B,2,FALSE),"")</f>
        <v>Iran, Islamische Republik</v>
      </c>
      <c r="N125" s="144" t="str">
        <f>IFERROR(VLOOKUP(INDEX(EU_Extra!$D$157:$D$362,MATCH(LARGE(EU_Extra!L$157:L$362,$D125),EU_Extra!L$157:L$362,0)),Countries!$A:$B,2,FALSE),"")</f>
        <v>Ecuador</v>
      </c>
      <c r="O125" s="144" t="str">
        <f>IFERROR(VLOOKUP(INDEX(EU_Extra!$D$157:$D$362,MATCH(LARGE(EU_Extra!M$157:M$362,$D125),EU_Extra!M$157:M$362,0)),Countries!$A:$B,2,FALSE),"")</f>
        <v>Argentinien</v>
      </c>
      <c r="P125" s="144" t="str">
        <f>IFERROR(VLOOKUP(INDEX(EU_Extra!$D$157:$D$362,MATCH(LARGE(EU_Extra!N$157:N$362,$D125),EU_Extra!N$157:N$362,0)),Countries!$A:$B,2,FALSE),"")</f>
        <v>Neuseeland</v>
      </c>
      <c r="Q125" s="144" t="str">
        <f>IFERROR(VLOOKUP(INDEX(EU_Extra!$D$157:$D$362,MATCH(LARGE(EU_Extra!O$157:O$362,$D125),EU_Extra!O$157:O$362,0)),Countries!$A:$B,2,FALSE),"")</f>
        <v>Venezuela</v>
      </c>
      <c r="R125" s="144" t="str">
        <f>IFERROR(VLOOKUP(INDEX(EU_Extra!$D$157:$D$362,MATCH(LARGE(EU_Extra!P$157:P$362,$D125),EU_Extra!P$157:P$362,0)),Countries!$A:$B,2,FALSE),"")</f>
        <v>Kuba</v>
      </c>
      <c r="S125" s="144" t="str">
        <f>IFERROR(VLOOKUP(INDEX(EU_Extra!$D$157:$D$362,MATCH(LARGE(EU_Extra!Q$157:Q$362,$D125),EU_Extra!Q$157:Q$362,0)),Countries!$A:$B,2,FALSE),"")</f>
        <v>Mosambik</v>
      </c>
      <c r="T125" s="144" t="str">
        <f>IFERROR(VLOOKUP(INDEX(EU_Extra!$D$157:$D$362,MATCH(LARGE(EU_Extra!R$157:R$362,$D125),EU_Extra!R$157:R$362,0)),Countries!$A:$B,2,FALSE),"")</f>
        <v>Uganda</v>
      </c>
      <c r="U125" s="144" t="str">
        <f>IFERROR(VLOOKUP(INDEX(EU_Extra!$D$157:$D$362,MATCH(LARGE(EU_Extra!S$157:S$362,$D125),EU_Extra!S$157:S$362,0)),Countries!$A:$B,2,FALSE),"")</f>
        <v>Argentinien</v>
      </c>
      <c r="V125" s="144" t="str">
        <f>IFERROR(VLOOKUP(INDEX(EU_Extra!$D$157:$D$362,MATCH(LARGE(EU_Extra!T$157:T$362,$D125),EU_Extra!T$157:T$362,0)),Countries!$A:$B,2,FALSE),"")</f>
        <v>Timor Leste</v>
      </c>
      <c r="W125" s="144" t="str">
        <f>IFERROR(VLOOKUP(INDEX(EU_Extra!$D$157:$D$362,MATCH(LARGE(EU_Extra!U$157:U$362,$D125),EU_Extra!U$157:U$362,0)),Countries!$A:$B,2,FALSE),"")</f>
        <v>Mauritius</v>
      </c>
      <c r="X125" s="144" t="str">
        <f>IFERROR(VLOOKUP(INDEX(EU_Extra!$D$157:$D$362,MATCH(LARGE(EU_Extra!V$157:V$362,$D125),EU_Extra!V$157:V$362,0)),Countries!$A:$B,2,FALSE),"")</f>
        <v>Zentralafrikanische Republik</v>
      </c>
      <c r="Y125" s="144" t="str">
        <f>IFERROR(VLOOKUP(INDEX(EU_Extra!$D$157:$D$362,MATCH(LARGE(EU_Extra!W$157:W$362,$D125),EU_Extra!W$157:W$362,0)),Countries!$A:$B,2,FALSE),"")</f>
        <v>Curacao</v>
      </c>
      <c r="Z125" s="144" t="str">
        <f>IFERROR(VLOOKUP(INDEX(EU_Extra!$D$157:$D$362,MATCH(LARGE(EU_Extra!X$157:X$362,$D125),EU_Extra!X$157:X$362,0)),Countries!$A:$B,2,FALSE),"")</f>
        <v>Afghanistan</v>
      </c>
      <c r="AA125" s="144" t="str">
        <f>IFERROR(VLOOKUP(INDEX(EU_Extra!$D$157:$D$362,MATCH(LARGE(EU_Extra!Y$157:Y$362,$D125),EU_Extra!Y$157:Y$362,0)),Countries!$A:$B,2,FALSE),"")</f>
        <v>Malediven</v>
      </c>
      <c r="AB125" s="144" t="str">
        <f>IFERROR(VLOOKUP(INDEX(EU_Extra!$D$157:$D$362,MATCH(LARGE(EU_Extra!Z$157:Z$362,$D125),EU_Extra!Z$157:Z$362,0)),Countries!$A:$B,2,FALSE),"")</f>
        <v/>
      </c>
      <c r="AC125" s="144" t="str">
        <f>IFERROR(VLOOKUP(INDEX(EU_Extra!$D$157:$D$362,MATCH(LARGE(EU_Extra!AA$157:AA$362,$D125),EU_Extra!AA$157:AA$362,0)),Countries!$A:$B,2,FALSE),"")</f>
        <v/>
      </c>
      <c r="AD125" s="144" t="str">
        <f>IFERROR(VLOOKUP(INDEX(EU_Extra!$D$157:$D$362,MATCH(LARGE(EU_Extra!AB$157:AB$362,$D125),EU_Extra!AB$157:AB$362,0)),Countries!$A:$B,2,FALSE),"")</f>
        <v/>
      </c>
      <c r="AE125" s="144" t="str">
        <f>IFERROR(VLOOKUP(INDEX(EU_Extra!$D$157:$D$362,MATCH(LARGE(EU_Extra!AC$157:AC$362,$D125),EU_Extra!AC$157:AC$362,0)),Countries!$A:$B,2,FALSE),"")</f>
        <v/>
      </c>
      <c r="AF125" s="144" t="str">
        <f>IFERROR(VLOOKUP(INDEX(EU_Extra!$D$157:$D$362,MATCH(LARGE(EU_Extra!AD$157:AD$362,$D125),EU_Extra!AD$157:AD$362,0)),Countries!$A:$B,2,FALSE),"")</f>
        <v/>
      </c>
      <c r="AG125" s="144" t="str">
        <f>IFERROR(VLOOKUP(INDEX(EU_Extra!$D$157:$D$362,MATCH(LARGE(EU_Extra!AE$157:AE$362,$D125),EU_Extra!AE$157:AE$362,0)),Countries!$A:$B,2,FALSE),"")</f>
        <v/>
      </c>
      <c r="AH125" s="144" t="str">
        <f>IFERROR(VLOOKUP(INDEX(EU_Extra!$D$157:$D$362,MATCH(LARGE(EU_Extra!AF$157:AF$362,$D125),EU_Extra!AF$157:AF$362,0)),Countries!$A:$B,2,FALSE),"")</f>
        <v/>
      </c>
      <c r="AI125" s="144" t="str">
        <f>IFERROR(VLOOKUP(INDEX(EU_Extra!$D$157:$D$362,MATCH(LARGE(EU_Extra!AG$157:AG$362,$D125),EU_Extra!AG$157:AG$362,0)),Countries!$A:$B,2,FALSE),"")</f>
        <v/>
      </c>
      <c r="AJ125" s="144" t="str">
        <f>IFERROR(VLOOKUP(INDEX(EU_Extra!$D$157:$D$362,MATCH(LARGE(EU_Extra!AH$157:AH$362,$D125),EU_Extra!AH$157:AH$362,0)),Countries!$A:$B,2,FALSE),"")</f>
        <v/>
      </c>
    </row>
    <row r="126" spans="4:36" ht="16" customHeight="1">
      <c r="D126" s="145">
        <f t="shared" si="2"/>
        <v>119</v>
      </c>
      <c r="E126" s="144" t="str">
        <f>IFERROR(VLOOKUP(INDEX(EU_Extra!$D$156:$D$362,MATCH(LARGE(EU_Extra!#REF!,$D126),EU_Extra!#REF!,0)),Countries!$A:$B,2,FALSE),"")</f>
        <v/>
      </c>
      <c r="F126" s="144" t="str">
        <f>IFERROR(VLOOKUP(INDEX(EU_Extra!$D$156:$D$362,MATCH(LARGE(EU_Extra!#REF!,$D126),EU_Extra!#REF!,0)),Countries!$A:$B,2,FALSE),"")</f>
        <v/>
      </c>
      <c r="G126" s="144" t="str">
        <f>IFERROR(VLOOKUP(INDEX(EU_Extra!$D$157:$D$362,MATCH(LARGE(EU_Extra!E$157:E$362,$D126),EU_Extra!E$157:E$362,0)),Countries!$A:$B,2,FALSE),"")</f>
        <v>Grenada</v>
      </c>
      <c r="H126" s="144" t="str">
        <f>IFERROR(VLOOKUP(INDEX(EU_Extra!$D$157:$D$362,MATCH(LARGE(EU_Extra!F$157:F$362,$D126),EU_Extra!F$157:F$362,0)),Countries!$A:$B,2,FALSE),"")</f>
        <v>Chile</v>
      </c>
      <c r="I126" s="144" t="str">
        <f>IFERROR(VLOOKUP(INDEX(EU_Extra!$D$157:$D$362,MATCH(LARGE(EU_Extra!G$157:G$362,$D126),EU_Extra!G$157:G$362,0)),Countries!$A:$B,2,FALSE),"")</f>
        <v>Namibia</v>
      </c>
      <c r="J126" s="144" t="str">
        <f>IFERROR(VLOOKUP(INDEX(EU_Extra!$D$157:$D$362,MATCH(LARGE(EU_Extra!H$157:H$362,$D126),EU_Extra!H$157:H$362,0)),Countries!$A:$B,2,FALSE),"")</f>
        <v>Papua Neuguinea</v>
      </c>
      <c r="K126" s="144" t="str">
        <f>IFERROR(VLOOKUP(INDEX(EU_Extra!$D$157:$D$362,MATCH(LARGE(EU_Extra!I$157:I$362,$D126),EU_Extra!I$157:I$362,0)),Countries!$A:$B,2,FALSE),"")</f>
        <v>Kolumbien</v>
      </c>
      <c r="L126" s="144" t="str">
        <f>IFERROR(VLOOKUP(INDEX(EU_Extra!$D$157:$D$362,MATCH(LARGE(EU_Extra!J$157:J$362,$D126),EU_Extra!J$157:J$362,0)),Countries!$A:$B,2,FALSE),"")</f>
        <v>Kenia</v>
      </c>
      <c r="M126" s="144" t="str">
        <f>IFERROR(VLOOKUP(INDEX(EU_Extra!$D$157:$D$362,MATCH(LARGE(EU_Extra!K$157:K$362,$D126),EU_Extra!K$157:K$362,0)),Countries!$A:$B,2,FALSE),"")</f>
        <v>Kap Verde</v>
      </c>
      <c r="N126" s="144" t="str">
        <f>IFERROR(VLOOKUP(INDEX(EU_Extra!$D$157:$D$362,MATCH(LARGE(EU_Extra!L$157:L$362,$D126),EU_Extra!L$157:L$362,0)),Countries!$A:$B,2,FALSE),"")</f>
        <v>Viet Nam</v>
      </c>
      <c r="O126" s="144" t="str">
        <f>IFERROR(VLOOKUP(INDEX(EU_Extra!$D$157:$D$362,MATCH(LARGE(EU_Extra!M$157:M$362,$D126),EU_Extra!M$157:M$362,0)),Countries!$A:$B,2,FALSE),"")</f>
        <v>Chile</v>
      </c>
      <c r="P126" s="144" t="str">
        <f>IFERROR(VLOOKUP(INDEX(EU_Extra!$D$157:$D$362,MATCH(LARGE(EU_Extra!N$157:N$362,$D126),EU_Extra!N$157:N$362,0)),Countries!$A:$B,2,FALSE),"")</f>
        <v>Argentinien</v>
      </c>
      <c r="Q126" s="144" t="str">
        <f>IFERROR(VLOOKUP(INDEX(EU_Extra!$D$157:$D$362,MATCH(LARGE(EU_Extra!O$157:O$362,$D126),EU_Extra!O$157:O$362,0)),Countries!$A:$B,2,FALSE),"")</f>
        <v>Philippinen</v>
      </c>
      <c r="R126" s="144" t="str">
        <f>IFERROR(VLOOKUP(INDEX(EU_Extra!$D$157:$D$362,MATCH(LARGE(EU_Extra!P$157:P$362,$D126),EU_Extra!P$157:P$362,0)),Countries!$A:$B,2,FALSE),"")</f>
        <v>Malediven</v>
      </c>
      <c r="S126" s="144" t="str">
        <f>IFERROR(VLOOKUP(INDEX(EU_Extra!$D$157:$D$362,MATCH(LARGE(EU_Extra!Q$157:Q$362,$D126),EU_Extra!Q$157:Q$362,0)),Countries!$A:$B,2,FALSE),"")</f>
        <v>Kuba</v>
      </c>
      <c r="T126" s="144" t="str">
        <f>IFERROR(VLOOKUP(INDEX(EU_Extra!$D$157:$D$362,MATCH(LARGE(EU_Extra!R$157:R$362,$D126),EU_Extra!R$157:R$362,0)),Countries!$A:$B,2,FALSE),"")</f>
        <v>Afghanistan</v>
      </c>
      <c r="U126" s="144" t="str">
        <f>IFERROR(VLOOKUP(INDEX(EU_Extra!$D$157:$D$362,MATCH(LARGE(EU_Extra!S$157:S$362,$D126),EU_Extra!S$157:S$362,0)),Countries!$A:$B,2,FALSE),"")</f>
        <v>Komoren</v>
      </c>
      <c r="V126" s="144" t="str">
        <f>IFERROR(VLOOKUP(INDEX(EU_Extra!$D$157:$D$362,MATCH(LARGE(EU_Extra!T$157:T$362,$D126),EU_Extra!T$157:T$362,0)),Countries!$A:$B,2,FALSE),"")</f>
        <v>Bonaire, St Eustatius und Saba</v>
      </c>
      <c r="W126" s="144" t="str">
        <f>IFERROR(VLOOKUP(INDEX(EU_Extra!$D$157:$D$362,MATCH(LARGE(EU_Extra!U$157:U$362,$D126),EU_Extra!U$157:U$362,0)),Countries!$A:$B,2,FALSE),"")</f>
        <v>Thailand</v>
      </c>
      <c r="X126" s="144" t="str">
        <f>IFERROR(VLOOKUP(INDEX(EU_Extra!$D$157:$D$362,MATCH(LARGE(EU_Extra!V$157:V$362,$D126),EU_Extra!V$157:V$362,0)),Countries!$A:$B,2,FALSE),"")</f>
        <v>Afghanistan</v>
      </c>
      <c r="Y126" s="144" t="str">
        <f>IFERROR(VLOOKUP(INDEX(EU_Extra!$D$157:$D$362,MATCH(LARGE(EU_Extra!W$157:W$362,$D126),EU_Extra!W$157:W$362,0)),Countries!$A:$B,2,FALSE),"")</f>
        <v>Philippinen</v>
      </c>
      <c r="Z126" s="144" t="str">
        <f>IFERROR(VLOOKUP(INDEX(EU_Extra!$D$157:$D$362,MATCH(LARGE(EU_Extra!X$157:X$362,$D126),EU_Extra!X$157:X$362,0)),Countries!$A:$B,2,FALSE),"")</f>
        <v>Madagaskar</v>
      </c>
      <c r="AA126" s="144" t="str">
        <f>IFERROR(VLOOKUP(INDEX(EU_Extra!$D$157:$D$362,MATCH(LARGE(EU_Extra!Y$157:Y$362,$D126),EU_Extra!Y$157:Y$362,0)),Countries!$A:$B,2,FALSE),"")</f>
        <v>Sudan</v>
      </c>
      <c r="AB126" s="144" t="str">
        <f>IFERROR(VLOOKUP(INDEX(EU_Extra!$D$157:$D$362,MATCH(LARGE(EU_Extra!Z$157:Z$362,$D126),EU_Extra!Z$157:Z$362,0)),Countries!$A:$B,2,FALSE),"")</f>
        <v/>
      </c>
      <c r="AC126" s="144" t="str">
        <f>IFERROR(VLOOKUP(INDEX(EU_Extra!$D$157:$D$362,MATCH(LARGE(EU_Extra!AA$157:AA$362,$D126),EU_Extra!AA$157:AA$362,0)),Countries!$A:$B,2,FALSE),"")</f>
        <v/>
      </c>
      <c r="AD126" s="144" t="str">
        <f>IFERROR(VLOOKUP(INDEX(EU_Extra!$D$157:$D$362,MATCH(LARGE(EU_Extra!AB$157:AB$362,$D126),EU_Extra!AB$157:AB$362,0)),Countries!$A:$B,2,FALSE),"")</f>
        <v/>
      </c>
      <c r="AE126" s="144" t="str">
        <f>IFERROR(VLOOKUP(INDEX(EU_Extra!$D$157:$D$362,MATCH(LARGE(EU_Extra!AC$157:AC$362,$D126),EU_Extra!AC$157:AC$362,0)),Countries!$A:$B,2,FALSE),"")</f>
        <v/>
      </c>
      <c r="AF126" s="144" t="str">
        <f>IFERROR(VLOOKUP(INDEX(EU_Extra!$D$157:$D$362,MATCH(LARGE(EU_Extra!AD$157:AD$362,$D126),EU_Extra!AD$157:AD$362,0)),Countries!$A:$B,2,FALSE),"")</f>
        <v/>
      </c>
      <c r="AG126" s="144" t="str">
        <f>IFERROR(VLOOKUP(INDEX(EU_Extra!$D$157:$D$362,MATCH(LARGE(EU_Extra!AE$157:AE$362,$D126),EU_Extra!AE$157:AE$362,0)),Countries!$A:$B,2,FALSE),"")</f>
        <v/>
      </c>
      <c r="AH126" s="144" t="str">
        <f>IFERROR(VLOOKUP(INDEX(EU_Extra!$D$157:$D$362,MATCH(LARGE(EU_Extra!AF$157:AF$362,$D126),EU_Extra!AF$157:AF$362,0)),Countries!$A:$B,2,FALSE),"")</f>
        <v/>
      </c>
      <c r="AI126" s="144" t="str">
        <f>IFERROR(VLOOKUP(INDEX(EU_Extra!$D$157:$D$362,MATCH(LARGE(EU_Extra!AG$157:AG$362,$D126),EU_Extra!AG$157:AG$362,0)),Countries!$A:$B,2,FALSE),"")</f>
        <v/>
      </c>
      <c r="AJ126" s="144" t="str">
        <f>IFERROR(VLOOKUP(INDEX(EU_Extra!$D$157:$D$362,MATCH(LARGE(EU_Extra!AH$157:AH$362,$D126),EU_Extra!AH$157:AH$362,0)),Countries!$A:$B,2,FALSE),"")</f>
        <v/>
      </c>
    </row>
    <row r="127" spans="4:36" ht="16" customHeight="1">
      <c r="D127" s="145">
        <f t="shared" si="2"/>
        <v>120</v>
      </c>
      <c r="E127" s="144" t="str">
        <f>IFERROR(VLOOKUP(INDEX(EU_Extra!$D$156:$D$362,MATCH(LARGE(EU_Extra!#REF!,$D127),EU_Extra!#REF!,0)),Countries!$A:$B,2,FALSE),"")</f>
        <v/>
      </c>
      <c r="F127" s="144" t="str">
        <f>IFERROR(VLOOKUP(INDEX(EU_Extra!$D$156:$D$362,MATCH(LARGE(EU_Extra!#REF!,$D127),EU_Extra!#REF!,0)),Countries!$A:$B,2,FALSE),"")</f>
        <v/>
      </c>
      <c r="G127" s="144" t="str">
        <f>IFERROR(VLOOKUP(INDEX(EU_Extra!$D$157:$D$362,MATCH(LARGE(EU_Extra!E$157:E$362,$D127),EU_Extra!E$157:E$362,0)),Countries!$A:$B,2,FALSE),"")</f>
        <v>Grenada</v>
      </c>
      <c r="H127" s="144" t="str">
        <f>IFERROR(VLOOKUP(INDEX(EU_Extra!$D$157:$D$362,MATCH(LARGE(EU_Extra!F$157:F$362,$D127),EU_Extra!F$157:F$362,0)),Countries!$A:$B,2,FALSE),"")</f>
        <v>Bahamas</v>
      </c>
      <c r="I127" s="144" t="str">
        <f>IFERROR(VLOOKUP(INDEX(EU_Extra!$D$157:$D$362,MATCH(LARGE(EU_Extra!G$157:G$362,$D127),EU_Extra!G$157:G$362,0)),Countries!$A:$B,2,FALSE),"")</f>
        <v>Botsuana</v>
      </c>
      <c r="J127" s="144" t="str">
        <f>IFERROR(VLOOKUP(INDEX(EU_Extra!$D$157:$D$362,MATCH(LARGE(EU_Extra!H$157:H$362,$D127),EU_Extra!H$157:H$362,0)),Countries!$A:$B,2,FALSE),"")</f>
        <v>Barbados</v>
      </c>
      <c r="K127" s="144" t="str">
        <f>IFERROR(VLOOKUP(INDEX(EU_Extra!$D$157:$D$362,MATCH(LARGE(EU_Extra!I$157:I$362,$D127),EU_Extra!I$157:I$362,0)),Countries!$A:$B,2,FALSE),"")</f>
        <v>Schiffsbedarf Extra</v>
      </c>
      <c r="L127" s="144" t="str">
        <f>IFERROR(VLOOKUP(INDEX(EU_Extra!$D$157:$D$362,MATCH(LARGE(EU_Extra!J$157:J$362,$D127),EU_Extra!J$157:J$362,0)),Countries!$A:$B,2,FALSE),"")</f>
        <v>Mauritius</v>
      </c>
      <c r="M127" s="144" t="str">
        <f>IFERROR(VLOOKUP(INDEX(EU_Extra!$D$157:$D$362,MATCH(LARGE(EU_Extra!K$157:K$362,$D127),EU_Extra!K$157:K$362,0)),Countries!$A:$B,2,FALSE),"")</f>
        <v>Chile</v>
      </c>
      <c r="N127" s="144" t="str">
        <f>IFERROR(VLOOKUP(INDEX(EU_Extra!$D$157:$D$362,MATCH(LARGE(EU_Extra!L$157:L$362,$D127),EU_Extra!L$157:L$362,0)),Countries!$A:$B,2,FALSE),"")</f>
        <v>Dominikanische Republik</v>
      </c>
      <c r="O127" s="144" t="str">
        <f>IFERROR(VLOOKUP(INDEX(EU_Extra!$D$157:$D$362,MATCH(LARGE(EU_Extra!M$157:M$362,$D127),EU_Extra!M$157:M$362,0)),Countries!$A:$B,2,FALSE),"")</f>
        <v>Nicht spezifizierte Länder und Gebiete im Rahmen des Warenverkehrs mit Drittländern</v>
      </c>
      <c r="P127" s="144" t="str">
        <f>IFERROR(VLOOKUP(INDEX(EU_Extra!$D$157:$D$362,MATCH(LARGE(EU_Extra!N$157:N$362,$D127),EU_Extra!N$157:N$362,0)),Countries!$A:$B,2,FALSE),"")</f>
        <v>Malediven</v>
      </c>
      <c r="Q127" s="144" t="str">
        <f>IFERROR(VLOOKUP(INDEX(EU_Extra!$D$157:$D$362,MATCH(LARGE(EU_Extra!O$157:O$362,$D127),EU_Extra!O$157:O$362,0)),Countries!$A:$B,2,FALSE),"")</f>
        <v>Argentinien</v>
      </c>
      <c r="R127" s="144" t="str">
        <f>IFERROR(VLOOKUP(INDEX(EU_Extra!$D$157:$D$362,MATCH(LARGE(EU_Extra!P$157:P$362,$D127),EU_Extra!P$157:P$362,0)),Countries!$A:$B,2,FALSE),"")</f>
        <v>Namibia</v>
      </c>
      <c r="S127" s="144" t="str">
        <f>IFERROR(VLOOKUP(INDEX(EU_Extra!$D$157:$D$362,MATCH(LARGE(EU_Extra!Q$157:Q$362,$D127),EU_Extra!Q$157:Q$362,0)),Countries!$A:$B,2,FALSE),"")</f>
        <v>Venezuela</v>
      </c>
      <c r="T127" s="144" t="str">
        <f>IFERROR(VLOOKUP(INDEX(EU_Extra!$D$157:$D$362,MATCH(LARGE(EU_Extra!R$157:R$362,$D127),EU_Extra!R$157:R$362,0)),Countries!$A:$B,2,FALSE),"")</f>
        <v>Argentinien</v>
      </c>
      <c r="U127" s="144" t="str">
        <f>IFERROR(VLOOKUP(INDEX(EU_Extra!$D$157:$D$362,MATCH(LARGE(EU_Extra!S$157:S$362,$D127),EU_Extra!S$157:S$362,0)),Countries!$A:$B,2,FALSE),"")</f>
        <v>Seychellen</v>
      </c>
      <c r="V127" s="144" t="str">
        <f>IFERROR(VLOOKUP(INDEX(EU_Extra!$D$157:$D$362,MATCH(LARGE(EU_Extra!T$157:T$362,$D127),EU_Extra!T$157:T$362,0)),Countries!$A:$B,2,FALSE),"")</f>
        <v>Armenien</v>
      </c>
      <c r="W127" s="144" t="str">
        <f>IFERROR(VLOOKUP(INDEX(EU_Extra!$D$157:$D$362,MATCH(LARGE(EU_Extra!U$157:U$362,$D127),EU_Extra!U$157:U$362,0)),Countries!$A:$B,2,FALSE),"")</f>
        <v>Aruba</v>
      </c>
      <c r="X127" s="144" t="str">
        <f>IFERROR(VLOOKUP(INDEX(EU_Extra!$D$157:$D$362,MATCH(LARGE(EU_Extra!V$157:V$362,$D127),EU_Extra!V$157:V$362,0)),Countries!$A:$B,2,FALSE),"")</f>
        <v>Gabun</v>
      </c>
      <c r="Y127" s="144" t="str">
        <f>IFERROR(VLOOKUP(INDEX(EU_Extra!$D$157:$D$362,MATCH(LARGE(EU_Extra!W$157:W$362,$D127),EU_Extra!W$157:W$362,0)),Countries!$A:$B,2,FALSE),"")</f>
        <v>Montenegro</v>
      </c>
      <c r="Z127" s="144" t="str">
        <f>IFERROR(VLOOKUP(INDEX(EU_Extra!$D$157:$D$362,MATCH(LARGE(EU_Extra!X$157:X$362,$D127),EU_Extra!X$157:X$362,0)),Countries!$A:$B,2,FALSE),"")</f>
        <v>Wallis und Futuna</v>
      </c>
      <c r="AA127" s="144" t="str">
        <f>IFERROR(VLOOKUP(INDEX(EU_Extra!$D$157:$D$362,MATCH(LARGE(EU_Extra!Y$157:Y$362,$D127),EU_Extra!Y$157:Y$362,0)),Countries!$A:$B,2,FALSE),"")</f>
        <v>Indonesien</v>
      </c>
      <c r="AB127" s="144" t="str">
        <f>IFERROR(VLOOKUP(INDEX(EU_Extra!$D$157:$D$362,MATCH(LARGE(EU_Extra!Z$157:Z$362,$D127),EU_Extra!Z$157:Z$362,0)),Countries!$A:$B,2,FALSE),"")</f>
        <v/>
      </c>
      <c r="AC127" s="144" t="str">
        <f>IFERROR(VLOOKUP(INDEX(EU_Extra!$D$157:$D$362,MATCH(LARGE(EU_Extra!AA$157:AA$362,$D127),EU_Extra!AA$157:AA$362,0)),Countries!$A:$B,2,FALSE),"")</f>
        <v/>
      </c>
      <c r="AD127" s="144" t="str">
        <f>IFERROR(VLOOKUP(INDEX(EU_Extra!$D$157:$D$362,MATCH(LARGE(EU_Extra!AB$157:AB$362,$D127),EU_Extra!AB$157:AB$362,0)),Countries!$A:$B,2,FALSE),"")</f>
        <v/>
      </c>
      <c r="AE127" s="144" t="str">
        <f>IFERROR(VLOOKUP(INDEX(EU_Extra!$D$157:$D$362,MATCH(LARGE(EU_Extra!AC$157:AC$362,$D127),EU_Extra!AC$157:AC$362,0)),Countries!$A:$B,2,FALSE),"")</f>
        <v/>
      </c>
      <c r="AF127" s="144" t="str">
        <f>IFERROR(VLOOKUP(INDEX(EU_Extra!$D$157:$D$362,MATCH(LARGE(EU_Extra!AD$157:AD$362,$D127),EU_Extra!AD$157:AD$362,0)),Countries!$A:$B,2,FALSE),"")</f>
        <v/>
      </c>
      <c r="AG127" s="144" t="str">
        <f>IFERROR(VLOOKUP(INDEX(EU_Extra!$D$157:$D$362,MATCH(LARGE(EU_Extra!AE$157:AE$362,$D127),EU_Extra!AE$157:AE$362,0)),Countries!$A:$B,2,FALSE),"")</f>
        <v/>
      </c>
      <c r="AH127" s="144" t="str">
        <f>IFERROR(VLOOKUP(INDEX(EU_Extra!$D$157:$D$362,MATCH(LARGE(EU_Extra!AF$157:AF$362,$D127),EU_Extra!AF$157:AF$362,0)),Countries!$A:$B,2,FALSE),"")</f>
        <v/>
      </c>
      <c r="AI127" s="144" t="str">
        <f>IFERROR(VLOOKUP(INDEX(EU_Extra!$D$157:$D$362,MATCH(LARGE(EU_Extra!AG$157:AG$362,$D127),EU_Extra!AG$157:AG$362,0)),Countries!$A:$B,2,FALSE),"")</f>
        <v/>
      </c>
      <c r="AJ127" s="144" t="str">
        <f>IFERROR(VLOOKUP(INDEX(EU_Extra!$D$157:$D$362,MATCH(LARGE(EU_Extra!AH$157:AH$362,$D127),EU_Extra!AH$157:AH$362,0)),Countries!$A:$B,2,FALSE),"")</f>
        <v/>
      </c>
    </row>
    <row r="128" spans="4:36" ht="16" customHeight="1">
      <c r="D128" s="145">
        <f t="shared" si="2"/>
        <v>121</v>
      </c>
      <c r="E128" s="144" t="str">
        <f>IFERROR(VLOOKUP(INDEX(EU_Extra!$D$156:$D$362,MATCH(LARGE(EU_Extra!#REF!,$D128),EU_Extra!#REF!,0)),Countries!$A:$B,2,FALSE),"")</f>
        <v/>
      </c>
      <c r="F128" s="144" t="str">
        <f>IFERROR(VLOOKUP(INDEX(EU_Extra!$D$156:$D$362,MATCH(LARGE(EU_Extra!#REF!,$D128),EU_Extra!#REF!,0)),Countries!$A:$B,2,FALSE),"")</f>
        <v/>
      </c>
      <c r="G128" s="144" t="str">
        <f>IFERROR(VLOOKUP(INDEX(EU_Extra!$D$157:$D$362,MATCH(LARGE(EU_Extra!E$157:E$362,$D128),EU_Extra!E$157:E$362,0)),Countries!$A:$B,2,FALSE),"")</f>
        <v>Mexico</v>
      </c>
      <c r="H128" s="144" t="str">
        <f>IFERROR(VLOOKUP(INDEX(EU_Extra!$D$157:$D$362,MATCH(LARGE(EU_Extra!F$157:F$362,$D128),EU_Extra!F$157:F$362,0)),Countries!$A:$B,2,FALSE),"")</f>
        <v>Macau</v>
      </c>
      <c r="I128" s="144" t="str">
        <f>IFERROR(VLOOKUP(INDEX(EU_Extra!$D$157:$D$362,MATCH(LARGE(EU_Extra!G$157:G$362,$D128),EU_Extra!G$157:G$362,0)),Countries!$A:$B,2,FALSE),"")</f>
        <v>Uganda</v>
      </c>
      <c r="J128" s="144" t="str">
        <f>IFERROR(VLOOKUP(INDEX(EU_Extra!$D$157:$D$362,MATCH(LARGE(EU_Extra!H$157:H$362,$D128),EU_Extra!H$157:H$362,0)),Countries!$A:$B,2,FALSE),"")</f>
        <v>Gambia</v>
      </c>
      <c r="K128" s="144" t="str">
        <f>IFERROR(VLOOKUP(INDEX(EU_Extra!$D$157:$D$362,MATCH(LARGE(EU_Extra!I$157:I$362,$D128),EU_Extra!I$157:I$362,0)),Countries!$A:$B,2,FALSE),"")</f>
        <v>Cote d'Ivoire</v>
      </c>
      <c r="L128" s="144" t="str">
        <f>IFERROR(VLOOKUP(INDEX(EU_Extra!$D$157:$D$362,MATCH(LARGE(EU_Extra!J$157:J$362,$D128),EU_Extra!J$157:J$362,0)),Countries!$A:$B,2,FALSE),"")</f>
        <v>Kosovo</v>
      </c>
      <c r="M128" s="144" t="str">
        <f>IFERROR(VLOOKUP(INDEX(EU_Extra!$D$157:$D$362,MATCH(LARGE(EU_Extra!K$157:K$362,$D128),EU_Extra!K$157:K$362,0)),Countries!$A:$B,2,FALSE),"")</f>
        <v>Philippinen</v>
      </c>
      <c r="N128" s="144" t="str">
        <f>IFERROR(VLOOKUP(INDEX(EU_Extra!$D$157:$D$362,MATCH(LARGE(EU_Extra!L$157:L$362,$D128),EU_Extra!L$157:L$362,0)),Countries!$A:$B,2,FALSE),"")</f>
        <v>Tansania</v>
      </c>
      <c r="O128" s="144" t="str">
        <f>IFERROR(VLOOKUP(INDEX(EU_Extra!$D$157:$D$362,MATCH(LARGE(EU_Extra!M$157:M$362,$D128),EU_Extra!M$157:M$362,0)),Countries!$A:$B,2,FALSE),"")</f>
        <v>Seychellen</v>
      </c>
      <c r="P128" s="144" t="str">
        <f>IFERROR(VLOOKUP(INDEX(EU_Extra!$D$157:$D$362,MATCH(LARGE(EU_Extra!N$157:N$362,$D128),EU_Extra!N$157:N$362,0)),Countries!$A:$B,2,FALSE),"")</f>
        <v>Timor Leste</v>
      </c>
      <c r="Q128" s="144" t="str">
        <f>IFERROR(VLOOKUP(INDEX(EU_Extra!$D$157:$D$362,MATCH(LARGE(EU_Extra!O$157:O$362,$D128),EU_Extra!O$157:O$362,0)),Countries!$A:$B,2,FALSE),"")</f>
        <v>Cote d'Ivoire</v>
      </c>
      <c r="R128" s="144" t="str">
        <f>IFERROR(VLOOKUP(INDEX(EU_Extra!$D$157:$D$362,MATCH(LARGE(EU_Extra!P$157:P$362,$D128),EU_Extra!P$157:P$362,0)),Countries!$A:$B,2,FALSE),"")</f>
        <v>Wallis und Futuna</v>
      </c>
      <c r="S128" s="144" t="str">
        <f>IFERROR(VLOOKUP(INDEX(EU_Extra!$D$157:$D$362,MATCH(LARGE(EU_Extra!Q$157:Q$362,$D128),EU_Extra!Q$157:Q$362,0)),Countries!$A:$B,2,FALSE),"")</f>
        <v>Uganda</v>
      </c>
      <c r="T128" s="144" t="str">
        <f>IFERROR(VLOOKUP(INDEX(EU_Extra!$D$157:$D$362,MATCH(LARGE(EU_Extra!R$157:R$362,$D128),EU_Extra!R$157:R$362,0)),Countries!$A:$B,2,FALSE),"")</f>
        <v>Malediven</v>
      </c>
      <c r="U128" s="144" t="str">
        <f>IFERROR(VLOOKUP(INDEX(EU_Extra!$D$157:$D$362,MATCH(LARGE(EU_Extra!S$157:S$362,$D128),EU_Extra!S$157:S$362,0)),Countries!$A:$B,2,FALSE),"")</f>
        <v>Montenegro</v>
      </c>
      <c r="V128" s="144" t="str">
        <f>IFERROR(VLOOKUP(INDEX(EU_Extra!$D$157:$D$362,MATCH(LARGE(EU_Extra!T$157:T$362,$D128),EU_Extra!T$157:T$362,0)),Countries!$A:$B,2,FALSE),"")</f>
        <v>Guatemala</v>
      </c>
      <c r="W128" s="144" t="str">
        <f>IFERROR(VLOOKUP(INDEX(EU_Extra!$D$157:$D$362,MATCH(LARGE(EU_Extra!U$157:U$362,$D128),EU_Extra!U$157:U$362,0)),Countries!$A:$B,2,FALSE),"")</f>
        <v>Guatemala</v>
      </c>
      <c r="X128" s="144" t="str">
        <f>IFERROR(VLOOKUP(INDEX(EU_Extra!$D$157:$D$362,MATCH(LARGE(EU_Extra!V$157:V$362,$D128),EU_Extra!V$157:V$362,0)),Countries!$A:$B,2,FALSE),"")</f>
        <v>Malediven</v>
      </c>
      <c r="Y128" s="144" t="str">
        <f>IFERROR(VLOOKUP(INDEX(EU_Extra!$D$157:$D$362,MATCH(LARGE(EU_Extra!W$157:W$362,$D128),EU_Extra!W$157:W$362,0)),Countries!$A:$B,2,FALSE),"")</f>
        <v>Armenien</v>
      </c>
      <c r="Z128" s="144" t="str">
        <f>IFERROR(VLOOKUP(INDEX(EU_Extra!$D$157:$D$362,MATCH(LARGE(EU_Extra!X$157:X$362,$D128),EU_Extra!X$157:X$362,0)),Countries!$A:$B,2,FALSE),"")</f>
        <v>Sudan</v>
      </c>
      <c r="AA128" s="144" t="str">
        <f>IFERROR(VLOOKUP(INDEX(EU_Extra!$D$157:$D$362,MATCH(LARGE(EU_Extra!Y$157:Y$362,$D128),EU_Extra!Y$157:Y$362,0)),Countries!$A:$B,2,FALSE),"")</f>
        <v>St Martin</v>
      </c>
      <c r="AB128" s="144" t="str">
        <f>IFERROR(VLOOKUP(INDEX(EU_Extra!$D$157:$D$362,MATCH(LARGE(EU_Extra!Z$157:Z$362,$D128),EU_Extra!Z$157:Z$362,0)),Countries!$A:$B,2,FALSE),"")</f>
        <v/>
      </c>
      <c r="AC128" s="144" t="str">
        <f>IFERROR(VLOOKUP(INDEX(EU_Extra!$D$157:$D$362,MATCH(LARGE(EU_Extra!AA$157:AA$362,$D128),EU_Extra!AA$157:AA$362,0)),Countries!$A:$B,2,FALSE),"")</f>
        <v/>
      </c>
      <c r="AD128" s="144" t="str">
        <f>IFERROR(VLOOKUP(INDEX(EU_Extra!$D$157:$D$362,MATCH(LARGE(EU_Extra!AB$157:AB$362,$D128),EU_Extra!AB$157:AB$362,0)),Countries!$A:$B,2,FALSE),"")</f>
        <v/>
      </c>
      <c r="AE128" s="144" t="str">
        <f>IFERROR(VLOOKUP(INDEX(EU_Extra!$D$157:$D$362,MATCH(LARGE(EU_Extra!AC$157:AC$362,$D128),EU_Extra!AC$157:AC$362,0)),Countries!$A:$B,2,FALSE),"")</f>
        <v/>
      </c>
      <c r="AF128" s="144" t="str">
        <f>IFERROR(VLOOKUP(INDEX(EU_Extra!$D$157:$D$362,MATCH(LARGE(EU_Extra!AD$157:AD$362,$D128),EU_Extra!AD$157:AD$362,0)),Countries!$A:$B,2,FALSE),"")</f>
        <v/>
      </c>
      <c r="AG128" s="144" t="str">
        <f>IFERROR(VLOOKUP(INDEX(EU_Extra!$D$157:$D$362,MATCH(LARGE(EU_Extra!AE$157:AE$362,$D128),EU_Extra!AE$157:AE$362,0)),Countries!$A:$B,2,FALSE),"")</f>
        <v/>
      </c>
      <c r="AH128" s="144" t="str">
        <f>IFERROR(VLOOKUP(INDEX(EU_Extra!$D$157:$D$362,MATCH(LARGE(EU_Extra!AF$157:AF$362,$D128),EU_Extra!AF$157:AF$362,0)),Countries!$A:$B,2,FALSE),"")</f>
        <v/>
      </c>
      <c r="AI128" s="144" t="str">
        <f>IFERROR(VLOOKUP(INDEX(EU_Extra!$D$157:$D$362,MATCH(LARGE(EU_Extra!AG$157:AG$362,$D128),EU_Extra!AG$157:AG$362,0)),Countries!$A:$B,2,FALSE),"")</f>
        <v/>
      </c>
      <c r="AJ128" s="144" t="str">
        <f>IFERROR(VLOOKUP(INDEX(EU_Extra!$D$157:$D$362,MATCH(LARGE(EU_Extra!AH$157:AH$362,$D128),EU_Extra!AH$157:AH$362,0)),Countries!$A:$B,2,FALSE),"")</f>
        <v/>
      </c>
    </row>
    <row r="129" spans="4:36" ht="16" customHeight="1">
      <c r="D129" s="145">
        <f t="shared" si="2"/>
        <v>122</v>
      </c>
      <c r="E129" s="144" t="str">
        <f>IFERROR(VLOOKUP(INDEX(EU_Extra!$D$156:$D$362,MATCH(LARGE(EU_Extra!#REF!,$D129),EU_Extra!#REF!,0)),Countries!$A:$B,2,FALSE),"")</f>
        <v/>
      </c>
      <c r="F129" s="144" t="str">
        <f>IFERROR(VLOOKUP(INDEX(EU_Extra!$D$156:$D$362,MATCH(LARGE(EU_Extra!#REF!,$D129),EU_Extra!#REF!,0)),Countries!$A:$B,2,FALSE),"")</f>
        <v/>
      </c>
      <c r="G129" s="144" t="str">
        <f>IFERROR(VLOOKUP(INDEX(EU_Extra!$D$157:$D$362,MATCH(LARGE(EU_Extra!E$157:E$362,$D129),EU_Extra!E$157:E$362,0)),Countries!$A:$B,2,FALSE),"")</f>
        <v>Burundi</v>
      </c>
      <c r="H129" s="144" t="str">
        <f>IFERROR(VLOOKUP(INDEX(EU_Extra!$D$157:$D$362,MATCH(LARGE(EU_Extra!F$157:F$362,$D129),EU_Extra!F$157:F$362,0)),Countries!$A:$B,2,FALSE),"")</f>
        <v>Guam</v>
      </c>
      <c r="I129" s="144" t="str">
        <f>IFERROR(VLOOKUP(INDEX(EU_Extra!$D$157:$D$362,MATCH(LARGE(EU_Extra!G$157:G$362,$D129),EU_Extra!G$157:G$362,0)),Countries!$A:$B,2,FALSE),"")</f>
        <v>Lesotho</v>
      </c>
      <c r="J129" s="144" t="str">
        <f>IFERROR(VLOOKUP(INDEX(EU_Extra!$D$157:$D$362,MATCH(LARGE(EU_Extra!H$157:H$362,$D129),EU_Extra!H$157:H$362,0)),Countries!$A:$B,2,FALSE),"")</f>
        <v>El Salvador</v>
      </c>
      <c r="K129" s="144" t="str">
        <f>IFERROR(VLOOKUP(INDEX(EU_Extra!$D$157:$D$362,MATCH(LARGE(EU_Extra!I$157:I$362,$D129),EU_Extra!I$157:I$362,0)),Countries!$A:$B,2,FALSE),"")</f>
        <v>Dominika</v>
      </c>
      <c r="L129" s="144" t="str">
        <f>IFERROR(VLOOKUP(INDEX(EU_Extra!$D$157:$D$362,MATCH(LARGE(EU_Extra!J$157:J$362,$D129),EU_Extra!J$157:J$362,0)),Countries!$A:$B,2,FALSE),"")</f>
        <v>Chile</v>
      </c>
      <c r="M129" s="144" t="str">
        <f>IFERROR(VLOOKUP(INDEX(EU_Extra!$D$157:$D$362,MATCH(LARGE(EU_Extra!K$157:K$362,$D129),EU_Extra!K$157:K$362,0)),Countries!$A:$B,2,FALSE),"")</f>
        <v>Cote d'Ivoire</v>
      </c>
      <c r="N129" s="144" t="str">
        <f>IFERROR(VLOOKUP(INDEX(EU_Extra!$D$157:$D$362,MATCH(LARGE(EU_Extra!L$157:L$362,$D129),EU_Extra!L$157:L$362,0)),Countries!$A:$B,2,FALSE),"")</f>
        <v>Peru</v>
      </c>
      <c r="O129" s="144" t="str">
        <f>IFERROR(VLOOKUP(INDEX(EU_Extra!$D$157:$D$362,MATCH(LARGE(EU_Extra!M$157:M$362,$D129),EU_Extra!M$157:M$362,0)),Countries!$A:$B,2,FALSE),"")</f>
        <v>Eritrea</v>
      </c>
      <c r="P129" s="144" t="str">
        <f>IFERROR(VLOOKUP(INDEX(EU_Extra!$D$157:$D$362,MATCH(LARGE(EU_Extra!N$157:N$362,$D129),EU_Extra!N$157:N$362,0)),Countries!$A:$B,2,FALSE),"")</f>
        <v>Peru</v>
      </c>
      <c r="Q129" s="144" t="str">
        <f>IFERROR(VLOOKUP(INDEX(EU_Extra!$D$157:$D$362,MATCH(LARGE(EU_Extra!O$157:O$362,$D129),EU_Extra!O$157:O$362,0)),Countries!$A:$B,2,FALSE),"")</f>
        <v>Malaysia</v>
      </c>
      <c r="R129" s="144" t="str">
        <f>IFERROR(VLOOKUP(INDEX(EU_Extra!$D$157:$D$362,MATCH(LARGE(EU_Extra!P$157:P$362,$D129),EU_Extra!P$157:P$362,0)),Countries!$A:$B,2,FALSE),"")</f>
        <v>Ruanda</v>
      </c>
      <c r="S129" s="144" t="str">
        <f>IFERROR(VLOOKUP(INDEX(EU_Extra!$D$157:$D$362,MATCH(LARGE(EU_Extra!Q$157:Q$362,$D129),EU_Extra!Q$157:Q$362,0)),Countries!$A:$B,2,FALSE),"")</f>
        <v>Mayotte</v>
      </c>
      <c r="T129" s="144" t="str">
        <f>IFERROR(VLOOKUP(INDEX(EU_Extra!$D$157:$D$362,MATCH(LARGE(EU_Extra!R$157:R$362,$D129),EU_Extra!R$157:R$362,0)),Countries!$A:$B,2,FALSE),"")</f>
        <v>Indonesien</v>
      </c>
      <c r="U129" s="144" t="str">
        <f>IFERROR(VLOOKUP(INDEX(EU_Extra!$D$157:$D$362,MATCH(LARGE(EU_Extra!S$157:S$362,$D129),EU_Extra!S$157:S$362,0)),Countries!$A:$B,2,FALSE),"")</f>
        <v>Kuba</v>
      </c>
      <c r="V129" s="144" t="str">
        <f>IFERROR(VLOOKUP(INDEX(EU_Extra!$D$157:$D$362,MATCH(LARGE(EU_Extra!T$157:T$362,$D129),EU_Extra!T$157:T$362,0)),Countries!$A:$B,2,FALSE),"")</f>
        <v>Wallis und Futuna</v>
      </c>
      <c r="W129" s="144" t="str">
        <f>IFERROR(VLOOKUP(INDEX(EU_Extra!$D$157:$D$362,MATCH(LARGE(EU_Extra!U$157:U$362,$D129),EU_Extra!U$157:U$362,0)),Countries!$A:$B,2,FALSE),"")</f>
        <v>Malaysia</v>
      </c>
      <c r="X129" s="144" t="str">
        <f>IFERROR(VLOOKUP(INDEX(EU_Extra!$D$157:$D$362,MATCH(LARGE(EU_Extra!V$157:V$362,$D129),EU_Extra!V$157:V$362,0)),Countries!$A:$B,2,FALSE),"")</f>
        <v>Jamaika</v>
      </c>
      <c r="Y129" s="144" t="str">
        <f>IFERROR(VLOOKUP(INDEX(EU_Extra!$D$157:$D$362,MATCH(LARGE(EU_Extra!W$157:W$362,$D129),EU_Extra!W$157:W$362,0)),Countries!$A:$B,2,FALSE),"")</f>
        <v>Mosambik</v>
      </c>
      <c r="Z129" s="144" t="str">
        <f>IFERROR(VLOOKUP(INDEX(EU_Extra!$D$157:$D$362,MATCH(LARGE(EU_Extra!X$157:X$362,$D129),EU_Extra!X$157:X$362,0)),Countries!$A:$B,2,FALSE),"")</f>
        <v>Tschad</v>
      </c>
      <c r="AA129" s="144" t="str">
        <f>IFERROR(VLOOKUP(INDEX(EU_Extra!$D$157:$D$362,MATCH(LARGE(EU_Extra!Y$157:Y$362,$D129),EU_Extra!Y$157:Y$362,0)),Countries!$A:$B,2,FALSE),"")</f>
        <v>Timor Leste</v>
      </c>
      <c r="AB129" s="144" t="str">
        <f>IFERROR(VLOOKUP(INDEX(EU_Extra!$D$157:$D$362,MATCH(LARGE(EU_Extra!Z$157:Z$362,$D129),EU_Extra!Z$157:Z$362,0)),Countries!$A:$B,2,FALSE),"")</f>
        <v/>
      </c>
      <c r="AC129" s="144" t="str">
        <f>IFERROR(VLOOKUP(INDEX(EU_Extra!$D$157:$D$362,MATCH(LARGE(EU_Extra!AA$157:AA$362,$D129),EU_Extra!AA$157:AA$362,0)),Countries!$A:$B,2,FALSE),"")</f>
        <v/>
      </c>
      <c r="AD129" s="144" t="str">
        <f>IFERROR(VLOOKUP(INDEX(EU_Extra!$D$157:$D$362,MATCH(LARGE(EU_Extra!AB$157:AB$362,$D129),EU_Extra!AB$157:AB$362,0)),Countries!$A:$B,2,FALSE),"")</f>
        <v/>
      </c>
      <c r="AE129" s="144" t="str">
        <f>IFERROR(VLOOKUP(INDEX(EU_Extra!$D$157:$D$362,MATCH(LARGE(EU_Extra!AC$157:AC$362,$D129),EU_Extra!AC$157:AC$362,0)),Countries!$A:$B,2,FALSE),"")</f>
        <v/>
      </c>
      <c r="AF129" s="144" t="str">
        <f>IFERROR(VLOOKUP(INDEX(EU_Extra!$D$157:$D$362,MATCH(LARGE(EU_Extra!AD$157:AD$362,$D129),EU_Extra!AD$157:AD$362,0)),Countries!$A:$B,2,FALSE),"")</f>
        <v/>
      </c>
      <c r="AG129" s="144" t="str">
        <f>IFERROR(VLOOKUP(INDEX(EU_Extra!$D$157:$D$362,MATCH(LARGE(EU_Extra!AE$157:AE$362,$D129),EU_Extra!AE$157:AE$362,0)),Countries!$A:$B,2,FALSE),"")</f>
        <v/>
      </c>
      <c r="AH129" s="144" t="str">
        <f>IFERROR(VLOOKUP(INDEX(EU_Extra!$D$157:$D$362,MATCH(LARGE(EU_Extra!AF$157:AF$362,$D129),EU_Extra!AF$157:AF$362,0)),Countries!$A:$B,2,FALSE),"")</f>
        <v/>
      </c>
      <c r="AI129" s="144" t="str">
        <f>IFERROR(VLOOKUP(INDEX(EU_Extra!$D$157:$D$362,MATCH(LARGE(EU_Extra!AG$157:AG$362,$D129),EU_Extra!AG$157:AG$362,0)),Countries!$A:$B,2,FALSE),"")</f>
        <v/>
      </c>
      <c r="AJ129" s="144" t="str">
        <f>IFERROR(VLOOKUP(INDEX(EU_Extra!$D$157:$D$362,MATCH(LARGE(EU_Extra!AH$157:AH$362,$D129),EU_Extra!AH$157:AH$362,0)),Countries!$A:$B,2,FALSE),"")</f>
        <v/>
      </c>
    </row>
    <row r="130" spans="4:36" ht="16" customHeight="1">
      <c r="D130" s="145">
        <f t="shared" si="2"/>
        <v>123</v>
      </c>
      <c r="E130" s="144" t="str">
        <f>IFERROR(VLOOKUP(INDEX(EU_Extra!$D$156:$D$362,MATCH(LARGE(EU_Extra!#REF!,$D130),EU_Extra!#REF!,0)),Countries!$A:$B,2,FALSE),"")</f>
        <v/>
      </c>
      <c r="F130" s="144" t="str">
        <f>IFERROR(VLOOKUP(INDEX(EU_Extra!$D$156:$D$362,MATCH(LARGE(EU_Extra!#REF!,$D130),EU_Extra!#REF!,0)),Countries!$A:$B,2,FALSE),"")</f>
        <v/>
      </c>
      <c r="G130" s="144" t="str">
        <f>IFERROR(VLOOKUP(INDEX(EU_Extra!$D$157:$D$362,MATCH(LARGE(EU_Extra!E$157:E$362,$D130),EU_Extra!E$157:E$362,0)),Countries!$A:$B,2,FALSE),"")</f>
        <v>Kuba</v>
      </c>
      <c r="H130" s="144" t="str">
        <f>IFERROR(VLOOKUP(INDEX(EU_Extra!$D$157:$D$362,MATCH(LARGE(EU_Extra!F$157:F$362,$D130),EU_Extra!F$157:F$362,0)),Countries!$A:$B,2,FALSE),"")</f>
        <v>Indien</v>
      </c>
      <c r="I130" s="144" t="str">
        <f>IFERROR(VLOOKUP(INDEX(EU_Extra!$D$157:$D$362,MATCH(LARGE(EU_Extra!G$157:G$362,$D130),EU_Extra!G$157:G$362,0)),Countries!$A:$B,2,FALSE),"")</f>
        <v>Geheim Extra</v>
      </c>
      <c r="J130" s="144" t="str">
        <f>IFERROR(VLOOKUP(INDEX(EU_Extra!$D$157:$D$362,MATCH(LARGE(EU_Extra!H$157:H$362,$D130),EU_Extra!H$157:H$362,0)),Countries!$A:$B,2,FALSE),"")</f>
        <v>Tansania</v>
      </c>
      <c r="K130" s="144" t="str">
        <f>IFERROR(VLOOKUP(INDEX(EU_Extra!$D$157:$D$362,MATCH(LARGE(EU_Extra!I$157:I$362,$D130),EU_Extra!I$157:I$362,0)),Countries!$A:$B,2,FALSE),"")</f>
        <v>Dominika</v>
      </c>
      <c r="L130" s="144" t="str">
        <f>IFERROR(VLOOKUP(INDEX(EU_Extra!$D$157:$D$362,MATCH(LARGE(EU_Extra!J$157:J$362,$D130),EU_Extra!J$157:J$362,0)),Countries!$A:$B,2,FALSE),"")</f>
        <v>Mayotte</v>
      </c>
      <c r="M130" s="144" t="str">
        <f>IFERROR(VLOOKUP(INDEX(EU_Extra!$D$157:$D$362,MATCH(LARGE(EU_Extra!K$157:K$362,$D130),EU_Extra!K$157:K$362,0)),Countries!$A:$B,2,FALSE),"")</f>
        <v>Malediven</v>
      </c>
      <c r="N130" s="144" t="str">
        <f>IFERROR(VLOOKUP(INDEX(EU_Extra!$D$157:$D$362,MATCH(LARGE(EU_Extra!L$157:L$362,$D130),EU_Extra!L$157:L$362,0)),Countries!$A:$B,2,FALSE),"")</f>
        <v>Venezuela</v>
      </c>
      <c r="O130" s="144" t="str">
        <f>IFERROR(VLOOKUP(INDEX(EU_Extra!$D$157:$D$362,MATCH(LARGE(EU_Extra!M$157:M$362,$D130),EU_Extra!M$157:M$362,0)),Countries!$A:$B,2,FALSE),"")</f>
        <v>Mayotte</v>
      </c>
      <c r="P130" s="144" t="str">
        <f>IFERROR(VLOOKUP(INDEX(EU_Extra!$D$157:$D$362,MATCH(LARGE(EU_Extra!N$157:N$362,$D130),EU_Extra!N$157:N$362,0)),Countries!$A:$B,2,FALSE),"")</f>
        <v>Barbados</v>
      </c>
      <c r="Q130" s="144" t="str">
        <f>IFERROR(VLOOKUP(INDEX(EU_Extra!$D$157:$D$362,MATCH(LARGE(EU_Extra!O$157:O$362,$D130),EU_Extra!O$157:O$362,0)),Countries!$A:$B,2,FALSE),"")</f>
        <v>Kolumbien</v>
      </c>
      <c r="R130" s="144" t="str">
        <f>IFERROR(VLOOKUP(INDEX(EU_Extra!$D$157:$D$362,MATCH(LARGE(EU_Extra!P$157:P$362,$D130),EU_Extra!P$157:P$362,0)),Countries!$A:$B,2,FALSE),"")</f>
        <v>Ecuador</v>
      </c>
      <c r="S130" s="144" t="str">
        <f>IFERROR(VLOOKUP(INDEX(EU_Extra!$D$157:$D$362,MATCH(LARGE(EU_Extra!Q$157:Q$362,$D130),EU_Extra!Q$157:Q$362,0)),Countries!$A:$B,2,FALSE),"")</f>
        <v>Namibia</v>
      </c>
      <c r="T130" s="144" t="str">
        <f>IFERROR(VLOOKUP(INDEX(EU_Extra!$D$157:$D$362,MATCH(LARGE(EU_Extra!R$157:R$362,$D130),EU_Extra!R$157:R$362,0)),Countries!$A:$B,2,FALSE),"")</f>
        <v>Kuba</v>
      </c>
      <c r="U130" s="144" t="str">
        <f>IFERROR(VLOOKUP(INDEX(EU_Extra!$D$157:$D$362,MATCH(LARGE(EU_Extra!S$157:S$362,$D130),EU_Extra!S$157:S$362,0)),Countries!$A:$B,2,FALSE),"")</f>
        <v>Wallis und Futuna</v>
      </c>
      <c r="V130" s="144" t="str">
        <f>IFERROR(VLOOKUP(INDEX(EU_Extra!$D$157:$D$362,MATCH(LARGE(EU_Extra!T$157:T$362,$D130),EU_Extra!T$157:T$362,0)),Countries!$A:$B,2,FALSE),"")</f>
        <v>Haiti</v>
      </c>
      <c r="W130" s="144" t="str">
        <f>IFERROR(VLOOKUP(INDEX(EU_Extra!$D$157:$D$362,MATCH(LARGE(EU_Extra!U$157:U$362,$D130),EU_Extra!U$157:U$362,0)),Countries!$A:$B,2,FALSE),"")</f>
        <v>Philippinen</v>
      </c>
      <c r="X130" s="144" t="str">
        <f>IFERROR(VLOOKUP(INDEX(EU_Extra!$D$157:$D$362,MATCH(LARGE(EU_Extra!V$157:V$362,$D130),EU_Extra!V$157:V$362,0)),Countries!$A:$B,2,FALSE),"")</f>
        <v>Wallis und Futuna</v>
      </c>
      <c r="Y130" s="144" t="str">
        <f>IFERROR(VLOOKUP(INDEX(EU_Extra!$D$157:$D$362,MATCH(LARGE(EU_Extra!W$157:W$362,$D130),EU_Extra!W$157:W$362,0)),Countries!$A:$B,2,FALSE),"")</f>
        <v>Namibia</v>
      </c>
      <c r="Z130" s="144" t="str">
        <f>IFERROR(VLOOKUP(INDEX(EU_Extra!$D$157:$D$362,MATCH(LARGE(EU_Extra!X$157:X$362,$D130),EU_Extra!X$157:X$362,0)),Countries!$A:$B,2,FALSE),"")</f>
        <v>Philippinen</v>
      </c>
      <c r="AA130" s="144" t="str">
        <f>IFERROR(VLOOKUP(INDEX(EU_Extra!$D$157:$D$362,MATCH(LARGE(EU_Extra!Y$157:Y$362,$D130),EU_Extra!Y$157:Y$362,0)),Countries!$A:$B,2,FALSE),"")</f>
        <v>Zentralafrikanische Republik</v>
      </c>
      <c r="AB130" s="144" t="str">
        <f>IFERROR(VLOOKUP(INDEX(EU_Extra!$D$157:$D$362,MATCH(LARGE(EU_Extra!Z$157:Z$362,$D130),EU_Extra!Z$157:Z$362,0)),Countries!$A:$B,2,FALSE),"")</f>
        <v/>
      </c>
      <c r="AC130" s="144" t="str">
        <f>IFERROR(VLOOKUP(INDEX(EU_Extra!$D$157:$D$362,MATCH(LARGE(EU_Extra!AA$157:AA$362,$D130),EU_Extra!AA$157:AA$362,0)),Countries!$A:$B,2,FALSE),"")</f>
        <v/>
      </c>
      <c r="AD130" s="144" t="str">
        <f>IFERROR(VLOOKUP(INDEX(EU_Extra!$D$157:$D$362,MATCH(LARGE(EU_Extra!AB$157:AB$362,$D130),EU_Extra!AB$157:AB$362,0)),Countries!$A:$B,2,FALSE),"")</f>
        <v/>
      </c>
      <c r="AE130" s="144" t="str">
        <f>IFERROR(VLOOKUP(INDEX(EU_Extra!$D$157:$D$362,MATCH(LARGE(EU_Extra!AC$157:AC$362,$D130),EU_Extra!AC$157:AC$362,0)),Countries!$A:$B,2,FALSE),"")</f>
        <v/>
      </c>
      <c r="AF130" s="144" t="str">
        <f>IFERROR(VLOOKUP(INDEX(EU_Extra!$D$157:$D$362,MATCH(LARGE(EU_Extra!AD$157:AD$362,$D130),EU_Extra!AD$157:AD$362,0)),Countries!$A:$B,2,FALSE),"")</f>
        <v/>
      </c>
      <c r="AG130" s="144" t="str">
        <f>IFERROR(VLOOKUP(INDEX(EU_Extra!$D$157:$D$362,MATCH(LARGE(EU_Extra!AE$157:AE$362,$D130),EU_Extra!AE$157:AE$362,0)),Countries!$A:$B,2,FALSE),"")</f>
        <v/>
      </c>
      <c r="AH130" s="144" t="str">
        <f>IFERROR(VLOOKUP(INDEX(EU_Extra!$D$157:$D$362,MATCH(LARGE(EU_Extra!AF$157:AF$362,$D130),EU_Extra!AF$157:AF$362,0)),Countries!$A:$B,2,FALSE),"")</f>
        <v/>
      </c>
      <c r="AI130" s="144" t="str">
        <f>IFERROR(VLOOKUP(INDEX(EU_Extra!$D$157:$D$362,MATCH(LARGE(EU_Extra!AG$157:AG$362,$D130),EU_Extra!AG$157:AG$362,0)),Countries!$A:$B,2,FALSE),"")</f>
        <v/>
      </c>
      <c r="AJ130" s="144" t="str">
        <f>IFERROR(VLOOKUP(INDEX(EU_Extra!$D$157:$D$362,MATCH(LARGE(EU_Extra!AH$157:AH$362,$D130),EU_Extra!AH$157:AH$362,0)),Countries!$A:$B,2,FALSE),"")</f>
        <v/>
      </c>
    </row>
    <row r="131" spans="4:36" ht="16" customHeight="1">
      <c r="D131" s="145">
        <f t="shared" si="2"/>
        <v>124</v>
      </c>
      <c r="E131" s="144" t="str">
        <f>IFERROR(VLOOKUP(INDEX(EU_Extra!$D$156:$D$362,MATCH(LARGE(EU_Extra!#REF!,$D131),EU_Extra!#REF!,0)),Countries!$A:$B,2,FALSE),"")</f>
        <v/>
      </c>
      <c r="F131" s="144" t="str">
        <f>IFERROR(VLOOKUP(INDEX(EU_Extra!$D$156:$D$362,MATCH(LARGE(EU_Extra!#REF!,$D131),EU_Extra!#REF!,0)),Countries!$A:$B,2,FALSE),"")</f>
        <v/>
      </c>
      <c r="G131" s="144" t="str">
        <f>IFERROR(VLOOKUP(INDEX(EU_Extra!$D$157:$D$362,MATCH(LARGE(EU_Extra!E$157:E$362,$D131),EU_Extra!E$157:E$362,0)),Countries!$A:$B,2,FALSE),"")</f>
        <v>Mayotte</v>
      </c>
      <c r="H131" s="144" t="str">
        <f>IFERROR(VLOOKUP(INDEX(EU_Extra!$D$157:$D$362,MATCH(LARGE(EU_Extra!F$157:F$362,$D131),EU_Extra!F$157:F$362,0)),Countries!$A:$B,2,FALSE),"")</f>
        <v>Mayotte</v>
      </c>
      <c r="I131" s="144" t="str">
        <f>IFERROR(VLOOKUP(INDEX(EU_Extra!$D$157:$D$362,MATCH(LARGE(EU_Extra!G$157:G$362,$D131),EU_Extra!G$157:G$362,0)),Countries!$A:$B,2,FALSE),"")</f>
        <v>Jamaika</v>
      </c>
      <c r="J131" s="144" t="str">
        <f>IFERROR(VLOOKUP(INDEX(EU_Extra!$D$157:$D$362,MATCH(LARGE(EU_Extra!H$157:H$362,$D131),EU_Extra!H$157:H$362,0)),Countries!$A:$B,2,FALSE),"")</f>
        <v>Mexico</v>
      </c>
      <c r="K131" s="144" t="str">
        <f>IFERROR(VLOOKUP(INDEX(EU_Extra!$D$157:$D$362,MATCH(LARGE(EU_Extra!I$157:I$362,$D131),EU_Extra!I$157:I$362,0)),Countries!$A:$B,2,FALSE),"")</f>
        <v>Malediven</v>
      </c>
      <c r="L131" s="144" t="str">
        <f>IFERROR(VLOOKUP(INDEX(EU_Extra!$D$157:$D$362,MATCH(LARGE(EU_Extra!J$157:J$362,$D131),EU_Extra!J$157:J$362,0)),Countries!$A:$B,2,FALSE),"")</f>
        <v>Dominikanische Republik</v>
      </c>
      <c r="M131" s="144" t="str">
        <f>IFERROR(VLOOKUP(INDEX(EU_Extra!$D$157:$D$362,MATCH(LARGE(EU_Extra!K$157:K$362,$D131),EU_Extra!K$157:K$362,0)),Countries!$A:$B,2,FALSE),"")</f>
        <v>Kuba</v>
      </c>
      <c r="N131" s="144" t="str">
        <f>IFERROR(VLOOKUP(INDEX(EU_Extra!$D$157:$D$362,MATCH(LARGE(EU_Extra!L$157:L$362,$D131),EU_Extra!L$157:L$362,0)),Countries!$A:$B,2,FALSE),"")</f>
        <v>Bruneï Darussalam</v>
      </c>
      <c r="O131" s="144" t="str">
        <f>IFERROR(VLOOKUP(INDEX(EU_Extra!$D$157:$D$362,MATCH(LARGE(EU_Extra!M$157:M$362,$D131),EU_Extra!M$157:M$362,0)),Countries!$A:$B,2,FALSE),"")</f>
        <v>Malaysia</v>
      </c>
      <c r="P131" s="144" t="str">
        <f>IFERROR(VLOOKUP(INDEX(EU_Extra!$D$157:$D$362,MATCH(LARGE(EU_Extra!N$157:N$362,$D131),EU_Extra!N$157:N$362,0)),Countries!$A:$B,2,FALSE),"")</f>
        <v>Kuba</v>
      </c>
      <c r="Q131" s="144" t="str">
        <f>IFERROR(VLOOKUP(INDEX(EU_Extra!$D$157:$D$362,MATCH(LARGE(EU_Extra!O$157:O$362,$D131),EU_Extra!O$157:O$362,0)),Countries!$A:$B,2,FALSE),"")</f>
        <v>Indonesien</v>
      </c>
      <c r="R131" s="144" t="str">
        <f>IFERROR(VLOOKUP(INDEX(EU_Extra!$D$157:$D$362,MATCH(LARGE(EU_Extra!P$157:P$362,$D131),EU_Extra!P$157:P$362,0)),Countries!$A:$B,2,FALSE),"")</f>
        <v>Madagaskar</v>
      </c>
      <c r="S131" s="144" t="str">
        <f>IFERROR(VLOOKUP(INDEX(EU_Extra!$D$157:$D$362,MATCH(LARGE(EU_Extra!Q$157:Q$362,$D131),EU_Extra!Q$157:Q$362,0)),Countries!$A:$B,2,FALSE),"")</f>
        <v>Komoren</v>
      </c>
      <c r="T131" s="144" t="str">
        <f>IFERROR(VLOOKUP(INDEX(EU_Extra!$D$157:$D$362,MATCH(LARGE(EU_Extra!R$157:R$362,$D131),EU_Extra!R$157:R$362,0)),Countries!$A:$B,2,FALSE),"")</f>
        <v>Bonaire, St Eustatius und Saba</v>
      </c>
      <c r="U131" s="144" t="str">
        <f>IFERROR(VLOOKUP(INDEX(EU_Extra!$D$157:$D$362,MATCH(LARGE(EU_Extra!S$157:S$362,$D131),EU_Extra!S$157:S$362,0)),Countries!$A:$B,2,FALSE),"")</f>
        <v>St Martin</v>
      </c>
      <c r="V131" s="144" t="str">
        <f>IFERROR(VLOOKUP(INDEX(EU_Extra!$D$157:$D$362,MATCH(LARGE(EU_Extra!T$157:T$362,$D131),EU_Extra!T$157:T$362,0)),Countries!$A:$B,2,FALSE),"")</f>
        <v>Nicaragua</v>
      </c>
      <c r="W131" s="144" t="str">
        <f>IFERROR(VLOOKUP(INDEX(EU_Extra!$D$157:$D$362,MATCH(LARGE(EU_Extra!U$157:U$362,$D131),EU_Extra!U$157:U$362,0)),Countries!$A:$B,2,FALSE),"")</f>
        <v>Wallis und Futuna</v>
      </c>
      <c r="X131" s="144" t="str">
        <f>IFERROR(VLOOKUP(INDEX(EU_Extra!$D$157:$D$362,MATCH(LARGE(EU_Extra!V$157:V$362,$D131),EU_Extra!V$157:V$362,0)),Countries!$A:$B,2,FALSE),"")</f>
        <v>Timor Leste</v>
      </c>
      <c r="Y131" s="144" t="str">
        <f>IFERROR(VLOOKUP(INDEX(EU_Extra!$D$157:$D$362,MATCH(LARGE(EU_Extra!W$157:W$362,$D131),EU_Extra!W$157:W$362,0)),Countries!$A:$B,2,FALSE),"")</f>
        <v>Uruguay</v>
      </c>
      <c r="Z131" s="144" t="str">
        <f>IFERROR(VLOOKUP(INDEX(EU_Extra!$D$157:$D$362,MATCH(LARGE(EU_Extra!X$157:X$362,$D131),EU_Extra!X$157:X$362,0)),Countries!$A:$B,2,FALSE),"")</f>
        <v>Athiopien</v>
      </c>
      <c r="AA131" s="144" t="str">
        <f>IFERROR(VLOOKUP(INDEX(EU_Extra!$D$157:$D$362,MATCH(LARGE(EU_Extra!Y$157:Y$362,$D131),EU_Extra!Y$157:Y$362,0)),Countries!$A:$B,2,FALSE),"")</f>
        <v>Mauritius</v>
      </c>
      <c r="AB131" s="144" t="str">
        <f>IFERROR(VLOOKUP(INDEX(EU_Extra!$D$157:$D$362,MATCH(LARGE(EU_Extra!Z$157:Z$362,$D131),EU_Extra!Z$157:Z$362,0)),Countries!$A:$B,2,FALSE),"")</f>
        <v/>
      </c>
      <c r="AC131" s="144" t="str">
        <f>IFERROR(VLOOKUP(INDEX(EU_Extra!$D$157:$D$362,MATCH(LARGE(EU_Extra!AA$157:AA$362,$D131),EU_Extra!AA$157:AA$362,0)),Countries!$A:$B,2,FALSE),"")</f>
        <v/>
      </c>
      <c r="AD131" s="144" t="str">
        <f>IFERROR(VLOOKUP(INDEX(EU_Extra!$D$157:$D$362,MATCH(LARGE(EU_Extra!AB$157:AB$362,$D131),EU_Extra!AB$157:AB$362,0)),Countries!$A:$B,2,FALSE),"")</f>
        <v/>
      </c>
      <c r="AE131" s="144" t="str">
        <f>IFERROR(VLOOKUP(INDEX(EU_Extra!$D$157:$D$362,MATCH(LARGE(EU_Extra!AC$157:AC$362,$D131),EU_Extra!AC$157:AC$362,0)),Countries!$A:$B,2,FALSE),"")</f>
        <v/>
      </c>
      <c r="AF131" s="144" t="str">
        <f>IFERROR(VLOOKUP(INDEX(EU_Extra!$D$157:$D$362,MATCH(LARGE(EU_Extra!AD$157:AD$362,$D131),EU_Extra!AD$157:AD$362,0)),Countries!$A:$B,2,FALSE),"")</f>
        <v/>
      </c>
      <c r="AG131" s="144" t="str">
        <f>IFERROR(VLOOKUP(INDEX(EU_Extra!$D$157:$D$362,MATCH(LARGE(EU_Extra!AE$157:AE$362,$D131),EU_Extra!AE$157:AE$362,0)),Countries!$A:$B,2,FALSE),"")</f>
        <v/>
      </c>
      <c r="AH131" s="144" t="str">
        <f>IFERROR(VLOOKUP(INDEX(EU_Extra!$D$157:$D$362,MATCH(LARGE(EU_Extra!AF$157:AF$362,$D131),EU_Extra!AF$157:AF$362,0)),Countries!$A:$B,2,FALSE),"")</f>
        <v/>
      </c>
      <c r="AI131" s="144" t="str">
        <f>IFERROR(VLOOKUP(INDEX(EU_Extra!$D$157:$D$362,MATCH(LARGE(EU_Extra!AG$157:AG$362,$D131),EU_Extra!AG$157:AG$362,0)),Countries!$A:$B,2,FALSE),"")</f>
        <v/>
      </c>
      <c r="AJ131" s="144" t="str">
        <f>IFERROR(VLOOKUP(INDEX(EU_Extra!$D$157:$D$362,MATCH(LARGE(EU_Extra!AH$157:AH$362,$D131),EU_Extra!AH$157:AH$362,0)),Countries!$A:$B,2,FALSE),"")</f>
        <v/>
      </c>
    </row>
    <row r="132" spans="4:36" ht="16" customHeight="1">
      <c r="D132" s="145">
        <f t="shared" si="2"/>
        <v>125</v>
      </c>
      <c r="E132" s="144" t="str">
        <f>IFERROR(VLOOKUP(INDEX(EU_Extra!$D$156:$D$362,MATCH(LARGE(EU_Extra!#REF!,$D132),EU_Extra!#REF!,0)),Countries!$A:$B,2,FALSE),"")</f>
        <v/>
      </c>
      <c r="F132" s="144" t="str">
        <f>IFERROR(VLOOKUP(INDEX(EU_Extra!$D$156:$D$362,MATCH(LARGE(EU_Extra!#REF!,$D132),EU_Extra!#REF!,0)),Countries!$A:$B,2,FALSE),"")</f>
        <v/>
      </c>
      <c r="G132" s="144" t="str">
        <f>IFERROR(VLOOKUP(INDEX(EU_Extra!$D$157:$D$362,MATCH(LARGE(EU_Extra!E$157:E$362,$D132),EU_Extra!E$157:E$362,0)),Countries!$A:$B,2,FALSE),"")</f>
        <v>Peru</v>
      </c>
      <c r="H132" s="144" t="str">
        <f>IFERROR(VLOOKUP(INDEX(EU_Extra!$D$157:$D$362,MATCH(LARGE(EU_Extra!F$157:F$362,$D132),EU_Extra!F$157:F$362,0)),Countries!$A:$B,2,FALSE),"")</f>
        <v>Mexico</v>
      </c>
      <c r="I132" s="144" t="str">
        <f>IFERROR(VLOOKUP(INDEX(EU_Extra!$D$157:$D$362,MATCH(LARGE(EU_Extra!G$157:G$362,$D132),EU_Extra!G$157:G$362,0)),Countries!$A:$B,2,FALSE),"")</f>
        <v>Haiti</v>
      </c>
      <c r="J132" s="144" t="str">
        <f>IFERROR(VLOOKUP(INDEX(EU_Extra!$D$157:$D$362,MATCH(LARGE(EU_Extra!H$157:H$362,$D132),EU_Extra!H$157:H$362,0)),Countries!$A:$B,2,FALSE),"")</f>
        <v>Lesotho</v>
      </c>
      <c r="K132" s="144" t="str">
        <f>IFERROR(VLOOKUP(INDEX(EU_Extra!$D$157:$D$362,MATCH(LARGE(EU_Extra!I$157:I$362,$D132),EU_Extra!I$157:I$362,0)),Countries!$A:$B,2,FALSE),"")</f>
        <v>Mexico</v>
      </c>
      <c r="L132" s="144" t="str">
        <f>IFERROR(VLOOKUP(INDEX(EU_Extra!$D$157:$D$362,MATCH(LARGE(EU_Extra!J$157:J$362,$D132),EU_Extra!J$157:J$362,0)),Countries!$A:$B,2,FALSE),"")</f>
        <v>Viet Nam</v>
      </c>
      <c r="M132" s="144" t="str">
        <f>IFERROR(VLOOKUP(INDEX(EU_Extra!$D$157:$D$362,MATCH(LARGE(EU_Extra!K$157:K$362,$D132),EU_Extra!K$157:K$362,0)),Countries!$A:$B,2,FALSE),"")</f>
        <v>Irak</v>
      </c>
      <c r="N132" s="144" t="str">
        <f>IFERROR(VLOOKUP(INDEX(EU_Extra!$D$157:$D$362,MATCH(LARGE(EU_Extra!L$157:L$362,$D132),EU_Extra!L$157:L$362,0)),Countries!$A:$B,2,FALSE),"")</f>
        <v>Bruneï Darussalam</v>
      </c>
      <c r="O132" s="144" t="str">
        <f>IFERROR(VLOOKUP(INDEX(EU_Extra!$D$157:$D$362,MATCH(LARGE(EU_Extra!M$157:M$362,$D132),EU_Extra!M$157:M$362,0)),Countries!$A:$B,2,FALSE),"")</f>
        <v>Kolumbien</v>
      </c>
      <c r="P132" s="144" t="str">
        <f>IFERROR(VLOOKUP(INDEX(EU_Extra!$D$157:$D$362,MATCH(LARGE(EU_Extra!N$157:N$362,$D132),EU_Extra!N$157:N$362,0)),Countries!$A:$B,2,FALSE),"")</f>
        <v>Wallis und Futuna</v>
      </c>
      <c r="Q132" s="144" t="str">
        <f>IFERROR(VLOOKUP(INDEX(EU_Extra!$D$157:$D$362,MATCH(LARGE(EU_Extra!O$157:O$362,$D132),EU_Extra!O$157:O$362,0)),Countries!$A:$B,2,FALSE),"")</f>
        <v>Panama</v>
      </c>
      <c r="R132" s="144" t="str">
        <f>IFERROR(VLOOKUP(INDEX(EU_Extra!$D$157:$D$362,MATCH(LARGE(EU_Extra!P$157:P$362,$D132),EU_Extra!P$157:P$362,0)),Countries!$A:$B,2,FALSE),"")</f>
        <v>Peru</v>
      </c>
      <c r="S132" s="144" t="str">
        <f>IFERROR(VLOOKUP(INDEX(EU_Extra!$D$157:$D$362,MATCH(LARGE(EU_Extra!Q$157:Q$362,$D132),EU_Extra!Q$157:Q$362,0)),Countries!$A:$B,2,FALSE),"")</f>
        <v>Bonaire, St Eustatius und Saba</v>
      </c>
      <c r="T132" s="144" t="str">
        <f>IFERROR(VLOOKUP(INDEX(EU_Extra!$D$157:$D$362,MATCH(LARGE(EU_Extra!R$157:R$362,$D132),EU_Extra!R$157:R$362,0)),Countries!$A:$B,2,FALSE),"")</f>
        <v>Seychellen</v>
      </c>
      <c r="U132" s="144" t="str">
        <f>IFERROR(VLOOKUP(INDEX(EU_Extra!$D$157:$D$362,MATCH(LARGE(EU_Extra!S$157:S$362,$D132),EU_Extra!S$157:S$362,0)),Countries!$A:$B,2,FALSE),"")</f>
        <v>Kolumbien</v>
      </c>
      <c r="V132" s="144" t="str">
        <f>IFERROR(VLOOKUP(INDEX(EU_Extra!$D$157:$D$362,MATCH(LARGE(EU_Extra!T$157:T$362,$D132),EU_Extra!T$157:T$362,0)),Countries!$A:$B,2,FALSE),"")</f>
        <v>Uruguay</v>
      </c>
      <c r="W132" s="144" t="str">
        <f>IFERROR(VLOOKUP(INDEX(EU_Extra!$D$157:$D$362,MATCH(LARGE(EU_Extra!U$157:U$362,$D132),EU_Extra!U$157:U$362,0)),Countries!$A:$B,2,FALSE),"")</f>
        <v>Afghanistan</v>
      </c>
      <c r="X132" s="144" t="str">
        <f>IFERROR(VLOOKUP(INDEX(EU_Extra!$D$157:$D$362,MATCH(LARGE(EU_Extra!V$157:V$362,$D132),EU_Extra!V$157:V$362,0)),Countries!$A:$B,2,FALSE),"")</f>
        <v>Mosambik</v>
      </c>
      <c r="Y132" s="144" t="str">
        <f>IFERROR(VLOOKUP(INDEX(EU_Extra!$D$157:$D$362,MATCH(LARGE(EU_Extra!W$157:W$362,$D132),EU_Extra!W$157:W$362,0)),Countries!$A:$B,2,FALSE),"")</f>
        <v>St Martin</v>
      </c>
      <c r="Z132" s="144" t="str">
        <f>IFERROR(VLOOKUP(INDEX(EU_Extra!$D$157:$D$362,MATCH(LARGE(EU_Extra!X$157:X$362,$D132),EU_Extra!X$157:X$362,0)),Countries!$A:$B,2,FALSE),"")</f>
        <v>Timor Leste</v>
      </c>
      <c r="AA132" s="144" t="str">
        <f>IFERROR(VLOOKUP(INDEX(EU_Extra!$D$157:$D$362,MATCH(LARGE(EU_Extra!Y$157:Y$362,$D132),EU_Extra!Y$157:Y$362,0)),Countries!$A:$B,2,FALSE),"")</f>
        <v>Neuseeland</v>
      </c>
      <c r="AB132" s="144" t="str">
        <f>IFERROR(VLOOKUP(INDEX(EU_Extra!$D$157:$D$362,MATCH(LARGE(EU_Extra!Z$157:Z$362,$D132),EU_Extra!Z$157:Z$362,0)),Countries!$A:$B,2,FALSE),"")</f>
        <v/>
      </c>
      <c r="AC132" s="144" t="str">
        <f>IFERROR(VLOOKUP(INDEX(EU_Extra!$D$157:$D$362,MATCH(LARGE(EU_Extra!AA$157:AA$362,$D132),EU_Extra!AA$157:AA$362,0)),Countries!$A:$B,2,FALSE),"")</f>
        <v/>
      </c>
      <c r="AD132" s="144" t="str">
        <f>IFERROR(VLOOKUP(INDEX(EU_Extra!$D$157:$D$362,MATCH(LARGE(EU_Extra!AB$157:AB$362,$D132),EU_Extra!AB$157:AB$362,0)),Countries!$A:$B,2,FALSE),"")</f>
        <v/>
      </c>
      <c r="AE132" s="144" t="str">
        <f>IFERROR(VLOOKUP(INDEX(EU_Extra!$D$157:$D$362,MATCH(LARGE(EU_Extra!AC$157:AC$362,$D132),EU_Extra!AC$157:AC$362,0)),Countries!$A:$B,2,FALSE),"")</f>
        <v/>
      </c>
      <c r="AF132" s="144" t="str">
        <f>IFERROR(VLOOKUP(INDEX(EU_Extra!$D$157:$D$362,MATCH(LARGE(EU_Extra!AD$157:AD$362,$D132),EU_Extra!AD$157:AD$362,0)),Countries!$A:$B,2,FALSE),"")</f>
        <v/>
      </c>
      <c r="AG132" s="144" t="str">
        <f>IFERROR(VLOOKUP(INDEX(EU_Extra!$D$157:$D$362,MATCH(LARGE(EU_Extra!AE$157:AE$362,$D132),EU_Extra!AE$157:AE$362,0)),Countries!$A:$B,2,FALSE),"")</f>
        <v/>
      </c>
      <c r="AH132" s="144" t="str">
        <f>IFERROR(VLOOKUP(INDEX(EU_Extra!$D$157:$D$362,MATCH(LARGE(EU_Extra!AF$157:AF$362,$D132),EU_Extra!AF$157:AF$362,0)),Countries!$A:$B,2,FALSE),"")</f>
        <v/>
      </c>
      <c r="AI132" s="144" t="str">
        <f>IFERROR(VLOOKUP(INDEX(EU_Extra!$D$157:$D$362,MATCH(LARGE(EU_Extra!AG$157:AG$362,$D132),EU_Extra!AG$157:AG$362,0)),Countries!$A:$B,2,FALSE),"")</f>
        <v/>
      </c>
      <c r="AJ132" s="144" t="str">
        <f>IFERROR(VLOOKUP(INDEX(EU_Extra!$D$157:$D$362,MATCH(LARGE(EU_Extra!AH$157:AH$362,$D132),EU_Extra!AH$157:AH$362,0)),Countries!$A:$B,2,FALSE),"")</f>
        <v/>
      </c>
    </row>
    <row r="133" spans="4:36" ht="16" customHeight="1">
      <c r="D133" s="145">
        <f t="shared" si="2"/>
        <v>126</v>
      </c>
      <c r="E133" s="144" t="str">
        <f>IFERROR(VLOOKUP(INDEX(EU_Extra!$D$156:$D$362,MATCH(LARGE(EU_Extra!#REF!,$D133),EU_Extra!#REF!,0)),Countries!$A:$B,2,FALSE),"")</f>
        <v/>
      </c>
      <c r="F133" s="144" t="str">
        <f>IFERROR(VLOOKUP(INDEX(EU_Extra!$D$156:$D$362,MATCH(LARGE(EU_Extra!#REF!,$D133),EU_Extra!#REF!,0)),Countries!$A:$B,2,FALSE),"")</f>
        <v/>
      </c>
      <c r="G133" s="144" t="str">
        <f>IFERROR(VLOOKUP(INDEX(EU_Extra!$D$157:$D$362,MATCH(LARGE(EU_Extra!E$157:E$362,$D133),EU_Extra!E$157:E$362,0)),Countries!$A:$B,2,FALSE),"")</f>
        <v>Jemen</v>
      </c>
      <c r="H133" s="144" t="str">
        <f>IFERROR(VLOOKUP(INDEX(EU_Extra!$D$157:$D$362,MATCH(LARGE(EU_Extra!F$157:F$362,$D133),EU_Extra!F$157:F$362,0)),Countries!$A:$B,2,FALSE),"")</f>
        <v>Timor Leste</v>
      </c>
      <c r="I133" s="144" t="str">
        <f>IFERROR(VLOOKUP(INDEX(EU_Extra!$D$157:$D$362,MATCH(LARGE(EU_Extra!G$157:G$362,$D133),EU_Extra!G$157:G$362,0)),Countries!$A:$B,2,FALSE),"")</f>
        <v>Mauritius</v>
      </c>
      <c r="J133" s="144" t="str">
        <f>IFERROR(VLOOKUP(INDEX(EU_Extra!$D$157:$D$362,MATCH(LARGE(EU_Extra!H$157:H$362,$D133),EU_Extra!H$157:H$362,0)),Countries!$A:$B,2,FALSE),"")</f>
        <v>Weihnachtsinseln</v>
      </c>
      <c r="K133" s="144" t="str">
        <f>IFERROR(VLOOKUP(INDEX(EU_Extra!$D$157:$D$362,MATCH(LARGE(EU_Extra!I$157:I$362,$D133),EU_Extra!I$157:I$362,0)),Countries!$A:$B,2,FALSE),"")</f>
        <v>Haiti</v>
      </c>
      <c r="L133" s="144" t="str">
        <f>IFERROR(VLOOKUP(INDEX(EU_Extra!$D$157:$D$362,MATCH(LARGE(EU_Extra!J$157:J$362,$D133),EU_Extra!J$157:J$362,0)),Countries!$A:$B,2,FALSE),"")</f>
        <v>Neuseeland</v>
      </c>
      <c r="M133" s="144" t="str">
        <f>IFERROR(VLOOKUP(INDEX(EU_Extra!$D$157:$D$362,MATCH(LARGE(EU_Extra!K$157:K$362,$D133),EU_Extra!K$157:K$362,0)),Countries!$A:$B,2,FALSE),"")</f>
        <v>Kolumbien</v>
      </c>
      <c r="N133" s="144" t="str">
        <f>IFERROR(VLOOKUP(INDEX(EU_Extra!$D$157:$D$362,MATCH(LARGE(EU_Extra!L$157:L$362,$D133),EU_Extra!L$157:L$362,0)),Countries!$A:$B,2,FALSE),"")</f>
        <v>Bruneï Darussalam</v>
      </c>
      <c r="O133" s="144" t="str">
        <f>IFERROR(VLOOKUP(INDEX(EU_Extra!$D$157:$D$362,MATCH(LARGE(EU_Extra!M$157:M$362,$D133),EU_Extra!M$157:M$362,0)),Countries!$A:$B,2,FALSE),"")</f>
        <v>Kasachstan</v>
      </c>
      <c r="P133" s="144" t="str">
        <f>IFERROR(VLOOKUP(INDEX(EU_Extra!$D$157:$D$362,MATCH(LARGE(EU_Extra!N$157:N$362,$D133),EU_Extra!N$157:N$362,0)),Countries!$A:$B,2,FALSE),"")</f>
        <v>Namibia</v>
      </c>
      <c r="Q133" s="144" t="str">
        <f>IFERROR(VLOOKUP(INDEX(EU_Extra!$D$157:$D$362,MATCH(LARGE(EU_Extra!O$157:O$362,$D133),EU_Extra!O$157:O$362,0)),Countries!$A:$B,2,FALSE),"")</f>
        <v>Malediven</v>
      </c>
      <c r="R133" s="144" t="str">
        <f>IFERROR(VLOOKUP(INDEX(EU_Extra!$D$157:$D$362,MATCH(LARGE(EU_Extra!P$157:P$362,$D133),EU_Extra!P$157:P$362,0)),Countries!$A:$B,2,FALSE),"")</f>
        <v>Dominikanische Republik</v>
      </c>
      <c r="S133" s="144" t="str">
        <f>IFERROR(VLOOKUP(INDEX(EU_Extra!$D$157:$D$362,MATCH(LARGE(EU_Extra!Q$157:Q$362,$D133),EU_Extra!Q$157:Q$362,0)),Countries!$A:$B,2,FALSE),"")</f>
        <v>Malediven</v>
      </c>
      <c r="T133" s="144" t="str">
        <f>IFERROR(VLOOKUP(INDEX(EU_Extra!$D$157:$D$362,MATCH(LARGE(EU_Extra!R$157:R$362,$D133),EU_Extra!R$157:R$362,0)),Countries!$A:$B,2,FALSE),"")</f>
        <v>Mosambik</v>
      </c>
      <c r="U133" s="144" t="str">
        <f>IFERROR(VLOOKUP(INDEX(EU_Extra!$D$157:$D$362,MATCH(LARGE(EU_Extra!S$157:S$362,$D133),EU_Extra!S$157:S$362,0)),Countries!$A:$B,2,FALSE),"")</f>
        <v>Guatemala</v>
      </c>
      <c r="V133" s="144" t="str">
        <f>IFERROR(VLOOKUP(INDEX(EU_Extra!$D$157:$D$362,MATCH(LARGE(EU_Extra!T$157:T$362,$D133),EU_Extra!T$157:T$362,0)),Countries!$A:$B,2,FALSE),"")</f>
        <v>St Martin</v>
      </c>
      <c r="W133" s="144" t="str">
        <f>IFERROR(VLOOKUP(INDEX(EU_Extra!$D$157:$D$362,MATCH(LARGE(EU_Extra!U$157:U$362,$D133),EU_Extra!U$157:U$362,0)),Countries!$A:$B,2,FALSE),"")</f>
        <v>Malediven</v>
      </c>
      <c r="X133" s="144" t="str">
        <f>IFERROR(VLOOKUP(INDEX(EU_Extra!$D$157:$D$362,MATCH(LARGE(EU_Extra!V$157:V$362,$D133),EU_Extra!V$157:V$362,0)),Countries!$A:$B,2,FALSE),"")</f>
        <v>Armenien</v>
      </c>
      <c r="Y133" s="144" t="str">
        <f>IFERROR(VLOOKUP(INDEX(EU_Extra!$D$157:$D$362,MATCH(LARGE(EU_Extra!W$157:W$362,$D133),EU_Extra!W$157:W$362,0)),Countries!$A:$B,2,FALSE),"")</f>
        <v>Timor Leste</v>
      </c>
      <c r="Z133" s="144" t="str">
        <f>IFERROR(VLOOKUP(INDEX(EU_Extra!$D$157:$D$362,MATCH(LARGE(EU_Extra!X$157:X$362,$D133),EU_Extra!X$157:X$362,0)),Countries!$A:$B,2,FALSE),"")</f>
        <v>Costa Rica</v>
      </c>
      <c r="AA133" s="144" t="str">
        <f>IFERROR(VLOOKUP(INDEX(EU_Extra!$D$157:$D$362,MATCH(LARGE(EU_Extra!Y$157:Y$362,$D133),EU_Extra!Y$157:Y$362,0)),Countries!$A:$B,2,FALSE),"")</f>
        <v>Kyrgyzstan</v>
      </c>
      <c r="AB133" s="144" t="str">
        <f>IFERROR(VLOOKUP(INDEX(EU_Extra!$D$157:$D$362,MATCH(LARGE(EU_Extra!Z$157:Z$362,$D133),EU_Extra!Z$157:Z$362,0)),Countries!$A:$B,2,FALSE),"")</f>
        <v/>
      </c>
      <c r="AC133" s="144" t="str">
        <f>IFERROR(VLOOKUP(INDEX(EU_Extra!$D$157:$D$362,MATCH(LARGE(EU_Extra!AA$157:AA$362,$D133),EU_Extra!AA$157:AA$362,0)),Countries!$A:$B,2,FALSE),"")</f>
        <v/>
      </c>
      <c r="AD133" s="144" t="str">
        <f>IFERROR(VLOOKUP(INDEX(EU_Extra!$D$157:$D$362,MATCH(LARGE(EU_Extra!AB$157:AB$362,$D133),EU_Extra!AB$157:AB$362,0)),Countries!$A:$B,2,FALSE),"")</f>
        <v/>
      </c>
      <c r="AE133" s="144" t="str">
        <f>IFERROR(VLOOKUP(INDEX(EU_Extra!$D$157:$D$362,MATCH(LARGE(EU_Extra!AC$157:AC$362,$D133),EU_Extra!AC$157:AC$362,0)),Countries!$A:$B,2,FALSE),"")</f>
        <v/>
      </c>
      <c r="AF133" s="144" t="str">
        <f>IFERROR(VLOOKUP(INDEX(EU_Extra!$D$157:$D$362,MATCH(LARGE(EU_Extra!AD$157:AD$362,$D133),EU_Extra!AD$157:AD$362,0)),Countries!$A:$B,2,FALSE),"")</f>
        <v/>
      </c>
      <c r="AG133" s="144" t="str">
        <f>IFERROR(VLOOKUP(INDEX(EU_Extra!$D$157:$D$362,MATCH(LARGE(EU_Extra!AE$157:AE$362,$D133),EU_Extra!AE$157:AE$362,0)),Countries!$A:$B,2,FALSE),"")</f>
        <v/>
      </c>
      <c r="AH133" s="144" t="str">
        <f>IFERROR(VLOOKUP(INDEX(EU_Extra!$D$157:$D$362,MATCH(LARGE(EU_Extra!AF$157:AF$362,$D133),EU_Extra!AF$157:AF$362,0)),Countries!$A:$B,2,FALSE),"")</f>
        <v/>
      </c>
      <c r="AI133" s="144" t="str">
        <f>IFERROR(VLOOKUP(INDEX(EU_Extra!$D$157:$D$362,MATCH(LARGE(EU_Extra!AG$157:AG$362,$D133),EU_Extra!AG$157:AG$362,0)),Countries!$A:$B,2,FALSE),"")</f>
        <v/>
      </c>
      <c r="AJ133" s="144" t="str">
        <f>IFERROR(VLOOKUP(INDEX(EU_Extra!$D$157:$D$362,MATCH(LARGE(EU_Extra!AH$157:AH$362,$D133),EU_Extra!AH$157:AH$362,0)),Countries!$A:$B,2,FALSE),"")</f>
        <v/>
      </c>
    </row>
    <row r="134" spans="4:36" ht="16" customHeight="1">
      <c r="D134" s="145">
        <f t="shared" si="2"/>
        <v>127</v>
      </c>
      <c r="E134" s="144" t="str">
        <f>IFERROR(VLOOKUP(INDEX(EU_Extra!$D$156:$D$362,MATCH(LARGE(EU_Extra!#REF!,$D134),EU_Extra!#REF!,0)),Countries!$A:$B,2,FALSE),"")</f>
        <v/>
      </c>
      <c r="F134" s="144" t="str">
        <f>IFERROR(VLOOKUP(INDEX(EU_Extra!$D$156:$D$362,MATCH(LARGE(EU_Extra!#REF!,$D134),EU_Extra!#REF!,0)),Countries!$A:$B,2,FALSE),"")</f>
        <v/>
      </c>
      <c r="G134" s="144" t="str">
        <f>IFERROR(VLOOKUP(INDEX(EU_Extra!$D$157:$D$362,MATCH(LARGE(EU_Extra!E$157:E$362,$D134),EU_Extra!E$157:E$362,0)),Countries!$A:$B,2,FALSE),"")</f>
        <v>Taiwan</v>
      </c>
      <c r="H134" s="144" t="str">
        <f>IFERROR(VLOOKUP(INDEX(EU_Extra!$D$157:$D$362,MATCH(LARGE(EU_Extra!F$157:F$362,$D134),EU_Extra!F$157:F$362,0)),Countries!$A:$B,2,FALSE),"")</f>
        <v>Kambodscha</v>
      </c>
      <c r="I134" s="144" t="str">
        <f>IFERROR(VLOOKUP(INDEX(EU_Extra!$D$157:$D$362,MATCH(LARGE(EU_Extra!G$157:G$362,$D134),EU_Extra!G$157:G$362,0)),Countries!$A:$B,2,FALSE),"")</f>
        <v>Mexico</v>
      </c>
      <c r="J134" s="144" t="str">
        <f>IFERROR(VLOOKUP(INDEX(EU_Extra!$D$157:$D$362,MATCH(LARGE(EU_Extra!H$157:H$362,$D134),EU_Extra!H$157:H$362,0)),Countries!$A:$B,2,FALSE),"")</f>
        <v>Argentinien</v>
      </c>
      <c r="K134" s="144" t="str">
        <f>IFERROR(VLOOKUP(INDEX(EU_Extra!$D$157:$D$362,MATCH(LARGE(EU_Extra!I$157:I$362,$D134),EU_Extra!I$157:I$362,0)),Countries!$A:$B,2,FALSE),"")</f>
        <v>Seychellen</v>
      </c>
      <c r="L134" s="144" t="str">
        <f>IFERROR(VLOOKUP(INDEX(EU_Extra!$D$157:$D$362,MATCH(LARGE(EU_Extra!J$157:J$362,$D134),EU_Extra!J$157:J$362,0)),Countries!$A:$B,2,FALSE),"")</f>
        <v>Irak</v>
      </c>
      <c r="M134" s="144" t="str">
        <f>IFERROR(VLOOKUP(INDEX(EU_Extra!$D$157:$D$362,MATCH(LARGE(EU_Extra!K$157:K$362,$D134),EU_Extra!K$157:K$362,0)),Countries!$A:$B,2,FALSE),"")</f>
        <v>Malaysia</v>
      </c>
      <c r="N134" s="144" t="str">
        <f>IFERROR(VLOOKUP(INDEX(EU_Extra!$D$157:$D$362,MATCH(LARGE(EU_Extra!L$157:L$362,$D134),EU_Extra!L$157:L$362,0)),Countries!$A:$B,2,FALSE),"")</f>
        <v>Antarktis</v>
      </c>
      <c r="O134" s="144" t="str">
        <f>IFERROR(VLOOKUP(INDEX(EU_Extra!$D$157:$D$362,MATCH(LARGE(EU_Extra!M$157:M$362,$D134),EU_Extra!M$157:M$362,0)),Countries!$A:$B,2,FALSE),"")</f>
        <v>Peru</v>
      </c>
      <c r="P134" s="144" t="str">
        <f>IFERROR(VLOOKUP(INDEX(EU_Extra!$D$157:$D$362,MATCH(LARGE(EU_Extra!N$157:N$362,$D134),EU_Extra!N$157:N$362,0)),Countries!$A:$B,2,FALSE),"")</f>
        <v>Mosambik</v>
      </c>
      <c r="Q134" s="144" t="str">
        <f>IFERROR(VLOOKUP(INDEX(EU_Extra!$D$157:$D$362,MATCH(LARGE(EU_Extra!O$157:O$362,$D134),EU_Extra!O$157:O$362,0)),Countries!$A:$B,2,FALSE),"")</f>
        <v>Neuseeland</v>
      </c>
      <c r="R134" s="144" t="str">
        <f>IFERROR(VLOOKUP(INDEX(EU_Extra!$D$157:$D$362,MATCH(LARGE(EU_Extra!P$157:P$362,$D134),EU_Extra!P$157:P$362,0)),Countries!$A:$B,2,FALSE),"")</f>
        <v>Komoren</v>
      </c>
      <c r="S134" s="144" t="str">
        <f>IFERROR(VLOOKUP(INDEX(EU_Extra!$D$157:$D$362,MATCH(LARGE(EU_Extra!Q$157:Q$362,$D134),EU_Extra!Q$157:Q$362,0)),Countries!$A:$B,2,FALSE),"")</f>
        <v>Mauretanien</v>
      </c>
      <c r="T134" s="144" t="str">
        <f>IFERROR(VLOOKUP(INDEX(EU_Extra!$D$157:$D$362,MATCH(LARGE(EU_Extra!R$157:R$362,$D134),EU_Extra!R$157:R$362,0)),Countries!$A:$B,2,FALSE),"")</f>
        <v>Timor Leste</v>
      </c>
      <c r="U134" s="144" t="str">
        <f>IFERROR(VLOOKUP(INDEX(EU_Extra!$D$157:$D$362,MATCH(LARGE(EU_Extra!S$157:S$362,$D134),EU_Extra!S$157:S$362,0)),Countries!$A:$B,2,FALSE),"")</f>
        <v>Zentralafrikanische Republik</v>
      </c>
      <c r="V134" s="144" t="str">
        <f>IFERROR(VLOOKUP(INDEX(EU_Extra!$D$157:$D$362,MATCH(LARGE(EU_Extra!T$157:T$362,$D134),EU_Extra!T$157:T$362,0)),Countries!$A:$B,2,FALSE),"")</f>
        <v>Irak</v>
      </c>
      <c r="W134" s="144" t="str">
        <f>IFERROR(VLOOKUP(INDEX(EU_Extra!$D$157:$D$362,MATCH(LARGE(EU_Extra!U$157:U$362,$D134),EU_Extra!U$157:U$362,0)),Countries!$A:$B,2,FALSE),"")</f>
        <v>Mosambik</v>
      </c>
      <c r="X134" s="144" t="str">
        <f>IFERROR(VLOOKUP(INDEX(EU_Extra!$D$157:$D$362,MATCH(LARGE(EU_Extra!V$157:V$362,$D134),EU_Extra!V$157:V$362,0)),Countries!$A:$B,2,FALSE),"")</f>
        <v>Bermuda</v>
      </c>
      <c r="Y134" s="144" t="str">
        <f>IFERROR(VLOOKUP(INDEX(EU_Extra!$D$157:$D$362,MATCH(LARGE(EU_Extra!W$157:W$362,$D134),EU_Extra!W$157:W$362,0)),Countries!$A:$B,2,FALSE),"")</f>
        <v>Wallis und Futuna</v>
      </c>
      <c r="Z134" s="144" t="str">
        <f>IFERROR(VLOOKUP(INDEX(EU_Extra!$D$157:$D$362,MATCH(LARGE(EU_Extra!X$157:X$362,$D134),EU_Extra!X$157:X$362,0)),Countries!$A:$B,2,FALSE),"")</f>
        <v>Dominikanische Republik</v>
      </c>
      <c r="AA134" s="144" t="str">
        <f>IFERROR(VLOOKUP(INDEX(EU_Extra!$D$157:$D$362,MATCH(LARGE(EU_Extra!Y$157:Y$362,$D134),EU_Extra!Y$157:Y$362,0)),Countries!$A:$B,2,FALSE),"")</f>
        <v>El Salvador</v>
      </c>
      <c r="AB134" s="144" t="str">
        <f>IFERROR(VLOOKUP(INDEX(EU_Extra!$D$157:$D$362,MATCH(LARGE(EU_Extra!Z$157:Z$362,$D134),EU_Extra!Z$157:Z$362,0)),Countries!$A:$B,2,FALSE),"")</f>
        <v/>
      </c>
      <c r="AC134" s="144" t="str">
        <f>IFERROR(VLOOKUP(INDEX(EU_Extra!$D$157:$D$362,MATCH(LARGE(EU_Extra!AA$157:AA$362,$D134),EU_Extra!AA$157:AA$362,0)),Countries!$A:$B,2,FALSE),"")</f>
        <v/>
      </c>
      <c r="AD134" s="144" t="str">
        <f>IFERROR(VLOOKUP(INDEX(EU_Extra!$D$157:$D$362,MATCH(LARGE(EU_Extra!AB$157:AB$362,$D134),EU_Extra!AB$157:AB$362,0)),Countries!$A:$B,2,FALSE),"")</f>
        <v/>
      </c>
      <c r="AE134" s="144" t="str">
        <f>IFERROR(VLOOKUP(INDEX(EU_Extra!$D$157:$D$362,MATCH(LARGE(EU_Extra!AC$157:AC$362,$D134),EU_Extra!AC$157:AC$362,0)),Countries!$A:$B,2,FALSE),"")</f>
        <v/>
      </c>
      <c r="AF134" s="144" t="str">
        <f>IFERROR(VLOOKUP(INDEX(EU_Extra!$D$157:$D$362,MATCH(LARGE(EU_Extra!AD$157:AD$362,$D134),EU_Extra!AD$157:AD$362,0)),Countries!$A:$B,2,FALSE),"")</f>
        <v/>
      </c>
      <c r="AG134" s="144" t="str">
        <f>IFERROR(VLOOKUP(INDEX(EU_Extra!$D$157:$D$362,MATCH(LARGE(EU_Extra!AE$157:AE$362,$D134),EU_Extra!AE$157:AE$362,0)),Countries!$A:$B,2,FALSE),"")</f>
        <v/>
      </c>
      <c r="AH134" s="144" t="str">
        <f>IFERROR(VLOOKUP(INDEX(EU_Extra!$D$157:$D$362,MATCH(LARGE(EU_Extra!AF$157:AF$362,$D134),EU_Extra!AF$157:AF$362,0)),Countries!$A:$B,2,FALSE),"")</f>
        <v/>
      </c>
      <c r="AI134" s="144" t="str">
        <f>IFERROR(VLOOKUP(INDEX(EU_Extra!$D$157:$D$362,MATCH(LARGE(EU_Extra!AG$157:AG$362,$D134),EU_Extra!AG$157:AG$362,0)),Countries!$A:$B,2,FALSE),"")</f>
        <v/>
      </c>
      <c r="AJ134" s="144" t="str">
        <f>IFERROR(VLOOKUP(INDEX(EU_Extra!$D$157:$D$362,MATCH(LARGE(EU_Extra!AH$157:AH$362,$D134),EU_Extra!AH$157:AH$362,0)),Countries!$A:$B,2,FALSE),"")</f>
        <v/>
      </c>
    </row>
    <row r="135" spans="4:36" ht="16" customHeight="1">
      <c r="D135" s="145">
        <f t="shared" si="2"/>
        <v>128</v>
      </c>
      <c r="E135" s="144" t="str">
        <f>IFERROR(VLOOKUP(INDEX(EU_Extra!$D$156:$D$362,MATCH(LARGE(EU_Extra!#REF!,$D135),EU_Extra!#REF!,0)),Countries!$A:$B,2,FALSE),"")</f>
        <v/>
      </c>
      <c r="F135" s="144" t="str">
        <f>IFERROR(VLOOKUP(INDEX(EU_Extra!$D$156:$D$362,MATCH(LARGE(EU_Extra!#REF!,$D135),EU_Extra!#REF!,0)),Countries!$A:$B,2,FALSE),"")</f>
        <v/>
      </c>
      <c r="G135" s="144" t="str">
        <f>IFERROR(VLOOKUP(INDEX(EU_Extra!$D$157:$D$362,MATCH(LARGE(EU_Extra!E$157:E$362,$D135),EU_Extra!E$157:E$362,0)),Countries!$A:$B,2,FALSE),"")</f>
        <v>Thailand</v>
      </c>
      <c r="H135" s="144" t="str">
        <f>IFERROR(VLOOKUP(INDEX(EU_Extra!$D$157:$D$362,MATCH(LARGE(EU_Extra!F$157:F$362,$D135),EU_Extra!F$157:F$362,0)),Countries!$A:$B,2,FALSE),"")</f>
        <v>Argentinien</v>
      </c>
      <c r="I135" s="144" t="str">
        <f>IFERROR(VLOOKUP(INDEX(EU_Extra!$D$157:$D$362,MATCH(LARGE(EU_Extra!G$157:G$362,$D135),EU_Extra!G$157:G$362,0)),Countries!$A:$B,2,FALSE),"")</f>
        <v>Chile</v>
      </c>
      <c r="J135" s="144" t="str">
        <f>IFERROR(VLOOKUP(INDEX(EU_Extra!$D$157:$D$362,MATCH(LARGE(EU_Extra!H$157:H$362,$D135),EU_Extra!H$157:H$362,0)),Countries!$A:$B,2,FALSE),"")</f>
        <v>Mongolei</v>
      </c>
      <c r="K135" s="144" t="str">
        <f>IFERROR(VLOOKUP(INDEX(EU_Extra!$D$157:$D$362,MATCH(LARGE(EU_Extra!I$157:I$362,$D135),EU_Extra!I$157:I$362,0)),Countries!$A:$B,2,FALSE),"")</f>
        <v>Brasilien</v>
      </c>
      <c r="L135" s="144" t="str">
        <f>IFERROR(VLOOKUP(INDEX(EU_Extra!$D$157:$D$362,MATCH(LARGE(EU_Extra!J$157:J$362,$D135),EU_Extra!J$157:J$362,0)),Countries!$A:$B,2,FALSE),"")</f>
        <v>Argentinien</v>
      </c>
      <c r="M135" s="144" t="str">
        <f>IFERROR(VLOOKUP(INDEX(EU_Extra!$D$157:$D$362,MATCH(LARGE(EU_Extra!K$157:K$362,$D135),EU_Extra!K$157:K$362,0)),Countries!$A:$B,2,FALSE),"")</f>
        <v>Bruneï Darussalam</v>
      </c>
      <c r="N135" s="144" t="str">
        <f>IFERROR(VLOOKUP(INDEX(EU_Extra!$D$157:$D$362,MATCH(LARGE(EU_Extra!L$157:L$362,$D135),EU_Extra!L$157:L$362,0)),Countries!$A:$B,2,FALSE),"")</f>
        <v>Barbados</v>
      </c>
      <c r="O135" s="144" t="str">
        <f>IFERROR(VLOOKUP(INDEX(EU_Extra!$D$157:$D$362,MATCH(LARGE(EU_Extra!M$157:M$362,$D135),EU_Extra!M$157:M$362,0)),Countries!$A:$B,2,FALSE),"")</f>
        <v>Neuseeland</v>
      </c>
      <c r="P135" s="144" t="str">
        <f>IFERROR(VLOOKUP(INDEX(EU_Extra!$D$157:$D$362,MATCH(LARGE(EU_Extra!N$157:N$362,$D135),EU_Extra!N$157:N$362,0)),Countries!$A:$B,2,FALSE),"")</f>
        <v>Burundi</v>
      </c>
      <c r="Q135" s="144" t="str">
        <f>IFERROR(VLOOKUP(INDEX(EU_Extra!$D$157:$D$362,MATCH(LARGE(EU_Extra!O$157:O$362,$D135),EU_Extra!O$157:O$362,0)),Countries!$A:$B,2,FALSE),"")</f>
        <v>Wallis und Futuna</v>
      </c>
      <c r="R135" s="144" t="str">
        <f>IFERROR(VLOOKUP(INDEX(EU_Extra!$D$157:$D$362,MATCH(LARGE(EU_Extra!P$157:P$362,$D135),EU_Extra!P$157:P$362,0)),Countries!$A:$B,2,FALSE),"")</f>
        <v>Seychellen</v>
      </c>
      <c r="S135" s="144" t="str">
        <f>IFERROR(VLOOKUP(INDEX(EU_Extra!$D$157:$D$362,MATCH(LARGE(EU_Extra!Q$157:Q$362,$D135),EU_Extra!Q$157:Q$362,0)),Countries!$A:$B,2,FALSE),"")</f>
        <v>Madagaskar</v>
      </c>
      <c r="T135" s="144" t="str">
        <f>IFERROR(VLOOKUP(INDEX(EU_Extra!$D$157:$D$362,MATCH(LARGE(EU_Extra!R$157:R$362,$D135),EU_Extra!R$157:R$362,0)),Countries!$A:$B,2,FALSE),"")</f>
        <v>Ecuador</v>
      </c>
      <c r="U135" s="144" t="str">
        <f>IFERROR(VLOOKUP(INDEX(EU_Extra!$D$157:$D$362,MATCH(LARGE(EU_Extra!S$157:S$362,$D135),EU_Extra!S$157:S$362,0)),Countries!$A:$B,2,FALSE),"")</f>
        <v>Venezuela</v>
      </c>
      <c r="V135" s="144" t="str">
        <f>IFERROR(VLOOKUP(INDEX(EU_Extra!$D$157:$D$362,MATCH(LARGE(EU_Extra!T$157:T$362,$D135),EU_Extra!T$157:T$362,0)),Countries!$A:$B,2,FALSE),"")</f>
        <v>Bruneï Darussalam</v>
      </c>
      <c r="W135" s="144" t="str">
        <f>IFERROR(VLOOKUP(INDEX(EU_Extra!$D$157:$D$362,MATCH(LARGE(EU_Extra!U$157:U$362,$D135),EU_Extra!U$157:U$362,0)),Countries!$A:$B,2,FALSE),"")</f>
        <v>Nigeria</v>
      </c>
      <c r="X135" s="144" t="str">
        <f>IFERROR(VLOOKUP(INDEX(EU_Extra!$D$157:$D$362,MATCH(LARGE(EU_Extra!V$157:V$362,$D135),EU_Extra!V$157:V$362,0)),Countries!$A:$B,2,FALSE),"")</f>
        <v>Curacao</v>
      </c>
      <c r="Y135" s="144" t="str">
        <f>IFERROR(VLOOKUP(INDEX(EU_Extra!$D$157:$D$362,MATCH(LARGE(EU_Extra!W$157:W$362,$D135),EU_Extra!W$157:W$362,0)),Countries!$A:$B,2,FALSE),"")</f>
        <v>Malediven</v>
      </c>
      <c r="Z135" s="144" t="str">
        <f>IFERROR(VLOOKUP(INDEX(EU_Extra!$D$157:$D$362,MATCH(LARGE(EU_Extra!X$157:X$362,$D135),EU_Extra!X$157:X$362,0)),Countries!$A:$B,2,FALSE),"")</f>
        <v>Namibia</v>
      </c>
      <c r="AA135" s="144" t="str">
        <f>IFERROR(VLOOKUP(INDEX(EU_Extra!$D$157:$D$362,MATCH(LARGE(EU_Extra!Y$157:Y$362,$D135),EU_Extra!Y$157:Y$362,0)),Countries!$A:$B,2,FALSE),"")</f>
        <v>Liechtenstein</v>
      </c>
      <c r="AB135" s="144" t="str">
        <f>IFERROR(VLOOKUP(INDEX(EU_Extra!$D$157:$D$362,MATCH(LARGE(EU_Extra!Z$157:Z$362,$D135),EU_Extra!Z$157:Z$362,0)),Countries!$A:$B,2,FALSE),"")</f>
        <v/>
      </c>
      <c r="AC135" s="144" t="str">
        <f>IFERROR(VLOOKUP(INDEX(EU_Extra!$D$157:$D$362,MATCH(LARGE(EU_Extra!AA$157:AA$362,$D135),EU_Extra!AA$157:AA$362,0)),Countries!$A:$B,2,FALSE),"")</f>
        <v/>
      </c>
      <c r="AD135" s="144" t="str">
        <f>IFERROR(VLOOKUP(INDEX(EU_Extra!$D$157:$D$362,MATCH(LARGE(EU_Extra!AB$157:AB$362,$D135),EU_Extra!AB$157:AB$362,0)),Countries!$A:$B,2,FALSE),"")</f>
        <v/>
      </c>
      <c r="AE135" s="144" t="str">
        <f>IFERROR(VLOOKUP(INDEX(EU_Extra!$D$157:$D$362,MATCH(LARGE(EU_Extra!AC$157:AC$362,$D135),EU_Extra!AC$157:AC$362,0)),Countries!$A:$B,2,FALSE),"")</f>
        <v/>
      </c>
      <c r="AF135" s="144" t="str">
        <f>IFERROR(VLOOKUP(INDEX(EU_Extra!$D$157:$D$362,MATCH(LARGE(EU_Extra!AD$157:AD$362,$D135),EU_Extra!AD$157:AD$362,0)),Countries!$A:$B,2,FALSE),"")</f>
        <v/>
      </c>
      <c r="AG135" s="144" t="str">
        <f>IFERROR(VLOOKUP(INDEX(EU_Extra!$D$157:$D$362,MATCH(LARGE(EU_Extra!AE$157:AE$362,$D135),EU_Extra!AE$157:AE$362,0)),Countries!$A:$B,2,FALSE),"")</f>
        <v/>
      </c>
      <c r="AH135" s="144" t="str">
        <f>IFERROR(VLOOKUP(INDEX(EU_Extra!$D$157:$D$362,MATCH(LARGE(EU_Extra!AF$157:AF$362,$D135),EU_Extra!AF$157:AF$362,0)),Countries!$A:$B,2,FALSE),"")</f>
        <v/>
      </c>
      <c r="AI135" s="144" t="str">
        <f>IFERROR(VLOOKUP(INDEX(EU_Extra!$D$157:$D$362,MATCH(LARGE(EU_Extra!AG$157:AG$362,$D135),EU_Extra!AG$157:AG$362,0)),Countries!$A:$B,2,FALSE),"")</f>
        <v/>
      </c>
      <c r="AJ135" s="144" t="str">
        <f>IFERROR(VLOOKUP(INDEX(EU_Extra!$D$157:$D$362,MATCH(LARGE(EU_Extra!AH$157:AH$362,$D135),EU_Extra!AH$157:AH$362,0)),Countries!$A:$B,2,FALSE),"")</f>
        <v/>
      </c>
    </row>
    <row r="136" spans="4:36" ht="16" customHeight="1">
      <c r="D136" s="145">
        <f t="shared" si="2"/>
        <v>129</v>
      </c>
      <c r="E136" s="144" t="str">
        <f>IFERROR(VLOOKUP(INDEX(EU_Extra!$D$156:$D$362,MATCH(LARGE(EU_Extra!#REF!,$D136),EU_Extra!#REF!,0)),Countries!$A:$B,2,FALSE),"")</f>
        <v/>
      </c>
      <c r="F136" s="144" t="str">
        <f>IFERROR(VLOOKUP(INDEX(EU_Extra!$D$156:$D$362,MATCH(LARGE(EU_Extra!#REF!,$D136),EU_Extra!#REF!,0)),Countries!$A:$B,2,FALSE),"")</f>
        <v/>
      </c>
      <c r="G136" s="144" t="str">
        <f>IFERROR(VLOOKUP(INDEX(EU_Extra!$D$157:$D$362,MATCH(LARGE(EU_Extra!E$157:E$362,$D136),EU_Extra!E$157:E$362,0)),Countries!$A:$B,2,FALSE),"")</f>
        <v>Trinidad und Tobago</v>
      </c>
      <c r="H136" s="144" t="str">
        <f>IFERROR(VLOOKUP(INDEX(EU_Extra!$D$157:$D$362,MATCH(LARGE(EU_Extra!F$157:F$362,$D136),EU_Extra!F$157:F$362,0)),Countries!$A:$B,2,FALSE),"")</f>
        <v>Bolivien</v>
      </c>
      <c r="I136" s="144" t="str">
        <f>IFERROR(VLOOKUP(INDEX(EU_Extra!$D$157:$D$362,MATCH(LARGE(EU_Extra!G$157:G$362,$D136),EU_Extra!G$157:G$362,0)),Countries!$A:$B,2,FALSE),"")</f>
        <v>Timor Leste</v>
      </c>
      <c r="J136" s="144" t="str">
        <f>IFERROR(VLOOKUP(INDEX(EU_Extra!$D$157:$D$362,MATCH(LARGE(EU_Extra!H$157:H$362,$D136),EU_Extra!H$157:H$362,0)),Countries!$A:$B,2,FALSE),"")</f>
        <v>Kuba</v>
      </c>
      <c r="K136" s="144" t="str">
        <f>IFERROR(VLOOKUP(INDEX(EU_Extra!$D$157:$D$362,MATCH(LARGE(EU_Extra!I$157:I$362,$D136),EU_Extra!I$157:I$362,0)),Countries!$A:$B,2,FALSE),"")</f>
        <v>Bolivien</v>
      </c>
      <c r="L136" s="144" t="str">
        <f>IFERROR(VLOOKUP(INDEX(EU_Extra!$D$157:$D$362,MATCH(LARGE(EU_Extra!J$157:J$362,$D136),EU_Extra!J$157:J$362,0)),Countries!$A:$B,2,FALSE),"")</f>
        <v>Lesotho</v>
      </c>
      <c r="M136" s="144" t="str">
        <f>IFERROR(VLOOKUP(INDEX(EU_Extra!$D$157:$D$362,MATCH(LARGE(EU_Extra!K$157:K$362,$D136),EU_Extra!K$157:K$362,0)),Countries!$A:$B,2,FALSE),"")</f>
        <v>Bruneï Darussalam</v>
      </c>
      <c r="N136" s="144" t="str">
        <f>IFERROR(VLOOKUP(INDEX(EU_Extra!$D$157:$D$362,MATCH(LARGE(EU_Extra!L$157:L$362,$D136),EU_Extra!L$157:L$362,0)),Countries!$A:$B,2,FALSE),"")</f>
        <v>Macau</v>
      </c>
      <c r="O136" s="144" t="str">
        <f>IFERROR(VLOOKUP(INDEX(EU_Extra!$D$157:$D$362,MATCH(LARGE(EU_Extra!M$157:M$362,$D136),EU_Extra!M$157:M$362,0)),Countries!$A:$B,2,FALSE),"")</f>
        <v>Dominikanische Republik</v>
      </c>
      <c r="P136" s="144" t="str">
        <f>IFERROR(VLOOKUP(INDEX(EU_Extra!$D$157:$D$362,MATCH(LARGE(EU_Extra!N$157:N$362,$D136),EU_Extra!N$157:N$362,0)),Countries!$A:$B,2,FALSE),"")</f>
        <v>Gabun</v>
      </c>
      <c r="Q136" s="144" t="str">
        <f>IFERROR(VLOOKUP(INDEX(EU_Extra!$D$157:$D$362,MATCH(LARGE(EU_Extra!O$157:O$362,$D136),EU_Extra!O$157:O$362,0)),Countries!$A:$B,2,FALSE),"")</f>
        <v>Madagaskar</v>
      </c>
      <c r="R136" s="144" t="str">
        <f>IFERROR(VLOOKUP(INDEX(EU_Extra!$D$157:$D$362,MATCH(LARGE(EU_Extra!P$157:P$362,$D136),EU_Extra!P$157:P$362,0)),Countries!$A:$B,2,FALSE),"")</f>
        <v>Kaimaninseln</v>
      </c>
      <c r="S136" s="144" t="str">
        <f>IFERROR(VLOOKUP(INDEX(EU_Extra!$D$157:$D$362,MATCH(LARGE(EU_Extra!Q$157:Q$362,$D136),EU_Extra!Q$157:Q$362,0)),Countries!$A:$B,2,FALSE),"")</f>
        <v>St Martin</v>
      </c>
      <c r="T136" s="144" t="str">
        <f>IFERROR(VLOOKUP(INDEX(EU_Extra!$D$157:$D$362,MATCH(LARGE(EU_Extra!R$157:R$362,$D136),EU_Extra!R$157:R$362,0)),Countries!$A:$B,2,FALSE),"")</f>
        <v>Komoren</v>
      </c>
      <c r="U136" s="144" t="str">
        <f>IFERROR(VLOOKUP(INDEX(EU_Extra!$D$157:$D$362,MATCH(LARGE(EU_Extra!S$157:S$362,$D136),EU_Extra!S$157:S$362,0)),Countries!$A:$B,2,FALSE),"")</f>
        <v>Timor Leste</v>
      </c>
      <c r="V136" s="144" t="str">
        <f>IFERROR(VLOOKUP(INDEX(EU_Extra!$D$157:$D$362,MATCH(LARGE(EU_Extra!T$157:T$362,$D136),EU_Extra!T$157:T$362,0)),Countries!$A:$B,2,FALSE),"")</f>
        <v>Zentralafrikanische Republik</v>
      </c>
      <c r="W136" s="144" t="str">
        <f>IFERROR(VLOOKUP(INDEX(EU_Extra!$D$157:$D$362,MATCH(LARGE(EU_Extra!U$157:U$362,$D136),EU_Extra!U$157:U$362,0)),Countries!$A:$B,2,FALSE),"")</f>
        <v>Timor Leste</v>
      </c>
      <c r="X136" s="144" t="str">
        <f>IFERROR(VLOOKUP(INDEX(EU_Extra!$D$157:$D$362,MATCH(LARGE(EU_Extra!V$157:V$362,$D136),EU_Extra!V$157:V$362,0)),Countries!$A:$B,2,FALSE),"")</f>
        <v>Barbados</v>
      </c>
      <c r="Y136" s="144" t="str">
        <f>IFERROR(VLOOKUP(INDEX(EU_Extra!$D$157:$D$362,MATCH(LARGE(EU_Extra!W$157:W$362,$D136),EU_Extra!W$157:W$362,0)),Countries!$A:$B,2,FALSE),"")</f>
        <v>Nigeria</v>
      </c>
      <c r="Z136" s="144" t="str">
        <f>IFERROR(VLOOKUP(INDEX(EU_Extra!$D$157:$D$362,MATCH(LARGE(EU_Extra!X$157:X$362,$D136),EU_Extra!X$157:X$362,0)),Countries!$A:$B,2,FALSE),"")</f>
        <v>Venezuela</v>
      </c>
      <c r="AA136" s="144" t="str">
        <f>IFERROR(VLOOKUP(INDEX(EU_Extra!$D$157:$D$362,MATCH(LARGE(EU_Extra!Y$157:Y$362,$D136),EU_Extra!Y$157:Y$362,0)),Countries!$A:$B,2,FALSE),"")</f>
        <v>Namibia</v>
      </c>
      <c r="AB136" s="144" t="str">
        <f>IFERROR(VLOOKUP(INDEX(EU_Extra!$D$157:$D$362,MATCH(LARGE(EU_Extra!Z$157:Z$362,$D136),EU_Extra!Z$157:Z$362,0)),Countries!$A:$B,2,FALSE),"")</f>
        <v/>
      </c>
      <c r="AC136" s="144" t="str">
        <f>IFERROR(VLOOKUP(INDEX(EU_Extra!$D$157:$D$362,MATCH(LARGE(EU_Extra!AA$157:AA$362,$D136),EU_Extra!AA$157:AA$362,0)),Countries!$A:$B,2,FALSE),"")</f>
        <v/>
      </c>
      <c r="AD136" s="144" t="str">
        <f>IFERROR(VLOOKUP(INDEX(EU_Extra!$D$157:$D$362,MATCH(LARGE(EU_Extra!AB$157:AB$362,$D136),EU_Extra!AB$157:AB$362,0)),Countries!$A:$B,2,FALSE),"")</f>
        <v/>
      </c>
      <c r="AE136" s="144" t="str">
        <f>IFERROR(VLOOKUP(INDEX(EU_Extra!$D$157:$D$362,MATCH(LARGE(EU_Extra!AC$157:AC$362,$D136),EU_Extra!AC$157:AC$362,0)),Countries!$A:$B,2,FALSE),"")</f>
        <v/>
      </c>
      <c r="AF136" s="144" t="str">
        <f>IFERROR(VLOOKUP(INDEX(EU_Extra!$D$157:$D$362,MATCH(LARGE(EU_Extra!AD$157:AD$362,$D136),EU_Extra!AD$157:AD$362,0)),Countries!$A:$B,2,FALSE),"")</f>
        <v/>
      </c>
      <c r="AG136" s="144" t="str">
        <f>IFERROR(VLOOKUP(INDEX(EU_Extra!$D$157:$D$362,MATCH(LARGE(EU_Extra!AE$157:AE$362,$D136),EU_Extra!AE$157:AE$362,0)),Countries!$A:$B,2,FALSE),"")</f>
        <v/>
      </c>
      <c r="AH136" s="144" t="str">
        <f>IFERROR(VLOOKUP(INDEX(EU_Extra!$D$157:$D$362,MATCH(LARGE(EU_Extra!AF$157:AF$362,$D136),EU_Extra!AF$157:AF$362,0)),Countries!$A:$B,2,FALSE),"")</f>
        <v/>
      </c>
      <c r="AI136" s="144" t="str">
        <f>IFERROR(VLOOKUP(INDEX(EU_Extra!$D$157:$D$362,MATCH(LARGE(EU_Extra!AG$157:AG$362,$D136),EU_Extra!AG$157:AG$362,0)),Countries!$A:$B,2,FALSE),"")</f>
        <v/>
      </c>
      <c r="AJ136" s="144" t="str">
        <f>IFERROR(VLOOKUP(INDEX(EU_Extra!$D$157:$D$362,MATCH(LARGE(EU_Extra!AH$157:AH$362,$D136),EU_Extra!AH$157:AH$362,0)),Countries!$A:$B,2,FALSE),"")</f>
        <v/>
      </c>
    </row>
    <row r="137" spans="4:36" ht="16" customHeight="1">
      <c r="D137" s="145">
        <f t="shared" si="2"/>
        <v>130</v>
      </c>
      <c r="E137" s="144" t="str">
        <f>IFERROR(VLOOKUP(INDEX(EU_Extra!$D$156:$D$362,MATCH(LARGE(EU_Extra!#REF!,$D137),EU_Extra!#REF!,0)),Countries!$A:$B,2,FALSE),"")</f>
        <v/>
      </c>
      <c r="F137" s="144" t="str">
        <f>IFERROR(VLOOKUP(INDEX(EU_Extra!$D$156:$D$362,MATCH(LARGE(EU_Extra!#REF!,$D137),EU_Extra!#REF!,0)),Countries!$A:$B,2,FALSE),"")</f>
        <v/>
      </c>
      <c r="G137" s="144" t="str">
        <f>IFERROR(VLOOKUP(INDEX(EU_Extra!$D$157:$D$362,MATCH(LARGE(EU_Extra!E$157:E$362,$D137),EU_Extra!E$157:E$362,0)),Countries!$A:$B,2,FALSE),"")</f>
        <v>Timor Leste</v>
      </c>
      <c r="H137" s="144" t="str">
        <f>IFERROR(VLOOKUP(INDEX(EU_Extra!$D$157:$D$362,MATCH(LARGE(EU_Extra!F$157:F$362,$D137),EU_Extra!F$157:F$362,0)),Countries!$A:$B,2,FALSE),"")</f>
        <v>Bolivien</v>
      </c>
      <c r="I137" s="144" t="str">
        <f>IFERROR(VLOOKUP(INDEX(EU_Extra!$D$157:$D$362,MATCH(LARGE(EU_Extra!G$157:G$362,$D137),EU_Extra!G$157:G$362,0)),Countries!$A:$B,2,FALSE),"")</f>
        <v>Thailand</v>
      </c>
      <c r="J137" s="144" t="str">
        <f>IFERROR(VLOOKUP(INDEX(EU_Extra!$D$157:$D$362,MATCH(LARGE(EU_Extra!H$157:H$362,$D137),EU_Extra!H$157:H$362,0)),Countries!$A:$B,2,FALSE),"")</f>
        <v>Brasilien</v>
      </c>
      <c r="K137" s="144" t="str">
        <f>IFERROR(VLOOKUP(INDEX(EU_Extra!$D$157:$D$362,MATCH(LARGE(EU_Extra!I$157:I$362,$D137),EU_Extra!I$157:I$362,0)),Countries!$A:$B,2,FALSE),"")</f>
        <v>Barbados</v>
      </c>
      <c r="L137" s="144" t="str">
        <f>IFERROR(VLOOKUP(INDEX(EU_Extra!$D$157:$D$362,MATCH(LARGE(EU_Extra!J$157:J$362,$D137),EU_Extra!J$157:J$362,0)),Countries!$A:$B,2,FALSE),"")</f>
        <v>Costa Rica</v>
      </c>
      <c r="M137" s="144" t="str">
        <f>IFERROR(VLOOKUP(INDEX(EU_Extra!$D$157:$D$362,MATCH(LARGE(EU_Extra!K$157:K$362,$D137),EU_Extra!K$157:K$362,0)),Countries!$A:$B,2,FALSE),"")</f>
        <v>Mayotte</v>
      </c>
      <c r="N137" s="144" t="str">
        <f>IFERROR(VLOOKUP(INDEX(EU_Extra!$D$157:$D$362,MATCH(LARGE(EU_Extra!L$157:L$362,$D137),EU_Extra!L$157:L$362,0)),Countries!$A:$B,2,FALSE),"")</f>
        <v>Macau</v>
      </c>
      <c r="O137" s="144" t="str">
        <f>IFERROR(VLOOKUP(INDEX(EU_Extra!$D$157:$D$362,MATCH(LARGE(EU_Extra!M$157:M$362,$D137),EU_Extra!M$157:M$362,0)),Countries!$A:$B,2,FALSE),"")</f>
        <v>Malediven</v>
      </c>
      <c r="P137" s="144" t="str">
        <f>IFERROR(VLOOKUP(INDEX(EU_Extra!$D$157:$D$362,MATCH(LARGE(EU_Extra!N$157:N$362,$D137),EU_Extra!N$157:N$362,0)),Countries!$A:$B,2,FALSE),"")</f>
        <v>Bolivien</v>
      </c>
      <c r="Q137" s="144" t="str">
        <f>IFERROR(VLOOKUP(INDEX(EU_Extra!$D$157:$D$362,MATCH(LARGE(EU_Extra!O$157:O$362,$D137),EU_Extra!O$157:O$362,0)),Countries!$A:$B,2,FALSE),"")</f>
        <v>Timor Leste</v>
      </c>
      <c r="R137" s="144" t="str">
        <f>IFERROR(VLOOKUP(INDEX(EU_Extra!$D$157:$D$362,MATCH(LARGE(EU_Extra!P$157:P$362,$D137),EU_Extra!P$157:P$362,0)),Countries!$A:$B,2,FALSE),"")</f>
        <v>Geheim Extra</v>
      </c>
      <c r="S137" s="144" t="str">
        <f>IFERROR(VLOOKUP(INDEX(EU_Extra!$D$157:$D$362,MATCH(LARGE(EU_Extra!Q$157:Q$362,$D137),EU_Extra!Q$157:Q$362,0)),Countries!$A:$B,2,FALSE),"")</f>
        <v>Timor Leste</v>
      </c>
      <c r="T137" s="144" t="str">
        <f>IFERROR(VLOOKUP(INDEX(EU_Extra!$D$157:$D$362,MATCH(LARGE(EU_Extra!R$157:R$362,$D137),EU_Extra!R$157:R$362,0)),Countries!$A:$B,2,FALSE),"")</f>
        <v>Mauretanien</v>
      </c>
      <c r="U137" s="144" t="str">
        <f>IFERROR(VLOOKUP(INDEX(EU_Extra!$D$157:$D$362,MATCH(LARGE(EU_Extra!S$157:S$362,$D137),EU_Extra!S$157:S$362,0)),Countries!$A:$B,2,FALSE),"")</f>
        <v>Afghanistan</v>
      </c>
      <c r="V137" s="144" t="str">
        <f>IFERROR(VLOOKUP(INDEX(EU_Extra!$D$157:$D$362,MATCH(LARGE(EU_Extra!T$157:T$362,$D137),EU_Extra!T$157:T$362,0)),Countries!$A:$B,2,FALSE),"")</f>
        <v>St Pierre und Miquelon</v>
      </c>
      <c r="W137" s="144" t="str">
        <f>IFERROR(VLOOKUP(INDEX(EU_Extra!$D$157:$D$362,MATCH(LARGE(EU_Extra!U$157:U$362,$D137),EU_Extra!U$157:U$362,0)),Countries!$A:$B,2,FALSE),"")</f>
        <v>Bonaire, St Eustatius und Saba</v>
      </c>
      <c r="X137" s="144" t="str">
        <f>IFERROR(VLOOKUP(INDEX(EU_Extra!$D$157:$D$362,MATCH(LARGE(EU_Extra!V$157:V$362,$D137),EU_Extra!V$157:V$362,0)),Countries!$A:$B,2,FALSE),"")</f>
        <v>Uruguay</v>
      </c>
      <c r="Y137" s="144" t="str">
        <f>IFERROR(VLOOKUP(INDEX(EU_Extra!$D$157:$D$362,MATCH(LARGE(EU_Extra!W$157:W$362,$D137),EU_Extra!W$157:W$362,0)),Countries!$A:$B,2,FALSE),"")</f>
        <v>Uganda</v>
      </c>
      <c r="Z137" s="144" t="str">
        <f>IFERROR(VLOOKUP(INDEX(EU_Extra!$D$157:$D$362,MATCH(LARGE(EU_Extra!X$157:X$362,$D137),EU_Extra!X$157:X$362,0)),Countries!$A:$B,2,FALSE),"")</f>
        <v>Indonesien</v>
      </c>
      <c r="AA137" s="144" t="str">
        <f>IFERROR(VLOOKUP(INDEX(EU_Extra!$D$157:$D$362,MATCH(LARGE(EU_Extra!Y$157:Y$362,$D137),EU_Extra!Y$157:Y$362,0)),Countries!$A:$B,2,FALSE),"")</f>
        <v>St Lucia</v>
      </c>
      <c r="AB137" s="144" t="str">
        <f>IFERROR(VLOOKUP(INDEX(EU_Extra!$D$157:$D$362,MATCH(LARGE(EU_Extra!Z$157:Z$362,$D137),EU_Extra!Z$157:Z$362,0)),Countries!$A:$B,2,FALSE),"")</f>
        <v/>
      </c>
      <c r="AC137" s="144" t="str">
        <f>IFERROR(VLOOKUP(INDEX(EU_Extra!$D$157:$D$362,MATCH(LARGE(EU_Extra!AA$157:AA$362,$D137),EU_Extra!AA$157:AA$362,0)),Countries!$A:$B,2,FALSE),"")</f>
        <v/>
      </c>
      <c r="AD137" s="144" t="str">
        <f>IFERROR(VLOOKUP(INDEX(EU_Extra!$D$157:$D$362,MATCH(LARGE(EU_Extra!AB$157:AB$362,$D137),EU_Extra!AB$157:AB$362,0)),Countries!$A:$B,2,FALSE),"")</f>
        <v/>
      </c>
      <c r="AE137" s="144" t="str">
        <f>IFERROR(VLOOKUP(INDEX(EU_Extra!$D$157:$D$362,MATCH(LARGE(EU_Extra!AC$157:AC$362,$D137),EU_Extra!AC$157:AC$362,0)),Countries!$A:$B,2,FALSE),"")</f>
        <v/>
      </c>
      <c r="AF137" s="144" t="str">
        <f>IFERROR(VLOOKUP(INDEX(EU_Extra!$D$157:$D$362,MATCH(LARGE(EU_Extra!AD$157:AD$362,$D137),EU_Extra!AD$157:AD$362,0)),Countries!$A:$B,2,FALSE),"")</f>
        <v/>
      </c>
      <c r="AG137" s="144" t="str">
        <f>IFERROR(VLOOKUP(INDEX(EU_Extra!$D$157:$D$362,MATCH(LARGE(EU_Extra!AE$157:AE$362,$D137),EU_Extra!AE$157:AE$362,0)),Countries!$A:$B,2,FALSE),"")</f>
        <v/>
      </c>
      <c r="AH137" s="144" t="str">
        <f>IFERROR(VLOOKUP(INDEX(EU_Extra!$D$157:$D$362,MATCH(LARGE(EU_Extra!AF$157:AF$362,$D137),EU_Extra!AF$157:AF$362,0)),Countries!$A:$B,2,FALSE),"")</f>
        <v/>
      </c>
      <c r="AI137" s="144" t="str">
        <f>IFERROR(VLOOKUP(INDEX(EU_Extra!$D$157:$D$362,MATCH(LARGE(EU_Extra!AG$157:AG$362,$D137),EU_Extra!AG$157:AG$362,0)),Countries!$A:$B,2,FALSE),"")</f>
        <v/>
      </c>
      <c r="AJ137" s="144" t="str">
        <f>IFERROR(VLOOKUP(INDEX(EU_Extra!$D$157:$D$362,MATCH(LARGE(EU_Extra!AH$157:AH$362,$D137),EU_Extra!AH$157:AH$362,0)),Countries!$A:$B,2,FALSE),"")</f>
        <v/>
      </c>
    </row>
    <row r="138" spans="4:36" ht="16" customHeight="1">
      <c r="D138" s="145">
        <f t="shared" ref="D138:D201" si="3">D137+1</f>
        <v>131</v>
      </c>
      <c r="E138" s="144" t="str">
        <f>IFERROR(VLOOKUP(INDEX(EU_Extra!$D$156:$D$362,MATCH(LARGE(EU_Extra!#REF!,$D138),EU_Extra!#REF!,0)),Countries!$A:$B,2,FALSE),"")</f>
        <v/>
      </c>
      <c r="F138" s="144" t="str">
        <f>IFERROR(VLOOKUP(INDEX(EU_Extra!$D$156:$D$362,MATCH(LARGE(EU_Extra!#REF!,$D138),EU_Extra!#REF!,0)),Countries!$A:$B,2,FALSE),"")</f>
        <v/>
      </c>
      <c r="G138" s="144" t="str">
        <f>IFERROR(VLOOKUP(INDEX(EU_Extra!$D$157:$D$362,MATCH(LARGE(EU_Extra!E$157:E$362,$D138),EU_Extra!E$157:E$362,0)),Countries!$A:$B,2,FALSE),"")</f>
        <v>Venezuela</v>
      </c>
      <c r="H138" s="144" t="str">
        <f>IFERROR(VLOOKUP(INDEX(EU_Extra!$D$157:$D$362,MATCH(LARGE(EU_Extra!F$157:F$362,$D138),EU_Extra!F$157:F$362,0)),Countries!$A:$B,2,FALSE),"")</f>
        <v>Britische Territorium im Indischen Ozean</v>
      </c>
      <c r="I138" s="144" t="str">
        <f>IFERROR(VLOOKUP(INDEX(EU_Extra!$D$157:$D$362,MATCH(LARGE(EU_Extra!G$157:G$362,$D138),EU_Extra!G$157:G$362,0)),Countries!$A:$B,2,FALSE),"")</f>
        <v>Marshallinseln</v>
      </c>
      <c r="J138" s="144" t="str">
        <f>IFERROR(VLOOKUP(INDEX(EU_Extra!$D$157:$D$362,MATCH(LARGE(EU_Extra!H$157:H$362,$D138),EU_Extra!H$157:H$362,0)),Countries!$A:$B,2,FALSE),"")</f>
        <v>Bolivien</v>
      </c>
      <c r="K138" s="144" t="str">
        <f>IFERROR(VLOOKUP(INDEX(EU_Extra!$D$157:$D$362,MATCH(LARGE(EU_Extra!I$157:I$362,$D138),EU_Extra!I$157:I$362,0)),Countries!$A:$B,2,FALSE),"")</f>
        <v>Argentinien</v>
      </c>
      <c r="L138" s="144" t="str">
        <f>IFERROR(VLOOKUP(INDEX(EU_Extra!$D$157:$D$362,MATCH(LARGE(EU_Extra!J$157:J$362,$D138),EU_Extra!J$157:J$362,0)),Countries!$A:$B,2,FALSE),"")</f>
        <v>Mosambik</v>
      </c>
      <c r="M138" s="144" t="str">
        <f>IFERROR(VLOOKUP(INDEX(EU_Extra!$D$157:$D$362,MATCH(LARGE(EU_Extra!K$157:K$362,$D138),EU_Extra!K$157:K$362,0)),Countries!$A:$B,2,FALSE),"")</f>
        <v>Lesotho</v>
      </c>
      <c r="N138" s="144" t="str">
        <f>IFERROR(VLOOKUP(INDEX(EU_Extra!$D$157:$D$362,MATCH(LARGE(EU_Extra!L$157:L$362,$D138),EU_Extra!L$157:L$362,0)),Countries!$A:$B,2,FALSE),"")</f>
        <v>Bolivien</v>
      </c>
      <c r="O138" s="144" t="str">
        <f>IFERROR(VLOOKUP(INDEX(EU_Extra!$D$157:$D$362,MATCH(LARGE(EU_Extra!M$157:M$362,$D138),EU_Extra!M$157:M$362,0)),Countries!$A:$B,2,FALSE),"")</f>
        <v>Ecuador</v>
      </c>
      <c r="P138" s="144" t="str">
        <f>IFERROR(VLOOKUP(INDEX(EU_Extra!$D$157:$D$362,MATCH(LARGE(EU_Extra!N$157:N$362,$D138),EU_Extra!N$157:N$362,0)),Countries!$A:$B,2,FALSE),"")</f>
        <v>Seychellen</v>
      </c>
      <c r="Q138" s="144" t="str">
        <f>IFERROR(VLOOKUP(INDEX(EU_Extra!$D$157:$D$362,MATCH(LARGE(EU_Extra!O$157:O$362,$D138),EU_Extra!O$157:O$362,0)),Countries!$A:$B,2,FALSE),"")</f>
        <v>Kuba</v>
      </c>
      <c r="R138" s="144" t="str">
        <f>IFERROR(VLOOKUP(INDEX(EU_Extra!$D$157:$D$362,MATCH(LARGE(EU_Extra!P$157:P$362,$D138),EU_Extra!P$157:P$362,0)),Countries!$A:$B,2,FALSE),"")</f>
        <v>Timor Leste</v>
      </c>
      <c r="S138" s="144" t="str">
        <f>IFERROR(VLOOKUP(INDEX(EU_Extra!$D$157:$D$362,MATCH(LARGE(EU_Extra!Q$157:Q$362,$D138),EU_Extra!Q$157:Q$362,0)),Countries!$A:$B,2,FALSE),"")</f>
        <v>Peru</v>
      </c>
      <c r="T138" s="144" t="str">
        <f>IFERROR(VLOOKUP(INDEX(EU_Extra!$D$157:$D$362,MATCH(LARGE(EU_Extra!R$157:R$362,$D138),EU_Extra!R$157:R$362,0)),Countries!$A:$B,2,FALSE),"")</f>
        <v>Haiti</v>
      </c>
      <c r="U138" s="144" t="str">
        <f>IFERROR(VLOOKUP(INDEX(EU_Extra!$D$157:$D$362,MATCH(LARGE(EU_Extra!S$157:S$362,$D138),EU_Extra!S$157:S$362,0)),Countries!$A:$B,2,FALSE),"")</f>
        <v>Namibia</v>
      </c>
      <c r="V138" s="144" t="str">
        <f>IFERROR(VLOOKUP(INDEX(EU_Extra!$D$157:$D$362,MATCH(LARGE(EU_Extra!T$157:T$362,$D138),EU_Extra!T$157:T$362,0)),Countries!$A:$B,2,FALSE),"")</f>
        <v>Seychellen</v>
      </c>
      <c r="W138" s="144" t="str">
        <f>IFERROR(VLOOKUP(INDEX(EU_Extra!$D$157:$D$362,MATCH(LARGE(EU_Extra!U$157:U$362,$D138),EU_Extra!U$157:U$362,0)),Countries!$A:$B,2,FALSE),"")</f>
        <v>Nicaragua</v>
      </c>
      <c r="X138" s="144" t="str">
        <f>IFERROR(VLOOKUP(INDEX(EU_Extra!$D$157:$D$362,MATCH(LARGE(EU_Extra!V$157:V$362,$D138),EU_Extra!V$157:V$362,0)),Countries!$A:$B,2,FALSE),"")</f>
        <v>Venezuela</v>
      </c>
      <c r="Y138" s="144" t="str">
        <f>IFERROR(VLOOKUP(INDEX(EU_Extra!$D$157:$D$362,MATCH(LARGE(EU_Extra!W$157:W$362,$D138),EU_Extra!W$157:W$362,0)),Countries!$A:$B,2,FALSE),"")</f>
        <v>Jamaika</v>
      </c>
      <c r="Z138" s="144" t="str">
        <f>IFERROR(VLOOKUP(INDEX(EU_Extra!$D$157:$D$362,MATCH(LARGE(EU_Extra!X$157:X$362,$D138),EU_Extra!X$157:X$362,0)),Countries!$A:$B,2,FALSE),"")</f>
        <v>Uganda</v>
      </c>
      <c r="AA138" s="144" t="str">
        <f>IFERROR(VLOOKUP(INDEX(EU_Extra!$D$157:$D$362,MATCH(LARGE(EU_Extra!Y$157:Y$362,$D138),EU_Extra!Y$157:Y$362,0)),Countries!$A:$B,2,FALSE),"")</f>
        <v>Macau</v>
      </c>
      <c r="AB138" s="144" t="str">
        <f>IFERROR(VLOOKUP(INDEX(EU_Extra!$D$157:$D$362,MATCH(LARGE(EU_Extra!Z$157:Z$362,$D138),EU_Extra!Z$157:Z$362,0)),Countries!$A:$B,2,FALSE),"")</f>
        <v/>
      </c>
      <c r="AC138" s="144" t="str">
        <f>IFERROR(VLOOKUP(INDEX(EU_Extra!$D$157:$D$362,MATCH(LARGE(EU_Extra!AA$157:AA$362,$D138),EU_Extra!AA$157:AA$362,0)),Countries!$A:$B,2,FALSE),"")</f>
        <v/>
      </c>
      <c r="AD138" s="144" t="str">
        <f>IFERROR(VLOOKUP(INDEX(EU_Extra!$D$157:$D$362,MATCH(LARGE(EU_Extra!AB$157:AB$362,$D138),EU_Extra!AB$157:AB$362,0)),Countries!$A:$B,2,FALSE),"")</f>
        <v/>
      </c>
      <c r="AE138" s="144" t="str">
        <f>IFERROR(VLOOKUP(INDEX(EU_Extra!$D$157:$D$362,MATCH(LARGE(EU_Extra!AC$157:AC$362,$D138),EU_Extra!AC$157:AC$362,0)),Countries!$A:$B,2,FALSE),"")</f>
        <v/>
      </c>
      <c r="AF138" s="144" t="str">
        <f>IFERROR(VLOOKUP(INDEX(EU_Extra!$D$157:$D$362,MATCH(LARGE(EU_Extra!AD$157:AD$362,$D138),EU_Extra!AD$157:AD$362,0)),Countries!$A:$B,2,FALSE),"")</f>
        <v/>
      </c>
      <c r="AG138" s="144" t="str">
        <f>IFERROR(VLOOKUP(INDEX(EU_Extra!$D$157:$D$362,MATCH(LARGE(EU_Extra!AE$157:AE$362,$D138),EU_Extra!AE$157:AE$362,0)),Countries!$A:$B,2,FALSE),"")</f>
        <v/>
      </c>
      <c r="AH138" s="144" t="str">
        <f>IFERROR(VLOOKUP(INDEX(EU_Extra!$D$157:$D$362,MATCH(LARGE(EU_Extra!AF$157:AF$362,$D138),EU_Extra!AF$157:AF$362,0)),Countries!$A:$B,2,FALSE),"")</f>
        <v/>
      </c>
      <c r="AI138" s="144" t="str">
        <f>IFERROR(VLOOKUP(INDEX(EU_Extra!$D$157:$D$362,MATCH(LARGE(EU_Extra!AG$157:AG$362,$D138),EU_Extra!AG$157:AG$362,0)),Countries!$A:$B,2,FALSE),"")</f>
        <v/>
      </c>
      <c r="AJ138" s="144" t="str">
        <f>IFERROR(VLOOKUP(INDEX(EU_Extra!$D$157:$D$362,MATCH(LARGE(EU_Extra!AH$157:AH$362,$D138),EU_Extra!AH$157:AH$362,0)),Countries!$A:$B,2,FALSE),"")</f>
        <v/>
      </c>
    </row>
    <row r="139" spans="4:36" ht="16" customHeight="1">
      <c r="D139" s="145">
        <f t="shared" si="3"/>
        <v>132</v>
      </c>
      <c r="E139" s="144" t="str">
        <f>IFERROR(VLOOKUP(INDEX(EU_Extra!$D$156:$D$362,MATCH(LARGE(EU_Extra!#REF!,$D139),EU_Extra!#REF!,0)),Countries!$A:$B,2,FALSE),"")</f>
        <v/>
      </c>
      <c r="F139" s="144" t="str">
        <f>IFERROR(VLOOKUP(INDEX(EU_Extra!$D$156:$D$362,MATCH(LARGE(EU_Extra!#REF!,$D139),EU_Extra!#REF!,0)),Countries!$A:$B,2,FALSE),"")</f>
        <v/>
      </c>
      <c r="G139" s="144" t="str">
        <f>IFERROR(VLOOKUP(INDEX(EU_Extra!$D$157:$D$362,MATCH(LARGE(EU_Extra!E$157:E$362,$D139),EU_Extra!E$157:E$362,0)),Countries!$A:$B,2,FALSE),"")</f>
        <v>Weihnachtsinseln</v>
      </c>
      <c r="H139" s="144" t="str">
        <f>IFERROR(VLOOKUP(INDEX(EU_Extra!$D$157:$D$362,MATCH(LARGE(EU_Extra!F$157:F$362,$D139),EU_Extra!F$157:F$362,0)),Countries!$A:$B,2,FALSE),"")</f>
        <v>Britische Territorium im Indischen Ozean</v>
      </c>
      <c r="I139" s="144" t="str">
        <f>IFERROR(VLOOKUP(INDEX(EU_Extra!$D$157:$D$362,MATCH(LARGE(EU_Extra!G$157:G$362,$D139),EU_Extra!G$157:G$362,0)),Countries!$A:$B,2,FALSE),"")</f>
        <v>Venezuela</v>
      </c>
      <c r="J139" s="144" t="str">
        <f>IFERROR(VLOOKUP(INDEX(EU_Extra!$D$157:$D$362,MATCH(LARGE(EU_Extra!H$157:H$362,$D139),EU_Extra!H$157:H$362,0)),Countries!$A:$B,2,FALSE),"")</f>
        <v>Namibia</v>
      </c>
      <c r="K139" s="144" t="str">
        <f>IFERROR(VLOOKUP(INDEX(EU_Extra!$D$157:$D$362,MATCH(LARGE(EU_Extra!I$157:I$362,$D139),EU_Extra!I$157:I$362,0)),Countries!$A:$B,2,FALSE),"")</f>
        <v>Liechtenstein</v>
      </c>
      <c r="L139" s="144" t="str">
        <f>IFERROR(VLOOKUP(INDEX(EU_Extra!$D$157:$D$362,MATCH(LARGE(EU_Extra!J$157:J$362,$D139),EU_Extra!J$157:J$362,0)),Countries!$A:$B,2,FALSE),"")</f>
        <v>Geheim Extra</v>
      </c>
      <c r="M139" s="144" t="str">
        <f>IFERROR(VLOOKUP(INDEX(EU_Extra!$D$157:$D$362,MATCH(LARGE(EU_Extra!K$157:K$362,$D139),EU_Extra!K$157:K$362,0)),Countries!$A:$B,2,FALSE),"")</f>
        <v>Trinidad und Tobago</v>
      </c>
      <c r="N139" s="144" t="str">
        <f>IFERROR(VLOOKUP(INDEX(EU_Extra!$D$157:$D$362,MATCH(LARGE(EU_Extra!L$157:L$362,$D139),EU_Extra!L$157:L$362,0)),Countries!$A:$B,2,FALSE),"")</f>
        <v>Bolivien</v>
      </c>
      <c r="O139" s="144" t="str">
        <f>IFERROR(VLOOKUP(INDEX(EU_Extra!$D$157:$D$362,MATCH(LARGE(EU_Extra!M$157:M$362,$D139),EU_Extra!M$157:M$362,0)),Countries!$A:$B,2,FALSE),"")</f>
        <v>Mosambik</v>
      </c>
      <c r="P139" s="144" t="str">
        <f>IFERROR(VLOOKUP(INDEX(EU_Extra!$D$157:$D$362,MATCH(LARGE(EU_Extra!N$157:N$362,$D139),EU_Extra!N$157:N$362,0)),Countries!$A:$B,2,FALSE),"")</f>
        <v>Geheim Extra</v>
      </c>
      <c r="Q139" s="144" t="str">
        <f>IFERROR(VLOOKUP(INDEX(EU_Extra!$D$157:$D$362,MATCH(LARGE(EU_Extra!O$157:O$362,$D139),EU_Extra!O$157:O$362,0)),Countries!$A:$B,2,FALSE),"")</f>
        <v>Ecuador</v>
      </c>
      <c r="R139" s="144" t="str">
        <f>IFERROR(VLOOKUP(INDEX(EU_Extra!$D$157:$D$362,MATCH(LARGE(EU_Extra!P$157:P$362,$D139),EU_Extra!P$157:P$362,0)),Countries!$A:$B,2,FALSE),"")</f>
        <v>Venezuela</v>
      </c>
      <c r="S139" s="144" t="str">
        <f>IFERROR(VLOOKUP(INDEX(EU_Extra!$D$157:$D$362,MATCH(LARGE(EU_Extra!Q$157:Q$362,$D139),EU_Extra!Q$157:Q$362,0)),Countries!$A:$B,2,FALSE),"")</f>
        <v>Guinea-Bissau</v>
      </c>
      <c r="T139" s="144" t="str">
        <f>IFERROR(VLOOKUP(INDEX(EU_Extra!$D$157:$D$362,MATCH(LARGE(EU_Extra!R$157:R$362,$D139),EU_Extra!R$157:R$362,0)),Countries!$A:$B,2,FALSE),"")</f>
        <v>St Martin</v>
      </c>
      <c r="U139" s="144" t="str">
        <f>IFERROR(VLOOKUP(INDEX(EU_Extra!$D$157:$D$362,MATCH(LARGE(EU_Extra!S$157:S$362,$D139),EU_Extra!S$157:S$362,0)),Countries!$A:$B,2,FALSE),"")</f>
        <v>Mosambik</v>
      </c>
      <c r="V139" s="144" t="str">
        <f>IFERROR(VLOOKUP(INDEX(EU_Extra!$D$157:$D$362,MATCH(LARGE(EU_Extra!T$157:T$362,$D139),EU_Extra!T$157:T$362,0)),Countries!$A:$B,2,FALSE),"")</f>
        <v>Komoren</v>
      </c>
      <c r="W139" s="144" t="str">
        <f>IFERROR(VLOOKUP(INDEX(EU_Extra!$D$157:$D$362,MATCH(LARGE(EU_Extra!U$157:U$362,$D139),EU_Extra!U$157:U$362,0)),Countries!$A:$B,2,FALSE),"")</f>
        <v>Armenien</v>
      </c>
      <c r="X139" s="144" t="str">
        <f>IFERROR(VLOOKUP(INDEX(EU_Extra!$D$157:$D$362,MATCH(LARGE(EU_Extra!V$157:V$362,$D139),EU_Extra!V$157:V$362,0)),Countries!$A:$B,2,FALSE),"")</f>
        <v>Madagaskar</v>
      </c>
      <c r="Y139" s="144" t="str">
        <f>IFERROR(VLOOKUP(INDEX(EU_Extra!$D$157:$D$362,MATCH(LARGE(EU_Extra!W$157:W$362,$D139),EU_Extra!W$157:W$362,0)),Countries!$A:$B,2,FALSE),"")</f>
        <v>Eritrea</v>
      </c>
      <c r="Z139" s="144" t="str">
        <f>IFERROR(VLOOKUP(INDEX(EU_Extra!$D$157:$D$362,MATCH(LARGE(EU_Extra!X$157:X$362,$D139),EU_Extra!X$157:X$362,0)),Countries!$A:$B,2,FALSE),"")</f>
        <v>Eritrea</v>
      </c>
      <c r="AA139" s="144" t="str">
        <f>IFERROR(VLOOKUP(INDEX(EU_Extra!$D$157:$D$362,MATCH(LARGE(EU_Extra!Y$157:Y$362,$D139),EU_Extra!Y$157:Y$362,0)),Countries!$A:$B,2,FALSE),"")</f>
        <v>Tadschikistan</v>
      </c>
      <c r="AB139" s="144" t="str">
        <f>IFERROR(VLOOKUP(INDEX(EU_Extra!$D$157:$D$362,MATCH(LARGE(EU_Extra!Z$157:Z$362,$D139),EU_Extra!Z$157:Z$362,0)),Countries!$A:$B,2,FALSE),"")</f>
        <v/>
      </c>
      <c r="AC139" s="144" t="str">
        <f>IFERROR(VLOOKUP(INDEX(EU_Extra!$D$157:$D$362,MATCH(LARGE(EU_Extra!AA$157:AA$362,$D139),EU_Extra!AA$157:AA$362,0)),Countries!$A:$B,2,FALSE),"")</f>
        <v/>
      </c>
      <c r="AD139" s="144" t="str">
        <f>IFERROR(VLOOKUP(INDEX(EU_Extra!$D$157:$D$362,MATCH(LARGE(EU_Extra!AB$157:AB$362,$D139),EU_Extra!AB$157:AB$362,0)),Countries!$A:$B,2,FALSE),"")</f>
        <v/>
      </c>
      <c r="AE139" s="144" t="str">
        <f>IFERROR(VLOOKUP(INDEX(EU_Extra!$D$157:$D$362,MATCH(LARGE(EU_Extra!AC$157:AC$362,$D139),EU_Extra!AC$157:AC$362,0)),Countries!$A:$B,2,FALSE),"")</f>
        <v/>
      </c>
      <c r="AF139" s="144" t="str">
        <f>IFERROR(VLOOKUP(INDEX(EU_Extra!$D$157:$D$362,MATCH(LARGE(EU_Extra!AD$157:AD$362,$D139),EU_Extra!AD$157:AD$362,0)),Countries!$A:$B,2,FALSE),"")</f>
        <v/>
      </c>
      <c r="AG139" s="144" t="str">
        <f>IFERROR(VLOOKUP(INDEX(EU_Extra!$D$157:$D$362,MATCH(LARGE(EU_Extra!AE$157:AE$362,$D139),EU_Extra!AE$157:AE$362,0)),Countries!$A:$B,2,FALSE),"")</f>
        <v/>
      </c>
      <c r="AH139" s="144" t="str">
        <f>IFERROR(VLOOKUP(INDEX(EU_Extra!$D$157:$D$362,MATCH(LARGE(EU_Extra!AF$157:AF$362,$D139),EU_Extra!AF$157:AF$362,0)),Countries!$A:$B,2,FALSE),"")</f>
        <v/>
      </c>
      <c r="AI139" s="144" t="str">
        <f>IFERROR(VLOOKUP(INDEX(EU_Extra!$D$157:$D$362,MATCH(LARGE(EU_Extra!AG$157:AG$362,$D139),EU_Extra!AG$157:AG$362,0)),Countries!$A:$B,2,FALSE),"")</f>
        <v/>
      </c>
      <c r="AJ139" s="144" t="str">
        <f>IFERROR(VLOOKUP(INDEX(EU_Extra!$D$157:$D$362,MATCH(LARGE(EU_Extra!AH$157:AH$362,$D139),EU_Extra!AH$157:AH$362,0)),Countries!$A:$B,2,FALSE),"")</f>
        <v/>
      </c>
    </row>
    <row r="140" spans="4:36" ht="16" customHeight="1">
      <c r="D140" s="145">
        <f t="shared" si="3"/>
        <v>133</v>
      </c>
      <c r="E140" s="144" t="str">
        <f>IFERROR(VLOOKUP(INDEX(EU_Extra!$D$156:$D$362,MATCH(LARGE(EU_Extra!#REF!,$D140),EU_Extra!#REF!,0)),Countries!$A:$B,2,FALSE),"")</f>
        <v/>
      </c>
      <c r="F140" s="144" t="str">
        <f>IFERROR(VLOOKUP(INDEX(EU_Extra!$D$156:$D$362,MATCH(LARGE(EU_Extra!#REF!,$D140),EU_Extra!#REF!,0)),Countries!$A:$B,2,FALSE),"")</f>
        <v/>
      </c>
      <c r="G140" s="144" t="str">
        <f>IFERROR(VLOOKUP(INDEX(EU_Extra!$D$157:$D$362,MATCH(LARGE(EU_Extra!E$157:E$362,$D140),EU_Extra!E$157:E$362,0)),Countries!$A:$B,2,FALSE),"")</f>
        <v>Weihnachtsinseln</v>
      </c>
      <c r="H140" s="144" t="str">
        <f>IFERROR(VLOOKUP(INDEX(EU_Extra!$D$157:$D$362,MATCH(LARGE(EU_Extra!F$157:F$362,$D140),EU_Extra!F$157:F$362,0)),Countries!$A:$B,2,FALSE),"")</f>
        <v>Britische Territorium im Indischen Ozean</v>
      </c>
      <c r="I140" s="144" t="str">
        <f>IFERROR(VLOOKUP(INDEX(EU_Extra!$D$157:$D$362,MATCH(LARGE(EU_Extra!G$157:G$362,$D140),EU_Extra!G$157:G$362,0)),Countries!$A:$B,2,FALSE),"")</f>
        <v>Antigua und Barbuda</v>
      </c>
      <c r="J140" s="144" t="str">
        <f>IFERROR(VLOOKUP(INDEX(EU_Extra!$D$157:$D$362,MATCH(LARGE(EU_Extra!H$157:H$362,$D140),EU_Extra!H$157:H$362,0)),Countries!$A:$B,2,FALSE),"")</f>
        <v>Kokoinseln</v>
      </c>
      <c r="K140" s="144" t="str">
        <f>IFERROR(VLOOKUP(INDEX(EU_Extra!$D$157:$D$362,MATCH(LARGE(EU_Extra!I$157:I$362,$D140),EU_Extra!I$157:I$362,0)),Countries!$A:$B,2,FALSE),"")</f>
        <v>Timor Leste</v>
      </c>
      <c r="L140" s="144" t="str">
        <f>IFERROR(VLOOKUP(INDEX(EU_Extra!$D$157:$D$362,MATCH(LARGE(EU_Extra!J$157:J$362,$D140),EU_Extra!J$157:J$362,0)),Countries!$A:$B,2,FALSE),"")</f>
        <v>Bruneï Darussalam</v>
      </c>
      <c r="M140" s="144" t="str">
        <f>IFERROR(VLOOKUP(INDEX(EU_Extra!$D$157:$D$362,MATCH(LARGE(EU_Extra!K$157:K$362,$D140),EU_Extra!K$157:K$362,0)),Countries!$A:$B,2,FALSE),"")</f>
        <v>Tansania</v>
      </c>
      <c r="N140" s="144" t="str">
        <f>IFERROR(VLOOKUP(INDEX(EU_Extra!$D$157:$D$362,MATCH(LARGE(EU_Extra!L$157:L$362,$D140),EU_Extra!L$157:L$362,0)),Countries!$A:$B,2,FALSE),"")</f>
        <v>Bolivien</v>
      </c>
      <c r="O140" s="144" t="str">
        <f>IFERROR(VLOOKUP(INDEX(EU_Extra!$D$157:$D$362,MATCH(LARGE(EU_Extra!M$157:M$362,$D140),EU_Extra!M$157:M$362,0)),Countries!$A:$B,2,FALSE),"")</f>
        <v>Ruanda</v>
      </c>
      <c r="P140" s="144" t="str">
        <f>IFERROR(VLOOKUP(INDEX(EU_Extra!$D$157:$D$362,MATCH(LARGE(EU_Extra!N$157:N$362,$D140),EU_Extra!N$157:N$362,0)),Countries!$A:$B,2,FALSE),"")</f>
        <v>Ecuador</v>
      </c>
      <c r="Q140" s="144" t="str">
        <f>IFERROR(VLOOKUP(INDEX(EU_Extra!$D$157:$D$362,MATCH(LARGE(EU_Extra!O$157:O$362,$D140),EU_Extra!O$157:O$362,0)),Countries!$A:$B,2,FALSE),"")</f>
        <v>Peru</v>
      </c>
      <c r="R140" s="144" t="str">
        <f>IFERROR(VLOOKUP(INDEX(EU_Extra!$D$157:$D$362,MATCH(LARGE(EU_Extra!P$157:P$362,$D140),EU_Extra!P$157:P$362,0)),Countries!$A:$B,2,FALSE),"")</f>
        <v>Philippinen</v>
      </c>
      <c r="S140" s="144" t="str">
        <f>IFERROR(VLOOKUP(INDEX(EU_Extra!$D$157:$D$362,MATCH(LARGE(EU_Extra!Q$157:Q$362,$D140),EU_Extra!Q$157:Q$362,0)),Countries!$A:$B,2,FALSE),"")</f>
        <v>Indonesien</v>
      </c>
      <c r="T140" s="144" t="str">
        <f>IFERROR(VLOOKUP(INDEX(EU_Extra!$D$157:$D$362,MATCH(LARGE(EU_Extra!R$157:R$362,$D140),EU_Extra!R$157:R$362,0)),Countries!$A:$B,2,FALSE),"")</f>
        <v>Madagaskar</v>
      </c>
      <c r="U140" s="144" t="str">
        <f>IFERROR(VLOOKUP(INDEX(EU_Extra!$D$157:$D$362,MATCH(LARGE(EU_Extra!S$157:S$362,$D140),EU_Extra!S$157:S$362,0)),Countries!$A:$B,2,FALSE),"")</f>
        <v>Bruneï Darussalam</v>
      </c>
      <c r="V140" s="144" t="str">
        <f>IFERROR(VLOOKUP(INDEX(EU_Extra!$D$157:$D$362,MATCH(LARGE(EU_Extra!T$157:T$362,$D140),EU_Extra!T$157:T$362,0)),Countries!$A:$B,2,FALSE),"")</f>
        <v>Peru</v>
      </c>
      <c r="W140" s="144" t="str">
        <f>IFERROR(VLOOKUP(INDEX(EU_Extra!$D$157:$D$362,MATCH(LARGE(EU_Extra!U$157:U$362,$D140),EU_Extra!U$157:U$362,0)),Countries!$A:$B,2,FALSE),"")</f>
        <v>Dominika</v>
      </c>
      <c r="X140" s="144" t="str">
        <f>IFERROR(VLOOKUP(INDEX(EU_Extra!$D$157:$D$362,MATCH(LARGE(EU_Extra!V$157:V$362,$D140),EU_Extra!V$157:V$362,0)),Countries!$A:$B,2,FALSE),"")</f>
        <v>Sri Lanka</v>
      </c>
      <c r="Y140" s="144" t="str">
        <f>IFERROR(VLOOKUP(INDEX(EU_Extra!$D$157:$D$362,MATCH(LARGE(EU_Extra!W$157:W$362,$D140),EU_Extra!W$157:W$362,0)),Countries!$A:$B,2,FALSE),"")</f>
        <v>Zentralafrikanische Republik</v>
      </c>
      <c r="Z140" s="144" t="str">
        <f>IFERROR(VLOOKUP(INDEX(EU_Extra!$D$157:$D$362,MATCH(LARGE(EU_Extra!X$157:X$362,$D140),EU_Extra!X$157:X$362,0)),Countries!$A:$B,2,FALSE),"")</f>
        <v>Bermuda</v>
      </c>
      <c r="AA140" s="144" t="str">
        <f>IFERROR(VLOOKUP(INDEX(EU_Extra!$D$157:$D$362,MATCH(LARGE(EU_Extra!Y$157:Y$362,$D140),EU_Extra!Y$157:Y$362,0)),Countries!$A:$B,2,FALSE),"")</f>
        <v>Seychellen</v>
      </c>
      <c r="AB140" s="144" t="str">
        <f>IFERROR(VLOOKUP(INDEX(EU_Extra!$D$157:$D$362,MATCH(LARGE(EU_Extra!Z$157:Z$362,$D140),EU_Extra!Z$157:Z$362,0)),Countries!$A:$B,2,FALSE),"")</f>
        <v/>
      </c>
      <c r="AC140" s="144" t="str">
        <f>IFERROR(VLOOKUP(INDEX(EU_Extra!$D$157:$D$362,MATCH(LARGE(EU_Extra!AA$157:AA$362,$D140),EU_Extra!AA$157:AA$362,0)),Countries!$A:$B,2,FALSE),"")</f>
        <v/>
      </c>
      <c r="AD140" s="144" t="str">
        <f>IFERROR(VLOOKUP(INDEX(EU_Extra!$D$157:$D$362,MATCH(LARGE(EU_Extra!AB$157:AB$362,$D140),EU_Extra!AB$157:AB$362,0)),Countries!$A:$B,2,FALSE),"")</f>
        <v/>
      </c>
      <c r="AE140" s="144" t="str">
        <f>IFERROR(VLOOKUP(INDEX(EU_Extra!$D$157:$D$362,MATCH(LARGE(EU_Extra!AC$157:AC$362,$D140),EU_Extra!AC$157:AC$362,0)),Countries!$A:$B,2,FALSE),"")</f>
        <v/>
      </c>
      <c r="AF140" s="144" t="str">
        <f>IFERROR(VLOOKUP(INDEX(EU_Extra!$D$157:$D$362,MATCH(LARGE(EU_Extra!AD$157:AD$362,$D140),EU_Extra!AD$157:AD$362,0)),Countries!$A:$B,2,FALSE),"")</f>
        <v/>
      </c>
      <c r="AG140" s="144" t="str">
        <f>IFERROR(VLOOKUP(INDEX(EU_Extra!$D$157:$D$362,MATCH(LARGE(EU_Extra!AE$157:AE$362,$D140),EU_Extra!AE$157:AE$362,0)),Countries!$A:$B,2,FALSE),"")</f>
        <v/>
      </c>
      <c r="AH140" s="144" t="str">
        <f>IFERROR(VLOOKUP(INDEX(EU_Extra!$D$157:$D$362,MATCH(LARGE(EU_Extra!AF$157:AF$362,$D140),EU_Extra!AF$157:AF$362,0)),Countries!$A:$B,2,FALSE),"")</f>
        <v/>
      </c>
      <c r="AI140" s="144" t="str">
        <f>IFERROR(VLOOKUP(INDEX(EU_Extra!$D$157:$D$362,MATCH(LARGE(EU_Extra!AG$157:AG$362,$D140),EU_Extra!AG$157:AG$362,0)),Countries!$A:$B,2,FALSE),"")</f>
        <v/>
      </c>
      <c r="AJ140" s="144" t="str">
        <f>IFERROR(VLOOKUP(INDEX(EU_Extra!$D$157:$D$362,MATCH(LARGE(EU_Extra!AH$157:AH$362,$D140),EU_Extra!AH$157:AH$362,0)),Countries!$A:$B,2,FALSE),"")</f>
        <v/>
      </c>
    </row>
    <row r="141" spans="4:36" ht="16" customHeight="1">
      <c r="D141" s="145">
        <f t="shared" si="3"/>
        <v>134</v>
      </c>
      <c r="E141" s="144" t="str">
        <f>IFERROR(VLOOKUP(INDEX(EU_Extra!$D$156:$D$362,MATCH(LARGE(EU_Extra!#REF!,$D141),EU_Extra!#REF!,0)),Countries!$A:$B,2,FALSE),"")</f>
        <v/>
      </c>
      <c r="F141" s="144" t="str">
        <f>IFERROR(VLOOKUP(INDEX(EU_Extra!$D$156:$D$362,MATCH(LARGE(EU_Extra!#REF!,$D141),EU_Extra!#REF!,0)),Countries!$A:$B,2,FALSE),"")</f>
        <v/>
      </c>
      <c r="G141" s="144" t="str">
        <f>IFERROR(VLOOKUP(INDEX(EU_Extra!$D$157:$D$362,MATCH(LARGE(EU_Extra!E$157:E$362,$D141),EU_Extra!E$157:E$362,0)),Countries!$A:$B,2,FALSE),"")</f>
        <v>Weihnachtsinseln</v>
      </c>
      <c r="H141" s="144" t="str">
        <f>IFERROR(VLOOKUP(INDEX(EU_Extra!$D$157:$D$362,MATCH(LARGE(EU_Extra!F$157:F$362,$D141),EU_Extra!F$157:F$362,0)),Countries!$A:$B,2,FALSE),"")</f>
        <v>Kuba</v>
      </c>
      <c r="I141" s="144" t="str">
        <f>IFERROR(VLOOKUP(INDEX(EU_Extra!$D$157:$D$362,MATCH(LARGE(EU_Extra!G$157:G$362,$D141),EU_Extra!G$157:G$362,0)),Countries!$A:$B,2,FALSE),"")</f>
        <v>Mosambik</v>
      </c>
      <c r="J141" s="144" t="str">
        <f>IFERROR(VLOOKUP(INDEX(EU_Extra!$D$157:$D$362,MATCH(LARGE(EU_Extra!H$157:H$362,$D141),EU_Extra!H$157:H$362,0)),Countries!$A:$B,2,FALSE),"")</f>
        <v>Falklandinseln</v>
      </c>
      <c r="K141" s="144" t="str">
        <f>IFERROR(VLOOKUP(INDEX(EU_Extra!$D$157:$D$362,MATCH(LARGE(EU_Extra!I$157:I$362,$D141),EU_Extra!I$157:I$362,0)),Countries!$A:$B,2,FALSE),"")</f>
        <v>Peru</v>
      </c>
      <c r="L141" s="144" t="str">
        <f>IFERROR(VLOOKUP(INDEX(EU_Extra!$D$157:$D$362,MATCH(LARGE(EU_Extra!J$157:J$362,$D141),EU_Extra!J$157:J$362,0)),Countries!$A:$B,2,FALSE),"")</f>
        <v>Malaysia</v>
      </c>
      <c r="M141" s="144" t="str">
        <f>IFERROR(VLOOKUP(INDEX(EU_Extra!$D$157:$D$362,MATCH(LARGE(EU_Extra!K$157:K$362,$D141),EU_Extra!K$157:K$362,0)),Countries!$A:$B,2,FALSE),"")</f>
        <v>Neuseeland</v>
      </c>
      <c r="N141" s="144" t="str">
        <f>IFERROR(VLOOKUP(INDEX(EU_Extra!$D$157:$D$362,MATCH(LARGE(EU_Extra!L$157:L$362,$D141),EU_Extra!L$157:L$362,0)),Countries!$A:$B,2,FALSE),"")</f>
        <v>Bolivien</v>
      </c>
      <c r="O141" s="144" t="str">
        <f>IFERROR(VLOOKUP(INDEX(EU_Extra!$D$157:$D$362,MATCH(LARGE(EU_Extra!M$157:M$362,$D141),EU_Extra!M$157:M$362,0)),Countries!$A:$B,2,FALSE),"")</f>
        <v>Burundi</v>
      </c>
      <c r="P141" s="144" t="str">
        <f>IFERROR(VLOOKUP(INDEX(EU_Extra!$D$157:$D$362,MATCH(LARGE(EU_Extra!N$157:N$362,$D141),EU_Extra!N$157:N$362,0)),Countries!$A:$B,2,FALSE),"")</f>
        <v>Uruguay</v>
      </c>
      <c r="Q141" s="144" t="str">
        <f>IFERROR(VLOOKUP(INDEX(EU_Extra!$D$157:$D$362,MATCH(LARGE(EU_Extra!O$157:O$362,$D141),EU_Extra!O$157:O$362,0)),Countries!$A:$B,2,FALSE),"")</f>
        <v>Dominikanische Republik</v>
      </c>
      <c r="R141" s="144" t="str">
        <f>IFERROR(VLOOKUP(INDEX(EU_Extra!$D$157:$D$362,MATCH(LARGE(EU_Extra!P$157:P$362,$D141),EU_Extra!P$157:P$362,0)),Countries!$A:$B,2,FALSE),"")</f>
        <v>Guatemala</v>
      </c>
      <c r="S141" s="144" t="str">
        <f>IFERROR(VLOOKUP(INDEX(EU_Extra!$D$157:$D$362,MATCH(LARGE(EU_Extra!Q$157:Q$362,$D141),EU_Extra!Q$157:Q$362,0)),Countries!$A:$B,2,FALSE),"")</f>
        <v>Ecuador</v>
      </c>
      <c r="T141" s="144" t="str">
        <f>IFERROR(VLOOKUP(INDEX(EU_Extra!$D$157:$D$362,MATCH(LARGE(EU_Extra!R$157:R$362,$D141),EU_Extra!R$157:R$362,0)),Countries!$A:$B,2,FALSE),"")</f>
        <v>Macau</v>
      </c>
      <c r="U141" s="144" t="str">
        <f>IFERROR(VLOOKUP(INDEX(EU_Extra!$D$157:$D$362,MATCH(LARGE(EU_Extra!S$157:S$362,$D141),EU_Extra!S$157:S$362,0)),Countries!$A:$B,2,FALSE),"")</f>
        <v>Eritrea</v>
      </c>
      <c r="V141" s="144" t="str">
        <f>IFERROR(VLOOKUP(INDEX(EU_Extra!$D$157:$D$362,MATCH(LARGE(EU_Extra!T$157:T$362,$D141),EU_Extra!T$157:T$362,0)),Countries!$A:$B,2,FALSE),"")</f>
        <v>Macau</v>
      </c>
      <c r="W141" s="144" t="str">
        <f>IFERROR(VLOOKUP(INDEX(EU_Extra!$D$157:$D$362,MATCH(LARGE(EU_Extra!U$157:U$362,$D141),EU_Extra!U$157:U$362,0)),Countries!$A:$B,2,FALSE),"")</f>
        <v>Uruguay</v>
      </c>
      <c r="X141" s="144" t="str">
        <f>IFERROR(VLOOKUP(INDEX(EU_Extra!$D$157:$D$362,MATCH(LARGE(EU_Extra!V$157:V$362,$D141),EU_Extra!V$157:V$362,0)),Countries!$A:$B,2,FALSE),"")</f>
        <v>Nigeria</v>
      </c>
      <c r="Y141" s="144" t="str">
        <f>IFERROR(VLOOKUP(INDEX(EU_Extra!$D$157:$D$362,MATCH(LARGE(EU_Extra!W$157:W$362,$D141),EU_Extra!W$157:W$362,0)),Countries!$A:$B,2,FALSE),"")</f>
        <v>Macau</v>
      </c>
      <c r="Z141" s="144" t="str">
        <f>IFERROR(VLOOKUP(INDEX(EU_Extra!$D$157:$D$362,MATCH(LARGE(EU_Extra!X$157:X$362,$D141),EU_Extra!X$157:X$362,0)),Countries!$A:$B,2,FALSE),"")</f>
        <v>Kuba</v>
      </c>
      <c r="AA141" s="144" t="str">
        <f>IFERROR(VLOOKUP(INDEX(EU_Extra!$D$157:$D$362,MATCH(LARGE(EU_Extra!Y$157:Y$362,$D141),EU_Extra!Y$157:Y$362,0)),Countries!$A:$B,2,FALSE),"")</f>
        <v>Uruguay</v>
      </c>
      <c r="AB141" s="144" t="str">
        <f>IFERROR(VLOOKUP(INDEX(EU_Extra!$D$157:$D$362,MATCH(LARGE(EU_Extra!Z$157:Z$362,$D141),EU_Extra!Z$157:Z$362,0)),Countries!$A:$B,2,FALSE),"")</f>
        <v/>
      </c>
      <c r="AC141" s="144" t="str">
        <f>IFERROR(VLOOKUP(INDEX(EU_Extra!$D$157:$D$362,MATCH(LARGE(EU_Extra!AA$157:AA$362,$D141),EU_Extra!AA$157:AA$362,0)),Countries!$A:$B,2,FALSE),"")</f>
        <v/>
      </c>
      <c r="AD141" s="144" t="str">
        <f>IFERROR(VLOOKUP(INDEX(EU_Extra!$D$157:$D$362,MATCH(LARGE(EU_Extra!AB$157:AB$362,$D141),EU_Extra!AB$157:AB$362,0)),Countries!$A:$B,2,FALSE),"")</f>
        <v/>
      </c>
      <c r="AE141" s="144" t="str">
        <f>IFERROR(VLOOKUP(INDEX(EU_Extra!$D$157:$D$362,MATCH(LARGE(EU_Extra!AC$157:AC$362,$D141),EU_Extra!AC$157:AC$362,0)),Countries!$A:$B,2,FALSE),"")</f>
        <v/>
      </c>
      <c r="AF141" s="144" t="str">
        <f>IFERROR(VLOOKUP(INDEX(EU_Extra!$D$157:$D$362,MATCH(LARGE(EU_Extra!AD$157:AD$362,$D141),EU_Extra!AD$157:AD$362,0)),Countries!$A:$B,2,FALSE),"")</f>
        <v/>
      </c>
      <c r="AG141" s="144" t="str">
        <f>IFERROR(VLOOKUP(INDEX(EU_Extra!$D$157:$D$362,MATCH(LARGE(EU_Extra!AE$157:AE$362,$D141),EU_Extra!AE$157:AE$362,0)),Countries!$A:$B,2,FALSE),"")</f>
        <v/>
      </c>
      <c r="AH141" s="144" t="str">
        <f>IFERROR(VLOOKUP(INDEX(EU_Extra!$D$157:$D$362,MATCH(LARGE(EU_Extra!AF$157:AF$362,$D141),EU_Extra!AF$157:AF$362,0)),Countries!$A:$B,2,FALSE),"")</f>
        <v/>
      </c>
      <c r="AI141" s="144" t="str">
        <f>IFERROR(VLOOKUP(INDEX(EU_Extra!$D$157:$D$362,MATCH(LARGE(EU_Extra!AG$157:AG$362,$D141),EU_Extra!AG$157:AG$362,0)),Countries!$A:$B,2,FALSE),"")</f>
        <v/>
      </c>
      <c r="AJ141" s="144" t="str">
        <f>IFERROR(VLOOKUP(INDEX(EU_Extra!$D$157:$D$362,MATCH(LARGE(EU_Extra!AH$157:AH$362,$D141),EU_Extra!AH$157:AH$362,0)),Countries!$A:$B,2,FALSE),"")</f>
        <v/>
      </c>
    </row>
    <row r="142" spans="4:36" ht="16" customHeight="1">
      <c r="D142" s="145">
        <f t="shared" si="3"/>
        <v>135</v>
      </c>
      <c r="E142" s="144" t="str">
        <f>IFERROR(VLOOKUP(INDEX(EU_Extra!$D$156:$D$362,MATCH(LARGE(EU_Extra!#REF!,$D142),EU_Extra!#REF!,0)),Countries!$A:$B,2,FALSE),"")</f>
        <v/>
      </c>
      <c r="F142" s="144" t="str">
        <f>IFERROR(VLOOKUP(INDEX(EU_Extra!$D$156:$D$362,MATCH(LARGE(EU_Extra!#REF!,$D142),EU_Extra!#REF!,0)),Countries!$A:$B,2,FALSE),"")</f>
        <v/>
      </c>
      <c r="G142" s="144" t="str">
        <f>IFERROR(VLOOKUP(INDEX(EU_Extra!$D$157:$D$362,MATCH(LARGE(EU_Extra!E$157:E$362,$D142),EU_Extra!E$157:E$362,0)),Countries!$A:$B,2,FALSE),"")</f>
        <v>Weihnachtsinseln</v>
      </c>
      <c r="H142" s="144" t="str">
        <f>IFERROR(VLOOKUP(INDEX(EU_Extra!$D$157:$D$362,MATCH(LARGE(EU_Extra!F$157:F$362,$D142),EU_Extra!F$157:F$362,0)),Countries!$A:$B,2,FALSE),"")</f>
        <v>Viet Nam</v>
      </c>
      <c r="I142" s="144" t="str">
        <f>IFERROR(VLOOKUP(INDEX(EU_Extra!$D$157:$D$362,MATCH(LARGE(EU_Extra!G$157:G$362,$D142),EU_Extra!G$157:G$362,0)),Countries!$A:$B,2,FALSE),"")</f>
        <v>Somalia</v>
      </c>
      <c r="J142" s="144" t="str">
        <f>IFERROR(VLOOKUP(INDEX(EU_Extra!$D$157:$D$362,MATCH(LARGE(EU_Extra!H$157:H$362,$D142),EU_Extra!H$157:H$362,0)),Countries!$A:$B,2,FALSE),"")</f>
        <v>Falklandinseln</v>
      </c>
      <c r="K142" s="144" t="str">
        <f>IFERROR(VLOOKUP(INDEX(EU_Extra!$D$157:$D$362,MATCH(LARGE(EU_Extra!I$157:I$362,$D142),EU_Extra!I$157:I$362,0)),Countries!$A:$B,2,FALSE),"")</f>
        <v>Peru</v>
      </c>
      <c r="L142" s="144" t="str">
        <f>IFERROR(VLOOKUP(INDEX(EU_Extra!$D$157:$D$362,MATCH(LARGE(EU_Extra!J$157:J$362,$D142),EU_Extra!J$157:J$362,0)),Countries!$A:$B,2,FALSE),"")</f>
        <v>Peru</v>
      </c>
      <c r="M142" s="144" t="str">
        <f>IFERROR(VLOOKUP(INDEX(EU_Extra!$D$157:$D$362,MATCH(LARGE(EU_Extra!K$157:K$362,$D142),EU_Extra!K$157:K$362,0)),Countries!$A:$B,2,FALSE),"")</f>
        <v>Seychellen</v>
      </c>
      <c r="N142" s="144" t="str">
        <f>IFERROR(VLOOKUP(INDEX(EU_Extra!$D$157:$D$362,MATCH(LARGE(EU_Extra!L$157:L$362,$D142),EU_Extra!L$157:L$362,0)),Countries!$A:$B,2,FALSE),"")</f>
        <v>Bolivien</v>
      </c>
      <c r="O142" s="144" t="str">
        <f>IFERROR(VLOOKUP(INDEX(EU_Extra!$D$157:$D$362,MATCH(LARGE(EU_Extra!M$157:M$362,$D142),EU_Extra!M$157:M$362,0)),Countries!$A:$B,2,FALSE),"")</f>
        <v>Madagaskar</v>
      </c>
      <c r="P142" s="144" t="str">
        <f>IFERROR(VLOOKUP(INDEX(EU_Extra!$D$157:$D$362,MATCH(LARGE(EU_Extra!N$157:N$362,$D142),EU_Extra!N$157:N$362,0)),Countries!$A:$B,2,FALSE),"")</f>
        <v>Panama</v>
      </c>
      <c r="Q142" s="144" t="str">
        <f>IFERROR(VLOOKUP(INDEX(EU_Extra!$D$157:$D$362,MATCH(LARGE(EU_Extra!O$157:O$362,$D142),EU_Extra!O$157:O$362,0)),Countries!$A:$B,2,FALSE),"")</f>
        <v>Guatemala</v>
      </c>
      <c r="R142" s="144" t="str">
        <f>IFERROR(VLOOKUP(INDEX(EU_Extra!$D$157:$D$362,MATCH(LARGE(EU_Extra!P$157:P$362,$D142),EU_Extra!P$157:P$362,0)),Countries!$A:$B,2,FALSE),"")</f>
        <v>Heiliger Stuhl (Vatikanstadt)</v>
      </c>
      <c r="S142" s="144" t="str">
        <f>IFERROR(VLOOKUP(INDEX(EU_Extra!$D$157:$D$362,MATCH(LARGE(EU_Extra!Q$157:Q$362,$D142),EU_Extra!Q$157:Q$362,0)),Countries!$A:$B,2,FALSE),"")</f>
        <v>Kenia</v>
      </c>
      <c r="T142" s="144" t="str">
        <f>IFERROR(VLOOKUP(INDEX(EU_Extra!$D$157:$D$362,MATCH(LARGE(EU_Extra!R$157:R$362,$D142),EU_Extra!R$157:R$362,0)),Countries!$A:$B,2,FALSE),"")</f>
        <v>Eritrea</v>
      </c>
      <c r="U142" s="144" t="str">
        <f>IFERROR(VLOOKUP(INDEX(EU_Extra!$D$157:$D$362,MATCH(LARGE(EU_Extra!S$157:S$362,$D142),EU_Extra!S$157:S$362,0)),Countries!$A:$B,2,FALSE),"")</f>
        <v>Ecuador</v>
      </c>
      <c r="V142" s="144" t="str">
        <f>IFERROR(VLOOKUP(INDEX(EU_Extra!$D$157:$D$362,MATCH(LARGE(EU_Extra!T$157:T$362,$D142),EU_Extra!T$157:T$362,0)),Countries!$A:$B,2,FALSE),"")</f>
        <v>Curacao</v>
      </c>
      <c r="W142" s="144" t="str">
        <f>IFERROR(VLOOKUP(INDEX(EU_Extra!$D$157:$D$362,MATCH(LARGE(EU_Extra!U$157:U$362,$D142),EU_Extra!U$157:U$362,0)),Countries!$A:$B,2,FALSE),"")</f>
        <v>Barbados</v>
      </c>
      <c r="X142" s="144" t="str">
        <f>IFERROR(VLOOKUP(INDEX(EU_Extra!$D$157:$D$362,MATCH(LARGE(EU_Extra!V$157:V$362,$D142),EU_Extra!V$157:V$362,0)),Countries!$A:$B,2,FALSE),"")</f>
        <v>St Martin</v>
      </c>
      <c r="Y142" s="144" t="str">
        <f>IFERROR(VLOOKUP(INDEX(EU_Extra!$D$157:$D$362,MATCH(LARGE(EU_Extra!W$157:W$362,$D142),EU_Extra!W$157:W$362,0)),Countries!$A:$B,2,FALSE),"")</f>
        <v>Costa Rica</v>
      </c>
      <c r="Z142" s="144" t="str">
        <f>IFERROR(VLOOKUP(INDEX(EU_Extra!$D$157:$D$362,MATCH(LARGE(EU_Extra!X$157:X$362,$D142),EU_Extra!X$157:X$362,0)),Countries!$A:$B,2,FALSE),"")</f>
        <v>Mauritius</v>
      </c>
      <c r="AA142" s="144" t="str">
        <f>IFERROR(VLOOKUP(INDEX(EU_Extra!$D$157:$D$362,MATCH(LARGE(EU_Extra!Y$157:Y$362,$D142),EU_Extra!Y$157:Y$362,0)),Countries!$A:$B,2,FALSE),"")</f>
        <v>Guatemala</v>
      </c>
      <c r="AB142" s="144" t="str">
        <f>IFERROR(VLOOKUP(INDEX(EU_Extra!$D$157:$D$362,MATCH(LARGE(EU_Extra!Z$157:Z$362,$D142),EU_Extra!Z$157:Z$362,0)),Countries!$A:$B,2,FALSE),"")</f>
        <v/>
      </c>
      <c r="AC142" s="144" t="str">
        <f>IFERROR(VLOOKUP(INDEX(EU_Extra!$D$157:$D$362,MATCH(LARGE(EU_Extra!AA$157:AA$362,$D142),EU_Extra!AA$157:AA$362,0)),Countries!$A:$B,2,FALSE),"")</f>
        <v/>
      </c>
      <c r="AD142" s="144" t="str">
        <f>IFERROR(VLOOKUP(INDEX(EU_Extra!$D$157:$D$362,MATCH(LARGE(EU_Extra!AB$157:AB$362,$D142),EU_Extra!AB$157:AB$362,0)),Countries!$A:$B,2,FALSE),"")</f>
        <v/>
      </c>
      <c r="AE142" s="144" t="str">
        <f>IFERROR(VLOOKUP(INDEX(EU_Extra!$D$157:$D$362,MATCH(LARGE(EU_Extra!AC$157:AC$362,$D142),EU_Extra!AC$157:AC$362,0)),Countries!$A:$B,2,FALSE),"")</f>
        <v/>
      </c>
      <c r="AF142" s="144" t="str">
        <f>IFERROR(VLOOKUP(INDEX(EU_Extra!$D$157:$D$362,MATCH(LARGE(EU_Extra!AD$157:AD$362,$D142),EU_Extra!AD$157:AD$362,0)),Countries!$A:$B,2,FALSE),"")</f>
        <v/>
      </c>
      <c r="AG142" s="144" t="str">
        <f>IFERROR(VLOOKUP(INDEX(EU_Extra!$D$157:$D$362,MATCH(LARGE(EU_Extra!AE$157:AE$362,$D142),EU_Extra!AE$157:AE$362,0)),Countries!$A:$B,2,FALSE),"")</f>
        <v/>
      </c>
      <c r="AH142" s="144" t="str">
        <f>IFERROR(VLOOKUP(INDEX(EU_Extra!$D$157:$D$362,MATCH(LARGE(EU_Extra!AF$157:AF$362,$D142),EU_Extra!AF$157:AF$362,0)),Countries!$A:$B,2,FALSE),"")</f>
        <v/>
      </c>
      <c r="AI142" s="144" t="str">
        <f>IFERROR(VLOOKUP(INDEX(EU_Extra!$D$157:$D$362,MATCH(LARGE(EU_Extra!AG$157:AG$362,$D142),EU_Extra!AG$157:AG$362,0)),Countries!$A:$B,2,FALSE),"")</f>
        <v/>
      </c>
      <c r="AJ142" s="144" t="str">
        <f>IFERROR(VLOOKUP(INDEX(EU_Extra!$D$157:$D$362,MATCH(LARGE(EU_Extra!AH$157:AH$362,$D142),EU_Extra!AH$157:AH$362,0)),Countries!$A:$B,2,FALSE),"")</f>
        <v/>
      </c>
    </row>
    <row r="143" spans="4:36" ht="16" customHeight="1">
      <c r="D143" s="145">
        <f t="shared" si="3"/>
        <v>136</v>
      </c>
      <c r="E143" s="144" t="str">
        <f>IFERROR(VLOOKUP(INDEX(EU_Extra!$D$156:$D$362,MATCH(LARGE(EU_Extra!#REF!,$D143),EU_Extra!#REF!,0)),Countries!$A:$B,2,FALSE),"")</f>
        <v/>
      </c>
      <c r="F143" s="144" t="str">
        <f>IFERROR(VLOOKUP(INDEX(EU_Extra!$D$156:$D$362,MATCH(LARGE(EU_Extra!#REF!,$D143),EU_Extra!#REF!,0)),Countries!$A:$B,2,FALSE),"")</f>
        <v/>
      </c>
      <c r="G143" s="144" t="str">
        <f>IFERROR(VLOOKUP(INDEX(EU_Extra!$D$157:$D$362,MATCH(LARGE(EU_Extra!E$157:E$362,$D143),EU_Extra!E$157:E$362,0)),Countries!$A:$B,2,FALSE),"")</f>
        <v>Weihnachtsinseln</v>
      </c>
      <c r="H143" s="144" t="str">
        <f>IFERROR(VLOOKUP(INDEX(EU_Extra!$D$157:$D$362,MATCH(LARGE(EU_Extra!F$157:F$362,$D143),EU_Extra!F$157:F$362,0)),Countries!$A:$B,2,FALSE),"")</f>
        <v>Athiopien</v>
      </c>
      <c r="I143" s="144" t="str">
        <f>IFERROR(VLOOKUP(INDEX(EU_Extra!$D$157:$D$362,MATCH(LARGE(EU_Extra!G$157:G$362,$D143),EU_Extra!G$157:G$362,0)),Countries!$A:$B,2,FALSE),"")</f>
        <v>Komoren</v>
      </c>
      <c r="J143" s="144" t="str">
        <f>IFERROR(VLOOKUP(INDEX(EU_Extra!$D$157:$D$362,MATCH(LARGE(EU_Extra!H$157:H$362,$D143),EU_Extra!H$157:H$362,0)),Countries!$A:$B,2,FALSE),"")</f>
        <v>Panama</v>
      </c>
      <c r="K143" s="144" t="str">
        <f>IFERROR(VLOOKUP(INDEX(EU_Extra!$D$157:$D$362,MATCH(LARGE(EU_Extra!I$157:I$362,$D143),EU_Extra!I$157:I$362,0)),Countries!$A:$B,2,FALSE),"")</f>
        <v>Fidschi</v>
      </c>
      <c r="L143" s="144" t="str">
        <f>IFERROR(VLOOKUP(INDEX(EU_Extra!$D$157:$D$362,MATCH(LARGE(EU_Extra!J$157:J$362,$D143),EU_Extra!J$157:J$362,0)),Countries!$A:$B,2,FALSE),"")</f>
        <v>Montenegro</v>
      </c>
      <c r="M143" s="144" t="str">
        <f>IFERROR(VLOOKUP(INDEX(EU_Extra!$D$157:$D$362,MATCH(LARGE(EU_Extra!K$157:K$362,$D143),EU_Extra!K$157:K$362,0)),Countries!$A:$B,2,FALSE),"")</f>
        <v>Burundi</v>
      </c>
      <c r="N143" s="144" t="str">
        <f>IFERROR(VLOOKUP(INDEX(EU_Extra!$D$157:$D$362,MATCH(LARGE(EU_Extra!L$157:L$362,$D143),EU_Extra!L$157:L$362,0)),Countries!$A:$B,2,FALSE),"")</f>
        <v>Bolivien</v>
      </c>
      <c r="O143" s="144" t="str">
        <f>IFERROR(VLOOKUP(INDEX(EU_Extra!$D$157:$D$362,MATCH(LARGE(EU_Extra!M$157:M$362,$D143),EU_Extra!M$157:M$362,0)),Countries!$A:$B,2,FALSE),"")</f>
        <v>Wallis und Futuna</v>
      </c>
      <c r="P143" s="144" t="str">
        <f>IFERROR(VLOOKUP(INDEX(EU_Extra!$D$157:$D$362,MATCH(LARGE(EU_Extra!N$157:N$362,$D143),EU_Extra!N$157:N$362,0)),Countries!$A:$B,2,FALSE),"")</f>
        <v>Komoren</v>
      </c>
      <c r="Q143" s="144" t="str">
        <f>IFERROR(VLOOKUP(INDEX(EU_Extra!$D$157:$D$362,MATCH(LARGE(EU_Extra!O$157:O$362,$D143),EU_Extra!O$157:O$362,0)),Countries!$A:$B,2,FALSE),"")</f>
        <v>Seychellen</v>
      </c>
      <c r="R143" s="144" t="str">
        <f>IFERROR(VLOOKUP(INDEX(EU_Extra!$D$157:$D$362,MATCH(LARGE(EU_Extra!P$157:P$362,$D143),EU_Extra!P$157:P$362,0)),Countries!$A:$B,2,FALSE),"")</f>
        <v>Honduras</v>
      </c>
      <c r="S143" s="144" t="str">
        <f>IFERROR(VLOOKUP(INDEX(EU_Extra!$D$157:$D$362,MATCH(LARGE(EU_Extra!Q$157:Q$362,$D143),EU_Extra!Q$157:Q$362,0)),Countries!$A:$B,2,FALSE),"")</f>
        <v>Kambodscha</v>
      </c>
      <c r="T143" s="144" t="str">
        <f>IFERROR(VLOOKUP(INDEX(EU_Extra!$D$157:$D$362,MATCH(LARGE(EU_Extra!R$157:R$362,$D143),EU_Extra!R$157:R$362,0)),Countries!$A:$B,2,FALSE),"")</f>
        <v>Kolumbien</v>
      </c>
      <c r="U143" s="144" t="str">
        <f>IFERROR(VLOOKUP(INDEX(EU_Extra!$D$157:$D$362,MATCH(LARGE(EU_Extra!S$157:S$362,$D143),EU_Extra!S$157:S$362,0)),Countries!$A:$B,2,FALSE),"")</f>
        <v>Kambodscha</v>
      </c>
      <c r="V143" s="144" t="str">
        <f>IFERROR(VLOOKUP(INDEX(EU_Extra!$D$157:$D$362,MATCH(LARGE(EU_Extra!T$157:T$362,$D143),EU_Extra!T$157:T$362,0)),Countries!$A:$B,2,FALSE),"")</f>
        <v>Ecuador</v>
      </c>
      <c r="W143" s="144" t="str">
        <f>IFERROR(VLOOKUP(INDEX(EU_Extra!$D$157:$D$362,MATCH(LARGE(EU_Extra!U$157:U$362,$D143),EU_Extra!U$157:U$362,0)),Countries!$A:$B,2,FALSE),"")</f>
        <v>Panama</v>
      </c>
      <c r="X143" s="144" t="str">
        <f>IFERROR(VLOOKUP(INDEX(EU_Extra!$D$157:$D$362,MATCH(LARGE(EU_Extra!V$157:V$362,$D143),EU_Extra!V$157:V$362,0)),Countries!$A:$B,2,FALSE),"")</f>
        <v>Macau</v>
      </c>
      <c r="Y143" s="144" t="str">
        <f>IFERROR(VLOOKUP(INDEX(EU_Extra!$D$157:$D$362,MATCH(LARGE(EU_Extra!W$157:W$362,$D143),EU_Extra!W$157:W$362,0)),Countries!$A:$B,2,FALSE),"")</f>
        <v>Sri Lanka</v>
      </c>
      <c r="Z143" s="144" t="str">
        <f>IFERROR(VLOOKUP(INDEX(EU_Extra!$D$157:$D$362,MATCH(LARGE(EU_Extra!X$157:X$362,$D143),EU_Extra!X$157:X$362,0)),Countries!$A:$B,2,FALSE),"")</f>
        <v>Paraguay</v>
      </c>
      <c r="AA143" s="144" t="str">
        <f>IFERROR(VLOOKUP(INDEX(EU_Extra!$D$157:$D$362,MATCH(LARGE(EU_Extra!Y$157:Y$362,$D143),EU_Extra!Y$157:Y$362,0)),Countries!$A:$B,2,FALSE),"")</f>
        <v>Vanuatu</v>
      </c>
      <c r="AB143" s="144" t="str">
        <f>IFERROR(VLOOKUP(INDEX(EU_Extra!$D$157:$D$362,MATCH(LARGE(EU_Extra!Z$157:Z$362,$D143),EU_Extra!Z$157:Z$362,0)),Countries!$A:$B,2,FALSE),"")</f>
        <v/>
      </c>
      <c r="AC143" s="144" t="str">
        <f>IFERROR(VLOOKUP(INDEX(EU_Extra!$D$157:$D$362,MATCH(LARGE(EU_Extra!AA$157:AA$362,$D143),EU_Extra!AA$157:AA$362,0)),Countries!$A:$B,2,FALSE),"")</f>
        <v/>
      </c>
      <c r="AD143" s="144" t="str">
        <f>IFERROR(VLOOKUP(INDEX(EU_Extra!$D$157:$D$362,MATCH(LARGE(EU_Extra!AB$157:AB$362,$D143),EU_Extra!AB$157:AB$362,0)),Countries!$A:$B,2,FALSE),"")</f>
        <v/>
      </c>
      <c r="AE143" s="144" t="str">
        <f>IFERROR(VLOOKUP(INDEX(EU_Extra!$D$157:$D$362,MATCH(LARGE(EU_Extra!AC$157:AC$362,$D143),EU_Extra!AC$157:AC$362,0)),Countries!$A:$B,2,FALSE),"")</f>
        <v/>
      </c>
      <c r="AF143" s="144" t="str">
        <f>IFERROR(VLOOKUP(INDEX(EU_Extra!$D$157:$D$362,MATCH(LARGE(EU_Extra!AD$157:AD$362,$D143),EU_Extra!AD$157:AD$362,0)),Countries!$A:$B,2,FALSE),"")</f>
        <v/>
      </c>
      <c r="AG143" s="144" t="str">
        <f>IFERROR(VLOOKUP(INDEX(EU_Extra!$D$157:$D$362,MATCH(LARGE(EU_Extra!AE$157:AE$362,$D143),EU_Extra!AE$157:AE$362,0)),Countries!$A:$B,2,FALSE),"")</f>
        <v/>
      </c>
      <c r="AH143" s="144" t="str">
        <f>IFERROR(VLOOKUP(INDEX(EU_Extra!$D$157:$D$362,MATCH(LARGE(EU_Extra!AF$157:AF$362,$D143),EU_Extra!AF$157:AF$362,0)),Countries!$A:$B,2,FALSE),"")</f>
        <v/>
      </c>
      <c r="AI143" s="144" t="str">
        <f>IFERROR(VLOOKUP(INDEX(EU_Extra!$D$157:$D$362,MATCH(LARGE(EU_Extra!AG$157:AG$362,$D143),EU_Extra!AG$157:AG$362,0)),Countries!$A:$B,2,FALSE),"")</f>
        <v/>
      </c>
      <c r="AJ143" s="144" t="str">
        <f>IFERROR(VLOOKUP(INDEX(EU_Extra!$D$157:$D$362,MATCH(LARGE(EU_Extra!AH$157:AH$362,$D143),EU_Extra!AH$157:AH$362,0)),Countries!$A:$B,2,FALSE),"")</f>
        <v/>
      </c>
    </row>
    <row r="144" spans="4:36" ht="16" customHeight="1">
      <c r="D144" s="145">
        <f t="shared" si="3"/>
        <v>137</v>
      </c>
      <c r="E144" s="144" t="str">
        <f>IFERROR(VLOOKUP(INDEX(EU_Extra!$D$156:$D$362,MATCH(LARGE(EU_Extra!#REF!,$D144),EU_Extra!#REF!,0)),Countries!$A:$B,2,FALSE),"")</f>
        <v/>
      </c>
      <c r="F144" s="144" t="str">
        <f>IFERROR(VLOOKUP(INDEX(EU_Extra!$D$156:$D$362,MATCH(LARGE(EU_Extra!#REF!,$D144),EU_Extra!#REF!,0)),Countries!$A:$B,2,FALSE),"")</f>
        <v/>
      </c>
      <c r="G144" s="144" t="str">
        <f>IFERROR(VLOOKUP(INDEX(EU_Extra!$D$157:$D$362,MATCH(LARGE(EU_Extra!E$157:E$362,$D144),EU_Extra!E$157:E$362,0)),Countries!$A:$B,2,FALSE),"")</f>
        <v>Brasilien</v>
      </c>
      <c r="H144" s="144" t="str">
        <f>IFERROR(VLOOKUP(INDEX(EU_Extra!$D$157:$D$362,MATCH(LARGE(EU_Extra!F$157:F$362,$D144),EU_Extra!F$157:F$362,0)),Countries!$A:$B,2,FALSE),"")</f>
        <v>Thailand</v>
      </c>
      <c r="I144" s="144" t="str">
        <f>IFERROR(VLOOKUP(INDEX(EU_Extra!$D$157:$D$362,MATCH(LARGE(EU_Extra!G$157:G$362,$D144),EU_Extra!G$157:G$362,0)),Countries!$A:$B,2,FALSE),"")</f>
        <v>Peru</v>
      </c>
      <c r="J144" s="144" t="str">
        <f>IFERROR(VLOOKUP(INDEX(EU_Extra!$D$157:$D$362,MATCH(LARGE(EU_Extra!H$157:H$362,$D144),EU_Extra!H$157:H$362,0)),Countries!$A:$B,2,FALSE),"")</f>
        <v>Geheim Extra</v>
      </c>
      <c r="K144" s="144" t="str">
        <f>IFERROR(VLOOKUP(INDEX(EU_Extra!$D$157:$D$362,MATCH(LARGE(EU_Extra!I$157:I$362,$D144),EU_Extra!I$157:I$362,0)),Countries!$A:$B,2,FALSE),"")</f>
        <v>Salomoneninseln</v>
      </c>
      <c r="L144" s="144" t="str">
        <f>IFERROR(VLOOKUP(INDEX(EU_Extra!$D$157:$D$362,MATCH(LARGE(EU_Extra!J$157:J$362,$D144),EU_Extra!J$157:J$362,0)),Countries!$A:$B,2,FALSE),"")</f>
        <v>Ecuador</v>
      </c>
      <c r="M144" s="144" t="str">
        <f>IFERROR(VLOOKUP(INDEX(EU_Extra!$D$157:$D$362,MATCH(LARGE(EU_Extra!K$157:K$362,$D144),EU_Extra!K$157:K$362,0)),Countries!$A:$B,2,FALSE),"")</f>
        <v>Haiti</v>
      </c>
      <c r="N144" s="144" t="str">
        <f>IFERROR(VLOOKUP(INDEX(EU_Extra!$D$157:$D$362,MATCH(LARGE(EU_Extra!L$157:L$362,$D144),EU_Extra!L$157:L$362,0)),Countries!$A:$B,2,FALSE),"")</f>
        <v/>
      </c>
      <c r="O144" s="144" t="str">
        <f>IFERROR(VLOOKUP(INDEX(EU_Extra!$D$157:$D$362,MATCH(LARGE(EU_Extra!M$157:M$362,$D144),EU_Extra!M$157:M$362,0)),Countries!$A:$B,2,FALSE),"")</f>
        <v>Guatemala</v>
      </c>
      <c r="P144" s="144" t="str">
        <f>IFERROR(VLOOKUP(INDEX(EU_Extra!$D$157:$D$362,MATCH(LARGE(EU_Extra!N$157:N$362,$D144),EU_Extra!N$157:N$362,0)),Countries!$A:$B,2,FALSE),"")</f>
        <v>Venezuela</v>
      </c>
      <c r="Q144" s="144" t="str">
        <f>IFERROR(VLOOKUP(INDEX(EU_Extra!$D$157:$D$362,MATCH(LARGE(EU_Extra!O$157:O$362,$D144),EU_Extra!O$157:O$362,0)),Countries!$A:$B,2,FALSE),"")</f>
        <v>Heiliger Stuhl (Vatikanstadt)</v>
      </c>
      <c r="R144" s="144" t="str">
        <f>IFERROR(VLOOKUP(INDEX(EU_Extra!$D$157:$D$362,MATCH(LARGE(EU_Extra!P$157:P$362,$D144),EU_Extra!P$157:P$362,0)),Countries!$A:$B,2,FALSE),"")</f>
        <v>Vanuatu</v>
      </c>
      <c r="S144" s="144" t="str">
        <f>IFERROR(VLOOKUP(INDEX(EU_Extra!$D$157:$D$362,MATCH(LARGE(EU_Extra!Q$157:Q$362,$D144),EU_Extra!Q$157:Q$362,0)),Countries!$A:$B,2,FALSE),"")</f>
        <v>Seychellen</v>
      </c>
      <c r="T144" s="144" t="str">
        <f>IFERROR(VLOOKUP(INDEX(EU_Extra!$D$157:$D$362,MATCH(LARGE(EU_Extra!R$157:R$362,$D144),EU_Extra!R$157:R$362,0)),Countries!$A:$B,2,FALSE),"")</f>
        <v>Panama</v>
      </c>
      <c r="U144" s="144" t="str">
        <f>IFERROR(VLOOKUP(INDEX(EU_Extra!$D$157:$D$362,MATCH(LARGE(EU_Extra!S$157:S$362,$D144),EU_Extra!S$157:S$362,0)),Countries!$A:$B,2,FALSE),"")</f>
        <v>Nigeria</v>
      </c>
      <c r="V144" s="144" t="str">
        <f>IFERROR(VLOOKUP(INDEX(EU_Extra!$D$157:$D$362,MATCH(LARGE(EU_Extra!T$157:T$362,$D144),EU_Extra!T$157:T$362,0)),Countries!$A:$B,2,FALSE),"")</f>
        <v>Kyrgyzstan</v>
      </c>
      <c r="W144" s="144" t="str">
        <f>IFERROR(VLOOKUP(INDEX(EU_Extra!$D$157:$D$362,MATCH(LARGE(EU_Extra!U$157:U$362,$D144),EU_Extra!U$157:U$362,0)),Countries!$A:$B,2,FALSE),"")</f>
        <v>Curacao</v>
      </c>
      <c r="X144" s="144" t="str">
        <f>IFERROR(VLOOKUP(INDEX(EU_Extra!$D$157:$D$362,MATCH(LARGE(EU_Extra!V$157:V$362,$D144),EU_Extra!V$157:V$362,0)),Countries!$A:$B,2,FALSE),"")</f>
        <v>Guyana</v>
      </c>
      <c r="Y144" s="144" t="str">
        <f>IFERROR(VLOOKUP(INDEX(EU_Extra!$D$157:$D$362,MATCH(LARGE(EU_Extra!W$157:W$362,$D144),EU_Extra!W$157:W$362,0)),Countries!$A:$B,2,FALSE),"")</f>
        <v>Südsudan</v>
      </c>
      <c r="Z144" s="144" t="str">
        <f>IFERROR(VLOOKUP(INDEX(EU_Extra!$D$157:$D$362,MATCH(LARGE(EU_Extra!X$157:X$362,$D144),EU_Extra!X$157:X$362,0)),Countries!$A:$B,2,FALSE),"")</f>
        <v>Macau</v>
      </c>
      <c r="AA144" s="144" t="str">
        <f>IFERROR(VLOOKUP(INDEX(EU_Extra!$D$157:$D$362,MATCH(LARGE(EU_Extra!Y$157:Y$362,$D144),EU_Extra!Y$157:Y$362,0)),Countries!$A:$B,2,FALSE),"")</f>
        <v>Venezuela</v>
      </c>
      <c r="AB144" s="144" t="str">
        <f>IFERROR(VLOOKUP(INDEX(EU_Extra!$D$157:$D$362,MATCH(LARGE(EU_Extra!Z$157:Z$362,$D144),EU_Extra!Z$157:Z$362,0)),Countries!$A:$B,2,FALSE),"")</f>
        <v/>
      </c>
      <c r="AC144" s="144" t="str">
        <f>IFERROR(VLOOKUP(INDEX(EU_Extra!$D$157:$D$362,MATCH(LARGE(EU_Extra!AA$157:AA$362,$D144),EU_Extra!AA$157:AA$362,0)),Countries!$A:$B,2,FALSE),"")</f>
        <v/>
      </c>
      <c r="AD144" s="144" t="str">
        <f>IFERROR(VLOOKUP(INDEX(EU_Extra!$D$157:$D$362,MATCH(LARGE(EU_Extra!AB$157:AB$362,$D144),EU_Extra!AB$157:AB$362,0)),Countries!$A:$B,2,FALSE),"")</f>
        <v/>
      </c>
      <c r="AE144" s="144" t="str">
        <f>IFERROR(VLOOKUP(INDEX(EU_Extra!$D$157:$D$362,MATCH(LARGE(EU_Extra!AC$157:AC$362,$D144),EU_Extra!AC$157:AC$362,0)),Countries!$A:$B,2,FALSE),"")</f>
        <v/>
      </c>
      <c r="AF144" s="144" t="str">
        <f>IFERROR(VLOOKUP(INDEX(EU_Extra!$D$157:$D$362,MATCH(LARGE(EU_Extra!AD$157:AD$362,$D144),EU_Extra!AD$157:AD$362,0)),Countries!$A:$B,2,FALSE),"")</f>
        <v/>
      </c>
      <c r="AG144" s="144" t="str">
        <f>IFERROR(VLOOKUP(INDEX(EU_Extra!$D$157:$D$362,MATCH(LARGE(EU_Extra!AE$157:AE$362,$D144),EU_Extra!AE$157:AE$362,0)),Countries!$A:$B,2,FALSE),"")</f>
        <v/>
      </c>
      <c r="AH144" s="144" t="str">
        <f>IFERROR(VLOOKUP(INDEX(EU_Extra!$D$157:$D$362,MATCH(LARGE(EU_Extra!AF$157:AF$362,$D144),EU_Extra!AF$157:AF$362,0)),Countries!$A:$B,2,FALSE),"")</f>
        <v/>
      </c>
      <c r="AI144" s="144" t="str">
        <f>IFERROR(VLOOKUP(INDEX(EU_Extra!$D$157:$D$362,MATCH(LARGE(EU_Extra!AG$157:AG$362,$D144),EU_Extra!AG$157:AG$362,0)),Countries!$A:$B,2,FALSE),"")</f>
        <v/>
      </c>
      <c r="AJ144" s="144" t="str">
        <f>IFERROR(VLOOKUP(INDEX(EU_Extra!$D$157:$D$362,MATCH(LARGE(EU_Extra!AH$157:AH$362,$D144),EU_Extra!AH$157:AH$362,0)),Countries!$A:$B,2,FALSE),"")</f>
        <v/>
      </c>
    </row>
    <row r="145" spans="4:36" ht="16" customHeight="1">
      <c r="D145" s="145">
        <f t="shared" si="3"/>
        <v>138</v>
      </c>
      <c r="E145" s="144" t="str">
        <f>IFERROR(VLOOKUP(INDEX(EU_Extra!$D$156:$D$362,MATCH(LARGE(EU_Extra!#REF!,$D145),EU_Extra!#REF!,0)),Countries!$A:$B,2,FALSE),"")</f>
        <v/>
      </c>
      <c r="F145" s="144" t="str">
        <f>IFERROR(VLOOKUP(INDEX(EU_Extra!$D$156:$D$362,MATCH(LARGE(EU_Extra!#REF!,$D145),EU_Extra!#REF!,0)),Countries!$A:$B,2,FALSE),"")</f>
        <v/>
      </c>
      <c r="G145" s="144" t="str">
        <f>IFERROR(VLOOKUP(INDEX(EU_Extra!$D$157:$D$362,MATCH(LARGE(EU_Extra!E$157:E$362,$D145),EU_Extra!E$157:E$362,0)),Countries!$A:$B,2,FALSE),"")</f>
        <v>Argentinien</v>
      </c>
      <c r="H145" s="144" t="str">
        <f>IFERROR(VLOOKUP(INDEX(EU_Extra!$D$157:$D$362,MATCH(LARGE(EU_Extra!F$157:F$362,$D145),EU_Extra!F$157:F$362,0)),Countries!$A:$B,2,FALSE),"")</f>
        <v>Panama</v>
      </c>
      <c r="I145" s="144" t="str">
        <f>IFERROR(VLOOKUP(INDEX(EU_Extra!$D$157:$D$362,MATCH(LARGE(EU_Extra!G$157:G$362,$D145),EU_Extra!G$157:G$362,0)),Countries!$A:$B,2,FALSE),"")</f>
        <v>Neuseeland</v>
      </c>
      <c r="J145" s="144" t="str">
        <f>IFERROR(VLOOKUP(INDEX(EU_Extra!$D$157:$D$362,MATCH(LARGE(EU_Extra!H$157:H$362,$D145),EU_Extra!H$157:H$362,0)),Countries!$A:$B,2,FALSE),"")</f>
        <v>Costa Rica</v>
      </c>
      <c r="K145" s="144" t="str">
        <f>IFERROR(VLOOKUP(INDEX(EU_Extra!$D$157:$D$362,MATCH(LARGE(EU_Extra!I$157:I$362,$D145),EU_Extra!I$157:I$362,0)),Countries!$A:$B,2,FALSE),"")</f>
        <v>Neuseeland</v>
      </c>
      <c r="L145" s="144" t="str">
        <f>IFERROR(VLOOKUP(INDEX(EU_Extra!$D$157:$D$362,MATCH(LARGE(EU_Extra!J$157:J$362,$D145),EU_Extra!J$157:J$362,0)),Countries!$A:$B,2,FALSE),"")</f>
        <v>Bahamas</v>
      </c>
      <c r="M145" s="144" t="str">
        <f>IFERROR(VLOOKUP(INDEX(EU_Extra!$D$157:$D$362,MATCH(LARGE(EU_Extra!K$157:K$362,$D145),EU_Extra!K$157:K$362,0)),Countries!$A:$B,2,FALSE),"")</f>
        <v>Eritrea</v>
      </c>
      <c r="N145" s="144" t="str">
        <f>IFERROR(VLOOKUP(INDEX(EU_Extra!$D$157:$D$362,MATCH(LARGE(EU_Extra!L$157:L$362,$D145),EU_Extra!L$157:L$362,0)),Countries!$A:$B,2,FALSE),"")</f>
        <v/>
      </c>
      <c r="O145" s="144" t="str">
        <f>IFERROR(VLOOKUP(INDEX(EU_Extra!$D$157:$D$362,MATCH(LARGE(EU_Extra!M$157:M$362,$D145),EU_Extra!M$157:M$362,0)),Countries!$A:$B,2,FALSE),"")</f>
        <v>Liechtenstein</v>
      </c>
      <c r="P145" s="144" t="str">
        <f>IFERROR(VLOOKUP(INDEX(EU_Extra!$D$157:$D$362,MATCH(LARGE(EU_Extra!N$157:N$362,$D145),EU_Extra!N$157:N$362,0)),Countries!$A:$B,2,FALSE),"")</f>
        <v>Liechtenstein</v>
      </c>
      <c r="Q145" s="144" t="str">
        <f>IFERROR(VLOOKUP(INDEX(EU_Extra!$D$157:$D$362,MATCH(LARGE(EU_Extra!O$157:O$362,$D145),EU_Extra!O$157:O$362,0)),Countries!$A:$B,2,FALSE),"")</f>
        <v>Kaimaninseln</v>
      </c>
      <c r="R145" s="144" t="str">
        <f>IFERROR(VLOOKUP(INDEX(EU_Extra!$D$157:$D$362,MATCH(LARGE(EU_Extra!P$157:P$362,$D145),EU_Extra!P$157:P$362,0)),Countries!$A:$B,2,FALSE),"")</f>
        <v>Trinidad und Tobago</v>
      </c>
      <c r="S145" s="144" t="str">
        <f>IFERROR(VLOOKUP(INDEX(EU_Extra!$D$157:$D$362,MATCH(LARGE(EU_Extra!Q$157:Q$362,$D145),EU_Extra!Q$157:Q$362,0)),Countries!$A:$B,2,FALSE),"")</f>
        <v>Macau</v>
      </c>
      <c r="T145" s="144" t="str">
        <f>IFERROR(VLOOKUP(INDEX(EU_Extra!$D$157:$D$362,MATCH(LARGE(EU_Extra!R$157:R$362,$D145),EU_Extra!R$157:R$362,0)),Countries!$A:$B,2,FALSE),"")</f>
        <v>Barbados</v>
      </c>
      <c r="U145" s="144" t="str">
        <f>IFERROR(VLOOKUP(INDEX(EU_Extra!$D$157:$D$362,MATCH(LARGE(EU_Extra!S$157:S$362,$D145),EU_Extra!S$157:S$362,0)),Countries!$A:$B,2,FALSE),"")</f>
        <v>St Pierre und Miquelon</v>
      </c>
      <c r="V145" s="144" t="str">
        <f>IFERROR(VLOOKUP(INDEX(EU_Extra!$D$157:$D$362,MATCH(LARGE(EU_Extra!T$157:T$362,$D145),EU_Extra!T$157:T$362,0)),Countries!$A:$B,2,FALSE),"")</f>
        <v>Afghanistan</v>
      </c>
      <c r="W145" s="144" t="str">
        <f>IFERROR(VLOOKUP(INDEX(EU_Extra!$D$157:$D$362,MATCH(LARGE(EU_Extra!U$157:U$362,$D145),EU_Extra!U$157:U$362,0)),Countries!$A:$B,2,FALSE),"")</f>
        <v>Kolumbien</v>
      </c>
      <c r="X145" s="144" t="str">
        <f>IFERROR(VLOOKUP(INDEX(EU_Extra!$D$157:$D$362,MATCH(LARGE(EU_Extra!V$157:V$362,$D145),EU_Extra!V$157:V$362,0)),Countries!$A:$B,2,FALSE),"")</f>
        <v>St Pierre und Miquelon</v>
      </c>
      <c r="Y145" s="144" t="str">
        <f>IFERROR(VLOOKUP(INDEX(EU_Extra!$D$157:$D$362,MATCH(LARGE(EU_Extra!W$157:W$362,$D145),EU_Extra!W$157:W$362,0)),Countries!$A:$B,2,FALSE),"")</f>
        <v>Tadschikistan</v>
      </c>
      <c r="Z145" s="144" t="str">
        <f>IFERROR(VLOOKUP(INDEX(EU_Extra!$D$157:$D$362,MATCH(LARGE(EU_Extra!X$157:X$362,$D145),EU_Extra!X$157:X$362,0)),Countries!$A:$B,2,FALSE),"")</f>
        <v>Sri Lanka</v>
      </c>
      <c r="AA145" s="144" t="str">
        <f>IFERROR(VLOOKUP(INDEX(EU_Extra!$D$157:$D$362,MATCH(LARGE(EU_Extra!Y$157:Y$362,$D145),EU_Extra!Y$157:Y$362,0)),Countries!$A:$B,2,FALSE),"")</f>
        <v>Britische Jungferninseln</v>
      </c>
      <c r="AB145" s="144" t="str">
        <f>IFERROR(VLOOKUP(INDEX(EU_Extra!$D$157:$D$362,MATCH(LARGE(EU_Extra!Z$157:Z$362,$D145),EU_Extra!Z$157:Z$362,0)),Countries!$A:$B,2,FALSE),"")</f>
        <v/>
      </c>
      <c r="AC145" s="144" t="str">
        <f>IFERROR(VLOOKUP(INDEX(EU_Extra!$D$157:$D$362,MATCH(LARGE(EU_Extra!AA$157:AA$362,$D145),EU_Extra!AA$157:AA$362,0)),Countries!$A:$B,2,FALSE),"")</f>
        <v/>
      </c>
      <c r="AD145" s="144" t="str">
        <f>IFERROR(VLOOKUP(INDEX(EU_Extra!$D$157:$D$362,MATCH(LARGE(EU_Extra!AB$157:AB$362,$D145),EU_Extra!AB$157:AB$362,0)),Countries!$A:$B,2,FALSE),"")</f>
        <v/>
      </c>
      <c r="AE145" s="144" t="str">
        <f>IFERROR(VLOOKUP(INDEX(EU_Extra!$D$157:$D$362,MATCH(LARGE(EU_Extra!AC$157:AC$362,$D145),EU_Extra!AC$157:AC$362,0)),Countries!$A:$B,2,FALSE),"")</f>
        <v/>
      </c>
      <c r="AF145" s="144" t="str">
        <f>IFERROR(VLOOKUP(INDEX(EU_Extra!$D$157:$D$362,MATCH(LARGE(EU_Extra!AD$157:AD$362,$D145),EU_Extra!AD$157:AD$362,0)),Countries!$A:$B,2,FALSE),"")</f>
        <v/>
      </c>
      <c r="AG145" s="144" t="str">
        <f>IFERROR(VLOOKUP(INDEX(EU_Extra!$D$157:$D$362,MATCH(LARGE(EU_Extra!AE$157:AE$362,$D145),EU_Extra!AE$157:AE$362,0)),Countries!$A:$B,2,FALSE),"")</f>
        <v/>
      </c>
      <c r="AH145" s="144" t="str">
        <f>IFERROR(VLOOKUP(INDEX(EU_Extra!$D$157:$D$362,MATCH(LARGE(EU_Extra!AF$157:AF$362,$D145),EU_Extra!AF$157:AF$362,0)),Countries!$A:$B,2,FALSE),"")</f>
        <v/>
      </c>
      <c r="AI145" s="144" t="str">
        <f>IFERROR(VLOOKUP(INDEX(EU_Extra!$D$157:$D$362,MATCH(LARGE(EU_Extra!AG$157:AG$362,$D145),EU_Extra!AG$157:AG$362,0)),Countries!$A:$B,2,FALSE),"")</f>
        <v/>
      </c>
      <c r="AJ145" s="144" t="str">
        <f>IFERROR(VLOOKUP(INDEX(EU_Extra!$D$157:$D$362,MATCH(LARGE(EU_Extra!AH$157:AH$362,$D145),EU_Extra!AH$157:AH$362,0)),Countries!$A:$B,2,FALSE),"")</f>
        <v/>
      </c>
    </row>
    <row r="146" spans="4:36" ht="16" customHeight="1">
      <c r="D146" s="145">
        <f t="shared" si="3"/>
        <v>139</v>
      </c>
      <c r="E146" s="144" t="str">
        <f>IFERROR(VLOOKUP(INDEX(EU_Extra!$D$156:$D$362,MATCH(LARGE(EU_Extra!#REF!,$D146),EU_Extra!#REF!,0)),Countries!$A:$B,2,FALSE),"")</f>
        <v/>
      </c>
      <c r="F146" s="144" t="str">
        <f>IFERROR(VLOOKUP(INDEX(EU_Extra!$D$156:$D$362,MATCH(LARGE(EU_Extra!#REF!,$D146),EU_Extra!#REF!,0)),Countries!$A:$B,2,FALSE),"")</f>
        <v/>
      </c>
      <c r="G146" s="144" t="str">
        <f>IFERROR(VLOOKUP(INDEX(EU_Extra!$D$157:$D$362,MATCH(LARGE(EU_Extra!E$157:E$362,$D146),EU_Extra!E$157:E$362,0)),Countries!$A:$B,2,FALSE),"")</f>
        <v>Kasachstan</v>
      </c>
      <c r="H146" s="144" t="str">
        <f>IFERROR(VLOOKUP(INDEX(EU_Extra!$D$157:$D$362,MATCH(LARGE(EU_Extra!F$157:F$362,$D146),EU_Extra!F$157:F$362,0)),Countries!$A:$B,2,FALSE),"")</f>
        <v>Taiwan</v>
      </c>
      <c r="I146" s="144" t="str">
        <f>IFERROR(VLOOKUP(INDEX(EU_Extra!$D$157:$D$362,MATCH(LARGE(EU_Extra!G$157:G$362,$D146),EU_Extra!G$157:G$362,0)),Countries!$A:$B,2,FALSE),"")</f>
        <v>Brasilien</v>
      </c>
      <c r="J146" s="144" t="str">
        <f>IFERROR(VLOOKUP(INDEX(EU_Extra!$D$157:$D$362,MATCH(LARGE(EU_Extra!H$157:H$362,$D146),EU_Extra!H$157:H$362,0)),Countries!$A:$B,2,FALSE),"")</f>
        <v>Mauritius</v>
      </c>
      <c r="K146" s="144" t="str">
        <f>IFERROR(VLOOKUP(INDEX(EU_Extra!$D$157:$D$362,MATCH(LARGE(EU_Extra!I$157:I$362,$D146),EU_Extra!I$157:I$362,0)),Countries!$A:$B,2,FALSE),"")</f>
        <v>Lesotho</v>
      </c>
      <c r="L146" s="144" t="str">
        <f>IFERROR(VLOOKUP(INDEX(EU_Extra!$D$157:$D$362,MATCH(LARGE(EU_Extra!J$157:J$362,$D146),EU_Extra!J$157:J$362,0)),Countries!$A:$B,2,FALSE),"")</f>
        <v>Bahamas</v>
      </c>
      <c r="M146" s="144" t="str">
        <f>IFERROR(VLOOKUP(INDEX(EU_Extra!$D$157:$D$362,MATCH(LARGE(EU_Extra!K$157:K$362,$D146),EU_Extra!K$157:K$362,0)),Countries!$A:$B,2,FALSE),"")</f>
        <v>Venezuela</v>
      </c>
      <c r="N146" s="144" t="str">
        <f>IFERROR(VLOOKUP(INDEX(EU_Extra!$D$157:$D$362,MATCH(LARGE(EU_Extra!L$157:L$362,$D146),EU_Extra!L$157:L$362,0)),Countries!$A:$B,2,FALSE),"")</f>
        <v/>
      </c>
      <c r="O146" s="144" t="str">
        <f>IFERROR(VLOOKUP(INDEX(EU_Extra!$D$157:$D$362,MATCH(LARGE(EU_Extra!M$157:M$362,$D146),EU_Extra!M$157:M$362,0)),Countries!$A:$B,2,FALSE),"")</f>
        <v>Kuba</v>
      </c>
      <c r="P146" s="144" t="str">
        <f>IFERROR(VLOOKUP(INDEX(EU_Extra!$D$157:$D$362,MATCH(LARGE(EU_Extra!N$157:N$362,$D146),EU_Extra!N$157:N$362,0)),Countries!$A:$B,2,FALSE),"")</f>
        <v>Mali</v>
      </c>
      <c r="Q146" s="144" t="str">
        <f>IFERROR(VLOOKUP(INDEX(EU_Extra!$D$157:$D$362,MATCH(LARGE(EU_Extra!O$157:O$362,$D146),EU_Extra!O$157:O$362,0)),Countries!$A:$B,2,FALSE),"")</f>
        <v>Tansania</v>
      </c>
      <c r="R146" s="144" t="str">
        <f>IFERROR(VLOOKUP(INDEX(EU_Extra!$D$157:$D$362,MATCH(LARGE(EU_Extra!P$157:P$362,$D146),EU_Extra!P$157:P$362,0)),Countries!$A:$B,2,FALSE),"")</f>
        <v>Curacao</v>
      </c>
      <c r="S146" s="144" t="str">
        <f>IFERROR(VLOOKUP(INDEX(EU_Extra!$D$157:$D$362,MATCH(LARGE(EU_Extra!Q$157:Q$362,$D146),EU_Extra!Q$157:Q$362,0)),Countries!$A:$B,2,FALSE),"")</f>
        <v>Sudan</v>
      </c>
      <c r="T146" s="144" t="str">
        <f>IFERROR(VLOOKUP(INDEX(EU_Extra!$D$157:$D$362,MATCH(LARGE(EU_Extra!R$157:R$362,$D146),EU_Extra!R$157:R$362,0)),Countries!$A:$B,2,FALSE),"")</f>
        <v>Venezuela</v>
      </c>
      <c r="U146" s="144" t="str">
        <f>IFERROR(VLOOKUP(INDEX(EU_Extra!$D$157:$D$362,MATCH(LARGE(EU_Extra!S$157:S$362,$D146),EU_Extra!S$157:S$362,0)),Countries!$A:$B,2,FALSE),"")</f>
        <v>Macau</v>
      </c>
      <c r="V146" s="144" t="str">
        <f>IFERROR(VLOOKUP(INDEX(EU_Extra!$D$157:$D$362,MATCH(LARGE(EU_Extra!T$157:T$362,$D146),EU_Extra!T$157:T$362,0)),Countries!$A:$B,2,FALSE),"")</f>
        <v>Kambodscha</v>
      </c>
      <c r="W146" s="144" t="str">
        <f>IFERROR(VLOOKUP(INDEX(EU_Extra!$D$157:$D$362,MATCH(LARGE(EU_Extra!U$157:U$362,$D146),EU_Extra!U$157:U$362,0)),Countries!$A:$B,2,FALSE),"")</f>
        <v>Zentralafrikanische Republik</v>
      </c>
      <c r="X146" s="144" t="str">
        <f>IFERROR(VLOOKUP(INDEX(EU_Extra!$D$157:$D$362,MATCH(LARGE(EU_Extra!V$157:V$362,$D146),EU_Extra!V$157:V$362,0)),Countries!$A:$B,2,FALSE),"")</f>
        <v>El Salvador</v>
      </c>
      <c r="Y146" s="144" t="str">
        <f>IFERROR(VLOOKUP(INDEX(EU_Extra!$D$157:$D$362,MATCH(LARGE(EU_Extra!W$157:W$362,$D146),EU_Extra!W$157:W$362,0)),Countries!$A:$B,2,FALSE),"")</f>
        <v>Turkmenistan</v>
      </c>
      <c r="Z146" s="144" t="str">
        <f>IFERROR(VLOOKUP(INDEX(EU_Extra!$D$157:$D$362,MATCH(LARGE(EU_Extra!X$157:X$362,$D146),EU_Extra!X$157:X$362,0)),Countries!$A:$B,2,FALSE),"")</f>
        <v>Vanuatu</v>
      </c>
      <c r="AA146" s="144" t="str">
        <f>IFERROR(VLOOKUP(INDEX(EU_Extra!$D$157:$D$362,MATCH(LARGE(EU_Extra!Y$157:Y$362,$D146),EU_Extra!Y$157:Y$362,0)),Countries!$A:$B,2,FALSE),"")</f>
        <v>Ecuador</v>
      </c>
      <c r="AB146" s="144" t="str">
        <f>IFERROR(VLOOKUP(INDEX(EU_Extra!$D$157:$D$362,MATCH(LARGE(EU_Extra!Z$157:Z$362,$D146),EU_Extra!Z$157:Z$362,0)),Countries!$A:$B,2,FALSE),"")</f>
        <v/>
      </c>
      <c r="AC146" s="144" t="str">
        <f>IFERROR(VLOOKUP(INDEX(EU_Extra!$D$157:$D$362,MATCH(LARGE(EU_Extra!AA$157:AA$362,$D146),EU_Extra!AA$157:AA$362,0)),Countries!$A:$B,2,FALSE),"")</f>
        <v/>
      </c>
      <c r="AD146" s="144" t="str">
        <f>IFERROR(VLOOKUP(INDEX(EU_Extra!$D$157:$D$362,MATCH(LARGE(EU_Extra!AB$157:AB$362,$D146),EU_Extra!AB$157:AB$362,0)),Countries!$A:$B,2,FALSE),"")</f>
        <v/>
      </c>
      <c r="AE146" s="144" t="str">
        <f>IFERROR(VLOOKUP(INDEX(EU_Extra!$D$157:$D$362,MATCH(LARGE(EU_Extra!AC$157:AC$362,$D146),EU_Extra!AC$157:AC$362,0)),Countries!$A:$B,2,FALSE),"")</f>
        <v/>
      </c>
      <c r="AF146" s="144" t="str">
        <f>IFERROR(VLOOKUP(INDEX(EU_Extra!$D$157:$D$362,MATCH(LARGE(EU_Extra!AD$157:AD$362,$D146),EU_Extra!AD$157:AD$362,0)),Countries!$A:$B,2,FALSE),"")</f>
        <v/>
      </c>
      <c r="AG146" s="144" t="str">
        <f>IFERROR(VLOOKUP(INDEX(EU_Extra!$D$157:$D$362,MATCH(LARGE(EU_Extra!AE$157:AE$362,$D146),EU_Extra!AE$157:AE$362,0)),Countries!$A:$B,2,FALSE),"")</f>
        <v/>
      </c>
      <c r="AH146" s="144" t="str">
        <f>IFERROR(VLOOKUP(INDEX(EU_Extra!$D$157:$D$362,MATCH(LARGE(EU_Extra!AF$157:AF$362,$D146),EU_Extra!AF$157:AF$362,0)),Countries!$A:$B,2,FALSE),"")</f>
        <v/>
      </c>
      <c r="AI146" s="144" t="str">
        <f>IFERROR(VLOOKUP(INDEX(EU_Extra!$D$157:$D$362,MATCH(LARGE(EU_Extra!AG$157:AG$362,$D146),EU_Extra!AG$157:AG$362,0)),Countries!$A:$B,2,FALSE),"")</f>
        <v/>
      </c>
      <c r="AJ146" s="144" t="str">
        <f>IFERROR(VLOOKUP(INDEX(EU_Extra!$D$157:$D$362,MATCH(LARGE(EU_Extra!AH$157:AH$362,$D146),EU_Extra!AH$157:AH$362,0)),Countries!$A:$B,2,FALSE),"")</f>
        <v/>
      </c>
    </row>
    <row r="147" spans="4:36" ht="16" customHeight="1">
      <c r="D147" s="145">
        <f t="shared" si="3"/>
        <v>140</v>
      </c>
      <c r="E147" s="144" t="str">
        <f>IFERROR(VLOOKUP(INDEX(EU_Extra!$D$156:$D$362,MATCH(LARGE(EU_Extra!#REF!,$D147),EU_Extra!#REF!,0)),Countries!$A:$B,2,FALSE),"")</f>
        <v/>
      </c>
      <c r="F147" s="144" t="str">
        <f>IFERROR(VLOOKUP(INDEX(EU_Extra!$D$156:$D$362,MATCH(LARGE(EU_Extra!#REF!,$D147),EU_Extra!#REF!,0)),Countries!$A:$B,2,FALSE),"")</f>
        <v/>
      </c>
      <c r="G147" s="144" t="str">
        <f>IFERROR(VLOOKUP(INDEX(EU_Extra!$D$157:$D$362,MATCH(LARGE(EU_Extra!E$157:E$362,$D147),EU_Extra!E$157:E$362,0)),Countries!$A:$B,2,FALSE),"")</f>
        <v>Kambodscha</v>
      </c>
      <c r="H147" s="144" t="str">
        <f>IFERROR(VLOOKUP(INDEX(EU_Extra!$D$157:$D$362,MATCH(LARGE(EU_Extra!F$157:F$362,$D147),EU_Extra!F$157:F$362,0)),Countries!$A:$B,2,FALSE),"")</f>
        <v>Costa Rica</v>
      </c>
      <c r="I147" s="144" t="str">
        <f>IFERROR(VLOOKUP(INDEX(EU_Extra!$D$157:$D$362,MATCH(LARGE(EU_Extra!G$157:G$362,$D147),EU_Extra!G$157:G$362,0)),Countries!$A:$B,2,FALSE),"")</f>
        <v>Brasilien</v>
      </c>
      <c r="J147" s="144" t="str">
        <f>IFERROR(VLOOKUP(INDEX(EU_Extra!$D$157:$D$362,MATCH(LARGE(EU_Extra!H$157:H$362,$D147),EU_Extra!H$157:H$362,0)),Countries!$A:$B,2,FALSE),"")</f>
        <v>Mayotte</v>
      </c>
      <c r="K147" s="144" t="str">
        <f>IFERROR(VLOOKUP(INDEX(EU_Extra!$D$157:$D$362,MATCH(LARGE(EU_Extra!I$157:I$362,$D147),EU_Extra!I$157:I$362,0)),Countries!$A:$B,2,FALSE),"")</f>
        <v>Kuba</v>
      </c>
      <c r="L147" s="144" t="str">
        <f>IFERROR(VLOOKUP(INDEX(EU_Extra!$D$157:$D$362,MATCH(LARGE(EU_Extra!J$157:J$362,$D147),EU_Extra!J$157:J$362,0)),Countries!$A:$B,2,FALSE),"")</f>
        <v>Tansania</v>
      </c>
      <c r="M147" s="144" t="str">
        <f>IFERROR(VLOOKUP(INDEX(EU_Extra!$D$157:$D$362,MATCH(LARGE(EU_Extra!K$157:K$362,$D147),EU_Extra!K$157:K$362,0)),Countries!$A:$B,2,FALSE),"")</f>
        <v>Gabun</v>
      </c>
      <c r="N147" s="144" t="str">
        <f>IFERROR(VLOOKUP(INDEX(EU_Extra!$D$157:$D$362,MATCH(LARGE(EU_Extra!L$157:L$362,$D147),EU_Extra!L$157:L$362,0)),Countries!$A:$B,2,FALSE),"")</f>
        <v/>
      </c>
      <c r="O147" s="144" t="str">
        <f>IFERROR(VLOOKUP(INDEX(EU_Extra!$D$157:$D$362,MATCH(LARGE(EU_Extra!M$157:M$362,$D147),EU_Extra!M$157:M$362,0)),Countries!$A:$B,2,FALSE),"")</f>
        <v>Kaimaninseln</v>
      </c>
      <c r="P147" s="144" t="str">
        <f>IFERROR(VLOOKUP(INDEX(EU_Extra!$D$157:$D$362,MATCH(LARGE(EU_Extra!N$157:N$362,$D147),EU_Extra!N$157:N$362,0)),Countries!$A:$B,2,FALSE),"")</f>
        <v>Macau</v>
      </c>
      <c r="Q147" s="144" t="str">
        <f>IFERROR(VLOOKUP(INDEX(EU_Extra!$D$157:$D$362,MATCH(LARGE(EU_Extra!O$157:O$362,$D147),EU_Extra!O$157:O$362,0)),Countries!$A:$B,2,FALSE),"")</f>
        <v>Liechtenstein</v>
      </c>
      <c r="R147" s="144" t="str">
        <f>IFERROR(VLOOKUP(INDEX(EU_Extra!$D$157:$D$362,MATCH(LARGE(EU_Extra!P$157:P$362,$D147),EU_Extra!P$157:P$362,0)),Countries!$A:$B,2,FALSE),"")</f>
        <v>Uruguay</v>
      </c>
      <c r="S147" s="144" t="str">
        <f>IFERROR(VLOOKUP(INDEX(EU_Extra!$D$157:$D$362,MATCH(LARGE(EU_Extra!Q$157:Q$362,$D147),EU_Extra!Q$157:Q$362,0)),Countries!$A:$B,2,FALSE),"")</f>
        <v>Guatemala</v>
      </c>
      <c r="T147" s="144" t="str">
        <f>IFERROR(VLOOKUP(INDEX(EU_Extra!$D$157:$D$362,MATCH(LARGE(EU_Extra!R$157:R$362,$D147),EU_Extra!R$157:R$362,0)),Countries!$A:$B,2,FALSE),"")</f>
        <v>El Salvador</v>
      </c>
      <c r="U147" s="144" t="str">
        <f>IFERROR(VLOOKUP(INDEX(EU_Extra!$D$157:$D$362,MATCH(LARGE(EU_Extra!S$157:S$362,$D147),EU_Extra!S$157:S$362,0)),Countries!$A:$B,2,FALSE),"")</f>
        <v>Vanuatu</v>
      </c>
      <c r="V147" s="144" t="str">
        <f>IFERROR(VLOOKUP(INDEX(EU_Extra!$D$157:$D$362,MATCH(LARGE(EU_Extra!T$157:T$362,$D147),EU_Extra!T$157:T$362,0)),Countries!$A:$B,2,FALSE),"")</f>
        <v>Usbekistan</v>
      </c>
      <c r="W147" s="144" t="str">
        <f>IFERROR(VLOOKUP(INDEX(EU_Extra!$D$157:$D$362,MATCH(LARGE(EU_Extra!U$157:U$362,$D147),EU_Extra!U$157:U$362,0)),Countries!$A:$B,2,FALSE),"")</f>
        <v>Seychellen</v>
      </c>
      <c r="X147" s="144" t="str">
        <f>IFERROR(VLOOKUP(INDEX(EU_Extra!$D$157:$D$362,MATCH(LARGE(EU_Extra!V$157:V$362,$D147),EU_Extra!V$157:V$362,0)),Countries!$A:$B,2,FALSE),"")</f>
        <v>Seychellen</v>
      </c>
      <c r="Y147" s="144" t="str">
        <f>IFERROR(VLOOKUP(INDEX(EU_Extra!$D$157:$D$362,MATCH(LARGE(EU_Extra!W$157:W$362,$D147),EU_Extra!W$157:W$362,0)),Countries!$A:$B,2,FALSE),"")</f>
        <v>St Lucia</v>
      </c>
      <c r="Z147" s="144" t="str">
        <f>IFERROR(VLOOKUP(INDEX(EU_Extra!$D$157:$D$362,MATCH(LARGE(EU_Extra!X$157:X$362,$D147),EU_Extra!X$157:X$362,0)),Countries!$A:$B,2,FALSE),"")</f>
        <v>St Pierre und Miquelon</v>
      </c>
      <c r="AA147" s="144" t="str">
        <f>IFERROR(VLOOKUP(INDEX(EU_Extra!$D$157:$D$362,MATCH(LARGE(EU_Extra!Y$157:Y$362,$D147),EU_Extra!Y$157:Y$362,0)),Countries!$A:$B,2,FALSE),"")</f>
        <v>Costa Rica</v>
      </c>
      <c r="AB147" s="144" t="str">
        <f>IFERROR(VLOOKUP(INDEX(EU_Extra!$D$157:$D$362,MATCH(LARGE(EU_Extra!Z$157:Z$362,$D147),EU_Extra!Z$157:Z$362,0)),Countries!$A:$B,2,FALSE),"")</f>
        <v/>
      </c>
      <c r="AC147" s="144" t="str">
        <f>IFERROR(VLOOKUP(INDEX(EU_Extra!$D$157:$D$362,MATCH(LARGE(EU_Extra!AA$157:AA$362,$D147),EU_Extra!AA$157:AA$362,0)),Countries!$A:$B,2,FALSE),"")</f>
        <v/>
      </c>
      <c r="AD147" s="144" t="str">
        <f>IFERROR(VLOOKUP(INDEX(EU_Extra!$D$157:$D$362,MATCH(LARGE(EU_Extra!AB$157:AB$362,$D147),EU_Extra!AB$157:AB$362,0)),Countries!$A:$B,2,FALSE),"")</f>
        <v/>
      </c>
      <c r="AE147" s="144" t="str">
        <f>IFERROR(VLOOKUP(INDEX(EU_Extra!$D$157:$D$362,MATCH(LARGE(EU_Extra!AC$157:AC$362,$D147),EU_Extra!AC$157:AC$362,0)),Countries!$A:$B,2,FALSE),"")</f>
        <v/>
      </c>
      <c r="AF147" s="144" t="str">
        <f>IFERROR(VLOOKUP(INDEX(EU_Extra!$D$157:$D$362,MATCH(LARGE(EU_Extra!AD$157:AD$362,$D147),EU_Extra!AD$157:AD$362,0)),Countries!$A:$B,2,FALSE),"")</f>
        <v/>
      </c>
      <c r="AG147" s="144" t="str">
        <f>IFERROR(VLOOKUP(INDEX(EU_Extra!$D$157:$D$362,MATCH(LARGE(EU_Extra!AE$157:AE$362,$D147),EU_Extra!AE$157:AE$362,0)),Countries!$A:$B,2,FALSE),"")</f>
        <v/>
      </c>
      <c r="AH147" s="144" t="str">
        <f>IFERROR(VLOOKUP(INDEX(EU_Extra!$D$157:$D$362,MATCH(LARGE(EU_Extra!AF$157:AF$362,$D147),EU_Extra!AF$157:AF$362,0)),Countries!$A:$B,2,FALSE),"")</f>
        <v/>
      </c>
      <c r="AI147" s="144" t="str">
        <f>IFERROR(VLOOKUP(INDEX(EU_Extra!$D$157:$D$362,MATCH(LARGE(EU_Extra!AG$157:AG$362,$D147),EU_Extra!AG$157:AG$362,0)),Countries!$A:$B,2,FALSE),"")</f>
        <v/>
      </c>
      <c r="AJ147" s="144" t="str">
        <f>IFERROR(VLOOKUP(INDEX(EU_Extra!$D$157:$D$362,MATCH(LARGE(EU_Extra!AH$157:AH$362,$D147),EU_Extra!AH$157:AH$362,0)),Countries!$A:$B,2,FALSE),"")</f>
        <v/>
      </c>
    </row>
    <row r="148" spans="4:36" ht="16" customHeight="1">
      <c r="D148" s="145">
        <f t="shared" si="3"/>
        <v>141</v>
      </c>
      <c r="E148" s="144" t="str">
        <f>IFERROR(VLOOKUP(INDEX(EU_Extra!$D$156:$D$362,MATCH(LARGE(EU_Extra!#REF!,$D148),EU_Extra!#REF!,0)),Countries!$A:$B,2,FALSE),"")</f>
        <v/>
      </c>
      <c r="F148" s="144" t="str">
        <f>IFERROR(VLOOKUP(INDEX(EU_Extra!$D$156:$D$362,MATCH(LARGE(EU_Extra!#REF!,$D148),EU_Extra!#REF!,0)),Countries!$A:$B,2,FALSE),"")</f>
        <v/>
      </c>
      <c r="G148" s="144" t="str">
        <f>IFERROR(VLOOKUP(INDEX(EU_Extra!$D$157:$D$362,MATCH(LARGE(EU_Extra!E$157:E$362,$D148),EU_Extra!E$157:E$362,0)),Countries!$A:$B,2,FALSE),"")</f>
        <v>Viet Nam</v>
      </c>
      <c r="H148" s="144" t="str">
        <f>IFERROR(VLOOKUP(INDEX(EU_Extra!$D$157:$D$362,MATCH(LARGE(EU_Extra!F$157:F$362,$D148),EU_Extra!F$157:F$362,0)),Countries!$A:$B,2,FALSE),"")</f>
        <v>Timor Leste</v>
      </c>
      <c r="I148" s="144" t="str">
        <f>IFERROR(VLOOKUP(INDEX(EU_Extra!$D$157:$D$362,MATCH(LARGE(EU_Extra!G$157:G$362,$D148),EU_Extra!G$157:G$362,0)),Countries!$A:$B,2,FALSE),"")</f>
        <v>Costa Rica</v>
      </c>
      <c r="J148" s="144" t="str">
        <f>IFERROR(VLOOKUP(INDEX(EU_Extra!$D$157:$D$362,MATCH(LARGE(EU_Extra!H$157:H$362,$D148),EU_Extra!H$157:H$362,0)),Countries!$A:$B,2,FALSE),"")</f>
        <v>Venezuela</v>
      </c>
      <c r="K148" s="144" t="str">
        <f>IFERROR(VLOOKUP(INDEX(EU_Extra!$D$157:$D$362,MATCH(LARGE(EU_Extra!I$157:I$362,$D148),EU_Extra!I$157:I$362,0)),Countries!$A:$B,2,FALSE),"")</f>
        <v>Papua Neuguinea</v>
      </c>
      <c r="L148" s="144" t="str">
        <f>IFERROR(VLOOKUP(INDEX(EU_Extra!$D$157:$D$362,MATCH(LARGE(EU_Extra!J$157:J$362,$D148),EU_Extra!J$157:J$362,0)),Countries!$A:$B,2,FALSE),"")</f>
        <v>Venezuela</v>
      </c>
      <c r="M148" s="144" t="str">
        <f>IFERROR(VLOOKUP(INDEX(EU_Extra!$D$157:$D$362,MATCH(LARGE(EU_Extra!K$157:K$362,$D148),EU_Extra!K$157:K$362,0)),Countries!$A:$B,2,FALSE),"")</f>
        <v>Ecuador</v>
      </c>
      <c r="N148" s="144" t="str">
        <f>IFERROR(VLOOKUP(INDEX(EU_Extra!$D$157:$D$362,MATCH(LARGE(EU_Extra!L$157:L$362,$D148),EU_Extra!L$157:L$362,0)),Countries!$A:$B,2,FALSE),"")</f>
        <v/>
      </c>
      <c r="O148" s="144" t="str">
        <f>IFERROR(VLOOKUP(INDEX(EU_Extra!$D$157:$D$362,MATCH(LARGE(EU_Extra!M$157:M$362,$D148),EU_Extra!M$157:M$362,0)),Countries!$A:$B,2,FALSE),"")</f>
        <v>Antarktis</v>
      </c>
      <c r="P148" s="144" t="str">
        <f>IFERROR(VLOOKUP(INDEX(EU_Extra!$D$157:$D$362,MATCH(LARGE(EU_Extra!N$157:N$362,$D148),EU_Extra!N$157:N$362,0)),Countries!$A:$B,2,FALSE),"")</f>
        <v>Guatemala</v>
      </c>
      <c r="Q148" s="144" t="str">
        <f>IFERROR(VLOOKUP(INDEX(EU_Extra!$D$157:$D$362,MATCH(LARGE(EU_Extra!O$157:O$362,$D148),EU_Extra!O$157:O$362,0)),Countries!$A:$B,2,FALSE),"")</f>
        <v>Vanuatu</v>
      </c>
      <c r="R148" s="144" t="str">
        <f>IFERROR(VLOOKUP(INDEX(EU_Extra!$D$157:$D$362,MATCH(LARGE(EU_Extra!P$157:P$362,$D148),EU_Extra!P$157:P$362,0)),Countries!$A:$B,2,FALSE),"")</f>
        <v>Panama</v>
      </c>
      <c r="S148" s="144" t="str">
        <f>IFERROR(VLOOKUP(INDEX(EU_Extra!$D$157:$D$362,MATCH(LARGE(EU_Extra!Q$157:Q$362,$D148),EU_Extra!Q$157:Q$362,0)),Countries!$A:$B,2,FALSE),"")</f>
        <v>Panama</v>
      </c>
      <c r="T148" s="144" t="str">
        <f>IFERROR(VLOOKUP(INDEX(EU_Extra!$D$157:$D$362,MATCH(LARGE(EU_Extra!R$157:R$362,$D148),EU_Extra!R$157:R$362,0)),Countries!$A:$B,2,FALSE),"")</f>
        <v>Peru</v>
      </c>
      <c r="U148" s="144" t="str">
        <f>IFERROR(VLOOKUP(INDEX(EU_Extra!$D$157:$D$362,MATCH(LARGE(EU_Extra!S$157:S$362,$D148),EU_Extra!S$157:S$362,0)),Countries!$A:$B,2,FALSE),"")</f>
        <v>Uganda</v>
      </c>
      <c r="V148" s="144" t="str">
        <f>IFERROR(VLOOKUP(INDEX(EU_Extra!$D$157:$D$362,MATCH(LARGE(EU_Extra!T$157:T$362,$D148),EU_Extra!T$157:T$362,0)),Countries!$A:$B,2,FALSE),"")</f>
        <v>Panama</v>
      </c>
      <c r="W148" s="144" t="str">
        <f>IFERROR(VLOOKUP(INDEX(EU_Extra!$D$157:$D$362,MATCH(LARGE(EU_Extra!U$157:U$362,$D148),EU_Extra!U$157:U$362,0)),Countries!$A:$B,2,FALSE),"")</f>
        <v>Costa Rica</v>
      </c>
      <c r="X148" s="144" t="str">
        <f>IFERROR(VLOOKUP(INDEX(EU_Extra!$D$157:$D$362,MATCH(LARGE(EU_Extra!V$157:V$362,$D148),EU_Extra!V$157:V$362,0)),Countries!$A:$B,2,FALSE),"")</f>
        <v>Antigua und Barbuda</v>
      </c>
      <c r="Y148" s="144" t="str">
        <f>IFERROR(VLOOKUP(INDEX(EU_Extra!$D$157:$D$362,MATCH(LARGE(EU_Extra!W$157:W$362,$D148),EU_Extra!W$157:W$362,0)),Countries!$A:$B,2,FALSE),"")</f>
        <v>St Pierre und Miquelon</v>
      </c>
      <c r="Z148" s="144" t="str">
        <f>IFERROR(VLOOKUP(INDEX(EU_Extra!$D$157:$D$362,MATCH(LARGE(EU_Extra!X$157:X$362,$D148),EU_Extra!X$157:X$362,0)),Countries!$A:$B,2,FALSE),"")</f>
        <v>Seychellen</v>
      </c>
      <c r="AA148" s="144" t="str">
        <f>IFERROR(VLOOKUP(INDEX(EU_Extra!$D$157:$D$362,MATCH(LARGE(EU_Extra!Y$157:Y$362,$D148),EU_Extra!Y$157:Y$362,0)),Countries!$A:$B,2,FALSE),"")</f>
        <v>Kambodscha</v>
      </c>
      <c r="AB148" s="144" t="str">
        <f>IFERROR(VLOOKUP(INDEX(EU_Extra!$D$157:$D$362,MATCH(LARGE(EU_Extra!Z$157:Z$362,$D148),EU_Extra!Z$157:Z$362,0)),Countries!$A:$B,2,FALSE),"")</f>
        <v/>
      </c>
      <c r="AC148" s="144" t="str">
        <f>IFERROR(VLOOKUP(INDEX(EU_Extra!$D$157:$D$362,MATCH(LARGE(EU_Extra!AA$157:AA$362,$D148),EU_Extra!AA$157:AA$362,0)),Countries!$A:$B,2,FALSE),"")</f>
        <v/>
      </c>
      <c r="AD148" s="144" t="str">
        <f>IFERROR(VLOOKUP(INDEX(EU_Extra!$D$157:$D$362,MATCH(LARGE(EU_Extra!AB$157:AB$362,$D148),EU_Extra!AB$157:AB$362,0)),Countries!$A:$B,2,FALSE),"")</f>
        <v/>
      </c>
      <c r="AE148" s="144" t="str">
        <f>IFERROR(VLOOKUP(INDEX(EU_Extra!$D$157:$D$362,MATCH(LARGE(EU_Extra!AC$157:AC$362,$D148),EU_Extra!AC$157:AC$362,0)),Countries!$A:$B,2,FALSE),"")</f>
        <v/>
      </c>
      <c r="AF148" s="144" t="str">
        <f>IFERROR(VLOOKUP(INDEX(EU_Extra!$D$157:$D$362,MATCH(LARGE(EU_Extra!AD$157:AD$362,$D148),EU_Extra!AD$157:AD$362,0)),Countries!$A:$B,2,FALSE),"")</f>
        <v/>
      </c>
      <c r="AG148" s="144" t="str">
        <f>IFERROR(VLOOKUP(INDEX(EU_Extra!$D$157:$D$362,MATCH(LARGE(EU_Extra!AE$157:AE$362,$D148),EU_Extra!AE$157:AE$362,0)),Countries!$A:$B,2,FALSE),"")</f>
        <v/>
      </c>
      <c r="AH148" s="144" t="str">
        <f>IFERROR(VLOOKUP(INDEX(EU_Extra!$D$157:$D$362,MATCH(LARGE(EU_Extra!AF$157:AF$362,$D148),EU_Extra!AF$157:AF$362,0)),Countries!$A:$B,2,FALSE),"")</f>
        <v/>
      </c>
      <c r="AI148" s="144" t="str">
        <f>IFERROR(VLOOKUP(INDEX(EU_Extra!$D$157:$D$362,MATCH(LARGE(EU_Extra!AG$157:AG$362,$D148),EU_Extra!AG$157:AG$362,0)),Countries!$A:$B,2,FALSE),"")</f>
        <v/>
      </c>
      <c r="AJ148" s="144" t="str">
        <f>IFERROR(VLOOKUP(INDEX(EU_Extra!$D$157:$D$362,MATCH(LARGE(EU_Extra!AH$157:AH$362,$D148),EU_Extra!AH$157:AH$362,0)),Countries!$A:$B,2,FALSE),"")</f>
        <v/>
      </c>
    </row>
    <row r="149" spans="4:36" ht="16" customHeight="1">
      <c r="D149" s="145">
        <f t="shared" si="3"/>
        <v>142</v>
      </c>
      <c r="E149" s="144" t="str">
        <f>IFERROR(VLOOKUP(INDEX(EU_Extra!$D$156:$D$362,MATCH(LARGE(EU_Extra!#REF!,$D149),EU_Extra!#REF!,0)),Countries!$A:$B,2,FALSE),"")</f>
        <v/>
      </c>
      <c r="F149" s="144" t="str">
        <f>IFERROR(VLOOKUP(INDEX(EU_Extra!$D$156:$D$362,MATCH(LARGE(EU_Extra!#REF!,$D149),EU_Extra!#REF!,0)),Countries!$A:$B,2,FALSE),"")</f>
        <v/>
      </c>
      <c r="G149" s="144" t="str">
        <f>IFERROR(VLOOKUP(INDEX(EU_Extra!$D$157:$D$362,MATCH(LARGE(EU_Extra!E$157:E$362,$D149),EU_Extra!E$157:E$362,0)),Countries!$A:$B,2,FALSE),"")</f>
        <v>Eritrea</v>
      </c>
      <c r="H149" s="144" t="str">
        <f>IFERROR(VLOOKUP(INDEX(EU_Extra!$D$157:$D$362,MATCH(LARGE(EU_Extra!F$157:F$362,$D149),EU_Extra!F$157:F$362,0)),Countries!$A:$B,2,FALSE),"")</f>
        <v>Eritrea</v>
      </c>
      <c r="I149" s="144" t="str">
        <f>IFERROR(VLOOKUP(INDEX(EU_Extra!$D$157:$D$362,MATCH(LARGE(EU_Extra!G$157:G$362,$D149),EU_Extra!G$157:G$362,0)),Countries!$A:$B,2,FALSE),"")</f>
        <v>Uruguay</v>
      </c>
      <c r="J149" s="144" t="str">
        <f>IFERROR(VLOOKUP(INDEX(EU_Extra!$D$157:$D$362,MATCH(LARGE(EU_Extra!H$157:H$362,$D149),EU_Extra!H$157:H$362,0)),Countries!$A:$B,2,FALSE),"")</f>
        <v>Bruneï Darussalam</v>
      </c>
      <c r="K149" s="144" t="str">
        <f>IFERROR(VLOOKUP(INDEX(EU_Extra!$D$157:$D$362,MATCH(LARGE(EU_Extra!I$157:I$362,$D149),EU_Extra!I$157:I$362,0)),Countries!$A:$B,2,FALSE),"")</f>
        <v>Costa Rica</v>
      </c>
      <c r="L149" s="144" t="str">
        <f>IFERROR(VLOOKUP(INDEX(EU_Extra!$D$157:$D$362,MATCH(LARGE(EU_Extra!J$157:J$362,$D149),EU_Extra!J$157:J$362,0)),Countries!$A:$B,2,FALSE),"")</f>
        <v>Uruguay</v>
      </c>
      <c r="M149" s="144" t="str">
        <f>IFERROR(VLOOKUP(INDEX(EU_Extra!$D$157:$D$362,MATCH(LARGE(EU_Extra!K$157:K$362,$D149),EU_Extra!K$157:K$362,0)),Countries!$A:$B,2,FALSE),"")</f>
        <v>Mosambik</v>
      </c>
      <c r="N149" s="144" t="str">
        <f>IFERROR(VLOOKUP(INDEX(EU_Extra!$D$157:$D$362,MATCH(LARGE(EU_Extra!L$157:L$362,$D149),EU_Extra!L$157:L$362,0)),Countries!$A:$B,2,FALSE),"")</f>
        <v/>
      </c>
      <c r="O149" s="144" t="str">
        <f>IFERROR(VLOOKUP(INDEX(EU_Extra!$D$157:$D$362,MATCH(LARGE(EU_Extra!M$157:M$362,$D149),EU_Extra!M$157:M$362,0)),Countries!$A:$B,2,FALSE),"")</f>
        <v>Uruguay</v>
      </c>
      <c r="P149" s="144" t="str">
        <f>IFERROR(VLOOKUP(INDEX(EU_Extra!$D$157:$D$362,MATCH(LARGE(EU_Extra!N$157:N$362,$D149),EU_Extra!N$157:N$362,0)),Countries!$A:$B,2,FALSE),"")</f>
        <v>Eritrea</v>
      </c>
      <c r="Q149" s="144" t="str">
        <f>IFERROR(VLOOKUP(INDEX(EU_Extra!$D$157:$D$362,MATCH(LARGE(EU_Extra!O$157:O$362,$D149),EU_Extra!O$157:O$362,0)),Countries!$A:$B,2,FALSE),"")</f>
        <v>Komoren</v>
      </c>
      <c r="R149" s="144" t="str">
        <f>IFERROR(VLOOKUP(INDEX(EU_Extra!$D$157:$D$362,MATCH(LARGE(EU_Extra!P$157:P$362,$D149),EU_Extra!P$157:P$362,0)),Countries!$A:$B,2,FALSE),"")</f>
        <v>Bonaire, St Eustatius und Saba</v>
      </c>
      <c r="S149" s="144" t="str">
        <f>IFERROR(VLOOKUP(INDEX(EU_Extra!$D$157:$D$362,MATCH(LARGE(EU_Extra!Q$157:Q$362,$D149),EU_Extra!Q$157:Q$362,0)),Countries!$A:$B,2,FALSE),"")</f>
        <v>Vanuatu</v>
      </c>
      <c r="T149" s="144" t="str">
        <f>IFERROR(VLOOKUP(INDEX(EU_Extra!$D$157:$D$362,MATCH(LARGE(EU_Extra!R$157:R$362,$D149),EU_Extra!R$157:R$362,0)),Countries!$A:$B,2,FALSE),"")</f>
        <v>Falklandinseln</v>
      </c>
      <c r="U149" s="144" t="str">
        <f>IFERROR(VLOOKUP(INDEX(EU_Extra!$D$157:$D$362,MATCH(LARGE(EU_Extra!S$157:S$362,$D149),EU_Extra!S$157:S$362,0)),Countries!$A:$B,2,FALSE),"")</f>
        <v>Cookinseln</v>
      </c>
      <c r="V149" s="144" t="str">
        <f>IFERROR(VLOOKUP(INDEX(EU_Extra!$D$157:$D$362,MATCH(LARGE(EU_Extra!T$157:T$362,$D149),EU_Extra!T$157:T$362,0)),Countries!$A:$B,2,FALSE),"")</f>
        <v>Vanuatu</v>
      </c>
      <c r="W149" s="144" t="str">
        <f>IFERROR(VLOOKUP(INDEX(EU_Extra!$D$157:$D$362,MATCH(LARGE(EU_Extra!U$157:U$362,$D149),EU_Extra!U$157:U$362,0)),Countries!$A:$B,2,FALSE),"")</f>
        <v>Kyrgyzstan</v>
      </c>
      <c r="X149" s="144" t="str">
        <f>IFERROR(VLOOKUP(INDEX(EU_Extra!$D$157:$D$362,MATCH(LARGE(EU_Extra!V$157:V$362,$D149),EU_Extra!V$157:V$362,0)),Countries!$A:$B,2,FALSE),"")</f>
        <v>Costa Rica</v>
      </c>
      <c r="Y149" s="144" t="str">
        <f>IFERROR(VLOOKUP(INDEX(EU_Extra!$D$157:$D$362,MATCH(LARGE(EU_Extra!W$157:W$362,$D149),EU_Extra!W$157:W$362,0)),Countries!$A:$B,2,FALSE),"")</f>
        <v>Vanuatu</v>
      </c>
      <c r="Z149" s="144" t="str">
        <f>IFERROR(VLOOKUP(INDEX(EU_Extra!$D$157:$D$362,MATCH(LARGE(EU_Extra!X$157:X$362,$D149),EU_Extra!X$157:X$362,0)),Countries!$A:$B,2,FALSE),"")</f>
        <v>Kambodscha</v>
      </c>
      <c r="AA149" s="144" t="str">
        <f>IFERROR(VLOOKUP(INDEX(EU_Extra!$D$157:$D$362,MATCH(LARGE(EU_Extra!Y$157:Y$362,$D149),EU_Extra!Y$157:Y$362,0)),Countries!$A:$B,2,FALSE),"")</f>
        <v>St Pierre und Miquelon</v>
      </c>
      <c r="AB149" s="144" t="str">
        <f>IFERROR(VLOOKUP(INDEX(EU_Extra!$D$157:$D$362,MATCH(LARGE(EU_Extra!Z$157:Z$362,$D149),EU_Extra!Z$157:Z$362,0)),Countries!$A:$B,2,FALSE),"")</f>
        <v/>
      </c>
      <c r="AC149" s="144" t="str">
        <f>IFERROR(VLOOKUP(INDEX(EU_Extra!$D$157:$D$362,MATCH(LARGE(EU_Extra!AA$157:AA$362,$D149),EU_Extra!AA$157:AA$362,0)),Countries!$A:$B,2,FALSE),"")</f>
        <v/>
      </c>
      <c r="AD149" s="144" t="str">
        <f>IFERROR(VLOOKUP(INDEX(EU_Extra!$D$157:$D$362,MATCH(LARGE(EU_Extra!AB$157:AB$362,$D149),EU_Extra!AB$157:AB$362,0)),Countries!$A:$B,2,FALSE),"")</f>
        <v/>
      </c>
      <c r="AE149" s="144" t="str">
        <f>IFERROR(VLOOKUP(INDEX(EU_Extra!$D$157:$D$362,MATCH(LARGE(EU_Extra!AC$157:AC$362,$D149),EU_Extra!AC$157:AC$362,0)),Countries!$A:$B,2,FALSE),"")</f>
        <v/>
      </c>
      <c r="AF149" s="144" t="str">
        <f>IFERROR(VLOOKUP(INDEX(EU_Extra!$D$157:$D$362,MATCH(LARGE(EU_Extra!AD$157:AD$362,$D149),EU_Extra!AD$157:AD$362,0)),Countries!$A:$B,2,FALSE),"")</f>
        <v/>
      </c>
      <c r="AG149" s="144" t="str">
        <f>IFERROR(VLOOKUP(INDEX(EU_Extra!$D$157:$D$362,MATCH(LARGE(EU_Extra!AE$157:AE$362,$D149),EU_Extra!AE$157:AE$362,0)),Countries!$A:$B,2,FALSE),"")</f>
        <v/>
      </c>
      <c r="AH149" s="144" t="str">
        <f>IFERROR(VLOOKUP(INDEX(EU_Extra!$D$157:$D$362,MATCH(LARGE(EU_Extra!AF$157:AF$362,$D149),EU_Extra!AF$157:AF$362,0)),Countries!$A:$B,2,FALSE),"")</f>
        <v/>
      </c>
      <c r="AI149" s="144" t="str">
        <f>IFERROR(VLOOKUP(INDEX(EU_Extra!$D$157:$D$362,MATCH(LARGE(EU_Extra!AG$157:AG$362,$D149),EU_Extra!AG$157:AG$362,0)),Countries!$A:$B,2,FALSE),"")</f>
        <v/>
      </c>
      <c r="AJ149" s="144" t="str">
        <f>IFERROR(VLOOKUP(INDEX(EU_Extra!$D$157:$D$362,MATCH(LARGE(EU_Extra!AH$157:AH$362,$D149),EU_Extra!AH$157:AH$362,0)),Countries!$A:$B,2,FALSE),"")</f>
        <v/>
      </c>
    </row>
    <row r="150" spans="4:36" ht="16" customHeight="1">
      <c r="D150" s="145">
        <f t="shared" si="3"/>
        <v>143</v>
      </c>
      <c r="E150" s="144" t="str">
        <f>IFERROR(VLOOKUP(INDEX(EU_Extra!$D$156:$D$362,MATCH(LARGE(EU_Extra!#REF!,$D150),EU_Extra!#REF!,0)),Countries!$A:$B,2,FALSE),"")</f>
        <v/>
      </c>
      <c r="F150" s="144" t="str">
        <f>IFERROR(VLOOKUP(INDEX(EU_Extra!$D$156:$D$362,MATCH(LARGE(EU_Extra!#REF!,$D150),EU_Extra!#REF!,0)),Countries!$A:$B,2,FALSE),"")</f>
        <v/>
      </c>
      <c r="G150" s="144" t="str">
        <f>IFERROR(VLOOKUP(INDEX(EU_Extra!$D$157:$D$362,MATCH(LARGE(EU_Extra!E$157:E$362,$D150),EU_Extra!E$157:E$362,0)),Countries!$A:$B,2,FALSE),"")</f>
        <v>Bruneï Darussalam</v>
      </c>
      <c r="H150" s="144" t="str">
        <f>IFERROR(VLOOKUP(INDEX(EU_Extra!$D$157:$D$362,MATCH(LARGE(EU_Extra!F$157:F$362,$D150),EU_Extra!F$157:F$362,0)),Countries!$A:$B,2,FALSE),"")</f>
        <v>Venezuela</v>
      </c>
      <c r="I150" s="144" t="str">
        <f>IFERROR(VLOOKUP(INDEX(EU_Extra!$D$157:$D$362,MATCH(LARGE(EU_Extra!G$157:G$362,$D150),EU_Extra!G$157:G$362,0)),Countries!$A:$B,2,FALSE),"")</f>
        <v>Dominikanische Republik</v>
      </c>
      <c r="J150" s="144" t="str">
        <f>IFERROR(VLOOKUP(INDEX(EU_Extra!$D$157:$D$362,MATCH(LARGE(EU_Extra!H$157:H$362,$D150),EU_Extra!H$157:H$362,0)),Countries!$A:$B,2,FALSE),"")</f>
        <v>Gabun</v>
      </c>
      <c r="K150" s="144" t="str">
        <f>IFERROR(VLOOKUP(INDEX(EU_Extra!$D$157:$D$362,MATCH(LARGE(EU_Extra!I$157:I$362,$D150),EU_Extra!I$157:I$362,0)),Countries!$A:$B,2,FALSE),"")</f>
        <v>Mayotte</v>
      </c>
      <c r="L150" s="144" t="str">
        <f>IFERROR(VLOOKUP(INDEX(EU_Extra!$D$157:$D$362,MATCH(LARGE(EU_Extra!J$157:J$362,$D150),EU_Extra!J$157:J$362,0)),Countries!$A:$B,2,FALSE),"")</f>
        <v>Panama</v>
      </c>
      <c r="M150" s="144" t="str">
        <f>IFERROR(VLOOKUP(INDEX(EU_Extra!$D$157:$D$362,MATCH(LARGE(EU_Extra!K$157:K$362,$D150),EU_Extra!K$157:K$362,0)),Countries!$A:$B,2,FALSE),"")</f>
        <v>Bolivien</v>
      </c>
      <c r="N150" s="144" t="str">
        <f>IFERROR(VLOOKUP(INDEX(EU_Extra!$D$157:$D$362,MATCH(LARGE(EU_Extra!L$157:L$362,$D150),EU_Extra!L$157:L$362,0)),Countries!$A:$B,2,FALSE),"")</f>
        <v/>
      </c>
      <c r="O150" s="144" t="str">
        <f>IFERROR(VLOOKUP(INDEX(EU_Extra!$D$157:$D$362,MATCH(LARGE(EU_Extra!M$157:M$362,$D150),EU_Extra!M$157:M$362,0)),Countries!$A:$B,2,FALSE),"")</f>
        <v>Macau</v>
      </c>
      <c r="P150" s="144" t="str">
        <f>IFERROR(VLOOKUP(INDEX(EU_Extra!$D$157:$D$362,MATCH(LARGE(EU_Extra!N$157:N$362,$D150),EU_Extra!N$157:N$362,0)),Countries!$A:$B,2,FALSE),"")</f>
        <v>Irak</v>
      </c>
      <c r="Q150" s="144" t="str">
        <f>IFERROR(VLOOKUP(INDEX(EU_Extra!$D$157:$D$362,MATCH(LARGE(EU_Extra!O$157:O$362,$D150),EU_Extra!O$157:O$362,0)),Countries!$A:$B,2,FALSE),"")</f>
        <v>Uruguay</v>
      </c>
      <c r="R150" s="144" t="str">
        <f>IFERROR(VLOOKUP(INDEX(EU_Extra!$D$157:$D$362,MATCH(LARGE(EU_Extra!P$157:P$362,$D150),EU_Extra!P$157:P$362,0)),Countries!$A:$B,2,FALSE),"")</f>
        <v>Kambodscha</v>
      </c>
      <c r="S150" s="144" t="str">
        <f>IFERROR(VLOOKUP(INDEX(EU_Extra!$D$157:$D$362,MATCH(LARGE(EU_Extra!Q$157:Q$362,$D150),EU_Extra!Q$157:Q$362,0)),Countries!$A:$B,2,FALSE),"")</f>
        <v>Honduras</v>
      </c>
      <c r="T150" s="144" t="str">
        <f>IFERROR(VLOOKUP(INDEX(EU_Extra!$D$157:$D$362,MATCH(LARGE(EU_Extra!R$157:R$362,$D150),EU_Extra!R$157:R$362,0)),Countries!$A:$B,2,FALSE),"")</f>
        <v>Vanuatu</v>
      </c>
      <c r="U150" s="144" t="str">
        <f>IFERROR(VLOOKUP(INDEX(EU_Extra!$D$157:$D$362,MATCH(LARGE(EU_Extra!S$157:S$362,$D150),EU_Extra!S$157:S$362,0)),Countries!$A:$B,2,FALSE),"")</f>
        <v>Liechtenstein</v>
      </c>
      <c r="V150" s="144" t="str">
        <f>IFERROR(VLOOKUP(INDEX(EU_Extra!$D$157:$D$362,MATCH(LARGE(EU_Extra!T$157:T$362,$D150),EU_Extra!T$157:T$362,0)),Countries!$A:$B,2,FALSE),"")</f>
        <v>Mosambik</v>
      </c>
      <c r="W150" s="144" t="str">
        <f>IFERROR(VLOOKUP(INDEX(EU_Extra!$D$157:$D$362,MATCH(LARGE(EU_Extra!U$157:U$362,$D150),EU_Extra!U$157:U$362,0)),Countries!$A:$B,2,FALSE),"")</f>
        <v>Bruneï Darussalam</v>
      </c>
      <c r="X150" s="144" t="str">
        <f>IFERROR(VLOOKUP(INDEX(EU_Extra!$D$157:$D$362,MATCH(LARGE(EU_Extra!V$157:V$362,$D150),EU_Extra!V$157:V$362,0)),Countries!$A:$B,2,FALSE),"")</f>
        <v>Paraguay</v>
      </c>
      <c r="Y150" s="144" t="str">
        <f>IFERROR(VLOOKUP(INDEX(EU_Extra!$D$157:$D$362,MATCH(LARGE(EU_Extra!W$157:W$362,$D150),EU_Extra!W$157:W$362,0)),Countries!$A:$B,2,FALSE),"")</f>
        <v>Kambodscha</v>
      </c>
      <c r="Z150" s="144" t="str">
        <f>IFERROR(VLOOKUP(INDEX(EU_Extra!$D$157:$D$362,MATCH(LARGE(EU_Extra!X$157:X$362,$D150),EU_Extra!X$157:X$362,0)),Countries!$A:$B,2,FALSE),"")</f>
        <v>Guatemala</v>
      </c>
      <c r="AA150" s="144" t="str">
        <f>IFERROR(VLOOKUP(INDEX(EU_Extra!$D$157:$D$362,MATCH(LARGE(EU_Extra!Y$157:Y$362,$D150),EU_Extra!Y$157:Y$362,0)),Countries!$A:$B,2,FALSE),"")</f>
        <v>Südsudan</v>
      </c>
      <c r="AB150" s="144" t="str">
        <f>IFERROR(VLOOKUP(INDEX(EU_Extra!$D$157:$D$362,MATCH(LARGE(EU_Extra!Z$157:Z$362,$D150),EU_Extra!Z$157:Z$362,0)),Countries!$A:$B,2,FALSE),"")</f>
        <v/>
      </c>
      <c r="AC150" s="144" t="str">
        <f>IFERROR(VLOOKUP(INDEX(EU_Extra!$D$157:$D$362,MATCH(LARGE(EU_Extra!AA$157:AA$362,$D150),EU_Extra!AA$157:AA$362,0)),Countries!$A:$B,2,FALSE),"")</f>
        <v/>
      </c>
      <c r="AD150" s="144" t="str">
        <f>IFERROR(VLOOKUP(INDEX(EU_Extra!$D$157:$D$362,MATCH(LARGE(EU_Extra!AB$157:AB$362,$D150),EU_Extra!AB$157:AB$362,0)),Countries!$A:$B,2,FALSE),"")</f>
        <v/>
      </c>
      <c r="AE150" s="144" t="str">
        <f>IFERROR(VLOOKUP(INDEX(EU_Extra!$D$157:$D$362,MATCH(LARGE(EU_Extra!AC$157:AC$362,$D150),EU_Extra!AC$157:AC$362,0)),Countries!$A:$B,2,FALSE),"")</f>
        <v/>
      </c>
      <c r="AF150" s="144" t="str">
        <f>IFERROR(VLOOKUP(INDEX(EU_Extra!$D$157:$D$362,MATCH(LARGE(EU_Extra!AD$157:AD$362,$D150),EU_Extra!AD$157:AD$362,0)),Countries!$A:$B,2,FALSE),"")</f>
        <v/>
      </c>
      <c r="AG150" s="144" t="str">
        <f>IFERROR(VLOOKUP(INDEX(EU_Extra!$D$157:$D$362,MATCH(LARGE(EU_Extra!AE$157:AE$362,$D150),EU_Extra!AE$157:AE$362,0)),Countries!$A:$B,2,FALSE),"")</f>
        <v/>
      </c>
      <c r="AH150" s="144" t="str">
        <f>IFERROR(VLOOKUP(INDEX(EU_Extra!$D$157:$D$362,MATCH(LARGE(EU_Extra!AF$157:AF$362,$D150),EU_Extra!AF$157:AF$362,0)),Countries!$A:$B,2,FALSE),"")</f>
        <v/>
      </c>
      <c r="AI150" s="144" t="str">
        <f>IFERROR(VLOOKUP(INDEX(EU_Extra!$D$157:$D$362,MATCH(LARGE(EU_Extra!AG$157:AG$362,$D150),EU_Extra!AG$157:AG$362,0)),Countries!$A:$B,2,FALSE),"")</f>
        <v/>
      </c>
      <c r="AJ150" s="144" t="str">
        <f>IFERROR(VLOOKUP(INDEX(EU_Extra!$D$157:$D$362,MATCH(LARGE(EU_Extra!AH$157:AH$362,$D150),EU_Extra!AH$157:AH$362,0)),Countries!$A:$B,2,FALSE),"")</f>
        <v/>
      </c>
    </row>
    <row r="151" spans="4:36" ht="16" customHeight="1">
      <c r="D151" s="145">
        <f t="shared" si="3"/>
        <v>144</v>
      </c>
      <c r="E151" s="144" t="str">
        <f>IFERROR(VLOOKUP(INDEX(EU_Extra!$D$156:$D$362,MATCH(LARGE(EU_Extra!#REF!,$D151),EU_Extra!#REF!,0)),Countries!$A:$B,2,FALSE),"")</f>
        <v/>
      </c>
      <c r="F151" s="144" t="str">
        <f>IFERROR(VLOOKUP(INDEX(EU_Extra!$D$156:$D$362,MATCH(LARGE(EU_Extra!#REF!,$D151),EU_Extra!#REF!,0)),Countries!$A:$B,2,FALSE),"")</f>
        <v/>
      </c>
      <c r="G151" s="144" t="str">
        <f>IFERROR(VLOOKUP(INDEX(EU_Extra!$D$157:$D$362,MATCH(LARGE(EU_Extra!E$157:E$362,$D151),EU_Extra!E$157:E$362,0)),Countries!$A:$B,2,FALSE),"")</f>
        <v>Seychellen</v>
      </c>
      <c r="H151" s="144" t="str">
        <f>IFERROR(VLOOKUP(INDEX(EU_Extra!$D$157:$D$362,MATCH(LARGE(EU_Extra!F$157:F$362,$D151),EU_Extra!F$157:F$362,0)),Countries!$A:$B,2,FALSE),"")</f>
        <v>Mosambik</v>
      </c>
      <c r="I151" s="144" t="str">
        <f>IFERROR(VLOOKUP(INDEX(EU_Extra!$D$157:$D$362,MATCH(LARGE(EU_Extra!G$157:G$362,$D151),EU_Extra!G$157:G$362,0)),Countries!$A:$B,2,FALSE),"")</f>
        <v>Panama</v>
      </c>
      <c r="J151" s="144" t="str">
        <f>IFERROR(VLOOKUP(INDEX(EU_Extra!$D$157:$D$362,MATCH(LARGE(EU_Extra!H$157:H$362,$D151),EU_Extra!H$157:H$362,0)),Countries!$A:$B,2,FALSE),"")</f>
        <v>Chile</v>
      </c>
      <c r="K151" s="144" t="str">
        <f>IFERROR(VLOOKUP(INDEX(EU_Extra!$D$157:$D$362,MATCH(LARGE(EU_Extra!I$157:I$362,$D151),EU_Extra!I$157:I$362,0)),Countries!$A:$B,2,FALSE),"")</f>
        <v>Weissrussland</v>
      </c>
      <c r="L151" s="144" t="str">
        <f>IFERROR(VLOOKUP(INDEX(EU_Extra!$D$157:$D$362,MATCH(LARGE(EU_Extra!J$157:J$362,$D151),EU_Extra!J$157:J$362,0)),Countries!$A:$B,2,FALSE),"")</f>
        <v>Macau</v>
      </c>
      <c r="M151" s="144" t="str">
        <f>IFERROR(VLOOKUP(INDEX(EU_Extra!$D$157:$D$362,MATCH(LARGE(EU_Extra!K$157:K$362,$D151),EU_Extra!K$157:K$362,0)),Countries!$A:$B,2,FALSE),"")</f>
        <v>Peru</v>
      </c>
      <c r="N151" s="144" t="str">
        <f>IFERROR(VLOOKUP(INDEX(EU_Extra!$D$157:$D$362,MATCH(LARGE(EU_Extra!L$157:L$362,$D151),EU_Extra!L$157:L$362,0)),Countries!$A:$B,2,FALSE),"")</f>
        <v/>
      </c>
      <c r="O151" s="144" t="str">
        <f>IFERROR(VLOOKUP(INDEX(EU_Extra!$D$157:$D$362,MATCH(LARGE(EU_Extra!M$157:M$362,$D151),EU_Extra!M$157:M$362,0)),Countries!$A:$B,2,FALSE),"")</f>
        <v>St Pierre und Miquelon</v>
      </c>
      <c r="P151" s="144" t="str">
        <f>IFERROR(VLOOKUP(INDEX(EU_Extra!$D$157:$D$362,MATCH(LARGE(EU_Extra!N$157:N$362,$D151),EU_Extra!N$157:N$362,0)),Countries!$A:$B,2,FALSE),"")</f>
        <v>Paraguay</v>
      </c>
      <c r="Q151" s="144" t="str">
        <f>IFERROR(VLOOKUP(INDEX(EU_Extra!$D$157:$D$362,MATCH(LARGE(EU_Extra!O$157:O$362,$D151),EU_Extra!O$157:O$362,0)),Countries!$A:$B,2,FALSE),"")</f>
        <v>Honduras</v>
      </c>
      <c r="R151" s="144" t="str">
        <f>IFERROR(VLOOKUP(INDEX(EU_Extra!$D$157:$D$362,MATCH(LARGE(EU_Extra!P$157:P$362,$D151),EU_Extra!P$157:P$362,0)),Countries!$A:$B,2,FALSE),"")</f>
        <v>Macau</v>
      </c>
      <c r="S151" s="144" t="str">
        <f>IFERROR(VLOOKUP(INDEX(EU_Extra!$D$157:$D$362,MATCH(LARGE(EU_Extra!Q$157:Q$362,$D151),EU_Extra!Q$157:Q$362,0)),Countries!$A:$B,2,FALSE),"")</f>
        <v>Liechtenstein</v>
      </c>
      <c r="T151" s="144" t="str">
        <f>IFERROR(VLOOKUP(INDEX(EU_Extra!$D$157:$D$362,MATCH(LARGE(EU_Extra!R$157:R$362,$D151),EU_Extra!R$157:R$362,0)),Countries!$A:$B,2,FALSE),"")</f>
        <v>Mauritius</v>
      </c>
      <c r="U151" s="144" t="str">
        <f>IFERROR(VLOOKUP(INDEX(EU_Extra!$D$157:$D$362,MATCH(LARGE(EU_Extra!S$157:S$362,$D151),EU_Extra!S$157:S$362,0)),Countries!$A:$B,2,FALSE),"")</f>
        <v>Jamaika</v>
      </c>
      <c r="V151" s="144" t="str">
        <f>IFERROR(VLOOKUP(INDEX(EU_Extra!$D$157:$D$362,MATCH(LARGE(EU_Extra!T$157:T$362,$D151),EU_Extra!T$157:T$362,0)),Countries!$A:$B,2,FALSE),"")</f>
        <v>El Salvador</v>
      </c>
      <c r="W151" s="144" t="str">
        <f>IFERROR(VLOOKUP(INDEX(EU_Extra!$D$157:$D$362,MATCH(LARGE(EU_Extra!U$157:U$362,$D151),EU_Extra!U$157:U$362,0)),Countries!$A:$B,2,FALSE),"")</f>
        <v>St Pierre und Miquelon</v>
      </c>
      <c r="X151" s="144" t="str">
        <f>IFERROR(VLOOKUP(INDEX(EU_Extra!$D$157:$D$362,MATCH(LARGE(EU_Extra!V$157:V$362,$D151),EU_Extra!V$157:V$362,0)),Countries!$A:$B,2,FALSE),"")</f>
        <v>Vanuatu</v>
      </c>
      <c r="Y151" s="144" t="str">
        <f>IFERROR(VLOOKUP(INDEX(EU_Extra!$D$157:$D$362,MATCH(LARGE(EU_Extra!W$157:W$362,$D151),EU_Extra!W$157:W$362,0)),Countries!$A:$B,2,FALSE),"")</f>
        <v>Athiopien</v>
      </c>
      <c r="Z151" s="144" t="str">
        <f>IFERROR(VLOOKUP(INDEX(EU_Extra!$D$157:$D$362,MATCH(LARGE(EU_Extra!X$157:X$362,$D151),EU_Extra!X$157:X$362,0)),Countries!$A:$B,2,FALSE),"")</f>
        <v>Guyana</v>
      </c>
      <c r="AA151" s="144" t="str">
        <f>IFERROR(VLOOKUP(INDEX(EU_Extra!$D$157:$D$362,MATCH(LARGE(EU_Extra!Y$157:Y$362,$D151),EU_Extra!Y$157:Y$362,0)),Countries!$A:$B,2,FALSE),"")</f>
        <v>Antarktis</v>
      </c>
      <c r="AB151" s="144" t="str">
        <f>IFERROR(VLOOKUP(INDEX(EU_Extra!$D$157:$D$362,MATCH(LARGE(EU_Extra!Z$157:Z$362,$D151),EU_Extra!Z$157:Z$362,0)),Countries!$A:$B,2,FALSE),"")</f>
        <v/>
      </c>
      <c r="AC151" s="144" t="str">
        <f>IFERROR(VLOOKUP(INDEX(EU_Extra!$D$157:$D$362,MATCH(LARGE(EU_Extra!AA$157:AA$362,$D151),EU_Extra!AA$157:AA$362,0)),Countries!$A:$B,2,FALSE),"")</f>
        <v/>
      </c>
      <c r="AD151" s="144" t="str">
        <f>IFERROR(VLOOKUP(INDEX(EU_Extra!$D$157:$D$362,MATCH(LARGE(EU_Extra!AB$157:AB$362,$D151),EU_Extra!AB$157:AB$362,0)),Countries!$A:$B,2,FALSE),"")</f>
        <v/>
      </c>
      <c r="AE151" s="144" t="str">
        <f>IFERROR(VLOOKUP(INDEX(EU_Extra!$D$157:$D$362,MATCH(LARGE(EU_Extra!AC$157:AC$362,$D151),EU_Extra!AC$157:AC$362,0)),Countries!$A:$B,2,FALSE),"")</f>
        <v/>
      </c>
      <c r="AF151" s="144" t="str">
        <f>IFERROR(VLOOKUP(INDEX(EU_Extra!$D$157:$D$362,MATCH(LARGE(EU_Extra!AD$157:AD$362,$D151),EU_Extra!AD$157:AD$362,0)),Countries!$A:$B,2,FALSE),"")</f>
        <v/>
      </c>
      <c r="AG151" s="144" t="str">
        <f>IFERROR(VLOOKUP(INDEX(EU_Extra!$D$157:$D$362,MATCH(LARGE(EU_Extra!AE$157:AE$362,$D151),EU_Extra!AE$157:AE$362,0)),Countries!$A:$B,2,FALSE),"")</f>
        <v/>
      </c>
      <c r="AH151" s="144" t="str">
        <f>IFERROR(VLOOKUP(INDEX(EU_Extra!$D$157:$D$362,MATCH(LARGE(EU_Extra!AF$157:AF$362,$D151),EU_Extra!AF$157:AF$362,0)),Countries!$A:$B,2,FALSE),"")</f>
        <v/>
      </c>
      <c r="AI151" s="144" t="str">
        <f>IFERROR(VLOOKUP(INDEX(EU_Extra!$D$157:$D$362,MATCH(LARGE(EU_Extra!AG$157:AG$362,$D151),EU_Extra!AG$157:AG$362,0)),Countries!$A:$B,2,FALSE),"")</f>
        <v/>
      </c>
      <c r="AJ151" s="144" t="str">
        <f>IFERROR(VLOOKUP(INDEX(EU_Extra!$D$157:$D$362,MATCH(LARGE(EU_Extra!AH$157:AH$362,$D151),EU_Extra!AH$157:AH$362,0)),Countries!$A:$B,2,FALSE),"")</f>
        <v/>
      </c>
    </row>
    <row r="152" spans="4:36" ht="16" customHeight="1">
      <c r="D152" s="145">
        <f t="shared" si="3"/>
        <v>145</v>
      </c>
      <c r="E152" s="144" t="str">
        <f>IFERROR(VLOOKUP(INDEX(EU_Extra!$D$156:$D$362,MATCH(LARGE(EU_Extra!#REF!,$D152),EU_Extra!#REF!,0)),Countries!$A:$B,2,FALSE),"")</f>
        <v/>
      </c>
      <c r="F152" s="144" t="str">
        <f>IFERROR(VLOOKUP(INDEX(EU_Extra!$D$156:$D$362,MATCH(LARGE(EU_Extra!#REF!,$D152),EU_Extra!#REF!,0)),Countries!$A:$B,2,FALSE),"")</f>
        <v/>
      </c>
      <c r="G152" s="144" t="str">
        <f>IFERROR(VLOOKUP(INDEX(EU_Extra!$D$157:$D$362,MATCH(LARGE(EU_Extra!E$157:E$362,$D152),EU_Extra!E$157:E$362,0)),Countries!$A:$B,2,FALSE),"")</f>
        <v>Ecuador</v>
      </c>
      <c r="H152" s="144" t="str">
        <f>IFERROR(VLOOKUP(INDEX(EU_Extra!$D$157:$D$362,MATCH(LARGE(EU_Extra!F$157:F$362,$D152),EU_Extra!F$157:F$362,0)),Countries!$A:$B,2,FALSE),"")</f>
        <v>St. Vincent und die Grenadien</v>
      </c>
      <c r="I152" s="144" t="str">
        <f>IFERROR(VLOOKUP(INDEX(EU_Extra!$D$157:$D$362,MATCH(LARGE(EU_Extra!G$157:G$362,$D152),EU_Extra!G$157:G$362,0)),Countries!$A:$B,2,FALSE),"")</f>
        <v>Kuba</v>
      </c>
      <c r="J152" s="144" t="str">
        <f>IFERROR(VLOOKUP(INDEX(EU_Extra!$D$157:$D$362,MATCH(LARGE(EU_Extra!H$157:H$362,$D152),EU_Extra!H$157:H$362,0)),Countries!$A:$B,2,FALSE),"")</f>
        <v>Antigua und Barbuda</v>
      </c>
      <c r="K152" s="144" t="str">
        <f>IFERROR(VLOOKUP(INDEX(EU_Extra!$D$157:$D$362,MATCH(LARGE(EU_Extra!I$157:I$362,$D152),EU_Extra!I$157:I$362,0)),Countries!$A:$B,2,FALSE),"")</f>
        <v>Mosambik</v>
      </c>
      <c r="L152" s="144" t="str">
        <f>IFERROR(VLOOKUP(INDEX(EU_Extra!$D$157:$D$362,MATCH(LARGE(EU_Extra!J$157:J$362,$D152),EU_Extra!J$157:J$362,0)),Countries!$A:$B,2,FALSE),"")</f>
        <v>Antarktis</v>
      </c>
      <c r="M152" s="144" t="str">
        <f>IFERROR(VLOOKUP(INDEX(EU_Extra!$D$157:$D$362,MATCH(LARGE(EU_Extra!K$157:K$362,$D152),EU_Extra!K$157:K$362,0)),Countries!$A:$B,2,FALSE),"")</f>
        <v>Guatemala</v>
      </c>
      <c r="N152" s="144" t="str">
        <f>IFERROR(VLOOKUP(INDEX(EU_Extra!$D$157:$D$362,MATCH(LARGE(EU_Extra!L$157:L$362,$D152),EU_Extra!L$157:L$362,0)),Countries!$A:$B,2,FALSE),"")</f>
        <v/>
      </c>
      <c r="O152" s="144" t="str">
        <f>IFERROR(VLOOKUP(INDEX(EU_Extra!$D$157:$D$362,MATCH(LARGE(EU_Extra!M$157:M$362,$D152),EU_Extra!M$157:M$362,0)),Countries!$A:$B,2,FALSE),"")</f>
        <v>Panama</v>
      </c>
      <c r="P152" s="144" t="str">
        <f>IFERROR(VLOOKUP(INDEX(EU_Extra!$D$157:$D$362,MATCH(LARGE(EU_Extra!N$157:N$362,$D152),EU_Extra!N$157:N$362,0)),Countries!$A:$B,2,FALSE),"")</f>
        <v>Kambodscha</v>
      </c>
      <c r="Q152" s="144" t="str">
        <f>IFERROR(VLOOKUP(INDEX(EU_Extra!$D$157:$D$362,MATCH(LARGE(EU_Extra!O$157:O$362,$D152),EU_Extra!O$157:O$362,0)),Countries!$A:$B,2,FALSE),"")</f>
        <v>Paraguay</v>
      </c>
      <c r="R152" s="144" t="str">
        <f>IFERROR(VLOOKUP(INDEX(EU_Extra!$D$157:$D$362,MATCH(LARGE(EU_Extra!P$157:P$362,$D152),EU_Extra!P$157:P$362,0)),Countries!$A:$B,2,FALSE),"")</f>
        <v>St Pierre und Miquelon</v>
      </c>
      <c r="S152" s="144" t="str">
        <f>IFERROR(VLOOKUP(INDEX(EU_Extra!$D$157:$D$362,MATCH(LARGE(EU_Extra!Q$157:Q$362,$D152),EU_Extra!Q$157:Q$362,0)),Countries!$A:$B,2,FALSE),"")</f>
        <v>Paraguay</v>
      </c>
      <c r="T152" s="144" t="str">
        <f>IFERROR(VLOOKUP(INDEX(EU_Extra!$D$157:$D$362,MATCH(LARGE(EU_Extra!R$157:R$362,$D152),EU_Extra!R$157:R$362,0)),Countries!$A:$B,2,FALSE),"")</f>
        <v>Kambodscha</v>
      </c>
      <c r="U152" s="144" t="str">
        <f>IFERROR(VLOOKUP(INDEX(EU_Extra!$D$157:$D$362,MATCH(LARGE(EU_Extra!S$157:S$362,$D152),EU_Extra!S$157:S$362,0)),Countries!$A:$B,2,FALSE),"")</f>
        <v>Mauritius</v>
      </c>
      <c r="V152" s="144" t="str">
        <f>IFERROR(VLOOKUP(INDEX(EU_Extra!$D$157:$D$362,MATCH(LARGE(EU_Extra!T$157:T$362,$D152),EU_Extra!T$157:T$362,0)),Countries!$A:$B,2,FALSE),"")</f>
        <v>Liechtenstein</v>
      </c>
      <c r="W152" s="144" t="str">
        <f>IFERROR(VLOOKUP(INDEX(EU_Extra!$D$157:$D$362,MATCH(LARGE(EU_Extra!U$157:U$362,$D152),EU_Extra!U$157:U$362,0)),Countries!$A:$B,2,FALSE),"")</f>
        <v>St Martin</v>
      </c>
      <c r="X152" s="144" t="str">
        <f>IFERROR(VLOOKUP(INDEX(EU_Extra!$D$157:$D$362,MATCH(LARGE(EU_Extra!V$157:V$362,$D152),EU_Extra!V$157:V$362,0)),Countries!$A:$B,2,FALSE),"")</f>
        <v>Eritrea</v>
      </c>
      <c r="Y152" s="144" t="str">
        <f>IFERROR(VLOOKUP(INDEX(EU_Extra!$D$157:$D$362,MATCH(LARGE(EU_Extra!W$157:W$362,$D152),EU_Extra!W$157:W$362,0)),Countries!$A:$B,2,FALSE),"")</f>
        <v>St Barthelemy</v>
      </c>
      <c r="Z152" s="144" t="str">
        <f>IFERROR(VLOOKUP(INDEX(EU_Extra!$D$157:$D$362,MATCH(LARGE(EU_Extra!X$157:X$362,$D152),EU_Extra!X$157:X$362,0)),Countries!$A:$B,2,FALSE),"")</f>
        <v>Ecuador</v>
      </c>
      <c r="AA152" s="144" t="str">
        <f>IFERROR(VLOOKUP(INDEX(EU_Extra!$D$157:$D$362,MATCH(LARGE(EU_Extra!Y$157:Y$362,$D152),EU_Extra!Y$157:Y$362,0)),Countries!$A:$B,2,FALSE),"")</f>
        <v>Eritrea</v>
      </c>
      <c r="AB152" s="144" t="str">
        <f>IFERROR(VLOOKUP(INDEX(EU_Extra!$D$157:$D$362,MATCH(LARGE(EU_Extra!Z$157:Z$362,$D152),EU_Extra!Z$157:Z$362,0)),Countries!$A:$B,2,FALSE),"")</f>
        <v/>
      </c>
      <c r="AC152" s="144" t="str">
        <f>IFERROR(VLOOKUP(INDEX(EU_Extra!$D$157:$D$362,MATCH(LARGE(EU_Extra!AA$157:AA$362,$D152),EU_Extra!AA$157:AA$362,0)),Countries!$A:$B,2,FALSE),"")</f>
        <v/>
      </c>
      <c r="AD152" s="144" t="str">
        <f>IFERROR(VLOOKUP(INDEX(EU_Extra!$D$157:$D$362,MATCH(LARGE(EU_Extra!AB$157:AB$362,$D152),EU_Extra!AB$157:AB$362,0)),Countries!$A:$B,2,FALSE),"")</f>
        <v/>
      </c>
      <c r="AE152" s="144" t="str">
        <f>IFERROR(VLOOKUP(INDEX(EU_Extra!$D$157:$D$362,MATCH(LARGE(EU_Extra!AC$157:AC$362,$D152),EU_Extra!AC$157:AC$362,0)),Countries!$A:$B,2,FALSE),"")</f>
        <v/>
      </c>
      <c r="AF152" s="144" t="str">
        <f>IFERROR(VLOOKUP(INDEX(EU_Extra!$D$157:$D$362,MATCH(LARGE(EU_Extra!AD$157:AD$362,$D152),EU_Extra!AD$157:AD$362,0)),Countries!$A:$B,2,FALSE),"")</f>
        <v/>
      </c>
      <c r="AG152" s="144" t="str">
        <f>IFERROR(VLOOKUP(INDEX(EU_Extra!$D$157:$D$362,MATCH(LARGE(EU_Extra!AE$157:AE$362,$D152),EU_Extra!AE$157:AE$362,0)),Countries!$A:$B,2,FALSE),"")</f>
        <v/>
      </c>
      <c r="AH152" s="144" t="str">
        <f>IFERROR(VLOOKUP(INDEX(EU_Extra!$D$157:$D$362,MATCH(LARGE(EU_Extra!AF$157:AF$362,$D152),EU_Extra!AF$157:AF$362,0)),Countries!$A:$B,2,FALSE),"")</f>
        <v/>
      </c>
      <c r="AI152" s="144" t="str">
        <f>IFERROR(VLOOKUP(INDEX(EU_Extra!$D$157:$D$362,MATCH(LARGE(EU_Extra!AG$157:AG$362,$D152),EU_Extra!AG$157:AG$362,0)),Countries!$A:$B,2,FALSE),"")</f>
        <v/>
      </c>
      <c r="AJ152" s="144" t="str">
        <f>IFERROR(VLOOKUP(INDEX(EU_Extra!$D$157:$D$362,MATCH(LARGE(EU_Extra!AH$157:AH$362,$D152),EU_Extra!AH$157:AH$362,0)),Countries!$A:$B,2,FALSE),"")</f>
        <v/>
      </c>
    </row>
    <row r="153" spans="4:36" ht="16" customHeight="1">
      <c r="D153" s="145">
        <f t="shared" si="3"/>
        <v>146</v>
      </c>
      <c r="E153" s="144" t="str">
        <f>IFERROR(VLOOKUP(INDEX(EU_Extra!$D$156:$D$362,MATCH(LARGE(EU_Extra!#REF!,$D153),EU_Extra!#REF!,0)),Countries!$A:$B,2,FALSE),"")</f>
        <v/>
      </c>
      <c r="F153" s="144" t="str">
        <f>IFERROR(VLOOKUP(INDEX(EU_Extra!$D$156:$D$362,MATCH(LARGE(EU_Extra!#REF!,$D153),EU_Extra!#REF!,0)),Countries!$A:$B,2,FALSE),"")</f>
        <v/>
      </c>
      <c r="G153" s="144" t="str">
        <f>IFERROR(VLOOKUP(INDEX(EU_Extra!$D$157:$D$362,MATCH(LARGE(EU_Extra!E$157:E$362,$D153),EU_Extra!E$157:E$362,0)),Countries!$A:$B,2,FALSE),"")</f>
        <v>Marshallinseln</v>
      </c>
      <c r="H153" s="144" t="str">
        <f>IFERROR(VLOOKUP(INDEX(EU_Extra!$D$157:$D$362,MATCH(LARGE(EU_Extra!F$157:F$362,$D153),EU_Extra!F$157:F$362,0)),Countries!$A:$B,2,FALSE),"")</f>
        <v>Lesotho</v>
      </c>
      <c r="I153" s="144" t="str">
        <f>IFERROR(VLOOKUP(INDEX(EU_Extra!$D$157:$D$362,MATCH(LARGE(EU_Extra!G$157:G$362,$D153),EU_Extra!G$157:G$362,0)),Countries!$A:$B,2,FALSE),"")</f>
        <v>Viet Nam</v>
      </c>
      <c r="J153" s="144" t="str">
        <f>IFERROR(VLOOKUP(INDEX(EU_Extra!$D$157:$D$362,MATCH(LARGE(EU_Extra!H$157:H$362,$D153),EU_Extra!H$157:H$362,0)),Countries!$A:$B,2,FALSE),"")</f>
        <v>Dominikanische Republik</v>
      </c>
      <c r="K153" s="144" t="str">
        <f>IFERROR(VLOOKUP(INDEX(EU_Extra!$D$157:$D$362,MATCH(LARGE(EU_Extra!I$157:I$362,$D153),EU_Extra!I$157:I$362,0)),Countries!$A:$B,2,FALSE),"")</f>
        <v>Bruneï Darussalam</v>
      </c>
      <c r="L153" s="144" t="str">
        <f>IFERROR(VLOOKUP(INDEX(EU_Extra!$D$157:$D$362,MATCH(LARGE(EU_Extra!J$157:J$362,$D153),EU_Extra!J$157:J$362,0)),Countries!$A:$B,2,FALSE),"")</f>
        <v>Antarktis</v>
      </c>
      <c r="M153" s="144" t="str">
        <f>IFERROR(VLOOKUP(INDEX(EU_Extra!$D$157:$D$362,MATCH(LARGE(EU_Extra!K$157:K$362,$D153),EU_Extra!K$157:K$362,0)),Countries!$A:$B,2,FALSE),"")</f>
        <v>Guatemala</v>
      </c>
      <c r="N153" s="144" t="str">
        <f>IFERROR(VLOOKUP(INDEX(EU_Extra!$D$157:$D$362,MATCH(LARGE(EU_Extra!L$157:L$362,$D153),EU_Extra!L$157:L$362,0)),Countries!$A:$B,2,FALSE),"")</f>
        <v/>
      </c>
      <c r="O153" s="144" t="str">
        <f>IFERROR(VLOOKUP(INDEX(EU_Extra!$D$157:$D$362,MATCH(LARGE(EU_Extra!M$157:M$362,$D153),EU_Extra!M$157:M$362,0)),Countries!$A:$B,2,FALSE),"")</f>
        <v>Kambodscha</v>
      </c>
      <c r="P153" s="144" t="str">
        <f>IFERROR(VLOOKUP(INDEX(EU_Extra!$D$157:$D$362,MATCH(LARGE(EU_Extra!N$157:N$362,$D153),EU_Extra!N$157:N$362,0)),Countries!$A:$B,2,FALSE),"")</f>
        <v>St Pierre und Miquelon</v>
      </c>
      <c r="Q153" s="144" t="str">
        <f>IFERROR(VLOOKUP(INDEX(EU_Extra!$D$157:$D$362,MATCH(LARGE(EU_Extra!O$157:O$362,$D153),EU_Extra!O$157:O$362,0)),Countries!$A:$B,2,FALSE),"")</f>
        <v>St Pierre und Miquelon</v>
      </c>
      <c r="R153" s="144" t="str">
        <f>IFERROR(VLOOKUP(INDEX(EU_Extra!$D$157:$D$362,MATCH(LARGE(EU_Extra!P$157:P$362,$D153),EU_Extra!P$157:P$362,0)),Countries!$A:$B,2,FALSE),"")</f>
        <v>Guyana</v>
      </c>
      <c r="S153" s="144" t="str">
        <f>IFERROR(VLOOKUP(INDEX(EU_Extra!$D$157:$D$362,MATCH(LARGE(EU_Extra!Q$157:Q$362,$D153),EU_Extra!Q$157:Q$362,0)),Countries!$A:$B,2,FALSE),"")</f>
        <v>Jamaika</v>
      </c>
      <c r="T153" s="144" t="str">
        <f>IFERROR(VLOOKUP(INDEX(EU_Extra!$D$157:$D$362,MATCH(LARGE(EU_Extra!R$157:R$362,$D153),EU_Extra!R$157:R$362,0)),Countries!$A:$B,2,FALSE),"")</f>
        <v>Liechtenstein</v>
      </c>
      <c r="U153" s="144" t="str">
        <f>IFERROR(VLOOKUP(INDEX(EU_Extra!$D$157:$D$362,MATCH(LARGE(EU_Extra!S$157:S$362,$D153),EU_Extra!S$157:S$362,0)),Countries!$A:$B,2,FALSE),"")</f>
        <v>Peru</v>
      </c>
      <c r="V153" s="144" t="str">
        <f>IFERROR(VLOOKUP(INDEX(EU_Extra!$D$157:$D$362,MATCH(LARGE(EU_Extra!T$157:T$362,$D153),EU_Extra!T$157:T$362,0)),Countries!$A:$B,2,FALSE),"")</f>
        <v>Eritrea</v>
      </c>
      <c r="W153" s="144" t="str">
        <f>IFERROR(VLOOKUP(INDEX(EU_Extra!$D$157:$D$362,MATCH(LARGE(EU_Extra!U$157:U$362,$D153),EU_Extra!U$157:U$362,0)),Countries!$A:$B,2,FALSE),"")</f>
        <v>Vanuatu</v>
      </c>
      <c r="X153" s="144" t="str">
        <f>IFERROR(VLOOKUP(INDEX(EU_Extra!$D$157:$D$362,MATCH(LARGE(EU_Extra!V$157:V$362,$D153),EU_Extra!V$157:V$362,0)),Countries!$A:$B,2,FALSE),"")</f>
        <v>Kuba</v>
      </c>
      <c r="Y153" s="144" t="str">
        <f>IFERROR(VLOOKUP(INDEX(EU_Extra!$D$157:$D$362,MATCH(LARGE(EU_Extra!W$157:W$362,$D153),EU_Extra!W$157:W$362,0)),Countries!$A:$B,2,FALSE),"")</f>
        <v>Seychellen</v>
      </c>
      <c r="Z153" s="144" t="str">
        <f>IFERROR(VLOOKUP(INDEX(EU_Extra!$D$157:$D$362,MATCH(LARGE(EU_Extra!X$157:X$362,$D153),EU_Extra!X$157:X$362,0)),Countries!$A:$B,2,FALSE),"")</f>
        <v>Südsudan</v>
      </c>
      <c r="AA153" s="144" t="str">
        <f>IFERROR(VLOOKUP(INDEX(EU_Extra!$D$157:$D$362,MATCH(LARGE(EU_Extra!Y$157:Y$362,$D153),EU_Extra!Y$157:Y$362,0)),Countries!$A:$B,2,FALSE),"")</f>
        <v>Antigua und Barbuda</v>
      </c>
      <c r="AB153" s="144" t="str">
        <f>IFERROR(VLOOKUP(INDEX(EU_Extra!$D$157:$D$362,MATCH(LARGE(EU_Extra!Z$157:Z$362,$D153),EU_Extra!Z$157:Z$362,0)),Countries!$A:$B,2,FALSE),"")</f>
        <v/>
      </c>
      <c r="AC153" s="144" t="str">
        <f>IFERROR(VLOOKUP(INDEX(EU_Extra!$D$157:$D$362,MATCH(LARGE(EU_Extra!AA$157:AA$362,$D153),EU_Extra!AA$157:AA$362,0)),Countries!$A:$B,2,FALSE),"")</f>
        <v/>
      </c>
      <c r="AD153" s="144" t="str">
        <f>IFERROR(VLOOKUP(INDEX(EU_Extra!$D$157:$D$362,MATCH(LARGE(EU_Extra!AB$157:AB$362,$D153),EU_Extra!AB$157:AB$362,0)),Countries!$A:$B,2,FALSE),"")</f>
        <v/>
      </c>
      <c r="AE153" s="144" t="str">
        <f>IFERROR(VLOOKUP(INDEX(EU_Extra!$D$157:$D$362,MATCH(LARGE(EU_Extra!AC$157:AC$362,$D153),EU_Extra!AC$157:AC$362,0)),Countries!$A:$B,2,FALSE),"")</f>
        <v/>
      </c>
      <c r="AF153" s="144" t="str">
        <f>IFERROR(VLOOKUP(INDEX(EU_Extra!$D$157:$D$362,MATCH(LARGE(EU_Extra!AD$157:AD$362,$D153),EU_Extra!AD$157:AD$362,0)),Countries!$A:$B,2,FALSE),"")</f>
        <v/>
      </c>
      <c r="AG153" s="144" t="str">
        <f>IFERROR(VLOOKUP(INDEX(EU_Extra!$D$157:$D$362,MATCH(LARGE(EU_Extra!AE$157:AE$362,$D153),EU_Extra!AE$157:AE$362,0)),Countries!$A:$B,2,FALSE),"")</f>
        <v/>
      </c>
      <c r="AH153" s="144" t="str">
        <f>IFERROR(VLOOKUP(INDEX(EU_Extra!$D$157:$D$362,MATCH(LARGE(EU_Extra!AF$157:AF$362,$D153),EU_Extra!AF$157:AF$362,0)),Countries!$A:$B,2,FALSE),"")</f>
        <v/>
      </c>
      <c r="AI153" s="144" t="str">
        <f>IFERROR(VLOOKUP(INDEX(EU_Extra!$D$157:$D$362,MATCH(LARGE(EU_Extra!AG$157:AG$362,$D153),EU_Extra!AG$157:AG$362,0)),Countries!$A:$B,2,FALSE),"")</f>
        <v/>
      </c>
      <c r="AJ153" s="144" t="str">
        <f>IFERROR(VLOOKUP(INDEX(EU_Extra!$D$157:$D$362,MATCH(LARGE(EU_Extra!AH$157:AH$362,$D153),EU_Extra!AH$157:AH$362,0)),Countries!$A:$B,2,FALSE),"")</f>
        <v/>
      </c>
    </row>
    <row r="154" spans="4:36" ht="16" customHeight="1">
      <c r="D154" s="145">
        <f t="shared" si="3"/>
        <v>147</v>
      </c>
      <c r="E154" s="144" t="str">
        <f>IFERROR(VLOOKUP(INDEX(EU_Extra!$D$156:$D$362,MATCH(LARGE(EU_Extra!#REF!,$D154),EU_Extra!#REF!,0)),Countries!$A:$B,2,FALSE),"")</f>
        <v/>
      </c>
      <c r="F154" s="144" t="str">
        <f>IFERROR(VLOOKUP(INDEX(EU_Extra!$D$156:$D$362,MATCH(LARGE(EU_Extra!#REF!,$D154),EU_Extra!#REF!,0)),Countries!$A:$B,2,FALSE),"")</f>
        <v/>
      </c>
      <c r="G154" s="144" t="str">
        <f>IFERROR(VLOOKUP(INDEX(EU_Extra!$D$157:$D$362,MATCH(LARGE(EU_Extra!E$157:E$362,$D154),EU_Extra!E$157:E$362,0)),Countries!$A:$B,2,FALSE),"")</f>
        <v>Guatemala</v>
      </c>
      <c r="H154" s="144" t="str">
        <f>IFERROR(VLOOKUP(INDEX(EU_Extra!$D$157:$D$362,MATCH(LARGE(EU_Extra!F$157:F$362,$D154),EU_Extra!F$157:F$362,0)),Countries!$A:$B,2,FALSE),"")</f>
        <v>Kolumbien</v>
      </c>
      <c r="I154" s="144" t="str">
        <f>IFERROR(VLOOKUP(INDEX(EU_Extra!$D$157:$D$362,MATCH(LARGE(EU_Extra!G$157:G$362,$D154),EU_Extra!G$157:G$362,0)),Countries!$A:$B,2,FALSE),"")</f>
        <v>Gabun</v>
      </c>
      <c r="J154" s="144" t="str">
        <f>IFERROR(VLOOKUP(INDEX(EU_Extra!$D$157:$D$362,MATCH(LARGE(EU_Extra!H$157:H$362,$D154),EU_Extra!H$157:H$362,0)),Countries!$A:$B,2,FALSE),"")</f>
        <v>Kolumbien</v>
      </c>
      <c r="K154" s="144" t="str">
        <f>IFERROR(VLOOKUP(INDEX(EU_Extra!$D$157:$D$362,MATCH(LARGE(EU_Extra!I$157:I$362,$D154),EU_Extra!I$157:I$362,0)),Countries!$A:$B,2,FALSE),"")</f>
        <v>Guatemala</v>
      </c>
      <c r="L154" s="144" t="str">
        <f>IFERROR(VLOOKUP(INDEX(EU_Extra!$D$157:$D$362,MATCH(LARGE(EU_Extra!J$157:J$362,$D154),EU_Extra!J$157:J$362,0)),Countries!$A:$B,2,FALSE),"")</f>
        <v>Kambodscha</v>
      </c>
      <c r="M154" s="144" t="str">
        <f>IFERROR(VLOOKUP(INDEX(EU_Extra!$D$157:$D$362,MATCH(LARGE(EU_Extra!K$157:K$362,$D154),EU_Extra!K$157:K$362,0)),Countries!$A:$B,2,FALSE),"")</f>
        <v>Antarktis</v>
      </c>
      <c r="N154" s="144" t="str">
        <f>IFERROR(VLOOKUP(INDEX(EU_Extra!$D$157:$D$362,MATCH(LARGE(EU_Extra!L$157:L$362,$D154),EU_Extra!L$157:L$362,0)),Countries!$A:$B,2,FALSE),"")</f>
        <v/>
      </c>
      <c r="O154" s="144" t="str">
        <f>IFERROR(VLOOKUP(INDEX(EU_Extra!$D$157:$D$362,MATCH(LARGE(EU_Extra!M$157:M$362,$D154),EU_Extra!M$157:M$362,0)),Countries!$A:$B,2,FALSE),"")</f>
        <v>Trinidad und Tobago</v>
      </c>
      <c r="P154" s="144" t="str">
        <f>IFERROR(VLOOKUP(INDEX(EU_Extra!$D$157:$D$362,MATCH(LARGE(EU_Extra!N$157:N$362,$D154),EU_Extra!N$157:N$362,0)),Countries!$A:$B,2,FALSE),"")</f>
        <v>Jamaika</v>
      </c>
      <c r="Q154" s="144" t="str">
        <f>IFERROR(VLOOKUP(INDEX(EU_Extra!$D$157:$D$362,MATCH(LARGE(EU_Extra!O$157:O$362,$D154),EU_Extra!O$157:O$362,0)),Countries!$A:$B,2,FALSE),"")</f>
        <v>Eritrea</v>
      </c>
      <c r="R154" s="144" t="str">
        <f>IFERROR(VLOOKUP(INDEX(EU_Extra!$D$157:$D$362,MATCH(LARGE(EU_Extra!P$157:P$362,$D154),EU_Extra!P$157:P$362,0)),Countries!$A:$B,2,FALSE),"")</f>
        <v>Liechtenstein</v>
      </c>
      <c r="S154" s="144" t="str">
        <f>IFERROR(VLOOKUP(INDEX(EU_Extra!$D$157:$D$362,MATCH(LARGE(EU_Extra!Q$157:Q$362,$D154),EU_Extra!Q$157:Q$362,0)),Countries!$A:$B,2,FALSE),"")</f>
        <v>St Pierre und Miquelon</v>
      </c>
      <c r="T154" s="144" t="str">
        <f>IFERROR(VLOOKUP(INDEX(EU_Extra!$D$157:$D$362,MATCH(LARGE(EU_Extra!R$157:R$362,$D154),EU_Extra!R$157:R$362,0)),Countries!$A:$B,2,FALSE),"")</f>
        <v>Trinidad und Tobago</v>
      </c>
      <c r="U154" s="144" t="str">
        <f>IFERROR(VLOOKUP(INDEX(EU_Extra!$D$157:$D$362,MATCH(LARGE(EU_Extra!S$157:S$362,$D154),EU_Extra!S$157:S$362,0)),Countries!$A:$B,2,FALSE),"")</f>
        <v>Haiti</v>
      </c>
      <c r="V154" s="144" t="str">
        <f>IFERROR(VLOOKUP(INDEX(EU_Extra!$D$157:$D$362,MATCH(LARGE(EU_Extra!T$157:T$362,$D154),EU_Extra!T$157:T$362,0)),Countries!$A:$B,2,FALSE),"")</f>
        <v>Indonesien</v>
      </c>
      <c r="W154" s="144" t="str">
        <f>IFERROR(VLOOKUP(INDEX(EU_Extra!$D$157:$D$362,MATCH(LARGE(EU_Extra!U$157:U$362,$D154),EU_Extra!U$157:U$362,0)),Countries!$A:$B,2,FALSE),"")</f>
        <v>Peru</v>
      </c>
      <c r="X154" s="144" t="str">
        <f>IFERROR(VLOOKUP(INDEX(EU_Extra!$D$157:$D$362,MATCH(LARGE(EU_Extra!V$157:V$362,$D154),EU_Extra!V$157:V$362,0)),Countries!$A:$B,2,FALSE),"")</f>
        <v>Mauritius</v>
      </c>
      <c r="Y154" s="144" t="str">
        <f>IFERROR(VLOOKUP(INDEX(EU_Extra!$D$157:$D$362,MATCH(LARGE(EU_Extra!W$157:W$362,$D154),EU_Extra!W$157:W$362,0)),Countries!$A:$B,2,FALSE),"")</f>
        <v>Guatemala</v>
      </c>
      <c r="Z154" s="144" t="str">
        <f>IFERROR(VLOOKUP(INDEX(EU_Extra!$D$157:$D$362,MATCH(LARGE(EU_Extra!X$157:X$362,$D154),EU_Extra!X$157:X$362,0)),Countries!$A:$B,2,FALSE),"")</f>
        <v>Liechtenstein</v>
      </c>
      <c r="AA154" s="144" t="str">
        <f>IFERROR(VLOOKUP(INDEX(EU_Extra!$D$157:$D$362,MATCH(LARGE(EU_Extra!Y$157:Y$362,$D154),EU_Extra!Y$157:Y$362,0)),Countries!$A:$B,2,FALSE),"")</f>
        <v>Peru</v>
      </c>
      <c r="AB154" s="144" t="str">
        <f>IFERROR(VLOOKUP(INDEX(EU_Extra!$D$157:$D$362,MATCH(LARGE(EU_Extra!Z$157:Z$362,$D154),EU_Extra!Z$157:Z$362,0)),Countries!$A:$B,2,FALSE),"")</f>
        <v/>
      </c>
      <c r="AC154" s="144" t="str">
        <f>IFERROR(VLOOKUP(INDEX(EU_Extra!$D$157:$D$362,MATCH(LARGE(EU_Extra!AA$157:AA$362,$D154),EU_Extra!AA$157:AA$362,0)),Countries!$A:$B,2,FALSE),"")</f>
        <v/>
      </c>
      <c r="AD154" s="144" t="str">
        <f>IFERROR(VLOOKUP(INDEX(EU_Extra!$D$157:$D$362,MATCH(LARGE(EU_Extra!AB$157:AB$362,$D154),EU_Extra!AB$157:AB$362,0)),Countries!$A:$B,2,FALSE),"")</f>
        <v/>
      </c>
      <c r="AE154" s="144" t="str">
        <f>IFERROR(VLOOKUP(INDEX(EU_Extra!$D$157:$D$362,MATCH(LARGE(EU_Extra!AC$157:AC$362,$D154),EU_Extra!AC$157:AC$362,0)),Countries!$A:$B,2,FALSE),"")</f>
        <v/>
      </c>
      <c r="AF154" s="144" t="str">
        <f>IFERROR(VLOOKUP(INDEX(EU_Extra!$D$157:$D$362,MATCH(LARGE(EU_Extra!AD$157:AD$362,$D154),EU_Extra!AD$157:AD$362,0)),Countries!$A:$B,2,FALSE),"")</f>
        <v/>
      </c>
      <c r="AG154" s="144" t="str">
        <f>IFERROR(VLOOKUP(INDEX(EU_Extra!$D$157:$D$362,MATCH(LARGE(EU_Extra!AE$157:AE$362,$D154),EU_Extra!AE$157:AE$362,0)),Countries!$A:$B,2,FALSE),"")</f>
        <v/>
      </c>
      <c r="AH154" s="144" t="str">
        <f>IFERROR(VLOOKUP(INDEX(EU_Extra!$D$157:$D$362,MATCH(LARGE(EU_Extra!AF$157:AF$362,$D154),EU_Extra!AF$157:AF$362,0)),Countries!$A:$B,2,FALSE),"")</f>
        <v/>
      </c>
      <c r="AI154" s="144" t="str">
        <f>IFERROR(VLOOKUP(INDEX(EU_Extra!$D$157:$D$362,MATCH(LARGE(EU_Extra!AG$157:AG$362,$D154),EU_Extra!AG$157:AG$362,0)),Countries!$A:$B,2,FALSE),"")</f>
        <v/>
      </c>
      <c r="AJ154" s="144" t="str">
        <f>IFERROR(VLOOKUP(INDEX(EU_Extra!$D$157:$D$362,MATCH(LARGE(EU_Extra!AH$157:AH$362,$D154),EU_Extra!AH$157:AH$362,0)),Countries!$A:$B,2,FALSE),"")</f>
        <v/>
      </c>
    </row>
    <row r="155" spans="4:36" ht="16" customHeight="1">
      <c r="D155" s="145">
        <f t="shared" si="3"/>
        <v>148</v>
      </c>
      <c r="E155" s="144" t="str">
        <f>IFERROR(VLOOKUP(INDEX(EU_Extra!$D$156:$D$362,MATCH(LARGE(EU_Extra!#REF!,$D155),EU_Extra!#REF!,0)),Countries!$A:$B,2,FALSE),"")</f>
        <v/>
      </c>
      <c r="F155" s="144" t="str">
        <f>IFERROR(VLOOKUP(INDEX(EU_Extra!$D$156:$D$362,MATCH(LARGE(EU_Extra!#REF!,$D155),EU_Extra!#REF!,0)),Countries!$A:$B,2,FALSE),"")</f>
        <v/>
      </c>
      <c r="G155" s="144" t="str">
        <f>IFERROR(VLOOKUP(INDEX(EU_Extra!$D$157:$D$362,MATCH(LARGE(EU_Extra!E$157:E$362,$D155),EU_Extra!E$157:E$362,0)),Countries!$A:$B,2,FALSE),"")</f>
        <v>Gabun</v>
      </c>
      <c r="H155" s="144" t="str">
        <f>IFERROR(VLOOKUP(INDEX(EU_Extra!$D$157:$D$362,MATCH(LARGE(EU_Extra!F$157:F$362,$D155),EU_Extra!F$157:F$362,0)),Countries!$A:$B,2,FALSE),"")</f>
        <v>Gabun</v>
      </c>
      <c r="I155" s="144" t="str">
        <f>IFERROR(VLOOKUP(INDEX(EU_Extra!$D$157:$D$362,MATCH(LARGE(EU_Extra!G$157:G$362,$D155),EU_Extra!G$157:G$362,0)),Countries!$A:$B,2,FALSE),"")</f>
        <v>Belize</v>
      </c>
      <c r="J155" s="144" t="str">
        <f>IFERROR(VLOOKUP(INDEX(EU_Extra!$D$157:$D$362,MATCH(LARGE(EU_Extra!H$157:H$362,$D155),EU_Extra!H$157:H$362,0)),Countries!$A:$B,2,FALSE),"")</f>
        <v>Mosambik</v>
      </c>
      <c r="K155" s="144" t="str">
        <f>IFERROR(VLOOKUP(INDEX(EU_Extra!$D$157:$D$362,MATCH(LARGE(EU_Extra!I$157:I$362,$D155),EU_Extra!I$157:I$362,0)),Countries!$A:$B,2,FALSE),"")</f>
        <v>Venezuela</v>
      </c>
      <c r="L155" s="144" t="str">
        <f>IFERROR(VLOOKUP(INDEX(EU_Extra!$D$157:$D$362,MATCH(LARGE(EU_Extra!J$157:J$362,$D155),EU_Extra!J$157:J$362,0)),Countries!$A:$B,2,FALSE),"")</f>
        <v>Kambodscha</v>
      </c>
      <c r="M155" s="144" t="str">
        <f>IFERROR(VLOOKUP(INDEX(EU_Extra!$D$157:$D$362,MATCH(LARGE(EU_Extra!K$157:K$362,$D155),EU_Extra!K$157:K$362,0)),Countries!$A:$B,2,FALSE),"")</f>
        <v>Simbabwe</v>
      </c>
      <c r="N155" s="144" t="str">
        <f>IFERROR(VLOOKUP(INDEX(EU_Extra!$D$157:$D$362,MATCH(LARGE(EU_Extra!L$157:L$362,$D155),EU_Extra!L$157:L$362,0)),Countries!$A:$B,2,FALSE),"")</f>
        <v/>
      </c>
      <c r="O155" s="144" t="str">
        <f>IFERROR(VLOOKUP(INDEX(EU_Extra!$D$157:$D$362,MATCH(LARGE(EU_Extra!M$157:M$362,$D155),EU_Extra!M$157:M$362,0)),Countries!$A:$B,2,FALSE),"")</f>
        <v>Mauritius</v>
      </c>
      <c r="P155" s="144" t="str">
        <f>IFERROR(VLOOKUP(INDEX(EU_Extra!$D$157:$D$362,MATCH(LARGE(EU_Extra!N$157:N$362,$D155),EU_Extra!N$157:N$362,0)),Countries!$A:$B,2,FALSE),"")</f>
        <v>Vanuatu</v>
      </c>
      <c r="Q155" s="144" t="str">
        <f>IFERROR(VLOOKUP(INDEX(EU_Extra!$D$157:$D$362,MATCH(LARGE(EU_Extra!O$157:O$362,$D155),EU_Extra!O$157:O$362,0)),Countries!$A:$B,2,FALSE),"")</f>
        <v>Bolivien</v>
      </c>
      <c r="R155" s="144" t="str">
        <f>IFERROR(VLOOKUP(INDEX(EU_Extra!$D$157:$D$362,MATCH(LARGE(EU_Extra!P$157:P$362,$D155),EU_Extra!P$157:P$362,0)),Countries!$A:$B,2,FALSE),"")</f>
        <v>Bolivien</v>
      </c>
      <c r="S155" s="144" t="str">
        <f>IFERROR(VLOOKUP(INDEX(EU_Extra!$D$157:$D$362,MATCH(LARGE(EU_Extra!Q$157:Q$362,$D155),EU_Extra!Q$157:Q$362,0)),Countries!$A:$B,2,FALSE),"")</f>
        <v>Mauritius</v>
      </c>
      <c r="T155" s="144" t="str">
        <f>IFERROR(VLOOKUP(INDEX(EU_Extra!$D$157:$D$362,MATCH(LARGE(EU_Extra!R$157:R$362,$D155),EU_Extra!R$157:R$362,0)),Countries!$A:$B,2,FALSE),"")</f>
        <v>Paraguay</v>
      </c>
      <c r="U155" s="144" t="str">
        <f>IFERROR(VLOOKUP(INDEX(EU_Extra!$D$157:$D$362,MATCH(LARGE(EU_Extra!S$157:S$362,$D155),EU_Extra!S$157:S$362,0)),Countries!$A:$B,2,FALSE),"")</f>
        <v>Usbekistan</v>
      </c>
      <c r="V155" s="144" t="str">
        <f>IFERROR(VLOOKUP(INDEX(EU_Extra!$D$157:$D$362,MATCH(LARGE(EU_Extra!T$157:T$362,$D155),EU_Extra!T$157:T$362,0)),Countries!$A:$B,2,FALSE),"")</f>
        <v>Paraguay</v>
      </c>
      <c r="W155" s="144" t="str">
        <f>IFERROR(VLOOKUP(INDEX(EU_Extra!$D$157:$D$362,MATCH(LARGE(EU_Extra!U$157:U$362,$D155),EU_Extra!U$157:U$362,0)),Countries!$A:$B,2,FALSE),"")</f>
        <v>Eritrea</v>
      </c>
      <c r="X155" s="144" t="str">
        <f>IFERROR(VLOOKUP(INDEX(EU_Extra!$D$157:$D$362,MATCH(LARGE(EU_Extra!V$157:V$362,$D155),EU_Extra!V$157:V$362,0)),Countries!$A:$B,2,FALSE),"")</f>
        <v>Peru</v>
      </c>
      <c r="Y155" s="144" t="str">
        <f>IFERROR(VLOOKUP(INDEX(EU_Extra!$D$157:$D$362,MATCH(LARGE(EU_Extra!W$157:W$362,$D155),EU_Extra!W$157:W$362,0)),Countries!$A:$B,2,FALSE),"")</f>
        <v>Antarktis</v>
      </c>
      <c r="Z155" s="144" t="str">
        <f>IFERROR(VLOOKUP(INDEX(EU_Extra!$D$157:$D$362,MATCH(LARGE(EU_Extra!X$157:X$362,$D155),EU_Extra!X$157:X$362,0)),Countries!$A:$B,2,FALSE),"")</f>
        <v>Uruguay</v>
      </c>
      <c r="AA155" s="144" t="str">
        <f>IFERROR(VLOOKUP(INDEX(EU_Extra!$D$157:$D$362,MATCH(LARGE(EU_Extra!Y$157:Y$362,$D155),EU_Extra!Y$157:Y$362,0)),Countries!$A:$B,2,FALSE),"")</f>
        <v>St Barthelemy</v>
      </c>
      <c r="AB155" s="144" t="str">
        <f>IFERROR(VLOOKUP(INDEX(EU_Extra!$D$157:$D$362,MATCH(LARGE(EU_Extra!Z$157:Z$362,$D155),EU_Extra!Z$157:Z$362,0)),Countries!$A:$B,2,FALSE),"")</f>
        <v/>
      </c>
      <c r="AC155" s="144" t="str">
        <f>IFERROR(VLOOKUP(INDEX(EU_Extra!$D$157:$D$362,MATCH(LARGE(EU_Extra!AA$157:AA$362,$D155),EU_Extra!AA$157:AA$362,0)),Countries!$A:$B,2,FALSE),"")</f>
        <v/>
      </c>
      <c r="AD155" s="144" t="str">
        <f>IFERROR(VLOOKUP(INDEX(EU_Extra!$D$157:$D$362,MATCH(LARGE(EU_Extra!AB$157:AB$362,$D155),EU_Extra!AB$157:AB$362,0)),Countries!$A:$B,2,FALSE),"")</f>
        <v/>
      </c>
      <c r="AE155" s="144" t="str">
        <f>IFERROR(VLOOKUP(INDEX(EU_Extra!$D$157:$D$362,MATCH(LARGE(EU_Extra!AC$157:AC$362,$D155),EU_Extra!AC$157:AC$362,0)),Countries!$A:$B,2,FALSE),"")</f>
        <v/>
      </c>
      <c r="AF155" s="144" t="str">
        <f>IFERROR(VLOOKUP(INDEX(EU_Extra!$D$157:$D$362,MATCH(LARGE(EU_Extra!AD$157:AD$362,$D155),EU_Extra!AD$157:AD$362,0)),Countries!$A:$B,2,FALSE),"")</f>
        <v/>
      </c>
      <c r="AG155" s="144" t="str">
        <f>IFERROR(VLOOKUP(INDEX(EU_Extra!$D$157:$D$362,MATCH(LARGE(EU_Extra!AE$157:AE$362,$D155),EU_Extra!AE$157:AE$362,0)),Countries!$A:$B,2,FALSE),"")</f>
        <v/>
      </c>
      <c r="AH155" s="144" t="str">
        <f>IFERROR(VLOOKUP(INDEX(EU_Extra!$D$157:$D$362,MATCH(LARGE(EU_Extra!AF$157:AF$362,$D155),EU_Extra!AF$157:AF$362,0)),Countries!$A:$B,2,FALSE),"")</f>
        <v/>
      </c>
      <c r="AI155" s="144" t="str">
        <f>IFERROR(VLOOKUP(INDEX(EU_Extra!$D$157:$D$362,MATCH(LARGE(EU_Extra!AG$157:AG$362,$D155),EU_Extra!AG$157:AG$362,0)),Countries!$A:$B,2,FALSE),"")</f>
        <v/>
      </c>
      <c r="AJ155" s="144" t="str">
        <f>IFERROR(VLOOKUP(INDEX(EU_Extra!$D$157:$D$362,MATCH(LARGE(EU_Extra!AH$157:AH$362,$D155),EU_Extra!AH$157:AH$362,0)),Countries!$A:$B,2,FALSE),"")</f>
        <v/>
      </c>
    </row>
    <row r="156" spans="4:36" ht="16" customHeight="1">
      <c r="D156" s="145">
        <f t="shared" si="3"/>
        <v>149</v>
      </c>
      <c r="E156" s="144" t="str">
        <f>IFERROR(VLOOKUP(INDEX(EU_Extra!$D$156:$D$362,MATCH(LARGE(EU_Extra!#REF!,$D156),EU_Extra!#REF!,0)),Countries!$A:$B,2,FALSE),"")</f>
        <v/>
      </c>
      <c r="F156" s="144" t="str">
        <f>IFERROR(VLOOKUP(INDEX(EU_Extra!$D$156:$D$362,MATCH(LARGE(EU_Extra!#REF!,$D156),EU_Extra!#REF!,0)),Countries!$A:$B,2,FALSE),"")</f>
        <v/>
      </c>
      <c r="G156" s="144" t="str">
        <f>IFERROR(VLOOKUP(INDEX(EU_Extra!$D$157:$D$362,MATCH(LARGE(EU_Extra!E$157:E$362,$D156),EU_Extra!E$157:E$362,0)),Countries!$A:$B,2,FALSE),"")</f>
        <v>Kolumbien</v>
      </c>
      <c r="H156" s="144" t="str">
        <f>IFERROR(VLOOKUP(INDEX(EU_Extra!$D$157:$D$362,MATCH(LARGE(EU_Extra!F$157:F$362,$D156),EU_Extra!F$157:F$362,0)),Countries!$A:$B,2,FALSE),"")</f>
        <v>Guatemala</v>
      </c>
      <c r="I156" s="144" t="str">
        <f>IFERROR(VLOOKUP(INDEX(EU_Extra!$D$157:$D$362,MATCH(LARGE(EU_Extra!G$157:G$362,$D156),EU_Extra!G$157:G$362,0)),Countries!$A:$B,2,FALSE),"")</f>
        <v>Mayotte</v>
      </c>
      <c r="J156" s="144" t="str">
        <f>IFERROR(VLOOKUP(INDEX(EU_Extra!$D$157:$D$362,MATCH(LARGE(EU_Extra!H$157:H$362,$D156),EU_Extra!H$157:H$362,0)),Countries!$A:$B,2,FALSE),"")</f>
        <v>Viet Nam</v>
      </c>
      <c r="K156" s="144" t="str">
        <f>IFERROR(VLOOKUP(INDEX(EU_Extra!$D$157:$D$362,MATCH(LARGE(EU_Extra!I$157:I$362,$D156),EU_Extra!I$157:I$362,0)),Countries!$A:$B,2,FALSE),"")</f>
        <v>Gabun</v>
      </c>
      <c r="L156" s="144" t="str">
        <f>IFERROR(VLOOKUP(INDEX(EU_Extra!$D$157:$D$362,MATCH(LARGE(EU_Extra!J$157:J$362,$D156),EU_Extra!J$157:J$362,0)),Countries!$A:$B,2,FALSE),"")</f>
        <v>Kambodscha</v>
      </c>
      <c r="M156" s="144" t="str">
        <f>IFERROR(VLOOKUP(INDEX(EU_Extra!$D$157:$D$362,MATCH(LARGE(EU_Extra!K$157:K$362,$D156),EU_Extra!K$157:K$362,0)),Countries!$A:$B,2,FALSE),"")</f>
        <v>Liechtenstein</v>
      </c>
      <c r="N156" s="144" t="str">
        <f>IFERROR(VLOOKUP(INDEX(EU_Extra!$D$157:$D$362,MATCH(LARGE(EU_Extra!L$157:L$362,$D156),EU_Extra!L$157:L$362,0)),Countries!$A:$B,2,FALSE),"")</f>
        <v/>
      </c>
      <c r="O156" s="144" t="str">
        <f>IFERROR(VLOOKUP(INDEX(EU_Extra!$D$157:$D$362,MATCH(LARGE(EU_Extra!M$157:M$362,$D156),EU_Extra!M$157:M$362,0)),Countries!$A:$B,2,FALSE),"")</f>
        <v>Dominika</v>
      </c>
      <c r="P156" s="144" t="str">
        <f>IFERROR(VLOOKUP(INDEX(EU_Extra!$D$157:$D$362,MATCH(LARGE(EU_Extra!N$157:N$362,$D156),EU_Extra!N$157:N$362,0)),Countries!$A:$B,2,FALSE),"")</f>
        <v>Costa Rica</v>
      </c>
      <c r="Q156" s="144" t="str">
        <f>IFERROR(VLOOKUP(INDEX(EU_Extra!$D$157:$D$362,MATCH(LARGE(EU_Extra!O$157:O$362,$D156),EU_Extra!O$157:O$362,0)),Countries!$A:$B,2,FALSE),"")</f>
        <v>Trinidad und Tobago</v>
      </c>
      <c r="R156" s="144" t="str">
        <f>IFERROR(VLOOKUP(INDEX(EU_Extra!$D$157:$D$362,MATCH(LARGE(EU_Extra!P$157:P$362,$D156),EU_Extra!P$157:P$362,0)),Countries!$A:$B,2,FALSE),"")</f>
        <v>Tadschikistan</v>
      </c>
      <c r="S156" s="144" t="str">
        <f>IFERROR(VLOOKUP(INDEX(EU_Extra!$D$157:$D$362,MATCH(LARGE(EU_Extra!Q$157:Q$362,$D156),EU_Extra!Q$157:Q$362,0)),Countries!$A:$B,2,FALSE),"")</f>
        <v>Antarktis</v>
      </c>
      <c r="T156" s="144" t="str">
        <f>IFERROR(VLOOKUP(INDEX(EU_Extra!$D$157:$D$362,MATCH(LARGE(EU_Extra!R$157:R$362,$D156),EU_Extra!R$157:R$362,0)),Countries!$A:$B,2,FALSE),"")</f>
        <v>Jamaika</v>
      </c>
      <c r="U156" s="144" t="str">
        <f>IFERROR(VLOOKUP(INDEX(EU_Extra!$D$157:$D$362,MATCH(LARGE(EU_Extra!S$157:S$362,$D156),EU_Extra!S$157:S$362,0)),Countries!$A:$B,2,FALSE),"")</f>
        <v>Falklandinseln</v>
      </c>
      <c r="V156" s="144" t="str">
        <f>IFERROR(VLOOKUP(INDEX(EU_Extra!$D$157:$D$362,MATCH(LARGE(EU_Extra!T$157:T$362,$D156),EU_Extra!T$157:T$362,0)),Countries!$A:$B,2,FALSE),"")</f>
        <v>Jamaika</v>
      </c>
      <c r="W156" s="144" t="str">
        <f>IFERROR(VLOOKUP(INDEX(EU_Extra!$D$157:$D$362,MATCH(LARGE(EU_Extra!U$157:U$362,$D156),EU_Extra!U$157:U$362,0)),Countries!$A:$B,2,FALSE),"")</f>
        <v>Honduras</v>
      </c>
      <c r="X156" s="144" t="str">
        <f>IFERROR(VLOOKUP(INDEX(EU_Extra!$D$157:$D$362,MATCH(LARGE(EU_Extra!V$157:V$362,$D156),EU_Extra!V$157:V$362,0)),Countries!$A:$B,2,FALSE),"")</f>
        <v>Liechtenstein</v>
      </c>
      <c r="Y156" s="144" t="str">
        <f>IFERROR(VLOOKUP(INDEX(EU_Extra!$D$157:$D$362,MATCH(LARGE(EU_Extra!W$157:W$362,$D156),EU_Extra!W$157:W$362,0)),Countries!$A:$B,2,FALSE),"")</f>
        <v>Liechtenstein</v>
      </c>
      <c r="Z156" s="144" t="str">
        <f>IFERROR(VLOOKUP(INDEX(EU_Extra!$D$157:$D$362,MATCH(LARGE(EU_Extra!X$157:X$362,$D156),EU_Extra!X$157:X$362,0)),Countries!$A:$B,2,FALSE),"")</f>
        <v>Haiti</v>
      </c>
      <c r="AA156" s="144" t="str">
        <f>IFERROR(VLOOKUP(INDEX(EU_Extra!$D$157:$D$362,MATCH(LARGE(EU_Extra!Y$157:Y$362,$D156),EU_Extra!Y$157:Y$362,0)),Countries!$A:$B,2,FALSE),"")</f>
        <v>Guyana</v>
      </c>
      <c r="AB156" s="144" t="str">
        <f>IFERROR(VLOOKUP(INDEX(EU_Extra!$D$157:$D$362,MATCH(LARGE(EU_Extra!Z$157:Z$362,$D156),EU_Extra!Z$157:Z$362,0)),Countries!$A:$B,2,FALSE),"")</f>
        <v/>
      </c>
      <c r="AC156" s="144" t="str">
        <f>IFERROR(VLOOKUP(INDEX(EU_Extra!$D$157:$D$362,MATCH(LARGE(EU_Extra!AA$157:AA$362,$D156),EU_Extra!AA$157:AA$362,0)),Countries!$A:$B,2,FALSE),"")</f>
        <v/>
      </c>
      <c r="AD156" s="144" t="str">
        <f>IFERROR(VLOOKUP(INDEX(EU_Extra!$D$157:$D$362,MATCH(LARGE(EU_Extra!AB$157:AB$362,$D156),EU_Extra!AB$157:AB$362,0)),Countries!$A:$B,2,FALSE),"")</f>
        <v/>
      </c>
      <c r="AE156" s="144" t="str">
        <f>IFERROR(VLOOKUP(INDEX(EU_Extra!$D$157:$D$362,MATCH(LARGE(EU_Extra!AC$157:AC$362,$D156),EU_Extra!AC$157:AC$362,0)),Countries!$A:$B,2,FALSE),"")</f>
        <v/>
      </c>
      <c r="AF156" s="144" t="str">
        <f>IFERROR(VLOOKUP(INDEX(EU_Extra!$D$157:$D$362,MATCH(LARGE(EU_Extra!AD$157:AD$362,$D156),EU_Extra!AD$157:AD$362,0)),Countries!$A:$B,2,FALSE),"")</f>
        <v/>
      </c>
      <c r="AG156" s="144" t="str">
        <f>IFERROR(VLOOKUP(INDEX(EU_Extra!$D$157:$D$362,MATCH(LARGE(EU_Extra!AE$157:AE$362,$D156),EU_Extra!AE$157:AE$362,0)),Countries!$A:$B,2,FALSE),"")</f>
        <v/>
      </c>
      <c r="AH156" s="144" t="str">
        <f>IFERROR(VLOOKUP(INDEX(EU_Extra!$D$157:$D$362,MATCH(LARGE(EU_Extra!AF$157:AF$362,$D156),EU_Extra!AF$157:AF$362,0)),Countries!$A:$B,2,FALSE),"")</f>
        <v/>
      </c>
      <c r="AI156" s="144" t="str">
        <f>IFERROR(VLOOKUP(INDEX(EU_Extra!$D$157:$D$362,MATCH(LARGE(EU_Extra!AG$157:AG$362,$D156),EU_Extra!AG$157:AG$362,0)),Countries!$A:$B,2,FALSE),"")</f>
        <v/>
      </c>
      <c r="AJ156" s="144" t="str">
        <f>IFERROR(VLOOKUP(INDEX(EU_Extra!$D$157:$D$362,MATCH(LARGE(EU_Extra!AH$157:AH$362,$D156),EU_Extra!AH$157:AH$362,0)),Countries!$A:$B,2,FALSE),"")</f>
        <v/>
      </c>
    </row>
    <row r="157" spans="4:36" ht="16" customHeight="1">
      <c r="D157" s="145">
        <f t="shared" si="3"/>
        <v>150</v>
      </c>
      <c r="E157" s="144" t="str">
        <f>IFERROR(VLOOKUP(INDEX(EU_Extra!$D$156:$D$362,MATCH(LARGE(EU_Extra!#REF!,$D157),EU_Extra!#REF!,0)),Countries!$A:$B,2,FALSE),"")</f>
        <v/>
      </c>
      <c r="F157" s="144" t="str">
        <f>IFERROR(VLOOKUP(INDEX(EU_Extra!$D$156:$D$362,MATCH(LARGE(EU_Extra!#REF!,$D157),EU_Extra!#REF!,0)),Countries!$A:$B,2,FALSE),"")</f>
        <v/>
      </c>
      <c r="G157" s="144" t="str">
        <f>IFERROR(VLOOKUP(INDEX(EU_Extra!$D$157:$D$362,MATCH(LARGE(EU_Extra!E$157:E$362,$D157),EU_Extra!E$157:E$362,0)),Countries!$A:$B,2,FALSE),"")</f>
        <v>Mauritius</v>
      </c>
      <c r="H157" s="144" t="str">
        <f>IFERROR(VLOOKUP(INDEX(EU_Extra!$D$157:$D$362,MATCH(LARGE(EU_Extra!F$157:F$362,$D157),EU_Extra!F$157:F$362,0)),Countries!$A:$B,2,FALSE),"")</f>
        <v>Fransösische Süd und Antarktisgebiete</v>
      </c>
      <c r="I157" s="144" t="str">
        <f>IFERROR(VLOOKUP(INDEX(EU_Extra!$D$157:$D$362,MATCH(LARGE(EU_Extra!G$157:G$362,$D157),EU_Extra!G$157:G$362,0)),Countries!$A:$B,2,FALSE),"")</f>
        <v>Kolumbien</v>
      </c>
      <c r="J157" s="144" t="str">
        <f>IFERROR(VLOOKUP(INDEX(EU_Extra!$D$157:$D$362,MATCH(LARGE(EU_Extra!H$157:H$362,$D157),EU_Extra!H$157:H$362,0)),Countries!$A:$B,2,FALSE),"")</f>
        <v>Peru</v>
      </c>
      <c r="K157" s="144" t="str">
        <f>IFERROR(VLOOKUP(INDEX(EU_Extra!$D$157:$D$362,MATCH(LARGE(EU_Extra!I$157:I$362,$D157),EU_Extra!I$157:I$362,0)),Countries!$A:$B,2,FALSE),"")</f>
        <v>Dominikanische Republik</v>
      </c>
      <c r="L157" s="144" t="str">
        <f>IFERROR(VLOOKUP(INDEX(EU_Extra!$D$157:$D$362,MATCH(LARGE(EU_Extra!J$157:J$362,$D157),EU_Extra!J$157:J$362,0)),Countries!$A:$B,2,FALSE),"")</f>
        <v>Kambodscha</v>
      </c>
      <c r="M157" s="144" t="str">
        <f>IFERROR(VLOOKUP(INDEX(EU_Extra!$D$157:$D$362,MATCH(LARGE(EU_Extra!K$157:K$362,$D157),EU_Extra!K$157:K$362,0)),Countries!$A:$B,2,FALSE),"")</f>
        <v>Macau</v>
      </c>
      <c r="N157" s="144" t="str">
        <f>IFERROR(VLOOKUP(INDEX(EU_Extra!$D$157:$D$362,MATCH(LARGE(EU_Extra!L$157:L$362,$D157),EU_Extra!L$157:L$362,0)),Countries!$A:$B,2,FALSE),"")</f>
        <v/>
      </c>
      <c r="O157" s="144" t="str">
        <f>IFERROR(VLOOKUP(INDEX(EU_Extra!$D$157:$D$362,MATCH(LARGE(EU_Extra!M$157:M$362,$D157),EU_Extra!M$157:M$362,0)),Countries!$A:$B,2,FALSE),"")</f>
        <v>Bruneï Darussalam</v>
      </c>
      <c r="P157" s="144" t="str">
        <f>IFERROR(VLOOKUP(INDEX(EU_Extra!$D$157:$D$362,MATCH(LARGE(EU_Extra!N$157:N$362,$D157),EU_Extra!N$157:N$362,0)),Countries!$A:$B,2,FALSE),"")</f>
        <v>Uganda</v>
      </c>
      <c r="Q157" s="144" t="str">
        <f>IFERROR(VLOOKUP(INDEX(EU_Extra!$D$157:$D$362,MATCH(LARGE(EU_Extra!O$157:O$362,$D157),EU_Extra!O$157:O$362,0)),Countries!$A:$B,2,FALSE),"")</f>
        <v>Mauritius</v>
      </c>
      <c r="R157" s="144" t="str">
        <f>IFERROR(VLOOKUP(INDEX(EU_Extra!$D$157:$D$362,MATCH(LARGE(EU_Extra!P$157:P$362,$D157),EU_Extra!P$157:P$362,0)),Countries!$A:$B,2,FALSE),"")</f>
        <v>Barbados</v>
      </c>
      <c r="S157" s="144" t="str">
        <f>IFERROR(VLOOKUP(INDEX(EU_Extra!$D$157:$D$362,MATCH(LARGE(EU_Extra!Q$157:Q$362,$D157),EU_Extra!Q$157:Q$362,0)),Countries!$A:$B,2,FALSE),"")</f>
        <v>Bahamas</v>
      </c>
      <c r="T157" s="144" t="str">
        <f>IFERROR(VLOOKUP(INDEX(EU_Extra!$D$157:$D$362,MATCH(LARGE(EU_Extra!R$157:R$362,$D157),EU_Extra!R$157:R$362,0)),Countries!$A:$B,2,FALSE),"")</f>
        <v>Uruguay</v>
      </c>
      <c r="U157" s="144" t="str">
        <f>IFERROR(VLOOKUP(INDEX(EU_Extra!$D$157:$D$362,MATCH(LARGE(EU_Extra!S$157:S$362,$D157),EU_Extra!S$157:S$362,0)),Countries!$A:$B,2,FALSE),"")</f>
        <v>Bermuda</v>
      </c>
      <c r="V157" s="144" t="str">
        <f>IFERROR(VLOOKUP(INDEX(EU_Extra!$D$157:$D$362,MATCH(LARGE(EU_Extra!T$157:T$362,$D157),EU_Extra!T$157:T$362,0)),Countries!$A:$B,2,FALSE),"")</f>
        <v>Marshallinseln</v>
      </c>
      <c r="W157" s="144" t="str">
        <f>IFERROR(VLOOKUP(INDEX(EU_Extra!$D$157:$D$362,MATCH(LARGE(EU_Extra!U$157:U$362,$D157),EU_Extra!U$157:U$362,0)),Countries!$A:$B,2,FALSE),"")</f>
        <v>Indonesien</v>
      </c>
      <c r="X157" s="144" t="str">
        <f>IFERROR(VLOOKUP(INDEX(EU_Extra!$D$157:$D$362,MATCH(LARGE(EU_Extra!V$157:V$362,$D157),EU_Extra!V$157:V$362,0)),Countries!$A:$B,2,FALSE),"")</f>
        <v>Kambodscha</v>
      </c>
      <c r="Y157" s="144" t="str">
        <f>IFERROR(VLOOKUP(INDEX(EU_Extra!$D$157:$D$362,MATCH(LARGE(EU_Extra!W$157:W$362,$D157),EU_Extra!W$157:W$362,0)),Countries!$A:$B,2,FALSE),"")</f>
        <v>Ecuador</v>
      </c>
      <c r="Z157" s="144" t="str">
        <f>IFERROR(VLOOKUP(INDEX(EU_Extra!$D$157:$D$362,MATCH(LARGE(EU_Extra!X$157:X$362,$D157),EU_Extra!X$157:X$362,0)),Countries!$A:$B,2,FALSE),"")</f>
        <v>Jamaika</v>
      </c>
      <c r="AA157" s="144" t="str">
        <f>IFERROR(VLOOKUP(INDEX(EU_Extra!$D$157:$D$362,MATCH(LARGE(EU_Extra!Y$157:Y$362,$D157),EU_Extra!Y$157:Y$362,0)),Countries!$A:$B,2,FALSE),"")</f>
        <v>Barbados</v>
      </c>
      <c r="AB157" s="144" t="str">
        <f>IFERROR(VLOOKUP(INDEX(EU_Extra!$D$157:$D$362,MATCH(LARGE(EU_Extra!Z$157:Z$362,$D157),EU_Extra!Z$157:Z$362,0)),Countries!$A:$B,2,FALSE),"")</f>
        <v/>
      </c>
      <c r="AC157" s="144" t="str">
        <f>IFERROR(VLOOKUP(INDEX(EU_Extra!$D$157:$D$362,MATCH(LARGE(EU_Extra!AA$157:AA$362,$D157),EU_Extra!AA$157:AA$362,0)),Countries!$A:$B,2,FALSE),"")</f>
        <v/>
      </c>
      <c r="AD157" s="144" t="str">
        <f>IFERROR(VLOOKUP(INDEX(EU_Extra!$D$157:$D$362,MATCH(LARGE(EU_Extra!AB$157:AB$362,$D157),EU_Extra!AB$157:AB$362,0)),Countries!$A:$B,2,FALSE),"")</f>
        <v/>
      </c>
      <c r="AE157" s="144" t="str">
        <f>IFERROR(VLOOKUP(INDEX(EU_Extra!$D$157:$D$362,MATCH(LARGE(EU_Extra!AC$157:AC$362,$D157),EU_Extra!AC$157:AC$362,0)),Countries!$A:$B,2,FALSE),"")</f>
        <v/>
      </c>
      <c r="AF157" s="144" t="str">
        <f>IFERROR(VLOOKUP(INDEX(EU_Extra!$D$157:$D$362,MATCH(LARGE(EU_Extra!AD$157:AD$362,$D157),EU_Extra!AD$157:AD$362,0)),Countries!$A:$B,2,FALSE),"")</f>
        <v/>
      </c>
      <c r="AG157" s="144" t="str">
        <f>IFERROR(VLOOKUP(INDEX(EU_Extra!$D$157:$D$362,MATCH(LARGE(EU_Extra!AE$157:AE$362,$D157),EU_Extra!AE$157:AE$362,0)),Countries!$A:$B,2,FALSE),"")</f>
        <v/>
      </c>
      <c r="AH157" s="144" t="str">
        <f>IFERROR(VLOOKUP(INDEX(EU_Extra!$D$157:$D$362,MATCH(LARGE(EU_Extra!AF$157:AF$362,$D157),EU_Extra!AF$157:AF$362,0)),Countries!$A:$B,2,FALSE),"")</f>
        <v/>
      </c>
      <c r="AI157" s="144" t="str">
        <f>IFERROR(VLOOKUP(INDEX(EU_Extra!$D$157:$D$362,MATCH(LARGE(EU_Extra!AG$157:AG$362,$D157),EU_Extra!AG$157:AG$362,0)),Countries!$A:$B,2,FALSE),"")</f>
        <v/>
      </c>
      <c r="AJ157" s="144" t="str">
        <f>IFERROR(VLOOKUP(INDEX(EU_Extra!$D$157:$D$362,MATCH(LARGE(EU_Extra!AH$157:AH$362,$D157),EU_Extra!AH$157:AH$362,0)),Countries!$A:$B,2,FALSE),"")</f>
        <v/>
      </c>
    </row>
    <row r="158" spans="4:36" ht="16" customHeight="1">
      <c r="D158" s="145">
        <f t="shared" si="3"/>
        <v>151</v>
      </c>
      <c r="E158" s="144" t="str">
        <f>IFERROR(VLOOKUP(INDEX(EU_Extra!$D$156:$D$362,MATCH(LARGE(EU_Extra!#REF!,$D158),EU_Extra!#REF!,0)),Countries!$A:$B,2,FALSE),"")</f>
        <v/>
      </c>
      <c r="F158" s="144" t="str">
        <f>IFERROR(VLOOKUP(INDEX(EU_Extra!$D$156:$D$362,MATCH(LARGE(EU_Extra!#REF!,$D158),EU_Extra!#REF!,0)),Countries!$A:$B,2,FALSE),"")</f>
        <v/>
      </c>
      <c r="G158" s="144" t="str">
        <f>IFERROR(VLOOKUP(INDEX(EU_Extra!$D$157:$D$362,MATCH(LARGE(EU_Extra!E$157:E$362,$D158),EU_Extra!E$157:E$362,0)),Countries!$A:$B,2,FALSE),"")</f>
        <v>Botsuana</v>
      </c>
      <c r="H158" s="144" t="str">
        <f>IFERROR(VLOOKUP(INDEX(EU_Extra!$D$157:$D$362,MATCH(LARGE(EU_Extra!F$157:F$362,$D158),EU_Extra!F$157:F$362,0)),Countries!$A:$B,2,FALSE),"")</f>
        <v>Belize</v>
      </c>
      <c r="I158" s="144" t="str">
        <f>IFERROR(VLOOKUP(INDEX(EU_Extra!$D$157:$D$362,MATCH(LARGE(EU_Extra!G$157:G$362,$D158),EU_Extra!G$157:G$362,0)),Countries!$A:$B,2,FALSE),"")</f>
        <v>St. Vincent und die Grenadien</v>
      </c>
      <c r="J158" s="144" t="str">
        <f>IFERROR(VLOOKUP(INDEX(EU_Extra!$D$157:$D$362,MATCH(LARGE(EU_Extra!H$157:H$362,$D158),EU_Extra!H$157:H$362,0)),Countries!$A:$B,2,FALSE),"")</f>
        <v>Bahamas</v>
      </c>
      <c r="K158" s="144" t="str">
        <f>IFERROR(VLOOKUP(INDEX(EU_Extra!$D$157:$D$362,MATCH(LARGE(EU_Extra!I$157:I$362,$D158),EU_Extra!I$157:I$362,0)),Countries!$A:$B,2,FALSE),"")</f>
        <v>Ecuador</v>
      </c>
      <c r="L158" s="144" t="str">
        <f>IFERROR(VLOOKUP(INDEX(EU_Extra!$D$157:$D$362,MATCH(LARGE(EU_Extra!J$157:J$362,$D158),EU_Extra!J$157:J$362,0)),Countries!$A:$B,2,FALSE),"")</f>
        <v>Burundi</v>
      </c>
      <c r="M158" s="144" t="str">
        <f>IFERROR(VLOOKUP(INDEX(EU_Extra!$D$157:$D$362,MATCH(LARGE(EU_Extra!K$157:K$362,$D158),EU_Extra!K$157:K$362,0)),Countries!$A:$B,2,FALSE),"")</f>
        <v>Macau</v>
      </c>
      <c r="N158" s="144" t="str">
        <f>IFERROR(VLOOKUP(INDEX(EU_Extra!$D$157:$D$362,MATCH(LARGE(EU_Extra!L$157:L$362,$D158),EU_Extra!L$157:L$362,0)),Countries!$A:$B,2,FALSE),"")</f>
        <v/>
      </c>
      <c r="O158" s="144" t="str">
        <f>IFERROR(VLOOKUP(INDEX(EU_Extra!$D$157:$D$362,MATCH(LARGE(EU_Extra!M$157:M$362,$D158),EU_Extra!M$157:M$362,0)),Countries!$A:$B,2,FALSE),"")</f>
        <v>Paraguay</v>
      </c>
      <c r="P158" s="144" t="str">
        <f>IFERROR(VLOOKUP(INDEX(EU_Extra!$D$157:$D$362,MATCH(LARGE(EU_Extra!N$157:N$362,$D158),EU_Extra!N$157:N$362,0)),Countries!$A:$B,2,FALSE),"")</f>
        <v>Trinidad und Tobago</v>
      </c>
      <c r="Q158" s="144" t="str">
        <f>IFERROR(VLOOKUP(INDEX(EU_Extra!$D$157:$D$362,MATCH(LARGE(EU_Extra!O$157:O$362,$D158),EU_Extra!O$157:O$362,0)),Countries!$A:$B,2,FALSE),"")</f>
        <v>Antarktis</v>
      </c>
      <c r="R158" s="144" t="str">
        <f>IFERROR(VLOOKUP(INDEX(EU_Extra!$D$157:$D$362,MATCH(LARGE(EU_Extra!P$157:P$362,$D158),EU_Extra!P$157:P$362,0)),Countries!$A:$B,2,FALSE),"")</f>
        <v>Paraguay</v>
      </c>
      <c r="S158" s="144" t="str">
        <f>IFERROR(VLOOKUP(INDEX(EU_Extra!$D$157:$D$362,MATCH(LARGE(EU_Extra!Q$157:Q$362,$D158),EU_Extra!Q$157:Q$362,0)),Countries!$A:$B,2,FALSE),"")</f>
        <v>Barbados</v>
      </c>
      <c r="T158" s="144" t="str">
        <f>IFERROR(VLOOKUP(INDEX(EU_Extra!$D$157:$D$362,MATCH(LARGE(EU_Extra!R$157:R$362,$D158),EU_Extra!R$157:R$362,0)),Countries!$A:$B,2,FALSE),"")</f>
        <v>St Pierre und Miquelon</v>
      </c>
      <c r="U158" s="144" t="str">
        <f>IFERROR(VLOOKUP(INDEX(EU_Extra!$D$157:$D$362,MATCH(LARGE(EU_Extra!S$157:S$362,$D158),EU_Extra!S$157:S$362,0)),Countries!$A:$B,2,FALSE),"")</f>
        <v>Korea, Demokratische Volksrepublik</v>
      </c>
      <c r="V158" s="144" t="str">
        <f>IFERROR(VLOOKUP(INDEX(EU_Extra!$D$157:$D$362,MATCH(LARGE(EU_Extra!T$157:T$362,$D158),EU_Extra!T$157:T$362,0)),Countries!$A:$B,2,FALSE),"")</f>
        <v>Barbados</v>
      </c>
      <c r="W158" s="144" t="str">
        <f>IFERROR(VLOOKUP(INDEX(EU_Extra!$D$157:$D$362,MATCH(LARGE(EU_Extra!U$157:U$362,$D158),EU_Extra!U$157:U$362,0)),Countries!$A:$B,2,FALSE),"")</f>
        <v>Paraguay</v>
      </c>
      <c r="X158" s="144" t="str">
        <f>IFERROR(VLOOKUP(INDEX(EU_Extra!$D$157:$D$362,MATCH(LARGE(EU_Extra!V$157:V$362,$D158),EU_Extra!V$157:V$362,0)),Countries!$A:$B,2,FALSE),"")</f>
        <v>Indonesien</v>
      </c>
      <c r="Y158" s="144" t="str">
        <f>IFERROR(VLOOKUP(INDEX(EU_Extra!$D$157:$D$362,MATCH(LARGE(EU_Extra!W$157:W$362,$D158),EU_Extra!W$157:W$362,0)),Countries!$A:$B,2,FALSE),"")</f>
        <v>Guyana</v>
      </c>
      <c r="Z158" s="144" t="str">
        <f>IFERROR(VLOOKUP(INDEX(EU_Extra!$D$157:$D$362,MATCH(LARGE(EU_Extra!X$157:X$362,$D158),EU_Extra!X$157:X$362,0)),Countries!$A:$B,2,FALSE),"")</f>
        <v>Bahamas</v>
      </c>
      <c r="AA158" s="144" t="str">
        <f>IFERROR(VLOOKUP(INDEX(EU_Extra!$D$157:$D$362,MATCH(LARGE(EU_Extra!Y$157:Y$362,$D158),EU_Extra!Y$157:Y$362,0)),Countries!$A:$B,2,FALSE),"")</f>
        <v>Turkmenistan</v>
      </c>
      <c r="AB158" s="144" t="str">
        <f>IFERROR(VLOOKUP(INDEX(EU_Extra!$D$157:$D$362,MATCH(LARGE(EU_Extra!Z$157:Z$362,$D158),EU_Extra!Z$157:Z$362,0)),Countries!$A:$B,2,FALSE),"")</f>
        <v/>
      </c>
      <c r="AC158" s="144" t="str">
        <f>IFERROR(VLOOKUP(INDEX(EU_Extra!$D$157:$D$362,MATCH(LARGE(EU_Extra!AA$157:AA$362,$D158),EU_Extra!AA$157:AA$362,0)),Countries!$A:$B,2,FALSE),"")</f>
        <v/>
      </c>
      <c r="AD158" s="144" t="str">
        <f>IFERROR(VLOOKUP(INDEX(EU_Extra!$D$157:$D$362,MATCH(LARGE(EU_Extra!AB$157:AB$362,$D158),EU_Extra!AB$157:AB$362,0)),Countries!$A:$B,2,FALSE),"")</f>
        <v/>
      </c>
      <c r="AE158" s="144" t="str">
        <f>IFERROR(VLOOKUP(INDEX(EU_Extra!$D$157:$D$362,MATCH(LARGE(EU_Extra!AC$157:AC$362,$D158),EU_Extra!AC$157:AC$362,0)),Countries!$A:$B,2,FALSE),"")</f>
        <v/>
      </c>
      <c r="AF158" s="144" t="str">
        <f>IFERROR(VLOOKUP(INDEX(EU_Extra!$D$157:$D$362,MATCH(LARGE(EU_Extra!AD$157:AD$362,$D158),EU_Extra!AD$157:AD$362,0)),Countries!$A:$B,2,FALSE),"")</f>
        <v/>
      </c>
      <c r="AG158" s="144" t="str">
        <f>IFERROR(VLOOKUP(INDEX(EU_Extra!$D$157:$D$362,MATCH(LARGE(EU_Extra!AE$157:AE$362,$D158),EU_Extra!AE$157:AE$362,0)),Countries!$A:$B,2,FALSE),"")</f>
        <v/>
      </c>
      <c r="AH158" s="144" t="str">
        <f>IFERROR(VLOOKUP(INDEX(EU_Extra!$D$157:$D$362,MATCH(LARGE(EU_Extra!AF$157:AF$362,$D158),EU_Extra!AF$157:AF$362,0)),Countries!$A:$B,2,FALSE),"")</f>
        <v/>
      </c>
      <c r="AI158" s="144" t="str">
        <f>IFERROR(VLOOKUP(INDEX(EU_Extra!$D$157:$D$362,MATCH(LARGE(EU_Extra!AG$157:AG$362,$D158),EU_Extra!AG$157:AG$362,0)),Countries!$A:$B,2,FALSE),"")</f>
        <v/>
      </c>
      <c r="AJ158" s="144" t="str">
        <f>IFERROR(VLOOKUP(INDEX(EU_Extra!$D$157:$D$362,MATCH(LARGE(EU_Extra!AH$157:AH$362,$D158),EU_Extra!AH$157:AH$362,0)),Countries!$A:$B,2,FALSE),"")</f>
        <v/>
      </c>
    </row>
    <row r="159" spans="4:36" ht="16" customHeight="1">
      <c r="D159" s="145">
        <f t="shared" si="3"/>
        <v>152</v>
      </c>
      <c r="E159" s="144" t="str">
        <f>IFERROR(VLOOKUP(INDEX(EU_Extra!$D$156:$D$362,MATCH(LARGE(EU_Extra!#REF!,$D159),EU_Extra!#REF!,0)),Countries!$A:$B,2,FALSE),"")</f>
        <v/>
      </c>
      <c r="F159" s="144" t="str">
        <f>IFERROR(VLOOKUP(INDEX(EU_Extra!$D$156:$D$362,MATCH(LARGE(EU_Extra!#REF!,$D159),EU_Extra!#REF!,0)),Countries!$A:$B,2,FALSE),"")</f>
        <v/>
      </c>
      <c r="G159" s="144" t="str">
        <f>IFERROR(VLOOKUP(INDEX(EU_Extra!$D$157:$D$362,MATCH(LARGE(EU_Extra!E$157:E$362,$D159),EU_Extra!E$157:E$362,0)),Countries!$A:$B,2,FALSE),"")</f>
        <v>Belize</v>
      </c>
      <c r="H159" s="144" t="str">
        <f>IFERROR(VLOOKUP(INDEX(EU_Extra!$D$157:$D$362,MATCH(LARGE(EU_Extra!F$157:F$362,$D159),EU_Extra!F$157:F$362,0)),Countries!$A:$B,2,FALSE),"")</f>
        <v>Neuseeland</v>
      </c>
      <c r="I159" s="144" t="str">
        <f>IFERROR(VLOOKUP(INDEX(EU_Extra!$D$157:$D$362,MATCH(LARGE(EU_Extra!G$157:G$362,$D159),EU_Extra!G$157:G$362,0)),Countries!$A:$B,2,FALSE),"")</f>
        <v>Kambodscha</v>
      </c>
      <c r="J159" s="144" t="str">
        <f>IFERROR(VLOOKUP(INDEX(EU_Extra!$D$157:$D$362,MATCH(LARGE(EU_Extra!H$157:H$362,$D159),EU_Extra!H$157:H$362,0)),Countries!$A:$B,2,FALSE),"")</f>
        <v>Honduras</v>
      </c>
      <c r="K159" s="144" t="str">
        <f>IFERROR(VLOOKUP(INDEX(EU_Extra!$D$157:$D$362,MATCH(LARGE(EU_Extra!I$157:I$362,$D159),EU_Extra!I$157:I$362,0)),Countries!$A:$B,2,FALSE),"")</f>
        <v>Macau</v>
      </c>
      <c r="L159" s="144" t="str">
        <f>IFERROR(VLOOKUP(INDEX(EU_Extra!$D$157:$D$362,MATCH(LARGE(EU_Extra!J$157:J$362,$D159),EU_Extra!J$157:J$362,0)),Countries!$A:$B,2,FALSE),"")</f>
        <v>Burundi</v>
      </c>
      <c r="M159" s="144" t="str">
        <f>IFERROR(VLOOKUP(INDEX(EU_Extra!$D$157:$D$362,MATCH(LARGE(EU_Extra!K$157:K$362,$D159),EU_Extra!K$157:K$362,0)),Countries!$A:$B,2,FALSE),"")</f>
        <v/>
      </c>
      <c r="N159" s="144" t="str">
        <f>IFERROR(VLOOKUP(INDEX(EU_Extra!$D$157:$D$362,MATCH(LARGE(EU_Extra!L$157:L$362,$D159),EU_Extra!L$157:L$362,0)),Countries!$A:$B,2,FALSE),"")</f>
        <v/>
      </c>
      <c r="O159" s="144" t="str">
        <f>IFERROR(VLOOKUP(INDEX(EU_Extra!$D$157:$D$362,MATCH(LARGE(EU_Extra!M$157:M$362,$D159),EU_Extra!M$157:M$362,0)),Countries!$A:$B,2,FALSE),"")</f>
        <v>Simbabwe</v>
      </c>
      <c r="P159" s="144" t="str">
        <f>IFERROR(VLOOKUP(INDEX(EU_Extra!$D$157:$D$362,MATCH(LARGE(EU_Extra!N$157:N$362,$D159),EU_Extra!N$157:N$362,0)),Countries!$A:$B,2,FALSE),"")</f>
        <v>Antarktis</v>
      </c>
      <c r="Q159" s="144" t="str">
        <f>IFERROR(VLOOKUP(INDEX(EU_Extra!$D$157:$D$362,MATCH(LARGE(EU_Extra!O$157:O$362,$D159),EU_Extra!O$157:O$362,0)),Countries!$A:$B,2,FALSE),"")</f>
        <v>Sambia</v>
      </c>
      <c r="R159" s="144" t="str">
        <f>IFERROR(VLOOKUP(INDEX(EU_Extra!$D$157:$D$362,MATCH(LARGE(EU_Extra!P$157:P$362,$D159),EU_Extra!P$157:P$362,0)),Countries!$A:$B,2,FALSE),"")</f>
        <v>Eritrea</v>
      </c>
      <c r="S159" s="144" t="str">
        <f>IFERROR(VLOOKUP(INDEX(EU_Extra!$D$157:$D$362,MATCH(LARGE(EU_Extra!Q$157:Q$362,$D159),EU_Extra!Q$157:Q$362,0)),Countries!$A:$B,2,FALSE),"")</f>
        <v>Simbabwe</v>
      </c>
      <c r="T159" s="144" t="str">
        <f>IFERROR(VLOOKUP(INDEX(EU_Extra!$D$157:$D$362,MATCH(LARGE(EU_Extra!R$157:R$362,$D159),EU_Extra!R$157:R$362,0)),Countries!$A:$B,2,FALSE),"")</f>
        <v>St Barthelemy</v>
      </c>
      <c r="U159" s="144" t="str">
        <f>IFERROR(VLOOKUP(INDEX(EU_Extra!$D$157:$D$362,MATCH(LARGE(EU_Extra!S$157:S$362,$D159),EU_Extra!S$157:S$362,0)),Countries!$A:$B,2,FALSE),"")</f>
        <v>Antarktis</v>
      </c>
      <c r="V159" s="144" t="str">
        <f>IFERROR(VLOOKUP(INDEX(EU_Extra!$D$157:$D$362,MATCH(LARGE(EU_Extra!T$157:T$362,$D159),EU_Extra!T$157:T$362,0)),Countries!$A:$B,2,FALSE),"")</f>
        <v>Botsuana</v>
      </c>
      <c r="W159" s="144" t="str">
        <f>IFERROR(VLOOKUP(INDEX(EU_Extra!$D$157:$D$362,MATCH(LARGE(EU_Extra!U$157:U$362,$D159),EU_Extra!U$157:U$362,0)),Countries!$A:$B,2,FALSE),"")</f>
        <v>Macau</v>
      </c>
      <c r="X159" s="144" t="str">
        <f>IFERROR(VLOOKUP(INDEX(EU_Extra!$D$157:$D$362,MATCH(LARGE(EU_Extra!V$157:V$362,$D159),EU_Extra!V$157:V$362,0)),Countries!$A:$B,2,FALSE),"")</f>
        <v>Guatemala</v>
      </c>
      <c r="Y159" s="144" t="str">
        <f>IFERROR(VLOOKUP(INDEX(EU_Extra!$D$157:$D$362,MATCH(LARGE(EU_Extra!W$157:W$362,$D159),EU_Extra!W$157:W$362,0)),Countries!$A:$B,2,FALSE),"")</f>
        <v>Lao, Demokratische Volksrepublik</v>
      </c>
      <c r="Z159" s="144" t="str">
        <f>IFERROR(VLOOKUP(INDEX(EU_Extra!$D$157:$D$362,MATCH(LARGE(EU_Extra!X$157:X$362,$D159),EU_Extra!X$157:X$362,0)),Countries!$A:$B,2,FALSE),"")</f>
        <v>Peru</v>
      </c>
      <c r="AA159" s="144" t="str">
        <f>IFERROR(VLOOKUP(INDEX(EU_Extra!$D$157:$D$362,MATCH(LARGE(EU_Extra!Y$157:Y$362,$D159),EU_Extra!Y$157:Y$362,0)),Countries!$A:$B,2,FALSE),"")</f>
        <v>Trinidad und Tobago</v>
      </c>
      <c r="AB159" s="144" t="str">
        <f>IFERROR(VLOOKUP(INDEX(EU_Extra!$D$157:$D$362,MATCH(LARGE(EU_Extra!Z$157:Z$362,$D159),EU_Extra!Z$157:Z$362,0)),Countries!$A:$B,2,FALSE),"")</f>
        <v/>
      </c>
      <c r="AC159" s="144" t="str">
        <f>IFERROR(VLOOKUP(INDEX(EU_Extra!$D$157:$D$362,MATCH(LARGE(EU_Extra!AA$157:AA$362,$D159),EU_Extra!AA$157:AA$362,0)),Countries!$A:$B,2,FALSE),"")</f>
        <v/>
      </c>
      <c r="AD159" s="144" t="str">
        <f>IFERROR(VLOOKUP(INDEX(EU_Extra!$D$157:$D$362,MATCH(LARGE(EU_Extra!AB$157:AB$362,$D159),EU_Extra!AB$157:AB$362,0)),Countries!$A:$B,2,FALSE),"")</f>
        <v/>
      </c>
      <c r="AE159" s="144" t="str">
        <f>IFERROR(VLOOKUP(INDEX(EU_Extra!$D$157:$D$362,MATCH(LARGE(EU_Extra!AC$157:AC$362,$D159),EU_Extra!AC$157:AC$362,0)),Countries!$A:$B,2,FALSE),"")</f>
        <v/>
      </c>
      <c r="AF159" s="144" t="str">
        <f>IFERROR(VLOOKUP(INDEX(EU_Extra!$D$157:$D$362,MATCH(LARGE(EU_Extra!AD$157:AD$362,$D159),EU_Extra!AD$157:AD$362,0)),Countries!$A:$B,2,FALSE),"")</f>
        <v/>
      </c>
      <c r="AG159" s="144" t="str">
        <f>IFERROR(VLOOKUP(INDEX(EU_Extra!$D$157:$D$362,MATCH(LARGE(EU_Extra!AE$157:AE$362,$D159),EU_Extra!AE$157:AE$362,0)),Countries!$A:$B,2,FALSE),"")</f>
        <v/>
      </c>
      <c r="AH159" s="144" t="str">
        <f>IFERROR(VLOOKUP(INDEX(EU_Extra!$D$157:$D$362,MATCH(LARGE(EU_Extra!AF$157:AF$362,$D159),EU_Extra!AF$157:AF$362,0)),Countries!$A:$B,2,FALSE),"")</f>
        <v/>
      </c>
      <c r="AI159" s="144" t="str">
        <f>IFERROR(VLOOKUP(INDEX(EU_Extra!$D$157:$D$362,MATCH(LARGE(EU_Extra!AG$157:AG$362,$D159),EU_Extra!AG$157:AG$362,0)),Countries!$A:$B,2,FALSE),"")</f>
        <v/>
      </c>
      <c r="AJ159" s="144" t="str">
        <f>IFERROR(VLOOKUP(INDEX(EU_Extra!$D$157:$D$362,MATCH(LARGE(EU_Extra!AH$157:AH$362,$D159),EU_Extra!AH$157:AH$362,0)),Countries!$A:$B,2,FALSE),"")</f>
        <v/>
      </c>
    </row>
    <row r="160" spans="4:36" ht="16" customHeight="1">
      <c r="D160" s="145">
        <f t="shared" si="3"/>
        <v>153</v>
      </c>
      <c r="E160" s="144" t="str">
        <f>IFERROR(VLOOKUP(INDEX(EU_Extra!$D$156:$D$362,MATCH(LARGE(EU_Extra!#REF!,$D160),EU_Extra!#REF!,0)),Countries!$A:$B,2,FALSE),"")</f>
        <v/>
      </c>
      <c r="F160" s="144" t="str">
        <f>IFERROR(VLOOKUP(INDEX(EU_Extra!$D$156:$D$362,MATCH(LARGE(EU_Extra!#REF!,$D160),EU_Extra!#REF!,0)),Countries!$A:$B,2,FALSE),"")</f>
        <v/>
      </c>
      <c r="G160" s="144" t="str">
        <f>IFERROR(VLOOKUP(INDEX(EU_Extra!$D$157:$D$362,MATCH(LARGE(EU_Extra!E$157:E$362,$D160),EU_Extra!E$157:E$362,0)),Countries!$A:$B,2,FALSE),"")</f>
        <v>Namibia</v>
      </c>
      <c r="H160" s="144" t="str">
        <f>IFERROR(VLOOKUP(INDEX(EU_Extra!$D$157:$D$362,MATCH(LARGE(EU_Extra!F$157:F$362,$D160),EU_Extra!F$157:F$362,0)),Countries!$A:$B,2,FALSE),"")</f>
        <v>Trinidad und Tobago</v>
      </c>
      <c r="I160" s="144" t="str">
        <f>IFERROR(VLOOKUP(INDEX(EU_Extra!$D$157:$D$362,MATCH(LARGE(EU_Extra!G$157:G$362,$D160),EU_Extra!G$157:G$362,0)),Countries!$A:$B,2,FALSE),"")</f>
        <v>Paraguay</v>
      </c>
      <c r="J160" s="144" t="str">
        <f>IFERROR(VLOOKUP(INDEX(EU_Extra!$D$157:$D$362,MATCH(LARGE(EU_Extra!H$157:H$362,$D160),EU_Extra!H$157:H$362,0)),Countries!$A:$B,2,FALSE),"")</f>
        <v>Trinidad und Tobago</v>
      </c>
      <c r="K160" s="144" t="str">
        <f>IFERROR(VLOOKUP(INDEX(EU_Extra!$D$157:$D$362,MATCH(LARGE(EU_Extra!I$157:I$362,$D160),EU_Extra!I$157:I$362,0)),Countries!$A:$B,2,FALSE),"")</f>
        <v>Namibia</v>
      </c>
      <c r="L160" s="144" t="str">
        <f>IFERROR(VLOOKUP(INDEX(EU_Extra!$D$157:$D$362,MATCH(LARGE(EU_Extra!J$157:J$362,$D160),EU_Extra!J$157:J$362,0)),Countries!$A:$B,2,FALSE),"")</f>
        <v>Komoren</v>
      </c>
      <c r="M160" s="144" t="str">
        <f>IFERROR(VLOOKUP(INDEX(EU_Extra!$D$157:$D$362,MATCH(LARGE(EU_Extra!K$157:K$362,$D160),EU_Extra!K$157:K$362,0)),Countries!$A:$B,2,FALSE),"")</f>
        <v/>
      </c>
      <c r="N160" s="144" t="str">
        <f>IFERROR(VLOOKUP(INDEX(EU_Extra!$D$157:$D$362,MATCH(LARGE(EU_Extra!L$157:L$362,$D160),EU_Extra!L$157:L$362,0)),Countries!$A:$B,2,FALSE),"")</f>
        <v/>
      </c>
      <c r="O160" s="144" t="str">
        <f>IFERROR(VLOOKUP(INDEX(EU_Extra!$D$157:$D$362,MATCH(LARGE(EU_Extra!M$157:M$362,$D160),EU_Extra!M$157:M$362,0)),Countries!$A:$B,2,FALSE),"")</f>
        <v>Costa Rica</v>
      </c>
      <c r="P160" s="144" t="str">
        <f>IFERROR(VLOOKUP(INDEX(EU_Extra!$D$157:$D$362,MATCH(LARGE(EU_Extra!N$157:N$362,$D160),EU_Extra!N$157:N$362,0)),Countries!$A:$B,2,FALSE),"")</f>
        <v>Antigua und Barbuda</v>
      </c>
      <c r="Q160" s="144" t="str">
        <f>IFERROR(VLOOKUP(INDEX(EU_Extra!$D$157:$D$362,MATCH(LARGE(EU_Extra!O$157:O$362,$D160),EU_Extra!O$157:O$362,0)),Countries!$A:$B,2,FALSE),"")</f>
        <v>Fransösische Süd und Antarktisgebiete</v>
      </c>
      <c r="R160" s="144" t="str">
        <f>IFERROR(VLOOKUP(INDEX(EU_Extra!$D$157:$D$362,MATCH(LARGE(EU_Extra!P$157:P$362,$D160),EU_Extra!P$157:P$362,0)),Countries!$A:$B,2,FALSE),"")</f>
        <v>Bahamas</v>
      </c>
      <c r="S160" s="144" t="str">
        <f>IFERROR(VLOOKUP(INDEX(EU_Extra!$D$157:$D$362,MATCH(LARGE(EU_Extra!Q$157:Q$362,$D160),EU_Extra!Q$157:Q$362,0)),Countries!$A:$B,2,FALSE),"")</f>
        <v>Britische Jungferninseln</v>
      </c>
      <c r="T160" s="144" t="str">
        <f>IFERROR(VLOOKUP(INDEX(EU_Extra!$D$157:$D$362,MATCH(LARGE(EU_Extra!R$157:R$362,$D160),EU_Extra!R$157:R$362,0)),Countries!$A:$B,2,FALSE),"")</f>
        <v>Guatemala</v>
      </c>
      <c r="U160" s="144" t="str">
        <f>IFERROR(VLOOKUP(INDEX(EU_Extra!$D$157:$D$362,MATCH(LARGE(EU_Extra!S$157:S$362,$D160),EU_Extra!S$157:S$362,0)),Countries!$A:$B,2,FALSE),"")</f>
        <v>Barbados</v>
      </c>
      <c r="V160" s="144" t="str">
        <f>IFERROR(VLOOKUP(INDEX(EU_Extra!$D$157:$D$362,MATCH(LARGE(EU_Extra!T$157:T$362,$D160),EU_Extra!T$157:T$362,0)),Countries!$A:$B,2,FALSE),"")</f>
        <v>Mauritius</v>
      </c>
      <c r="W160" s="144" t="str">
        <f>IFERROR(VLOOKUP(INDEX(EU_Extra!$D$157:$D$362,MATCH(LARGE(EU_Extra!U$157:U$362,$D160),EU_Extra!U$157:U$362,0)),Countries!$A:$B,2,FALSE),"")</f>
        <v>Antarktis</v>
      </c>
      <c r="X160" s="144" t="str">
        <f>IFERROR(VLOOKUP(INDEX(EU_Extra!$D$157:$D$362,MATCH(LARGE(EU_Extra!V$157:V$362,$D160),EU_Extra!V$157:V$362,0)),Countries!$A:$B,2,FALSE),"")</f>
        <v>Iran, Islamische Republik</v>
      </c>
      <c r="Y160" s="144" t="str">
        <f>IFERROR(VLOOKUP(INDEX(EU_Extra!$D$157:$D$362,MATCH(LARGE(EU_Extra!W$157:W$362,$D160),EU_Extra!W$157:W$362,0)),Countries!$A:$B,2,FALSE),"")</f>
        <v>Haiti</v>
      </c>
      <c r="Z160" s="144" t="str">
        <f>IFERROR(VLOOKUP(INDEX(EU_Extra!$D$157:$D$362,MATCH(LARGE(EU_Extra!X$157:X$362,$D160),EU_Extra!X$157:X$362,0)),Countries!$A:$B,2,FALSE),"")</f>
        <v>St Barthelemy</v>
      </c>
      <c r="AA160" s="144" t="str">
        <f>IFERROR(VLOOKUP(INDEX(EU_Extra!$D$157:$D$362,MATCH(LARGE(EU_Extra!Y$157:Y$362,$D160),EU_Extra!Y$157:Y$362,0)),Countries!$A:$B,2,FALSE),"")</f>
        <v>Lao, Demokratische Volksrepublik</v>
      </c>
      <c r="AB160" s="144" t="str">
        <f>IFERROR(VLOOKUP(INDEX(EU_Extra!$D$157:$D$362,MATCH(LARGE(EU_Extra!Z$157:Z$362,$D160),EU_Extra!Z$157:Z$362,0)),Countries!$A:$B,2,FALSE),"")</f>
        <v/>
      </c>
      <c r="AC160" s="144" t="str">
        <f>IFERROR(VLOOKUP(INDEX(EU_Extra!$D$157:$D$362,MATCH(LARGE(EU_Extra!AA$157:AA$362,$D160),EU_Extra!AA$157:AA$362,0)),Countries!$A:$B,2,FALSE),"")</f>
        <v/>
      </c>
      <c r="AD160" s="144" t="str">
        <f>IFERROR(VLOOKUP(INDEX(EU_Extra!$D$157:$D$362,MATCH(LARGE(EU_Extra!AB$157:AB$362,$D160),EU_Extra!AB$157:AB$362,0)),Countries!$A:$B,2,FALSE),"")</f>
        <v/>
      </c>
      <c r="AE160" s="144" t="str">
        <f>IFERROR(VLOOKUP(INDEX(EU_Extra!$D$157:$D$362,MATCH(LARGE(EU_Extra!AC$157:AC$362,$D160),EU_Extra!AC$157:AC$362,0)),Countries!$A:$B,2,FALSE),"")</f>
        <v/>
      </c>
      <c r="AF160" s="144" t="str">
        <f>IFERROR(VLOOKUP(INDEX(EU_Extra!$D$157:$D$362,MATCH(LARGE(EU_Extra!AD$157:AD$362,$D160),EU_Extra!AD$157:AD$362,0)),Countries!$A:$B,2,FALSE),"")</f>
        <v/>
      </c>
      <c r="AG160" s="144" t="str">
        <f>IFERROR(VLOOKUP(INDEX(EU_Extra!$D$157:$D$362,MATCH(LARGE(EU_Extra!AE$157:AE$362,$D160),EU_Extra!AE$157:AE$362,0)),Countries!$A:$B,2,FALSE),"")</f>
        <v/>
      </c>
      <c r="AH160" s="144" t="str">
        <f>IFERROR(VLOOKUP(INDEX(EU_Extra!$D$157:$D$362,MATCH(LARGE(EU_Extra!AF$157:AF$362,$D160),EU_Extra!AF$157:AF$362,0)),Countries!$A:$B,2,FALSE),"")</f>
        <v/>
      </c>
      <c r="AI160" s="144" t="str">
        <f>IFERROR(VLOOKUP(INDEX(EU_Extra!$D$157:$D$362,MATCH(LARGE(EU_Extra!AG$157:AG$362,$D160),EU_Extra!AG$157:AG$362,0)),Countries!$A:$B,2,FALSE),"")</f>
        <v/>
      </c>
      <c r="AJ160" s="144" t="str">
        <f>IFERROR(VLOOKUP(INDEX(EU_Extra!$D$157:$D$362,MATCH(LARGE(EU_Extra!AH$157:AH$362,$D160),EU_Extra!AH$157:AH$362,0)),Countries!$A:$B,2,FALSE),"")</f>
        <v/>
      </c>
    </row>
    <row r="161" spans="4:36" ht="16" customHeight="1">
      <c r="D161" s="145">
        <f t="shared" si="3"/>
        <v>154</v>
      </c>
      <c r="E161" s="144" t="str">
        <f>IFERROR(VLOOKUP(INDEX(EU_Extra!$D$156:$D$362,MATCH(LARGE(EU_Extra!#REF!,$D161),EU_Extra!#REF!,0)),Countries!$A:$B,2,FALSE),"")</f>
        <v/>
      </c>
      <c r="F161" s="144" t="str">
        <f>IFERROR(VLOOKUP(INDEX(EU_Extra!$D$156:$D$362,MATCH(LARGE(EU_Extra!#REF!,$D161),EU_Extra!#REF!,0)),Countries!$A:$B,2,FALSE),"")</f>
        <v/>
      </c>
      <c r="G161" s="144" t="str">
        <f>IFERROR(VLOOKUP(INDEX(EU_Extra!$D$157:$D$362,MATCH(LARGE(EU_Extra!E$157:E$362,$D161),EU_Extra!E$157:E$362,0)),Countries!$A:$B,2,FALSE),"")</f>
        <v>Macau</v>
      </c>
      <c r="H161" s="144" t="str">
        <f>IFERROR(VLOOKUP(INDEX(EU_Extra!$D$157:$D$362,MATCH(LARGE(EU_Extra!F$157:F$362,$D161),EU_Extra!F$157:F$362,0)),Countries!$A:$B,2,FALSE),"")</f>
        <v>Seychellen</v>
      </c>
      <c r="I161" s="144" t="str">
        <f>IFERROR(VLOOKUP(INDEX(EU_Extra!$D$157:$D$362,MATCH(LARGE(EU_Extra!G$157:G$362,$D161),EU_Extra!G$157:G$362,0)),Countries!$A:$B,2,FALSE),"")</f>
        <v>Paraguay</v>
      </c>
      <c r="J161" s="144" t="str">
        <f>IFERROR(VLOOKUP(INDEX(EU_Extra!$D$157:$D$362,MATCH(LARGE(EU_Extra!H$157:H$362,$D161),EU_Extra!H$157:H$362,0)),Countries!$A:$B,2,FALSE),"")</f>
        <v>Jamaika</v>
      </c>
      <c r="K161" s="144" t="str">
        <f>IFERROR(VLOOKUP(INDEX(EU_Extra!$D$157:$D$362,MATCH(LARGE(EU_Extra!I$157:I$362,$D161),EU_Extra!I$157:I$362,0)),Countries!$A:$B,2,FALSE),"")</f>
        <v>Uruguay</v>
      </c>
      <c r="L161" s="144" t="str">
        <f>IFERROR(VLOOKUP(INDEX(EU_Extra!$D$157:$D$362,MATCH(LARGE(EU_Extra!J$157:J$362,$D161),EU_Extra!J$157:J$362,0)),Countries!$A:$B,2,FALSE),"")</f>
        <v>Eritrea</v>
      </c>
      <c r="M161" s="144" t="str">
        <f>IFERROR(VLOOKUP(INDEX(EU_Extra!$D$157:$D$362,MATCH(LARGE(EU_Extra!K$157:K$362,$D161),EU_Extra!K$157:K$362,0)),Countries!$A:$B,2,FALSE),"")</f>
        <v/>
      </c>
      <c r="N161" s="144" t="str">
        <f>IFERROR(VLOOKUP(INDEX(EU_Extra!$D$157:$D$362,MATCH(LARGE(EU_Extra!L$157:L$362,$D161),EU_Extra!L$157:L$362,0)),Countries!$A:$B,2,FALSE),"")</f>
        <v/>
      </c>
      <c r="O161" s="144" t="str">
        <f>IFERROR(VLOOKUP(INDEX(EU_Extra!$D$157:$D$362,MATCH(LARGE(EU_Extra!M$157:M$362,$D161),EU_Extra!M$157:M$362,0)),Countries!$A:$B,2,FALSE),"")</f>
        <v>Bahamas</v>
      </c>
      <c r="P161" s="144" t="str">
        <f>IFERROR(VLOOKUP(INDEX(EU_Extra!$D$157:$D$362,MATCH(LARGE(EU_Extra!N$157:N$362,$D161),EU_Extra!N$157:N$362,0)),Countries!$A:$B,2,FALSE),"")</f>
        <v>Simbabwe</v>
      </c>
      <c r="Q161" s="144" t="str">
        <f>IFERROR(VLOOKUP(INDEX(EU_Extra!$D$157:$D$362,MATCH(LARGE(EU_Extra!O$157:O$362,$D161),EU_Extra!O$157:O$362,0)),Countries!$A:$B,2,FALSE),"")</f>
        <v>Simbabwe</v>
      </c>
      <c r="R161" s="144" t="str">
        <f>IFERROR(VLOOKUP(INDEX(EU_Extra!$D$157:$D$362,MATCH(LARGE(EU_Extra!P$157:P$362,$D161),EU_Extra!P$157:P$362,0)),Countries!$A:$B,2,FALSE),"")</f>
        <v>Jamaika</v>
      </c>
      <c r="S161" s="144" t="str">
        <f>IFERROR(VLOOKUP(INDEX(EU_Extra!$D$157:$D$362,MATCH(LARGE(EU_Extra!Q$157:Q$362,$D161),EU_Extra!Q$157:Q$362,0)),Countries!$A:$B,2,FALSE),"")</f>
        <v>Eritrea</v>
      </c>
      <c r="T161" s="144" t="str">
        <f>IFERROR(VLOOKUP(INDEX(EU_Extra!$D$157:$D$362,MATCH(LARGE(EU_Extra!R$157:R$362,$D161),EU_Extra!R$157:R$362,0)),Countries!$A:$B,2,FALSE),"")</f>
        <v>Malawi</v>
      </c>
      <c r="U161" s="144" t="str">
        <f>IFERROR(VLOOKUP(INDEX(EU_Extra!$D$157:$D$362,MATCH(LARGE(EU_Extra!S$157:S$362,$D161),EU_Extra!S$157:S$362,0)),Countries!$A:$B,2,FALSE),"")</f>
        <v>Trinidad und Tobago</v>
      </c>
      <c r="V161" s="144" t="str">
        <f>IFERROR(VLOOKUP(INDEX(EU_Extra!$D$157:$D$362,MATCH(LARGE(EU_Extra!T$157:T$362,$D161),EU_Extra!T$157:T$362,0)),Countries!$A:$B,2,FALSE),"")</f>
        <v>Malawi</v>
      </c>
      <c r="W161" s="144" t="str">
        <f>IFERROR(VLOOKUP(INDEX(EU_Extra!$D$157:$D$362,MATCH(LARGE(EU_Extra!U$157:U$362,$D161),EU_Extra!U$157:U$362,0)),Countries!$A:$B,2,FALSE),"")</f>
        <v>Guyana</v>
      </c>
      <c r="X161" s="144" t="str">
        <f>IFERROR(VLOOKUP(INDEX(EU_Extra!$D$157:$D$362,MATCH(LARGE(EU_Extra!V$157:V$362,$D161),EU_Extra!V$157:V$362,0)),Countries!$A:$B,2,FALSE),"")</f>
        <v>Turkmenistan</v>
      </c>
      <c r="Y161" s="144" t="str">
        <f>IFERROR(VLOOKUP(INDEX(EU_Extra!$D$157:$D$362,MATCH(LARGE(EU_Extra!W$157:W$362,$D161),EU_Extra!W$157:W$362,0)),Countries!$A:$B,2,FALSE),"")</f>
        <v>Hohe See</v>
      </c>
      <c r="Z161" s="144" t="str">
        <f>IFERROR(VLOOKUP(INDEX(EU_Extra!$D$157:$D$362,MATCH(LARGE(EU_Extra!X$157:X$362,$D161),EU_Extra!X$157:X$362,0)),Countries!$A:$B,2,FALSE),"")</f>
        <v>Antarktis</v>
      </c>
      <c r="AA161" s="144" t="str">
        <f>IFERROR(VLOOKUP(INDEX(EU_Extra!$D$157:$D$362,MATCH(LARGE(EU_Extra!Y$157:Y$362,$D161),EU_Extra!Y$157:Y$362,0)),Countries!$A:$B,2,FALSE),"")</f>
        <v>Botsuana</v>
      </c>
      <c r="AB161" s="144" t="str">
        <f>IFERROR(VLOOKUP(INDEX(EU_Extra!$D$157:$D$362,MATCH(LARGE(EU_Extra!Z$157:Z$362,$D161),EU_Extra!Z$157:Z$362,0)),Countries!$A:$B,2,FALSE),"")</f>
        <v/>
      </c>
      <c r="AC161" s="144" t="str">
        <f>IFERROR(VLOOKUP(INDEX(EU_Extra!$D$157:$D$362,MATCH(LARGE(EU_Extra!AA$157:AA$362,$D161),EU_Extra!AA$157:AA$362,0)),Countries!$A:$B,2,FALSE),"")</f>
        <v/>
      </c>
      <c r="AD161" s="144" t="str">
        <f>IFERROR(VLOOKUP(INDEX(EU_Extra!$D$157:$D$362,MATCH(LARGE(EU_Extra!AB$157:AB$362,$D161),EU_Extra!AB$157:AB$362,0)),Countries!$A:$B,2,FALSE),"")</f>
        <v/>
      </c>
      <c r="AE161" s="144" t="str">
        <f>IFERROR(VLOOKUP(INDEX(EU_Extra!$D$157:$D$362,MATCH(LARGE(EU_Extra!AC$157:AC$362,$D161),EU_Extra!AC$157:AC$362,0)),Countries!$A:$B,2,FALSE),"")</f>
        <v/>
      </c>
      <c r="AF161" s="144" t="str">
        <f>IFERROR(VLOOKUP(INDEX(EU_Extra!$D$157:$D$362,MATCH(LARGE(EU_Extra!AD$157:AD$362,$D161),EU_Extra!AD$157:AD$362,0)),Countries!$A:$B,2,FALSE),"")</f>
        <v/>
      </c>
      <c r="AG161" s="144" t="str">
        <f>IFERROR(VLOOKUP(INDEX(EU_Extra!$D$157:$D$362,MATCH(LARGE(EU_Extra!AE$157:AE$362,$D161),EU_Extra!AE$157:AE$362,0)),Countries!$A:$B,2,FALSE),"")</f>
        <v/>
      </c>
      <c r="AH161" s="144" t="str">
        <f>IFERROR(VLOOKUP(INDEX(EU_Extra!$D$157:$D$362,MATCH(LARGE(EU_Extra!AF$157:AF$362,$D161),EU_Extra!AF$157:AF$362,0)),Countries!$A:$B,2,FALSE),"")</f>
        <v/>
      </c>
      <c r="AI161" s="144" t="str">
        <f>IFERROR(VLOOKUP(INDEX(EU_Extra!$D$157:$D$362,MATCH(LARGE(EU_Extra!AG$157:AG$362,$D161),EU_Extra!AG$157:AG$362,0)),Countries!$A:$B,2,FALSE),"")</f>
        <v/>
      </c>
      <c r="AJ161" s="144" t="str">
        <f>IFERROR(VLOOKUP(INDEX(EU_Extra!$D$157:$D$362,MATCH(LARGE(EU_Extra!AH$157:AH$362,$D161),EU_Extra!AH$157:AH$362,0)),Countries!$A:$B,2,FALSE),"")</f>
        <v/>
      </c>
    </row>
    <row r="162" spans="4:36" ht="16" customHeight="1">
      <c r="D162" s="145">
        <f t="shared" si="3"/>
        <v>155</v>
      </c>
      <c r="E162" s="144" t="str">
        <f>IFERROR(VLOOKUP(INDEX(EU_Extra!$D$156:$D$362,MATCH(LARGE(EU_Extra!#REF!,$D162),EU_Extra!#REF!,0)),Countries!$A:$B,2,FALSE),"")</f>
        <v/>
      </c>
      <c r="F162" s="144" t="str">
        <f>IFERROR(VLOOKUP(INDEX(EU_Extra!$D$156:$D$362,MATCH(LARGE(EU_Extra!#REF!,$D162),EU_Extra!#REF!,0)),Countries!$A:$B,2,FALSE),"")</f>
        <v/>
      </c>
      <c r="G162" s="144" t="str">
        <f>IFERROR(VLOOKUP(INDEX(EU_Extra!$D$157:$D$362,MATCH(LARGE(EU_Extra!E$157:E$362,$D162),EU_Extra!E$157:E$362,0)),Countries!$A:$B,2,FALSE),"")</f>
        <v>Tonga</v>
      </c>
      <c r="H162" s="144" t="str">
        <f>IFERROR(VLOOKUP(INDEX(EU_Extra!$D$157:$D$362,MATCH(LARGE(EU_Extra!F$157:F$362,$D162),EU_Extra!F$157:F$362,0)),Countries!$A:$B,2,FALSE),"")</f>
        <v>Marshallinseln</v>
      </c>
      <c r="I162" s="144" t="str">
        <f>IFERROR(VLOOKUP(INDEX(EU_Extra!$D$157:$D$362,MATCH(LARGE(EU_Extra!G$157:G$362,$D162),EU_Extra!G$157:G$362,0)),Countries!$A:$B,2,FALSE),"")</f>
        <v>Burundi</v>
      </c>
      <c r="J162" s="144" t="str">
        <f>IFERROR(VLOOKUP(INDEX(EU_Extra!$D$157:$D$362,MATCH(LARGE(EU_Extra!H$157:H$362,$D162),EU_Extra!H$157:H$362,0)),Countries!$A:$B,2,FALSE),"")</f>
        <v>Timor Leste</v>
      </c>
      <c r="K162" s="144" t="str">
        <f>IFERROR(VLOOKUP(INDEX(EU_Extra!$D$157:$D$362,MATCH(LARGE(EU_Extra!I$157:I$362,$D162),EU_Extra!I$157:I$362,0)),Countries!$A:$B,2,FALSE),"")</f>
        <v>Panama</v>
      </c>
      <c r="L162" s="144" t="str">
        <f>IFERROR(VLOOKUP(INDEX(EU_Extra!$D$157:$D$362,MATCH(LARGE(EU_Extra!J$157:J$362,$D162),EU_Extra!J$157:J$362,0)),Countries!$A:$B,2,FALSE),"")</f>
        <v>Eritrea</v>
      </c>
      <c r="M162" s="144" t="str">
        <f>IFERROR(VLOOKUP(INDEX(EU_Extra!$D$157:$D$362,MATCH(LARGE(EU_Extra!K$157:K$362,$D162),EU_Extra!K$157:K$362,0)),Countries!$A:$B,2,FALSE),"")</f>
        <v/>
      </c>
      <c r="N162" s="144" t="str">
        <f>IFERROR(VLOOKUP(INDEX(EU_Extra!$D$157:$D$362,MATCH(LARGE(EU_Extra!L$157:L$362,$D162),EU_Extra!L$157:L$362,0)),Countries!$A:$B,2,FALSE),"")</f>
        <v/>
      </c>
      <c r="O162" s="144" t="str">
        <f>IFERROR(VLOOKUP(INDEX(EU_Extra!$D$157:$D$362,MATCH(LARGE(EU_Extra!M$157:M$362,$D162),EU_Extra!M$157:M$362,0)),Countries!$A:$B,2,FALSE),"")</f>
        <v/>
      </c>
      <c r="P162" s="144" t="str">
        <f>IFERROR(VLOOKUP(INDEX(EU_Extra!$D$157:$D$362,MATCH(LARGE(EU_Extra!N$157:N$362,$D162),EU_Extra!N$157:N$362,0)),Countries!$A:$B,2,FALSE),"")</f>
        <v/>
      </c>
      <c r="Q162" s="144" t="str">
        <f>IFERROR(VLOOKUP(INDEX(EU_Extra!$D$157:$D$362,MATCH(LARGE(EU_Extra!O$157:O$362,$D162),EU_Extra!O$157:O$362,0)),Countries!$A:$B,2,FALSE),"")</f>
        <v>Nicaragua</v>
      </c>
      <c r="R162" s="144" t="str">
        <f>IFERROR(VLOOKUP(INDEX(EU_Extra!$D$157:$D$362,MATCH(LARGE(EU_Extra!P$157:P$362,$D162),EU_Extra!P$157:P$362,0)),Countries!$A:$B,2,FALSE),"")</f>
        <v>Jamaika</v>
      </c>
      <c r="S162" s="144" t="str">
        <f>IFERROR(VLOOKUP(INDEX(EU_Extra!$D$157:$D$362,MATCH(LARGE(EU_Extra!Q$157:Q$362,$D162),EU_Extra!Q$157:Q$362,0)),Countries!$A:$B,2,FALSE),"")</f>
        <v>Eritrea</v>
      </c>
      <c r="T162" s="144" t="str">
        <f>IFERROR(VLOOKUP(INDEX(EU_Extra!$D$157:$D$362,MATCH(LARGE(EU_Extra!R$157:R$362,$D162),EU_Extra!R$157:R$362,0)),Countries!$A:$B,2,FALSE),"")</f>
        <v>Antarktis</v>
      </c>
      <c r="U162" s="144" t="str">
        <f>IFERROR(VLOOKUP(INDEX(EU_Extra!$D$157:$D$362,MATCH(LARGE(EU_Extra!S$157:S$362,$D162),EU_Extra!S$157:S$362,0)),Countries!$A:$B,2,FALSE),"")</f>
        <v>Costa Rica</v>
      </c>
      <c r="V162" s="144" t="str">
        <f>IFERROR(VLOOKUP(INDEX(EU_Extra!$D$157:$D$362,MATCH(LARGE(EU_Extra!T$157:T$362,$D162),EU_Extra!T$157:T$362,0)),Countries!$A:$B,2,FALSE),"")</f>
        <v>Costa Rica</v>
      </c>
      <c r="W162" s="144" t="str">
        <f>IFERROR(VLOOKUP(INDEX(EU_Extra!$D$157:$D$362,MATCH(LARGE(EU_Extra!U$157:U$362,$D162),EU_Extra!U$157:U$362,0)),Countries!$A:$B,2,FALSE),"")</f>
        <v>Jamaika</v>
      </c>
      <c r="X162" s="144" t="str">
        <f>IFERROR(VLOOKUP(INDEX(EU_Extra!$D$157:$D$362,MATCH(LARGE(EU_Extra!V$157:V$362,$D162),EU_Extra!V$157:V$362,0)),Countries!$A:$B,2,FALSE),"")</f>
        <v>St Barthelemy</v>
      </c>
      <c r="Y162" s="144" t="str">
        <f>IFERROR(VLOOKUP(INDEX(EU_Extra!$D$157:$D$362,MATCH(LARGE(EU_Extra!W$157:W$362,$D162),EU_Extra!W$157:W$362,0)),Countries!$A:$B,2,FALSE),"")</f>
        <v>Papua Neuguinea</v>
      </c>
      <c r="Z162" s="144" t="str">
        <f>IFERROR(VLOOKUP(INDEX(EU_Extra!$D$157:$D$362,MATCH(LARGE(EU_Extra!X$157:X$362,$D162),EU_Extra!X$157:X$362,0)),Countries!$A:$B,2,FALSE),"")</f>
        <v>Antarktis</v>
      </c>
      <c r="AA162" s="144" t="str">
        <f>IFERROR(VLOOKUP(INDEX(EU_Extra!$D$157:$D$362,MATCH(LARGE(EU_Extra!Y$157:Y$362,$D162),EU_Extra!Y$157:Y$362,0)),Countries!$A:$B,2,FALSE),"")</f>
        <v>Sri Lanka</v>
      </c>
      <c r="AB162" s="144" t="str">
        <f>IFERROR(VLOOKUP(INDEX(EU_Extra!$D$157:$D$362,MATCH(LARGE(EU_Extra!Z$157:Z$362,$D162),EU_Extra!Z$157:Z$362,0)),Countries!$A:$B,2,FALSE),"")</f>
        <v/>
      </c>
      <c r="AC162" s="144" t="str">
        <f>IFERROR(VLOOKUP(INDEX(EU_Extra!$D$157:$D$362,MATCH(LARGE(EU_Extra!AA$157:AA$362,$D162),EU_Extra!AA$157:AA$362,0)),Countries!$A:$B,2,FALSE),"")</f>
        <v/>
      </c>
      <c r="AD162" s="144" t="str">
        <f>IFERROR(VLOOKUP(INDEX(EU_Extra!$D$157:$D$362,MATCH(LARGE(EU_Extra!AB$157:AB$362,$D162),EU_Extra!AB$157:AB$362,0)),Countries!$A:$B,2,FALSE),"")</f>
        <v/>
      </c>
      <c r="AE162" s="144" t="str">
        <f>IFERROR(VLOOKUP(INDEX(EU_Extra!$D$157:$D$362,MATCH(LARGE(EU_Extra!AC$157:AC$362,$D162),EU_Extra!AC$157:AC$362,0)),Countries!$A:$B,2,FALSE),"")</f>
        <v/>
      </c>
      <c r="AF162" s="144" t="str">
        <f>IFERROR(VLOOKUP(INDEX(EU_Extra!$D$157:$D$362,MATCH(LARGE(EU_Extra!AD$157:AD$362,$D162),EU_Extra!AD$157:AD$362,0)),Countries!$A:$B,2,FALSE),"")</f>
        <v/>
      </c>
      <c r="AG162" s="144" t="str">
        <f>IFERROR(VLOOKUP(INDEX(EU_Extra!$D$157:$D$362,MATCH(LARGE(EU_Extra!AE$157:AE$362,$D162),EU_Extra!AE$157:AE$362,0)),Countries!$A:$B,2,FALSE),"")</f>
        <v/>
      </c>
      <c r="AH162" s="144" t="str">
        <f>IFERROR(VLOOKUP(INDEX(EU_Extra!$D$157:$D$362,MATCH(LARGE(EU_Extra!AF$157:AF$362,$D162),EU_Extra!AF$157:AF$362,0)),Countries!$A:$B,2,FALSE),"")</f>
        <v/>
      </c>
      <c r="AI162" s="144" t="str">
        <f>IFERROR(VLOOKUP(INDEX(EU_Extra!$D$157:$D$362,MATCH(LARGE(EU_Extra!AG$157:AG$362,$D162),EU_Extra!AG$157:AG$362,0)),Countries!$A:$B,2,FALSE),"")</f>
        <v/>
      </c>
      <c r="AJ162" s="144" t="str">
        <f>IFERROR(VLOOKUP(INDEX(EU_Extra!$D$157:$D$362,MATCH(LARGE(EU_Extra!AH$157:AH$362,$D162),EU_Extra!AH$157:AH$362,0)),Countries!$A:$B,2,FALSE),"")</f>
        <v/>
      </c>
    </row>
    <row r="163" spans="4:36" ht="16" customHeight="1">
      <c r="D163" s="145">
        <f t="shared" si="3"/>
        <v>156</v>
      </c>
      <c r="E163" s="144" t="str">
        <f>IFERROR(VLOOKUP(INDEX(EU_Extra!$D$156:$D$362,MATCH(LARGE(EU_Extra!#REF!,$D163),EU_Extra!#REF!,0)),Countries!$A:$B,2,FALSE),"")</f>
        <v/>
      </c>
      <c r="F163" s="144" t="str">
        <f>IFERROR(VLOOKUP(INDEX(EU_Extra!$D$156:$D$362,MATCH(LARGE(EU_Extra!#REF!,$D163),EU_Extra!#REF!,0)),Countries!$A:$B,2,FALSE),"")</f>
        <v/>
      </c>
      <c r="G163" s="144" t="str">
        <f>IFERROR(VLOOKUP(INDEX(EU_Extra!$D$157:$D$362,MATCH(LARGE(EU_Extra!E$157:E$362,$D163),EU_Extra!E$157:E$362,0)),Countries!$A:$B,2,FALSE),"")</f>
        <v>Kaimaninseln</v>
      </c>
      <c r="H163" s="144" t="str">
        <f>IFERROR(VLOOKUP(INDEX(EU_Extra!$D$157:$D$362,MATCH(LARGE(EU_Extra!F$157:F$362,$D163),EU_Extra!F$157:F$362,0)),Countries!$A:$B,2,FALSE),"")</f>
        <v>Antigua und Barbuda</v>
      </c>
      <c r="I163" s="144" t="str">
        <f>IFERROR(VLOOKUP(INDEX(EU_Extra!$D$157:$D$362,MATCH(LARGE(EU_Extra!G$157:G$362,$D163),EU_Extra!G$157:G$362,0)),Countries!$A:$B,2,FALSE),"")</f>
        <v>Vanuatu</v>
      </c>
      <c r="J163" s="144" t="str">
        <f>IFERROR(VLOOKUP(INDEX(EU_Extra!$D$157:$D$362,MATCH(LARGE(EU_Extra!H$157:H$362,$D163),EU_Extra!H$157:H$362,0)),Countries!$A:$B,2,FALSE),"")</f>
        <v>Grenada</v>
      </c>
      <c r="K163" s="144" t="str">
        <f>IFERROR(VLOOKUP(INDEX(EU_Extra!$D$157:$D$362,MATCH(LARGE(EU_Extra!I$157:I$362,$D163),EU_Extra!I$157:I$362,0)),Countries!$A:$B,2,FALSE),"")</f>
        <v>Geheim Extra</v>
      </c>
      <c r="L163" s="144" t="str">
        <f>IFERROR(VLOOKUP(INDEX(EU_Extra!$D$157:$D$362,MATCH(LARGE(EU_Extra!J$157:J$362,$D163),EU_Extra!J$157:J$362,0)),Countries!$A:$B,2,FALSE),"")</f>
        <v/>
      </c>
      <c r="M163" s="144" t="str">
        <f>IFERROR(VLOOKUP(INDEX(EU_Extra!$D$157:$D$362,MATCH(LARGE(EU_Extra!K$157:K$362,$D163),EU_Extra!K$157:K$362,0)),Countries!$A:$B,2,FALSE),"")</f>
        <v/>
      </c>
      <c r="N163" s="144" t="str">
        <f>IFERROR(VLOOKUP(INDEX(EU_Extra!$D$157:$D$362,MATCH(LARGE(EU_Extra!L$157:L$362,$D163),EU_Extra!L$157:L$362,0)),Countries!$A:$B,2,FALSE),"")</f>
        <v/>
      </c>
      <c r="O163" s="144" t="str">
        <f>IFERROR(VLOOKUP(INDEX(EU_Extra!$D$157:$D$362,MATCH(LARGE(EU_Extra!M$157:M$362,$D163),EU_Extra!M$157:M$362,0)),Countries!$A:$B,2,FALSE),"")</f>
        <v/>
      </c>
      <c r="P163" s="144" t="str">
        <f>IFERROR(VLOOKUP(INDEX(EU_Extra!$D$157:$D$362,MATCH(LARGE(EU_Extra!N$157:N$362,$D163),EU_Extra!N$157:N$362,0)),Countries!$A:$B,2,FALSE),"")</f>
        <v/>
      </c>
      <c r="Q163" s="144" t="str">
        <f>IFERROR(VLOOKUP(INDEX(EU_Extra!$D$157:$D$362,MATCH(LARGE(EU_Extra!O$157:O$362,$D163),EU_Extra!O$157:O$362,0)),Countries!$A:$B,2,FALSE),"")</f>
        <v>Macau</v>
      </c>
      <c r="R163" s="144" t="str">
        <f>IFERROR(VLOOKUP(INDEX(EU_Extra!$D$157:$D$362,MATCH(LARGE(EU_Extra!P$157:P$362,$D163),EU_Extra!P$157:P$362,0)),Countries!$A:$B,2,FALSE),"")</f>
        <v>St Martin</v>
      </c>
      <c r="S163" s="144" t="str">
        <f>IFERROR(VLOOKUP(INDEX(EU_Extra!$D$157:$D$362,MATCH(LARGE(EU_Extra!Q$157:Q$362,$D163),EU_Extra!Q$157:Q$362,0)),Countries!$A:$B,2,FALSE),"")</f>
        <v>Tansania</v>
      </c>
      <c r="T163" s="144" t="str">
        <f>IFERROR(VLOOKUP(INDEX(EU_Extra!$D$157:$D$362,MATCH(LARGE(EU_Extra!R$157:R$362,$D163),EU_Extra!R$157:R$362,0)),Countries!$A:$B,2,FALSE),"")</f>
        <v>San Marino</v>
      </c>
      <c r="U163" s="144" t="str">
        <f>IFERROR(VLOOKUP(INDEX(EU_Extra!$D$157:$D$362,MATCH(LARGE(EU_Extra!S$157:S$362,$D163),EU_Extra!S$157:S$362,0)),Countries!$A:$B,2,FALSE),"")</f>
        <v>St Barthelemy</v>
      </c>
      <c r="V163" s="144" t="str">
        <f>IFERROR(VLOOKUP(INDEX(EU_Extra!$D$157:$D$362,MATCH(LARGE(EU_Extra!T$157:T$362,$D163),EU_Extra!T$157:T$362,0)),Countries!$A:$B,2,FALSE),"")</f>
        <v>Dominika</v>
      </c>
      <c r="W163" s="144" t="str">
        <f>IFERROR(VLOOKUP(INDEX(EU_Extra!$D$157:$D$362,MATCH(LARGE(EU_Extra!U$157:U$362,$D163),EU_Extra!U$157:U$362,0)),Countries!$A:$B,2,FALSE),"")</f>
        <v>Liechtenstein</v>
      </c>
      <c r="X163" s="144" t="str">
        <f>IFERROR(VLOOKUP(INDEX(EU_Extra!$D$157:$D$362,MATCH(LARGE(EU_Extra!V$157:V$362,$D163),EU_Extra!V$157:V$362,0)),Countries!$A:$B,2,FALSE),"")</f>
        <v>Papua Neuguinea</v>
      </c>
      <c r="Y163" s="144" t="str">
        <f>IFERROR(VLOOKUP(INDEX(EU_Extra!$D$157:$D$362,MATCH(LARGE(EU_Extra!W$157:W$362,$D163),EU_Extra!W$157:W$362,0)),Countries!$A:$B,2,FALSE),"")</f>
        <v>Papua Neuguinea</v>
      </c>
      <c r="Z163" s="144" t="str">
        <f>IFERROR(VLOOKUP(INDEX(EU_Extra!$D$157:$D$362,MATCH(LARGE(EU_Extra!X$157:X$362,$D163),EU_Extra!X$157:X$362,0)),Countries!$A:$B,2,FALSE),"")</f>
        <v>Lao, Demokratische Volksrepublik</v>
      </c>
      <c r="AA163" s="144" t="str">
        <f>IFERROR(VLOOKUP(INDEX(EU_Extra!$D$157:$D$362,MATCH(LARGE(EU_Extra!Y$157:Y$362,$D163),EU_Extra!Y$157:Y$362,0)),Countries!$A:$B,2,FALSE),"")</f>
        <v/>
      </c>
      <c r="AB163" s="144" t="str">
        <f>IFERROR(VLOOKUP(INDEX(EU_Extra!$D$157:$D$362,MATCH(LARGE(EU_Extra!Z$157:Z$362,$D163),EU_Extra!Z$157:Z$362,0)),Countries!$A:$B,2,FALSE),"")</f>
        <v/>
      </c>
      <c r="AC163" s="144" t="str">
        <f>IFERROR(VLOOKUP(INDEX(EU_Extra!$D$157:$D$362,MATCH(LARGE(EU_Extra!AA$157:AA$362,$D163),EU_Extra!AA$157:AA$362,0)),Countries!$A:$B,2,FALSE),"")</f>
        <v/>
      </c>
      <c r="AD163" s="144" t="str">
        <f>IFERROR(VLOOKUP(INDEX(EU_Extra!$D$157:$D$362,MATCH(LARGE(EU_Extra!AB$157:AB$362,$D163),EU_Extra!AB$157:AB$362,0)),Countries!$A:$B,2,FALSE),"")</f>
        <v/>
      </c>
      <c r="AE163" s="144" t="str">
        <f>IFERROR(VLOOKUP(INDEX(EU_Extra!$D$157:$D$362,MATCH(LARGE(EU_Extra!AC$157:AC$362,$D163),EU_Extra!AC$157:AC$362,0)),Countries!$A:$B,2,FALSE),"")</f>
        <v/>
      </c>
      <c r="AF163" s="144" t="str">
        <f>IFERROR(VLOOKUP(INDEX(EU_Extra!$D$157:$D$362,MATCH(LARGE(EU_Extra!AD$157:AD$362,$D163),EU_Extra!AD$157:AD$362,0)),Countries!$A:$B,2,FALSE),"")</f>
        <v/>
      </c>
      <c r="AG163" s="144" t="str">
        <f>IFERROR(VLOOKUP(INDEX(EU_Extra!$D$157:$D$362,MATCH(LARGE(EU_Extra!AE$157:AE$362,$D163),EU_Extra!AE$157:AE$362,0)),Countries!$A:$B,2,FALSE),"")</f>
        <v/>
      </c>
      <c r="AH163" s="144" t="str">
        <f>IFERROR(VLOOKUP(INDEX(EU_Extra!$D$157:$D$362,MATCH(LARGE(EU_Extra!AF$157:AF$362,$D163),EU_Extra!AF$157:AF$362,0)),Countries!$A:$B,2,FALSE),"")</f>
        <v/>
      </c>
      <c r="AI163" s="144" t="str">
        <f>IFERROR(VLOOKUP(INDEX(EU_Extra!$D$157:$D$362,MATCH(LARGE(EU_Extra!AG$157:AG$362,$D163),EU_Extra!AG$157:AG$362,0)),Countries!$A:$B,2,FALSE),"")</f>
        <v/>
      </c>
      <c r="AJ163" s="144" t="str">
        <f>IFERROR(VLOOKUP(INDEX(EU_Extra!$D$157:$D$362,MATCH(LARGE(EU_Extra!AH$157:AH$362,$D163),EU_Extra!AH$157:AH$362,0)),Countries!$A:$B,2,FALSE),"")</f>
        <v/>
      </c>
    </row>
    <row r="164" spans="4:36" ht="16" customHeight="1">
      <c r="D164" s="145">
        <f t="shared" si="3"/>
        <v>157</v>
      </c>
      <c r="E164" s="144" t="str">
        <f>IFERROR(VLOOKUP(INDEX(EU_Extra!$D$156:$D$362,MATCH(LARGE(EU_Extra!#REF!,$D164),EU_Extra!#REF!,0)),Countries!$A:$B,2,FALSE),"")</f>
        <v/>
      </c>
      <c r="F164" s="144" t="str">
        <f>IFERROR(VLOOKUP(INDEX(EU_Extra!$D$156:$D$362,MATCH(LARGE(EU_Extra!#REF!,$D164),EU_Extra!#REF!,0)),Countries!$A:$B,2,FALSE),"")</f>
        <v/>
      </c>
      <c r="G164" s="144" t="str">
        <f>IFERROR(VLOOKUP(INDEX(EU_Extra!$D$157:$D$362,MATCH(LARGE(EU_Extra!E$157:E$362,$D164),EU_Extra!E$157:E$362,0)),Countries!$A:$B,2,FALSE),"")</f>
        <v>Vanuatu</v>
      </c>
      <c r="H164" s="144" t="str">
        <f>IFERROR(VLOOKUP(INDEX(EU_Extra!$D$157:$D$362,MATCH(LARGE(EU_Extra!F$157:F$362,$D164),EU_Extra!F$157:F$362,0)),Countries!$A:$B,2,FALSE),"")</f>
        <v>Ecuador</v>
      </c>
      <c r="I164" s="144" t="str">
        <f>IFERROR(VLOOKUP(INDEX(EU_Extra!$D$157:$D$362,MATCH(LARGE(EU_Extra!G$157:G$362,$D164),EU_Extra!G$157:G$362,0)),Countries!$A:$B,2,FALSE),"")</f>
        <v>Ecuador</v>
      </c>
      <c r="J164" s="144" t="str">
        <f>IFERROR(VLOOKUP(INDEX(EU_Extra!$D$157:$D$362,MATCH(LARGE(EU_Extra!H$157:H$362,$D164),EU_Extra!H$157:H$362,0)),Countries!$A:$B,2,FALSE),"")</f>
        <v>St. Vincent und die Grenadien</v>
      </c>
      <c r="K164" s="144" t="str">
        <f>IFERROR(VLOOKUP(INDEX(EU_Extra!$D$157:$D$362,MATCH(LARGE(EU_Extra!I$157:I$362,$D164),EU_Extra!I$157:I$362,0)),Countries!$A:$B,2,FALSE),"")</f>
        <v>Malaysia</v>
      </c>
      <c r="L164" s="144" t="str">
        <f>IFERROR(VLOOKUP(INDEX(EU_Extra!$D$157:$D$362,MATCH(LARGE(EU_Extra!J$157:J$362,$D164),EU_Extra!J$157:J$362,0)),Countries!$A:$B,2,FALSE),"")</f>
        <v/>
      </c>
      <c r="M164" s="144" t="str">
        <f>IFERROR(VLOOKUP(INDEX(EU_Extra!$D$157:$D$362,MATCH(LARGE(EU_Extra!K$157:K$362,$D164),EU_Extra!K$157:K$362,0)),Countries!$A:$B,2,FALSE),"")</f>
        <v/>
      </c>
      <c r="N164" s="144" t="str">
        <f>IFERROR(VLOOKUP(INDEX(EU_Extra!$D$157:$D$362,MATCH(LARGE(EU_Extra!L$157:L$362,$D164),EU_Extra!L$157:L$362,0)),Countries!$A:$B,2,FALSE),"")</f>
        <v/>
      </c>
      <c r="O164" s="144" t="str">
        <f>IFERROR(VLOOKUP(INDEX(EU_Extra!$D$157:$D$362,MATCH(LARGE(EU_Extra!M$157:M$362,$D164),EU_Extra!M$157:M$362,0)),Countries!$A:$B,2,FALSE),"")</f>
        <v/>
      </c>
      <c r="P164" s="144" t="str">
        <f>IFERROR(VLOOKUP(INDEX(EU_Extra!$D$157:$D$362,MATCH(LARGE(EU_Extra!N$157:N$362,$D164),EU_Extra!N$157:N$362,0)),Countries!$A:$B,2,FALSE),"")</f>
        <v/>
      </c>
      <c r="Q164" s="144" t="str">
        <f>IFERROR(VLOOKUP(INDEX(EU_Extra!$D$157:$D$362,MATCH(LARGE(EU_Extra!O$157:O$362,$D164),EU_Extra!O$157:O$362,0)),Countries!$A:$B,2,FALSE),"")</f>
        <v/>
      </c>
      <c r="R164" s="144" t="str">
        <f>IFERROR(VLOOKUP(INDEX(EU_Extra!$D$157:$D$362,MATCH(LARGE(EU_Extra!P$157:P$362,$D164),EU_Extra!P$157:P$362,0)),Countries!$A:$B,2,FALSE),"")</f>
        <v>Anguilla</v>
      </c>
      <c r="S164" s="144" t="str">
        <f>IFERROR(VLOOKUP(INDEX(EU_Extra!$D$157:$D$362,MATCH(LARGE(EU_Extra!Q$157:Q$362,$D164),EU_Extra!Q$157:Q$362,0)),Countries!$A:$B,2,FALSE),"")</f>
        <v>Kaimaninseln</v>
      </c>
      <c r="T164" s="144" t="str">
        <f>IFERROR(VLOOKUP(INDEX(EU_Extra!$D$157:$D$362,MATCH(LARGE(EU_Extra!R$157:R$362,$D164),EU_Extra!R$157:R$362,0)),Countries!$A:$B,2,FALSE),"")</f>
        <v>Nicaragua</v>
      </c>
      <c r="U164" s="144" t="str">
        <f>IFERROR(VLOOKUP(INDEX(EU_Extra!$D$157:$D$362,MATCH(LARGE(EU_Extra!S$157:S$362,$D164),EU_Extra!S$157:S$362,0)),Countries!$A:$B,2,FALSE),"")</f>
        <v>Marshallinseln</v>
      </c>
      <c r="V164" s="144" t="str">
        <f>IFERROR(VLOOKUP(INDEX(EU_Extra!$D$157:$D$362,MATCH(LARGE(EU_Extra!T$157:T$362,$D164),EU_Extra!T$157:T$362,0)),Countries!$A:$B,2,FALSE),"")</f>
        <v>Antarktis</v>
      </c>
      <c r="W164" s="144" t="str">
        <f>IFERROR(VLOOKUP(INDEX(EU_Extra!$D$157:$D$362,MATCH(LARGE(EU_Extra!U$157:U$362,$D164),EU_Extra!U$157:U$362,0)),Countries!$A:$B,2,FALSE),"")</f>
        <v>St Barthelemy</v>
      </c>
      <c r="X164" s="144" t="str">
        <f>IFERROR(VLOOKUP(INDEX(EU_Extra!$D$157:$D$362,MATCH(LARGE(EU_Extra!V$157:V$362,$D164),EU_Extra!V$157:V$362,0)),Countries!$A:$B,2,FALSE),"")</f>
        <v>Lao, Demokratische Volksrepublik</v>
      </c>
      <c r="Y164" s="144" t="str">
        <f>IFERROR(VLOOKUP(INDEX(EU_Extra!$D$157:$D$362,MATCH(LARGE(EU_Extra!W$157:W$362,$D164),EU_Extra!W$157:W$362,0)),Countries!$A:$B,2,FALSE),"")</f>
        <v>Marshallinseln</v>
      </c>
      <c r="Z164" s="144" t="str">
        <f>IFERROR(VLOOKUP(INDEX(EU_Extra!$D$157:$D$362,MATCH(LARGE(EU_Extra!X$157:X$362,$D164),EU_Extra!X$157:X$362,0)),Countries!$A:$B,2,FALSE),"")</f>
        <v>Botsuana</v>
      </c>
      <c r="AA164" s="144" t="str">
        <f>IFERROR(VLOOKUP(INDEX(EU_Extra!$D$157:$D$362,MATCH(LARGE(EU_Extra!Y$157:Y$362,$D164),EU_Extra!Y$157:Y$362,0)),Countries!$A:$B,2,FALSE),"")</f>
        <v/>
      </c>
      <c r="AB164" s="144" t="str">
        <f>IFERROR(VLOOKUP(INDEX(EU_Extra!$D$157:$D$362,MATCH(LARGE(EU_Extra!Z$157:Z$362,$D164),EU_Extra!Z$157:Z$362,0)),Countries!$A:$B,2,FALSE),"")</f>
        <v/>
      </c>
      <c r="AC164" s="144" t="str">
        <f>IFERROR(VLOOKUP(INDEX(EU_Extra!$D$157:$D$362,MATCH(LARGE(EU_Extra!AA$157:AA$362,$D164),EU_Extra!AA$157:AA$362,0)),Countries!$A:$B,2,FALSE),"")</f>
        <v/>
      </c>
      <c r="AD164" s="144" t="str">
        <f>IFERROR(VLOOKUP(INDEX(EU_Extra!$D$157:$D$362,MATCH(LARGE(EU_Extra!AB$157:AB$362,$D164),EU_Extra!AB$157:AB$362,0)),Countries!$A:$B,2,FALSE),"")</f>
        <v/>
      </c>
      <c r="AE164" s="144" t="str">
        <f>IFERROR(VLOOKUP(INDEX(EU_Extra!$D$157:$D$362,MATCH(LARGE(EU_Extra!AC$157:AC$362,$D164),EU_Extra!AC$157:AC$362,0)),Countries!$A:$B,2,FALSE),"")</f>
        <v/>
      </c>
      <c r="AF164" s="144" t="str">
        <f>IFERROR(VLOOKUP(INDEX(EU_Extra!$D$157:$D$362,MATCH(LARGE(EU_Extra!AD$157:AD$362,$D164),EU_Extra!AD$157:AD$362,0)),Countries!$A:$B,2,FALSE),"")</f>
        <v/>
      </c>
      <c r="AG164" s="144" t="str">
        <f>IFERROR(VLOOKUP(INDEX(EU_Extra!$D$157:$D$362,MATCH(LARGE(EU_Extra!AE$157:AE$362,$D164),EU_Extra!AE$157:AE$362,0)),Countries!$A:$B,2,FALSE),"")</f>
        <v/>
      </c>
      <c r="AH164" s="144" t="str">
        <f>IFERROR(VLOOKUP(INDEX(EU_Extra!$D$157:$D$362,MATCH(LARGE(EU_Extra!AF$157:AF$362,$D164),EU_Extra!AF$157:AF$362,0)),Countries!$A:$B,2,FALSE),"")</f>
        <v/>
      </c>
      <c r="AI164" s="144" t="str">
        <f>IFERROR(VLOOKUP(INDEX(EU_Extra!$D$157:$D$362,MATCH(LARGE(EU_Extra!AG$157:AG$362,$D164),EU_Extra!AG$157:AG$362,0)),Countries!$A:$B,2,FALSE),"")</f>
        <v/>
      </c>
      <c r="AJ164" s="144" t="str">
        <f>IFERROR(VLOOKUP(INDEX(EU_Extra!$D$157:$D$362,MATCH(LARGE(EU_Extra!AH$157:AH$362,$D164),EU_Extra!AH$157:AH$362,0)),Countries!$A:$B,2,FALSE),"")</f>
        <v/>
      </c>
    </row>
    <row r="165" spans="4:36" ht="16" customHeight="1">
      <c r="D165" s="145">
        <f t="shared" si="3"/>
        <v>158</v>
      </c>
      <c r="E165" s="144" t="str">
        <f>IFERROR(VLOOKUP(INDEX(EU_Extra!$D$156:$D$362,MATCH(LARGE(EU_Extra!#REF!,$D165),EU_Extra!#REF!,0)),Countries!$A:$B,2,FALSE),"")</f>
        <v/>
      </c>
      <c r="F165" s="144" t="str">
        <f>IFERROR(VLOOKUP(INDEX(EU_Extra!$D$156:$D$362,MATCH(LARGE(EU_Extra!#REF!,$D165),EU_Extra!#REF!,0)),Countries!$A:$B,2,FALSE),"")</f>
        <v/>
      </c>
      <c r="G165" s="144" t="str">
        <f>IFERROR(VLOOKUP(INDEX(EU_Extra!$D$157:$D$362,MATCH(LARGE(EU_Extra!E$157:E$362,$D165),EU_Extra!E$157:E$362,0)),Countries!$A:$B,2,FALSE),"")</f>
        <v>Britische Jungferninseln</v>
      </c>
      <c r="H165" s="144" t="str">
        <f>IFERROR(VLOOKUP(INDEX(EU_Extra!$D$157:$D$362,MATCH(LARGE(EU_Extra!F$157:F$362,$D165),EU_Extra!F$157:F$362,0)),Countries!$A:$B,2,FALSE),"")</f>
        <v>Simbabwe</v>
      </c>
      <c r="I165" s="144" t="str">
        <f>IFERROR(VLOOKUP(INDEX(EU_Extra!$D$157:$D$362,MATCH(LARGE(EU_Extra!G$157:G$362,$D165),EU_Extra!G$157:G$362,0)),Countries!$A:$B,2,FALSE),"")</f>
        <v>Macau</v>
      </c>
      <c r="J165" s="144" t="str">
        <f>IFERROR(VLOOKUP(INDEX(EU_Extra!$D$157:$D$362,MATCH(LARGE(EU_Extra!H$157:H$362,$D165),EU_Extra!H$157:H$362,0)),Countries!$A:$B,2,FALSE),"")</f>
        <v>Macau</v>
      </c>
      <c r="K165" s="144" t="str">
        <f>IFERROR(VLOOKUP(INDEX(EU_Extra!$D$157:$D$362,MATCH(LARGE(EU_Extra!I$157:I$362,$D165),EU_Extra!I$157:I$362,0)),Countries!$A:$B,2,FALSE),"")</f>
        <v>Belize</v>
      </c>
      <c r="L165" s="144" t="str">
        <f>IFERROR(VLOOKUP(INDEX(EU_Extra!$D$157:$D$362,MATCH(LARGE(EU_Extra!J$157:J$362,$D165),EU_Extra!J$157:J$362,0)),Countries!$A:$B,2,FALSE),"")</f>
        <v/>
      </c>
      <c r="M165" s="144" t="str">
        <f>IFERROR(VLOOKUP(INDEX(EU_Extra!$D$157:$D$362,MATCH(LARGE(EU_Extra!K$157:K$362,$D165),EU_Extra!K$157:K$362,0)),Countries!$A:$B,2,FALSE),"")</f>
        <v/>
      </c>
      <c r="N165" s="144" t="str">
        <f>IFERROR(VLOOKUP(INDEX(EU_Extra!$D$157:$D$362,MATCH(LARGE(EU_Extra!L$157:L$362,$D165),EU_Extra!L$157:L$362,0)),Countries!$A:$B,2,FALSE),"")</f>
        <v/>
      </c>
      <c r="O165" s="144" t="str">
        <f>IFERROR(VLOOKUP(INDEX(EU_Extra!$D$157:$D$362,MATCH(LARGE(EU_Extra!M$157:M$362,$D165),EU_Extra!M$157:M$362,0)),Countries!$A:$B,2,FALSE),"")</f>
        <v/>
      </c>
      <c r="P165" s="144" t="str">
        <f>IFERROR(VLOOKUP(INDEX(EU_Extra!$D$157:$D$362,MATCH(LARGE(EU_Extra!N$157:N$362,$D165),EU_Extra!N$157:N$362,0)),Countries!$A:$B,2,FALSE),"")</f>
        <v/>
      </c>
      <c r="Q165" s="144" t="str">
        <f>IFERROR(VLOOKUP(INDEX(EU_Extra!$D$157:$D$362,MATCH(LARGE(EU_Extra!O$157:O$362,$D165),EU_Extra!O$157:O$362,0)),Countries!$A:$B,2,FALSE),"")</f>
        <v/>
      </c>
      <c r="R165" s="144" t="str">
        <f>IFERROR(VLOOKUP(INDEX(EU_Extra!$D$157:$D$362,MATCH(LARGE(EU_Extra!P$157:P$362,$D165),EU_Extra!P$157:P$362,0)),Countries!$A:$B,2,FALSE),"")</f>
        <v>Simbabwe</v>
      </c>
      <c r="S165" s="144" t="str">
        <f>IFERROR(VLOOKUP(INDEX(EU_Extra!$D$157:$D$362,MATCH(LARGE(EU_Extra!Q$157:Q$362,$D165),EU_Extra!Q$157:Q$362,0)),Countries!$A:$B,2,FALSE),"")</f>
        <v>Antigua und Barbuda</v>
      </c>
      <c r="T165" s="144" t="str">
        <f>IFERROR(VLOOKUP(INDEX(EU_Extra!$D$157:$D$362,MATCH(LARGE(EU_Extra!R$157:R$362,$D165),EU_Extra!R$157:R$362,0)),Countries!$A:$B,2,FALSE),"")</f>
        <v>Bolivien</v>
      </c>
      <c r="U165" s="144" t="str">
        <f>IFERROR(VLOOKUP(INDEX(EU_Extra!$D$157:$D$362,MATCH(LARGE(EU_Extra!S$157:S$362,$D165),EU_Extra!S$157:S$362,0)),Countries!$A:$B,2,FALSE),"")</f>
        <v>Lao, Demokratische Volksrepublik</v>
      </c>
      <c r="V165" s="144" t="str">
        <f>IFERROR(VLOOKUP(INDEX(EU_Extra!$D$157:$D$362,MATCH(LARGE(EU_Extra!T$157:T$362,$D165),EU_Extra!T$157:T$362,0)),Countries!$A:$B,2,FALSE),"")</f>
        <v>St Barthelemy</v>
      </c>
      <c r="W165" s="144" t="str">
        <f>IFERROR(VLOOKUP(INDEX(EU_Extra!$D$157:$D$362,MATCH(LARGE(EU_Extra!U$157:U$362,$D165),EU_Extra!U$157:U$362,0)),Countries!$A:$B,2,FALSE),"")</f>
        <v>Iran, Islamische Republik</v>
      </c>
      <c r="X165" s="144" t="str">
        <f>IFERROR(VLOOKUP(INDEX(EU_Extra!$D$157:$D$362,MATCH(LARGE(EU_Extra!V$157:V$362,$D165),EU_Extra!V$157:V$362,0)),Countries!$A:$B,2,FALSE),"")</f>
        <v>St Lucia</v>
      </c>
      <c r="Y165" s="144" t="str">
        <f>IFERROR(VLOOKUP(INDEX(EU_Extra!$D$157:$D$362,MATCH(LARGE(EU_Extra!W$157:W$362,$D165),EU_Extra!W$157:W$362,0)),Countries!$A:$B,2,FALSE),"")</f>
        <v/>
      </c>
      <c r="Z165" s="144" t="str">
        <f>IFERROR(VLOOKUP(INDEX(EU_Extra!$D$157:$D$362,MATCH(LARGE(EU_Extra!X$157:X$362,$D165),EU_Extra!X$157:X$362,0)),Countries!$A:$B,2,FALSE),"")</f>
        <v>Honduras</v>
      </c>
      <c r="AA165" s="144" t="str">
        <f>IFERROR(VLOOKUP(INDEX(EU_Extra!$D$157:$D$362,MATCH(LARGE(EU_Extra!Y$157:Y$362,$D165),EU_Extra!Y$157:Y$362,0)),Countries!$A:$B,2,FALSE),"")</f>
        <v/>
      </c>
      <c r="AB165" s="144" t="str">
        <f>IFERROR(VLOOKUP(INDEX(EU_Extra!$D$157:$D$362,MATCH(LARGE(EU_Extra!Z$157:Z$362,$D165),EU_Extra!Z$157:Z$362,0)),Countries!$A:$B,2,FALSE),"")</f>
        <v/>
      </c>
      <c r="AC165" s="144" t="str">
        <f>IFERROR(VLOOKUP(INDEX(EU_Extra!$D$157:$D$362,MATCH(LARGE(EU_Extra!AA$157:AA$362,$D165),EU_Extra!AA$157:AA$362,0)),Countries!$A:$B,2,FALSE),"")</f>
        <v/>
      </c>
      <c r="AD165" s="144" t="str">
        <f>IFERROR(VLOOKUP(INDEX(EU_Extra!$D$157:$D$362,MATCH(LARGE(EU_Extra!AB$157:AB$362,$D165),EU_Extra!AB$157:AB$362,0)),Countries!$A:$B,2,FALSE),"")</f>
        <v/>
      </c>
      <c r="AE165" s="144" t="str">
        <f>IFERROR(VLOOKUP(INDEX(EU_Extra!$D$157:$D$362,MATCH(LARGE(EU_Extra!AC$157:AC$362,$D165),EU_Extra!AC$157:AC$362,0)),Countries!$A:$B,2,FALSE),"")</f>
        <v/>
      </c>
      <c r="AF165" s="144" t="str">
        <f>IFERROR(VLOOKUP(INDEX(EU_Extra!$D$157:$D$362,MATCH(LARGE(EU_Extra!AD$157:AD$362,$D165),EU_Extra!AD$157:AD$362,0)),Countries!$A:$B,2,FALSE),"")</f>
        <v/>
      </c>
      <c r="AG165" s="144" t="str">
        <f>IFERROR(VLOOKUP(INDEX(EU_Extra!$D$157:$D$362,MATCH(LARGE(EU_Extra!AE$157:AE$362,$D165),EU_Extra!AE$157:AE$362,0)),Countries!$A:$B,2,FALSE),"")</f>
        <v/>
      </c>
      <c r="AH165" s="144" t="str">
        <f>IFERROR(VLOOKUP(INDEX(EU_Extra!$D$157:$D$362,MATCH(LARGE(EU_Extra!AF$157:AF$362,$D165),EU_Extra!AF$157:AF$362,0)),Countries!$A:$B,2,FALSE),"")</f>
        <v/>
      </c>
      <c r="AI165" s="144" t="str">
        <f>IFERROR(VLOOKUP(INDEX(EU_Extra!$D$157:$D$362,MATCH(LARGE(EU_Extra!AG$157:AG$362,$D165),EU_Extra!AG$157:AG$362,0)),Countries!$A:$B,2,FALSE),"")</f>
        <v/>
      </c>
      <c r="AJ165" s="144" t="str">
        <f>IFERROR(VLOOKUP(INDEX(EU_Extra!$D$157:$D$362,MATCH(LARGE(EU_Extra!AH$157:AH$362,$D165),EU_Extra!AH$157:AH$362,0)),Countries!$A:$B,2,FALSE),"")</f>
        <v/>
      </c>
    </row>
    <row r="166" spans="4:36" ht="16" customHeight="1">
      <c r="D166" s="145">
        <f t="shared" si="3"/>
        <v>159</v>
      </c>
      <c r="E166" s="144" t="str">
        <f>IFERROR(VLOOKUP(INDEX(EU_Extra!$D$156:$D$362,MATCH(LARGE(EU_Extra!#REF!,$D166),EU_Extra!#REF!,0)),Countries!$A:$B,2,FALSE),"")</f>
        <v/>
      </c>
      <c r="F166" s="144" t="str">
        <f>IFERROR(VLOOKUP(INDEX(EU_Extra!$D$156:$D$362,MATCH(LARGE(EU_Extra!#REF!,$D166),EU_Extra!#REF!,0)),Countries!$A:$B,2,FALSE),"")</f>
        <v/>
      </c>
      <c r="G166" s="144" t="str">
        <f>IFERROR(VLOOKUP(INDEX(EU_Extra!$D$157:$D$362,MATCH(LARGE(EU_Extra!E$157:E$362,$D166),EU_Extra!E$157:E$362,0)),Countries!$A:$B,2,FALSE),"")</f>
        <v/>
      </c>
      <c r="H166" s="144" t="str">
        <f>IFERROR(VLOOKUP(INDEX(EU_Extra!$D$157:$D$362,MATCH(LARGE(EU_Extra!F$157:F$362,$D166),EU_Extra!F$157:F$362,0)),Countries!$A:$B,2,FALSE),"")</f>
        <v>Vanuatu</v>
      </c>
      <c r="I166" s="144" t="str">
        <f>IFERROR(VLOOKUP(INDEX(EU_Extra!$D$157:$D$362,MATCH(LARGE(EU_Extra!G$157:G$362,$D166),EU_Extra!G$157:G$362,0)),Countries!$A:$B,2,FALSE),"")</f>
        <v>Swasiland</v>
      </c>
      <c r="J166" s="144" t="str">
        <f>IFERROR(VLOOKUP(INDEX(EU_Extra!$D$157:$D$362,MATCH(LARGE(EU_Extra!H$157:H$362,$D166),EU_Extra!H$157:H$362,0)),Countries!$A:$B,2,FALSE),"")</f>
        <v>St Pierre und Miquelon</v>
      </c>
      <c r="K166" s="144" t="str">
        <f>IFERROR(VLOOKUP(INDEX(EU_Extra!$D$157:$D$362,MATCH(LARGE(EU_Extra!I$157:I$362,$D166),EU_Extra!I$157:I$362,0)),Countries!$A:$B,2,FALSE),"")</f>
        <v>Bahamas</v>
      </c>
      <c r="L166" s="144" t="str">
        <f>IFERROR(VLOOKUP(INDEX(EU_Extra!$D$157:$D$362,MATCH(LARGE(EU_Extra!J$157:J$362,$D166),EU_Extra!J$157:J$362,0)),Countries!$A:$B,2,FALSE),"")</f>
        <v/>
      </c>
      <c r="M166" s="144" t="str">
        <f>IFERROR(VLOOKUP(INDEX(EU_Extra!$D$157:$D$362,MATCH(LARGE(EU_Extra!K$157:K$362,$D166),EU_Extra!K$157:K$362,0)),Countries!$A:$B,2,FALSE),"")</f>
        <v/>
      </c>
      <c r="N166" s="144" t="str">
        <f>IFERROR(VLOOKUP(INDEX(EU_Extra!$D$157:$D$362,MATCH(LARGE(EU_Extra!L$157:L$362,$D166),EU_Extra!L$157:L$362,0)),Countries!$A:$B,2,FALSE),"")</f>
        <v/>
      </c>
      <c r="O166" s="144" t="str">
        <f>IFERROR(VLOOKUP(INDEX(EU_Extra!$D$157:$D$362,MATCH(LARGE(EU_Extra!M$157:M$362,$D166),EU_Extra!M$157:M$362,0)),Countries!$A:$B,2,FALSE),"")</f>
        <v/>
      </c>
      <c r="P166" s="144" t="str">
        <f>IFERROR(VLOOKUP(INDEX(EU_Extra!$D$157:$D$362,MATCH(LARGE(EU_Extra!N$157:N$362,$D166),EU_Extra!N$157:N$362,0)),Countries!$A:$B,2,FALSE),"")</f>
        <v/>
      </c>
      <c r="Q166" s="144" t="str">
        <f>IFERROR(VLOOKUP(INDEX(EU_Extra!$D$157:$D$362,MATCH(LARGE(EU_Extra!O$157:O$362,$D166),EU_Extra!O$157:O$362,0)),Countries!$A:$B,2,FALSE),"")</f>
        <v/>
      </c>
      <c r="R166" s="144" t="str">
        <f>IFERROR(VLOOKUP(INDEX(EU_Extra!$D$157:$D$362,MATCH(LARGE(EU_Extra!P$157:P$362,$D166),EU_Extra!P$157:P$362,0)),Countries!$A:$B,2,FALSE),"")</f>
        <v>Antarktis</v>
      </c>
      <c r="S166" s="144" t="str">
        <f>IFERROR(VLOOKUP(INDEX(EU_Extra!$D$157:$D$362,MATCH(LARGE(EU_Extra!Q$157:Q$362,$D166),EU_Extra!Q$157:Q$362,0)),Countries!$A:$B,2,FALSE),"")</f>
        <v>Bolivien</v>
      </c>
      <c r="T166" s="144" t="str">
        <f>IFERROR(VLOOKUP(INDEX(EU_Extra!$D$157:$D$362,MATCH(LARGE(EU_Extra!R$157:R$362,$D166),EU_Extra!R$157:R$362,0)),Countries!$A:$B,2,FALSE),"")</f>
        <v>Anguilla</v>
      </c>
      <c r="U166" s="144" t="str">
        <f>IFERROR(VLOOKUP(INDEX(EU_Extra!$D$157:$D$362,MATCH(LARGE(EU_Extra!S$157:S$362,$D166),EU_Extra!S$157:S$362,0)),Countries!$A:$B,2,FALSE),"")</f>
        <v>Uruguay</v>
      </c>
      <c r="V166" s="144" t="str">
        <f>IFERROR(VLOOKUP(INDEX(EU_Extra!$D$157:$D$362,MATCH(LARGE(EU_Extra!T$157:T$362,$D166),EU_Extra!T$157:T$362,0)),Countries!$A:$B,2,FALSE),"")</f>
        <v>Uganda</v>
      </c>
      <c r="W166" s="144" t="str">
        <f>IFERROR(VLOOKUP(INDEX(EU_Extra!$D$157:$D$362,MATCH(LARGE(EU_Extra!U$157:U$362,$D166),EU_Extra!U$157:U$362,0)),Countries!$A:$B,2,FALSE),"")</f>
        <v>Lao, Demokratische Volksrepublik</v>
      </c>
      <c r="X166" s="144" t="str">
        <f>IFERROR(VLOOKUP(INDEX(EU_Extra!$D$157:$D$362,MATCH(LARGE(EU_Extra!V$157:V$362,$D166),EU_Extra!V$157:V$362,0)),Countries!$A:$B,2,FALSE),"")</f>
        <v/>
      </c>
      <c r="Y166" s="144" t="str">
        <f>IFERROR(VLOOKUP(INDEX(EU_Extra!$D$157:$D$362,MATCH(LARGE(EU_Extra!W$157:W$362,$D166),EU_Extra!W$157:W$362,0)),Countries!$A:$B,2,FALSE),"")</f>
        <v/>
      </c>
      <c r="Z166" s="144" t="str">
        <f>IFERROR(VLOOKUP(INDEX(EU_Extra!$D$157:$D$362,MATCH(LARGE(EU_Extra!X$157:X$362,$D166),EU_Extra!X$157:X$362,0)),Countries!$A:$B,2,FALSE),"")</f>
        <v>Papua Neuguinea</v>
      </c>
      <c r="AA166" s="144" t="str">
        <f>IFERROR(VLOOKUP(INDEX(EU_Extra!$D$157:$D$362,MATCH(LARGE(EU_Extra!Y$157:Y$362,$D166),EU_Extra!Y$157:Y$362,0)),Countries!$A:$B,2,FALSE),"")</f>
        <v/>
      </c>
      <c r="AB166" s="144" t="str">
        <f>IFERROR(VLOOKUP(INDEX(EU_Extra!$D$157:$D$362,MATCH(LARGE(EU_Extra!Z$157:Z$362,$D166),EU_Extra!Z$157:Z$362,0)),Countries!$A:$B,2,FALSE),"")</f>
        <v/>
      </c>
      <c r="AC166" s="144" t="str">
        <f>IFERROR(VLOOKUP(INDEX(EU_Extra!$D$157:$D$362,MATCH(LARGE(EU_Extra!AA$157:AA$362,$D166),EU_Extra!AA$157:AA$362,0)),Countries!$A:$B,2,FALSE),"")</f>
        <v/>
      </c>
      <c r="AD166" s="144" t="str">
        <f>IFERROR(VLOOKUP(INDEX(EU_Extra!$D$157:$D$362,MATCH(LARGE(EU_Extra!AB$157:AB$362,$D166),EU_Extra!AB$157:AB$362,0)),Countries!$A:$B,2,FALSE),"")</f>
        <v/>
      </c>
      <c r="AE166" s="144" t="str">
        <f>IFERROR(VLOOKUP(INDEX(EU_Extra!$D$157:$D$362,MATCH(LARGE(EU_Extra!AC$157:AC$362,$D166),EU_Extra!AC$157:AC$362,0)),Countries!$A:$B,2,FALSE),"")</f>
        <v/>
      </c>
      <c r="AF166" s="144" t="str">
        <f>IFERROR(VLOOKUP(INDEX(EU_Extra!$D$157:$D$362,MATCH(LARGE(EU_Extra!AD$157:AD$362,$D166),EU_Extra!AD$157:AD$362,0)),Countries!$A:$B,2,FALSE),"")</f>
        <v/>
      </c>
      <c r="AG166" s="144" t="str">
        <f>IFERROR(VLOOKUP(INDEX(EU_Extra!$D$157:$D$362,MATCH(LARGE(EU_Extra!AE$157:AE$362,$D166),EU_Extra!AE$157:AE$362,0)),Countries!$A:$B,2,FALSE),"")</f>
        <v/>
      </c>
      <c r="AH166" s="144" t="str">
        <f>IFERROR(VLOOKUP(INDEX(EU_Extra!$D$157:$D$362,MATCH(LARGE(EU_Extra!AF$157:AF$362,$D166),EU_Extra!AF$157:AF$362,0)),Countries!$A:$B,2,FALSE),"")</f>
        <v/>
      </c>
      <c r="AI166" s="144" t="str">
        <f>IFERROR(VLOOKUP(INDEX(EU_Extra!$D$157:$D$362,MATCH(LARGE(EU_Extra!AG$157:AG$362,$D166),EU_Extra!AG$157:AG$362,0)),Countries!$A:$B,2,FALSE),"")</f>
        <v/>
      </c>
      <c r="AJ166" s="144" t="str">
        <f>IFERROR(VLOOKUP(INDEX(EU_Extra!$D$157:$D$362,MATCH(LARGE(EU_Extra!AH$157:AH$362,$D166),EU_Extra!AH$157:AH$362,0)),Countries!$A:$B,2,FALSE),"")</f>
        <v/>
      </c>
    </row>
    <row r="167" spans="4:36" ht="16" customHeight="1">
      <c r="D167" s="145">
        <f t="shared" si="3"/>
        <v>160</v>
      </c>
      <c r="E167" s="144" t="str">
        <f>IFERROR(VLOOKUP(INDEX(EU_Extra!$D$156:$D$362,MATCH(LARGE(EU_Extra!#REF!,$D167),EU_Extra!#REF!,0)),Countries!$A:$B,2,FALSE),"")</f>
        <v/>
      </c>
      <c r="F167" s="144" t="str">
        <f>IFERROR(VLOOKUP(INDEX(EU_Extra!$D$156:$D$362,MATCH(LARGE(EU_Extra!#REF!,$D167),EU_Extra!#REF!,0)),Countries!$A:$B,2,FALSE),"")</f>
        <v/>
      </c>
      <c r="G167" s="144" t="str">
        <f>IFERROR(VLOOKUP(INDEX(EU_Extra!$D$157:$D$362,MATCH(LARGE(EU_Extra!E$157:E$362,$D167),EU_Extra!E$157:E$362,0)),Countries!$A:$B,2,FALSE),"")</f>
        <v/>
      </c>
      <c r="H167" s="144" t="str">
        <f>IFERROR(VLOOKUP(INDEX(EU_Extra!$D$157:$D$362,MATCH(LARGE(EU_Extra!F$157:F$362,$D167),EU_Extra!F$157:F$362,0)),Countries!$A:$B,2,FALSE),"")</f>
        <v>Tonga</v>
      </c>
      <c r="I167" s="144" t="str">
        <f>IFERROR(VLOOKUP(INDEX(EU_Extra!$D$157:$D$362,MATCH(LARGE(EU_Extra!G$157:G$362,$D167),EU_Extra!G$157:G$362,0)),Countries!$A:$B,2,FALSE),"")</f>
        <v>Guatemala</v>
      </c>
      <c r="J167" s="144" t="str">
        <f>IFERROR(VLOOKUP(INDEX(EU_Extra!$D$157:$D$362,MATCH(LARGE(EU_Extra!H$157:H$362,$D167),EU_Extra!H$157:H$362,0)),Countries!$A:$B,2,FALSE),"")</f>
        <v>Marshallinseln</v>
      </c>
      <c r="K167" s="144" t="str">
        <f>IFERROR(VLOOKUP(INDEX(EU_Extra!$D$157:$D$362,MATCH(LARGE(EU_Extra!I$157:I$362,$D167),EU_Extra!I$157:I$362,0)),Countries!$A:$B,2,FALSE),"")</f>
        <v>Swasiland</v>
      </c>
      <c r="L167" s="144" t="str">
        <f>IFERROR(VLOOKUP(INDEX(EU_Extra!$D$157:$D$362,MATCH(LARGE(EU_Extra!J$157:J$362,$D167),EU_Extra!J$157:J$362,0)),Countries!$A:$B,2,FALSE),"")</f>
        <v/>
      </c>
      <c r="M167" s="144" t="str">
        <f>IFERROR(VLOOKUP(INDEX(EU_Extra!$D$157:$D$362,MATCH(LARGE(EU_Extra!K$157:K$362,$D167),EU_Extra!K$157:K$362,0)),Countries!$A:$B,2,FALSE),"")</f>
        <v/>
      </c>
      <c r="N167" s="144" t="str">
        <f>IFERROR(VLOOKUP(INDEX(EU_Extra!$D$157:$D$362,MATCH(LARGE(EU_Extra!L$157:L$362,$D167),EU_Extra!L$157:L$362,0)),Countries!$A:$B,2,FALSE),"")</f>
        <v/>
      </c>
      <c r="O167" s="144" t="str">
        <f>IFERROR(VLOOKUP(INDEX(EU_Extra!$D$157:$D$362,MATCH(LARGE(EU_Extra!M$157:M$362,$D167),EU_Extra!M$157:M$362,0)),Countries!$A:$B,2,FALSE),"")</f>
        <v/>
      </c>
      <c r="P167" s="144" t="str">
        <f>IFERROR(VLOOKUP(INDEX(EU_Extra!$D$157:$D$362,MATCH(LARGE(EU_Extra!N$157:N$362,$D167),EU_Extra!N$157:N$362,0)),Countries!$A:$B,2,FALSE),"")</f>
        <v/>
      </c>
      <c r="Q167" s="144" t="str">
        <f>IFERROR(VLOOKUP(INDEX(EU_Extra!$D$157:$D$362,MATCH(LARGE(EU_Extra!O$157:O$362,$D167),EU_Extra!O$157:O$362,0)),Countries!$A:$B,2,FALSE),"")</f>
        <v/>
      </c>
      <c r="R167" s="144" t="str">
        <f>IFERROR(VLOOKUP(INDEX(EU_Extra!$D$157:$D$362,MATCH(LARGE(EU_Extra!P$157:P$362,$D167),EU_Extra!P$157:P$362,0)),Countries!$A:$B,2,FALSE),"")</f>
        <v>Malawi</v>
      </c>
      <c r="S167" s="144" t="str">
        <f>IFERROR(VLOOKUP(INDEX(EU_Extra!$D$157:$D$362,MATCH(LARGE(EU_Extra!Q$157:Q$362,$D167),EU_Extra!Q$157:Q$362,0)),Countries!$A:$B,2,FALSE),"")</f>
        <v>St Barthelemy</v>
      </c>
      <c r="T167" s="144" t="str">
        <f>IFERROR(VLOOKUP(INDEX(EU_Extra!$D$157:$D$362,MATCH(LARGE(EU_Extra!R$157:R$362,$D167),EU_Extra!R$157:R$362,0)),Countries!$A:$B,2,FALSE),"")</f>
        <v/>
      </c>
      <c r="U167" s="144" t="str">
        <f>IFERROR(VLOOKUP(INDEX(EU_Extra!$D$157:$D$362,MATCH(LARGE(EU_Extra!S$157:S$362,$D167),EU_Extra!S$157:S$362,0)),Countries!$A:$B,2,FALSE),"")</f>
        <v>Paraguay</v>
      </c>
      <c r="V167" s="144" t="str">
        <f>IFERROR(VLOOKUP(INDEX(EU_Extra!$D$157:$D$362,MATCH(LARGE(EU_Extra!T$157:T$362,$D167),EU_Extra!T$157:T$362,0)),Countries!$A:$B,2,FALSE),"")</f>
        <v>Lao, Demokratische Volksrepublik</v>
      </c>
      <c r="W167" s="144" t="str">
        <f>IFERROR(VLOOKUP(INDEX(EU_Extra!$D$157:$D$362,MATCH(LARGE(EU_Extra!U$157:U$362,$D167),EU_Extra!U$157:U$362,0)),Countries!$A:$B,2,FALSE),"")</f>
        <v>St Lucia</v>
      </c>
      <c r="X167" s="144" t="str">
        <f>IFERROR(VLOOKUP(INDEX(EU_Extra!$D$157:$D$362,MATCH(LARGE(EU_Extra!V$157:V$362,$D167),EU_Extra!V$157:V$362,0)),Countries!$A:$B,2,FALSE),"")</f>
        <v/>
      </c>
      <c r="Y167" s="144" t="str">
        <f>IFERROR(VLOOKUP(INDEX(EU_Extra!$D$157:$D$362,MATCH(LARGE(EU_Extra!W$157:W$362,$D167),EU_Extra!W$157:W$362,0)),Countries!$A:$B,2,FALSE),"")</f>
        <v/>
      </c>
      <c r="Z167" s="144" t="str">
        <f>IFERROR(VLOOKUP(INDEX(EU_Extra!$D$157:$D$362,MATCH(LARGE(EU_Extra!X$157:X$362,$D167),EU_Extra!X$157:X$362,0)),Countries!$A:$B,2,FALSE),"")</f>
        <v>Bolivien</v>
      </c>
      <c r="AA167" s="144" t="str">
        <f>IFERROR(VLOOKUP(INDEX(EU_Extra!$D$157:$D$362,MATCH(LARGE(EU_Extra!Y$157:Y$362,$D167),EU_Extra!Y$157:Y$362,0)),Countries!$A:$B,2,FALSE),"")</f>
        <v/>
      </c>
      <c r="AB167" s="144" t="str">
        <f>IFERROR(VLOOKUP(INDEX(EU_Extra!$D$157:$D$362,MATCH(LARGE(EU_Extra!Z$157:Z$362,$D167),EU_Extra!Z$157:Z$362,0)),Countries!$A:$B,2,FALSE),"")</f>
        <v/>
      </c>
      <c r="AC167" s="144" t="str">
        <f>IFERROR(VLOOKUP(INDEX(EU_Extra!$D$157:$D$362,MATCH(LARGE(EU_Extra!AA$157:AA$362,$D167),EU_Extra!AA$157:AA$362,0)),Countries!$A:$B,2,FALSE),"")</f>
        <v/>
      </c>
      <c r="AD167" s="144" t="str">
        <f>IFERROR(VLOOKUP(INDEX(EU_Extra!$D$157:$D$362,MATCH(LARGE(EU_Extra!AB$157:AB$362,$D167),EU_Extra!AB$157:AB$362,0)),Countries!$A:$B,2,FALSE),"")</f>
        <v/>
      </c>
      <c r="AE167" s="144" t="str">
        <f>IFERROR(VLOOKUP(INDEX(EU_Extra!$D$157:$D$362,MATCH(LARGE(EU_Extra!AC$157:AC$362,$D167),EU_Extra!AC$157:AC$362,0)),Countries!$A:$B,2,FALSE),"")</f>
        <v/>
      </c>
      <c r="AF167" s="144" t="str">
        <f>IFERROR(VLOOKUP(INDEX(EU_Extra!$D$157:$D$362,MATCH(LARGE(EU_Extra!AD$157:AD$362,$D167),EU_Extra!AD$157:AD$362,0)),Countries!$A:$B,2,FALSE),"")</f>
        <v/>
      </c>
      <c r="AG167" s="144" t="str">
        <f>IFERROR(VLOOKUP(INDEX(EU_Extra!$D$157:$D$362,MATCH(LARGE(EU_Extra!AE$157:AE$362,$D167),EU_Extra!AE$157:AE$362,0)),Countries!$A:$B,2,FALSE),"")</f>
        <v/>
      </c>
      <c r="AH167" s="144" t="str">
        <f>IFERROR(VLOOKUP(INDEX(EU_Extra!$D$157:$D$362,MATCH(LARGE(EU_Extra!AF$157:AF$362,$D167),EU_Extra!AF$157:AF$362,0)),Countries!$A:$B,2,FALSE),"")</f>
        <v/>
      </c>
      <c r="AI167" s="144" t="str">
        <f>IFERROR(VLOOKUP(INDEX(EU_Extra!$D$157:$D$362,MATCH(LARGE(EU_Extra!AG$157:AG$362,$D167),EU_Extra!AG$157:AG$362,0)),Countries!$A:$B,2,FALSE),"")</f>
        <v/>
      </c>
      <c r="AJ167" s="144" t="str">
        <f>IFERROR(VLOOKUP(INDEX(EU_Extra!$D$157:$D$362,MATCH(LARGE(EU_Extra!AH$157:AH$362,$D167),EU_Extra!AH$157:AH$362,0)),Countries!$A:$B,2,FALSE),"")</f>
        <v/>
      </c>
    </row>
    <row r="168" spans="4:36" ht="16" customHeight="1">
      <c r="D168" s="145">
        <f t="shared" si="3"/>
        <v>161</v>
      </c>
      <c r="E168" s="144" t="str">
        <f>IFERROR(VLOOKUP(INDEX(EU_Extra!$D$156:$D$362,MATCH(LARGE(EU_Extra!#REF!,$D168),EU_Extra!#REF!,0)),Countries!$A:$B,2,FALSE),"")</f>
        <v/>
      </c>
      <c r="F168" s="144" t="str">
        <f>IFERROR(VLOOKUP(INDEX(EU_Extra!$D$156:$D$362,MATCH(LARGE(EU_Extra!#REF!,$D168),EU_Extra!#REF!,0)),Countries!$A:$B,2,FALSE),"")</f>
        <v/>
      </c>
      <c r="G168" s="144" t="str">
        <f>IFERROR(VLOOKUP(INDEX(EU_Extra!$D$157:$D$362,MATCH(LARGE(EU_Extra!E$157:E$362,$D168),EU_Extra!E$157:E$362,0)),Countries!$A:$B,2,FALSE),"")</f>
        <v/>
      </c>
      <c r="H168" s="144" t="str">
        <f>IFERROR(VLOOKUP(INDEX(EU_Extra!$D$157:$D$362,MATCH(LARGE(EU_Extra!F$157:F$362,$D168),EU_Extra!F$157:F$362,0)),Countries!$A:$B,2,FALSE),"")</f>
        <v>Grenada</v>
      </c>
      <c r="I168" s="144" t="str">
        <f>IFERROR(VLOOKUP(INDEX(EU_Extra!$D$157:$D$362,MATCH(LARGE(EU_Extra!G$157:G$362,$D168),EU_Extra!G$157:G$362,0)),Countries!$A:$B,2,FALSE),"")</f>
        <v>Kaimaninseln</v>
      </c>
      <c r="J168" s="144" t="str">
        <f>IFERROR(VLOOKUP(INDEX(EU_Extra!$D$157:$D$362,MATCH(LARGE(EU_Extra!H$157:H$362,$D168),EU_Extra!H$157:H$362,0)),Countries!$A:$B,2,FALSE),"")</f>
        <v>Ecuador</v>
      </c>
      <c r="K168" s="144" t="str">
        <f>IFERROR(VLOOKUP(INDEX(EU_Extra!$D$157:$D$362,MATCH(LARGE(EU_Extra!I$157:I$362,$D168),EU_Extra!I$157:I$362,0)),Countries!$A:$B,2,FALSE),"")</f>
        <v>Antarktis</v>
      </c>
      <c r="L168" s="144" t="str">
        <f>IFERROR(VLOOKUP(INDEX(EU_Extra!$D$157:$D$362,MATCH(LARGE(EU_Extra!J$157:J$362,$D168),EU_Extra!J$157:J$362,0)),Countries!$A:$B,2,FALSE),"")</f>
        <v/>
      </c>
      <c r="M168" s="144" t="str">
        <f>IFERROR(VLOOKUP(INDEX(EU_Extra!$D$157:$D$362,MATCH(LARGE(EU_Extra!K$157:K$362,$D168),EU_Extra!K$157:K$362,0)),Countries!$A:$B,2,FALSE),"")</f>
        <v/>
      </c>
      <c r="N168" s="144" t="str">
        <f>IFERROR(VLOOKUP(INDEX(EU_Extra!$D$157:$D$362,MATCH(LARGE(EU_Extra!L$157:L$362,$D168),EU_Extra!L$157:L$362,0)),Countries!$A:$B,2,FALSE),"")</f>
        <v/>
      </c>
      <c r="O168" s="144" t="str">
        <f>IFERROR(VLOOKUP(INDEX(EU_Extra!$D$157:$D$362,MATCH(LARGE(EU_Extra!M$157:M$362,$D168),EU_Extra!M$157:M$362,0)),Countries!$A:$B,2,FALSE),"")</f>
        <v/>
      </c>
      <c r="P168" s="144" t="str">
        <f>IFERROR(VLOOKUP(INDEX(EU_Extra!$D$157:$D$362,MATCH(LARGE(EU_Extra!N$157:N$362,$D168),EU_Extra!N$157:N$362,0)),Countries!$A:$B,2,FALSE),"")</f>
        <v/>
      </c>
      <c r="Q168" s="144" t="str">
        <f>IFERROR(VLOOKUP(INDEX(EU_Extra!$D$157:$D$362,MATCH(LARGE(EU_Extra!O$157:O$362,$D168),EU_Extra!O$157:O$362,0)),Countries!$A:$B,2,FALSE),"")</f>
        <v/>
      </c>
      <c r="R168" s="144" t="str">
        <f>IFERROR(VLOOKUP(INDEX(EU_Extra!$D$157:$D$362,MATCH(LARGE(EU_Extra!P$157:P$362,$D168),EU_Extra!P$157:P$362,0)),Countries!$A:$B,2,FALSE),"")</f>
        <v>Costa Rica</v>
      </c>
      <c r="S168" s="144" t="str">
        <f>IFERROR(VLOOKUP(INDEX(EU_Extra!$D$157:$D$362,MATCH(LARGE(EU_Extra!Q$157:Q$362,$D168),EU_Extra!Q$157:Q$362,0)),Countries!$A:$B,2,FALSE),"")</f>
        <v>Malawi</v>
      </c>
      <c r="T168" s="144" t="str">
        <f>IFERROR(VLOOKUP(INDEX(EU_Extra!$D$157:$D$362,MATCH(LARGE(EU_Extra!R$157:R$362,$D168),EU_Extra!R$157:R$362,0)),Countries!$A:$B,2,FALSE),"")</f>
        <v/>
      </c>
      <c r="U168" s="144" t="str">
        <f>IFERROR(VLOOKUP(INDEX(EU_Extra!$D$157:$D$362,MATCH(LARGE(EU_Extra!S$157:S$362,$D168),EU_Extra!S$157:S$362,0)),Countries!$A:$B,2,FALSE),"")</f>
        <v>Bolivien</v>
      </c>
      <c r="V168" s="144" t="str">
        <f>IFERROR(VLOOKUP(INDEX(EU_Extra!$D$157:$D$362,MATCH(LARGE(EU_Extra!T$157:T$362,$D168),EU_Extra!T$157:T$362,0)),Countries!$A:$B,2,FALSE),"")</f>
        <v>St. Vincent und die Grenadien</v>
      </c>
      <c r="W168" s="144" t="str">
        <f>IFERROR(VLOOKUP(INDEX(EU_Extra!$D$157:$D$362,MATCH(LARGE(EU_Extra!U$157:U$362,$D168),EU_Extra!U$157:U$362,0)),Countries!$A:$B,2,FALSE),"")</f>
        <v>Anguilla</v>
      </c>
      <c r="X168" s="144" t="str">
        <f>IFERROR(VLOOKUP(INDEX(EU_Extra!$D$157:$D$362,MATCH(LARGE(EU_Extra!V$157:V$362,$D168),EU_Extra!V$157:V$362,0)),Countries!$A:$B,2,FALSE),"")</f>
        <v/>
      </c>
      <c r="Y168" s="144" t="str">
        <f>IFERROR(VLOOKUP(INDEX(EU_Extra!$D$157:$D$362,MATCH(LARGE(EU_Extra!W$157:W$362,$D168),EU_Extra!W$157:W$362,0)),Countries!$A:$B,2,FALSE),"")</f>
        <v/>
      </c>
      <c r="Z168" s="144" t="str">
        <f>IFERROR(VLOOKUP(INDEX(EU_Extra!$D$157:$D$362,MATCH(LARGE(EU_Extra!X$157:X$362,$D168),EU_Extra!X$157:X$362,0)),Countries!$A:$B,2,FALSE),"")</f>
        <v>Simbabwe</v>
      </c>
      <c r="AA168" s="144" t="str">
        <f>IFERROR(VLOOKUP(INDEX(EU_Extra!$D$157:$D$362,MATCH(LARGE(EU_Extra!Y$157:Y$362,$D168),EU_Extra!Y$157:Y$362,0)),Countries!$A:$B,2,FALSE),"")</f>
        <v/>
      </c>
      <c r="AB168" s="144" t="str">
        <f>IFERROR(VLOOKUP(INDEX(EU_Extra!$D$157:$D$362,MATCH(LARGE(EU_Extra!Z$157:Z$362,$D168),EU_Extra!Z$157:Z$362,0)),Countries!$A:$B,2,FALSE),"")</f>
        <v/>
      </c>
      <c r="AC168" s="144" t="str">
        <f>IFERROR(VLOOKUP(INDEX(EU_Extra!$D$157:$D$362,MATCH(LARGE(EU_Extra!AA$157:AA$362,$D168),EU_Extra!AA$157:AA$362,0)),Countries!$A:$B,2,FALSE),"")</f>
        <v/>
      </c>
      <c r="AD168" s="144" t="str">
        <f>IFERROR(VLOOKUP(INDEX(EU_Extra!$D$157:$D$362,MATCH(LARGE(EU_Extra!AB$157:AB$362,$D168),EU_Extra!AB$157:AB$362,0)),Countries!$A:$B,2,FALSE),"")</f>
        <v/>
      </c>
      <c r="AE168" s="144" t="str">
        <f>IFERROR(VLOOKUP(INDEX(EU_Extra!$D$157:$D$362,MATCH(LARGE(EU_Extra!AC$157:AC$362,$D168),EU_Extra!AC$157:AC$362,0)),Countries!$A:$B,2,FALSE),"")</f>
        <v/>
      </c>
      <c r="AF168" s="144" t="str">
        <f>IFERROR(VLOOKUP(INDEX(EU_Extra!$D$157:$D$362,MATCH(LARGE(EU_Extra!AD$157:AD$362,$D168),EU_Extra!AD$157:AD$362,0)),Countries!$A:$B,2,FALSE),"")</f>
        <v/>
      </c>
      <c r="AG168" s="144" t="str">
        <f>IFERROR(VLOOKUP(INDEX(EU_Extra!$D$157:$D$362,MATCH(LARGE(EU_Extra!AE$157:AE$362,$D168),EU_Extra!AE$157:AE$362,0)),Countries!$A:$B,2,FALSE),"")</f>
        <v/>
      </c>
      <c r="AH168" s="144" t="str">
        <f>IFERROR(VLOOKUP(INDEX(EU_Extra!$D$157:$D$362,MATCH(LARGE(EU_Extra!AF$157:AF$362,$D168),EU_Extra!AF$157:AF$362,0)),Countries!$A:$B,2,FALSE),"")</f>
        <v/>
      </c>
      <c r="AI168" s="144" t="str">
        <f>IFERROR(VLOOKUP(INDEX(EU_Extra!$D$157:$D$362,MATCH(LARGE(EU_Extra!AG$157:AG$362,$D168),EU_Extra!AG$157:AG$362,0)),Countries!$A:$B,2,FALSE),"")</f>
        <v/>
      </c>
      <c r="AJ168" s="144" t="str">
        <f>IFERROR(VLOOKUP(INDEX(EU_Extra!$D$157:$D$362,MATCH(LARGE(EU_Extra!AH$157:AH$362,$D168),EU_Extra!AH$157:AH$362,0)),Countries!$A:$B,2,FALSE),"")</f>
        <v/>
      </c>
    </row>
    <row r="169" spans="4:36" ht="16" customHeight="1">
      <c r="D169" s="145">
        <f t="shared" si="3"/>
        <v>162</v>
      </c>
      <c r="E169" s="144" t="str">
        <f>IFERROR(VLOOKUP(INDEX(EU_Extra!$D$156:$D$362,MATCH(LARGE(EU_Extra!#REF!,$D169),EU_Extra!#REF!,0)),Countries!$A:$B,2,FALSE),"")</f>
        <v/>
      </c>
      <c r="F169" s="144" t="str">
        <f>IFERROR(VLOOKUP(INDEX(EU_Extra!$D$156:$D$362,MATCH(LARGE(EU_Extra!#REF!,$D169),EU_Extra!#REF!,0)),Countries!$A:$B,2,FALSE),"")</f>
        <v/>
      </c>
      <c r="G169" s="144" t="str">
        <f>IFERROR(VLOOKUP(INDEX(EU_Extra!$D$157:$D$362,MATCH(LARGE(EU_Extra!E$157:E$362,$D169),EU_Extra!E$157:E$362,0)),Countries!$A:$B,2,FALSE),"")</f>
        <v/>
      </c>
      <c r="H169" s="144" t="str">
        <f>IFERROR(VLOOKUP(INDEX(EU_Extra!$D$157:$D$362,MATCH(LARGE(EU_Extra!F$157:F$362,$D169),EU_Extra!F$157:F$362,0)),Countries!$A:$B,2,FALSE),"")</f>
        <v>Kaimaninseln</v>
      </c>
      <c r="I169" s="144" t="str">
        <f>IFERROR(VLOOKUP(INDEX(EU_Extra!$D$157:$D$362,MATCH(LARGE(EU_Extra!G$157:G$362,$D169),EU_Extra!G$157:G$362,0)),Countries!$A:$B,2,FALSE),"")</f>
        <v/>
      </c>
      <c r="J169" s="144" t="str">
        <f>IFERROR(VLOOKUP(INDEX(EU_Extra!$D$157:$D$362,MATCH(LARGE(EU_Extra!H$157:H$362,$D169),EU_Extra!H$157:H$362,0)),Countries!$A:$B,2,FALSE),"")</f>
        <v>Antarktis</v>
      </c>
      <c r="K169" s="144" t="str">
        <f>IFERROR(VLOOKUP(INDEX(EU_Extra!$D$157:$D$362,MATCH(LARGE(EU_Extra!I$157:I$362,$D169),EU_Extra!I$157:I$362,0)),Countries!$A:$B,2,FALSE),"")</f>
        <v/>
      </c>
      <c r="L169" s="144" t="str">
        <f>IFERROR(VLOOKUP(INDEX(EU_Extra!$D$157:$D$362,MATCH(LARGE(EU_Extra!J$157:J$362,$D169),EU_Extra!J$157:J$362,0)),Countries!$A:$B,2,FALSE),"")</f>
        <v/>
      </c>
      <c r="M169" s="144" t="str">
        <f>IFERROR(VLOOKUP(INDEX(EU_Extra!$D$157:$D$362,MATCH(LARGE(EU_Extra!K$157:K$362,$D169),EU_Extra!K$157:K$362,0)),Countries!$A:$B,2,FALSE),"")</f>
        <v/>
      </c>
      <c r="N169" s="144" t="str">
        <f>IFERROR(VLOOKUP(INDEX(EU_Extra!$D$157:$D$362,MATCH(LARGE(EU_Extra!L$157:L$362,$D169),EU_Extra!L$157:L$362,0)),Countries!$A:$B,2,FALSE),"")</f>
        <v/>
      </c>
      <c r="O169" s="144" t="str">
        <f>IFERROR(VLOOKUP(INDEX(EU_Extra!$D$157:$D$362,MATCH(LARGE(EU_Extra!M$157:M$362,$D169),EU_Extra!M$157:M$362,0)),Countries!$A:$B,2,FALSE),"")</f>
        <v/>
      </c>
      <c r="P169" s="144" t="str">
        <f>IFERROR(VLOOKUP(INDEX(EU_Extra!$D$157:$D$362,MATCH(LARGE(EU_Extra!N$157:N$362,$D169),EU_Extra!N$157:N$362,0)),Countries!$A:$B,2,FALSE),"")</f>
        <v/>
      </c>
      <c r="Q169" s="144" t="str">
        <f>IFERROR(VLOOKUP(INDEX(EU_Extra!$D$157:$D$362,MATCH(LARGE(EU_Extra!O$157:O$362,$D169),EU_Extra!O$157:O$362,0)),Countries!$A:$B,2,FALSE),"")</f>
        <v/>
      </c>
      <c r="R169" s="144" t="str">
        <f>IFERROR(VLOOKUP(INDEX(EU_Extra!$D$157:$D$362,MATCH(LARGE(EU_Extra!P$157:P$362,$D169),EU_Extra!P$157:P$362,0)),Countries!$A:$B,2,FALSE),"")</f>
        <v>El Salvador</v>
      </c>
      <c r="S169" s="144" t="str">
        <f>IFERROR(VLOOKUP(INDEX(EU_Extra!$D$157:$D$362,MATCH(LARGE(EU_Extra!Q$157:Q$362,$D169),EU_Extra!Q$157:Q$362,0)),Countries!$A:$B,2,FALSE),"")</f>
        <v>San Marino</v>
      </c>
      <c r="T169" s="144" t="str">
        <f>IFERROR(VLOOKUP(INDEX(EU_Extra!$D$157:$D$362,MATCH(LARGE(EU_Extra!R$157:R$362,$D169),EU_Extra!R$157:R$362,0)),Countries!$A:$B,2,FALSE),"")</f>
        <v/>
      </c>
      <c r="U169" s="144" t="str">
        <f>IFERROR(VLOOKUP(INDEX(EU_Extra!$D$157:$D$362,MATCH(LARGE(EU_Extra!S$157:S$362,$D169),EU_Extra!S$157:S$362,0)),Countries!$A:$B,2,FALSE),"")</f>
        <v>Simbabwe</v>
      </c>
      <c r="V169" s="144" t="str">
        <f>IFERROR(VLOOKUP(INDEX(EU_Extra!$D$157:$D$362,MATCH(LARGE(EU_Extra!T$157:T$362,$D169),EU_Extra!T$157:T$362,0)),Countries!$A:$B,2,FALSE),"")</f>
        <v>St Lucia</v>
      </c>
      <c r="W169" s="144" t="str">
        <f>IFERROR(VLOOKUP(INDEX(EU_Extra!$D$157:$D$362,MATCH(LARGE(EU_Extra!U$157:U$362,$D169),EU_Extra!U$157:U$362,0)),Countries!$A:$B,2,FALSE),"")</f>
        <v>Bolivien</v>
      </c>
      <c r="X169" s="144" t="str">
        <f>IFERROR(VLOOKUP(INDEX(EU_Extra!$D$157:$D$362,MATCH(LARGE(EU_Extra!V$157:V$362,$D169),EU_Extra!V$157:V$362,0)),Countries!$A:$B,2,FALSE),"")</f>
        <v/>
      </c>
      <c r="Y169" s="144" t="str">
        <f>IFERROR(VLOOKUP(INDEX(EU_Extra!$D$157:$D$362,MATCH(LARGE(EU_Extra!W$157:W$362,$D169),EU_Extra!W$157:W$362,0)),Countries!$A:$B,2,FALSE),"")</f>
        <v/>
      </c>
      <c r="Z169" s="144" t="str">
        <f>IFERROR(VLOOKUP(INDEX(EU_Extra!$D$157:$D$362,MATCH(LARGE(EU_Extra!X$157:X$362,$D169),EU_Extra!X$157:X$362,0)),Countries!$A:$B,2,FALSE),"")</f>
        <v>Malawi</v>
      </c>
      <c r="AA169" s="144" t="str">
        <f>IFERROR(VLOOKUP(INDEX(EU_Extra!$D$157:$D$362,MATCH(LARGE(EU_Extra!Y$157:Y$362,$D169),EU_Extra!Y$157:Y$362,0)),Countries!$A:$B,2,FALSE),"")</f>
        <v/>
      </c>
      <c r="AB169" s="144" t="str">
        <f>IFERROR(VLOOKUP(INDEX(EU_Extra!$D$157:$D$362,MATCH(LARGE(EU_Extra!Z$157:Z$362,$D169),EU_Extra!Z$157:Z$362,0)),Countries!$A:$B,2,FALSE),"")</f>
        <v/>
      </c>
      <c r="AC169" s="144" t="str">
        <f>IFERROR(VLOOKUP(INDEX(EU_Extra!$D$157:$D$362,MATCH(LARGE(EU_Extra!AA$157:AA$362,$D169),EU_Extra!AA$157:AA$362,0)),Countries!$A:$B,2,FALSE),"")</f>
        <v/>
      </c>
      <c r="AD169" s="144" t="str">
        <f>IFERROR(VLOOKUP(INDEX(EU_Extra!$D$157:$D$362,MATCH(LARGE(EU_Extra!AB$157:AB$362,$D169),EU_Extra!AB$157:AB$362,0)),Countries!$A:$B,2,FALSE),"")</f>
        <v/>
      </c>
      <c r="AE169" s="144" t="str">
        <f>IFERROR(VLOOKUP(INDEX(EU_Extra!$D$157:$D$362,MATCH(LARGE(EU_Extra!AC$157:AC$362,$D169),EU_Extra!AC$157:AC$362,0)),Countries!$A:$B,2,FALSE),"")</f>
        <v/>
      </c>
      <c r="AF169" s="144" t="str">
        <f>IFERROR(VLOOKUP(INDEX(EU_Extra!$D$157:$D$362,MATCH(LARGE(EU_Extra!AD$157:AD$362,$D169),EU_Extra!AD$157:AD$362,0)),Countries!$A:$B,2,FALSE),"")</f>
        <v/>
      </c>
      <c r="AG169" s="144" t="str">
        <f>IFERROR(VLOOKUP(INDEX(EU_Extra!$D$157:$D$362,MATCH(LARGE(EU_Extra!AE$157:AE$362,$D169),EU_Extra!AE$157:AE$362,0)),Countries!$A:$B,2,FALSE),"")</f>
        <v/>
      </c>
      <c r="AH169" s="144" t="str">
        <f>IFERROR(VLOOKUP(INDEX(EU_Extra!$D$157:$D$362,MATCH(LARGE(EU_Extra!AF$157:AF$362,$D169),EU_Extra!AF$157:AF$362,0)),Countries!$A:$B,2,FALSE),"")</f>
        <v/>
      </c>
      <c r="AI169" s="144" t="str">
        <f>IFERROR(VLOOKUP(INDEX(EU_Extra!$D$157:$D$362,MATCH(LARGE(EU_Extra!AG$157:AG$362,$D169),EU_Extra!AG$157:AG$362,0)),Countries!$A:$B,2,FALSE),"")</f>
        <v/>
      </c>
      <c r="AJ169" s="144" t="str">
        <f>IFERROR(VLOOKUP(INDEX(EU_Extra!$D$157:$D$362,MATCH(LARGE(EU_Extra!AH$157:AH$362,$D169),EU_Extra!AH$157:AH$362,0)),Countries!$A:$B,2,FALSE),"")</f>
        <v/>
      </c>
    </row>
    <row r="170" spans="4:36" ht="16" customHeight="1">
      <c r="D170" s="145">
        <f t="shared" si="3"/>
        <v>163</v>
      </c>
      <c r="E170" s="144" t="str">
        <f>IFERROR(VLOOKUP(INDEX(EU_Extra!$D$156:$D$362,MATCH(LARGE(EU_Extra!#REF!,$D170),EU_Extra!#REF!,0)),Countries!$A:$B,2,FALSE),"")</f>
        <v/>
      </c>
      <c r="F170" s="144" t="str">
        <f>IFERROR(VLOOKUP(INDEX(EU_Extra!$D$156:$D$362,MATCH(LARGE(EU_Extra!#REF!,$D170),EU_Extra!#REF!,0)),Countries!$A:$B,2,FALSE),"")</f>
        <v/>
      </c>
      <c r="G170" s="144" t="str">
        <f>IFERROR(VLOOKUP(INDEX(EU_Extra!$D$157:$D$362,MATCH(LARGE(EU_Extra!E$157:E$362,$D170),EU_Extra!E$157:E$362,0)),Countries!$A:$B,2,FALSE),"")</f>
        <v/>
      </c>
      <c r="H170" s="144" t="str">
        <f>IFERROR(VLOOKUP(INDEX(EU_Extra!$D$157:$D$362,MATCH(LARGE(EU_Extra!F$157:F$362,$D170),EU_Extra!F$157:F$362,0)),Countries!$A:$B,2,FALSE),"")</f>
        <v>Myanmar</v>
      </c>
      <c r="I170" s="144" t="str">
        <f>IFERROR(VLOOKUP(INDEX(EU_Extra!$D$157:$D$362,MATCH(LARGE(EU_Extra!G$157:G$362,$D170),EU_Extra!G$157:G$362,0)),Countries!$A:$B,2,FALSE),"")</f>
        <v/>
      </c>
      <c r="J170" s="144" t="str">
        <f>IFERROR(VLOOKUP(INDEX(EU_Extra!$D$157:$D$362,MATCH(LARGE(EU_Extra!H$157:H$362,$D170),EU_Extra!H$157:H$362,0)),Countries!$A:$B,2,FALSE),"")</f>
        <v>Belize</v>
      </c>
      <c r="K170" s="144" t="str">
        <f>IFERROR(VLOOKUP(INDEX(EU_Extra!$D$157:$D$362,MATCH(LARGE(EU_Extra!I$157:I$362,$D170),EU_Extra!I$157:I$362,0)),Countries!$A:$B,2,FALSE),"")</f>
        <v/>
      </c>
      <c r="L170" s="144" t="str">
        <f>IFERROR(VLOOKUP(INDEX(EU_Extra!$D$157:$D$362,MATCH(LARGE(EU_Extra!J$157:J$362,$D170),EU_Extra!J$157:J$362,0)),Countries!$A:$B,2,FALSE),"")</f>
        <v/>
      </c>
      <c r="M170" s="144" t="str">
        <f>IFERROR(VLOOKUP(INDEX(EU_Extra!$D$157:$D$362,MATCH(LARGE(EU_Extra!K$157:K$362,$D170),EU_Extra!K$157:K$362,0)),Countries!$A:$B,2,FALSE),"")</f>
        <v/>
      </c>
      <c r="N170" s="144" t="str">
        <f>IFERROR(VLOOKUP(INDEX(EU_Extra!$D$157:$D$362,MATCH(LARGE(EU_Extra!L$157:L$362,$D170),EU_Extra!L$157:L$362,0)),Countries!$A:$B,2,FALSE),"")</f>
        <v/>
      </c>
      <c r="O170" s="144" t="str">
        <f>IFERROR(VLOOKUP(INDEX(EU_Extra!$D$157:$D$362,MATCH(LARGE(EU_Extra!M$157:M$362,$D170),EU_Extra!M$157:M$362,0)),Countries!$A:$B,2,FALSE),"")</f>
        <v/>
      </c>
      <c r="P170" s="144" t="str">
        <f>IFERROR(VLOOKUP(INDEX(EU_Extra!$D$157:$D$362,MATCH(LARGE(EU_Extra!N$157:N$362,$D170),EU_Extra!N$157:N$362,0)),Countries!$A:$B,2,FALSE),"")</f>
        <v/>
      </c>
      <c r="Q170" s="144" t="str">
        <f>IFERROR(VLOOKUP(INDEX(EU_Extra!$D$157:$D$362,MATCH(LARGE(EU_Extra!O$157:O$362,$D170),EU_Extra!O$157:O$362,0)),Countries!$A:$B,2,FALSE),"")</f>
        <v/>
      </c>
      <c r="R170" s="144" t="str">
        <f>IFERROR(VLOOKUP(INDEX(EU_Extra!$D$157:$D$362,MATCH(LARGE(EU_Extra!P$157:P$362,$D170),EU_Extra!P$157:P$362,0)),Countries!$A:$B,2,FALSE),"")</f>
        <v>Nicaragua</v>
      </c>
      <c r="S170" s="144" t="str">
        <f>IFERROR(VLOOKUP(INDEX(EU_Extra!$D$157:$D$362,MATCH(LARGE(EU_Extra!Q$157:Q$362,$D170),EU_Extra!Q$157:Q$362,0)),Countries!$A:$B,2,FALSE),"")</f>
        <v>Kleinere amerikanische Uberseeinseln</v>
      </c>
      <c r="T170" s="144" t="str">
        <f>IFERROR(VLOOKUP(INDEX(EU_Extra!$D$157:$D$362,MATCH(LARGE(EU_Extra!R$157:R$362,$D170),EU_Extra!R$157:R$362,0)),Countries!$A:$B,2,FALSE),"")</f>
        <v/>
      </c>
      <c r="U170" s="144" t="str">
        <f>IFERROR(VLOOKUP(INDEX(EU_Extra!$D$157:$D$362,MATCH(LARGE(EU_Extra!S$157:S$362,$D170),EU_Extra!S$157:S$362,0)),Countries!$A:$B,2,FALSE),"")</f>
        <v>Malawi</v>
      </c>
      <c r="V170" s="144" t="str">
        <f>IFERROR(VLOOKUP(INDEX(EU_Extra!$D$157:$D$362,MATCH(LARGE(EU_Extra!T$157:T$362,$D170),EU_Extra!T$157:T$362,0)),Countries!$A:$B,2,FALSE),"")</f>
        <v>Simbabwe</v>
      </c>
      <c r="W170" s="144" t="str">
        <f>IFERROR(VLOOKUP(INDEX(EU_Extra!$D$157:$D$362,MATCH(LARGE(EU_Extra!U$157:U$362,$D170),EU_Extra!U$157:U$362,0)),Countries!$A:$B,2,FALSE),"")</f>
        <v>Malawi</v>
      </c>
      <c r="X170" s="144" t="str">
        <f>IFERROR(VLOOKUP(INDEX(EU_Extra!$D$157:$D$362,MATCH(LARGE(EU_Extra!V$157:V$362,$D170),EU_Extra!V$157:V$362,0)),Countries!$A:$B,2,FALSE),"")</f>
        <v/>
      </c>
      <c r="Y170" s="144" t="str">
        <f>IFERROR(VLOOKUP(INDEX(EU_Extra!$D$157:$D$362,MATCH(LARGE(EU_Extra!W$157:W$362,$D170),EU_Extra!W$157:W$362,0)),Countries!$A:$B,2,FALSE),"")</f>
        <v/>
      </c>
      <c r="Z170" s="144" t="str">
        <f>IFERROR(VLOOKUP(INDEX(EU_Extra!$D$157:$D$362,MATCH(LARGE(EU_Extra!X$157:X$362,$D170),EU_Extra!X$157:X$362,0)),Countries!$A:$B,2,FALSE),"")</f>
        <v/>
      </c>
      <c r="AA170" s="144" t="str">
        <f>IFERROR(VLOOKUP(INDEX(EU_Extra!$D$157:$D$362,MATCH(LARGE(EU_Extra!Y$157:Y$362,$D170),EU_Extra!Y$157:Y$362,0)),Countries!$A:$B,2,FALSE),"")</f>
        <v/>
      </c>
      <c r="AB170" s="144" t="str">
        <f>IFERROR(VLOOKUP(INDEX(EU_Extra!$D$157:$D$362,MATCH(LARGE(EU_Extra!Z$157:Z$362,$D170),EU_Extra!Z$157:Z$362,0)),Countries!$A:$B,2,FALSE),"")</f>
        <v/>
      </c>
      <c r="AC170" s="144" t="str">
        <f>IFERROR(VLOOKUP(INDEX(EU_Extra!$D$157:$D$362,MATCH(LARGE(EU_Extra!AA$157:AA$362,$D170),EU_Extra!AA$157:AA$362,0)),Countries!$A:$B,2,FALSE),"")</f>
        <v/>
      </c>
      <c r="AD170" s="144" t="str">
        <f>IFERROR(VLOOKUP(INDEX(EU_Extra!$D$157:$D$362,MATCH(LARGE(EU_Extra!AB$157:AB$362,$D170),EU_Extra!AB$157:AB$362,0)),Countries!$A:$B,2,FALSE),"")</f>
        <v/>
      </c>
      <c r="AE170" s="144" t="str">
        <f>IFERROR(VLOOKUP(INDEX(EU_Extra!$D$157:$D$362,MATCH(LARGE(EU_Extra!AC$157:AC$362,$D170),EU_Extra!AC$157:AC$362,0)),Countries!$A:$B,2,FALSE),"")</f>
        <v/>
      </c>
      <c r="AF170" s="144" t="str">
        <f>IFERROR(VLOOKUP(INDEX(EU_Extra!$D$157:$D$362,MATCH(LARGE(EU_Extra!AD$157:AD$362,$D170),EU_Extra!AD$157:AD$362,0)),Countries!$A:$B,2,FALSE),"")</f>
        <v/>
      </c>
      <c r="AG170" s="144" t="str">
        <f>IFERROR(VLOOKUP(INDEX(EU_Extra!$D$157:$D$362,MATCH(LARGE(EU_Extra!AE$157:AE$362,$D170),EU_Extra!AE$157:AE$362,0)),Countries!$A:$B,2,FALSE),"")</f>
        <v/>
      </c>
      <c r="AH170" s="144" t="str">
        <f>IFERROR(VLOOKUP(INDEX(EU_Extra!$D$157:$D$362,MATCH(LARGE(EU_Extra!AF$157:AF$362,$D170),EU_Extra!AF$157:AF$362,0)),Countries!$A:$B,2,FALSE),"")</f>
        <v/>
      </c>
      <c r="AI170" s="144" t="str">
        <f>IFERROR(VLOOKUP(INDEX(EU_Extra!$D$157:$D$362,MATCH(LARGE(EU_Extra!AG$157:AG$362,$D170),EU_Extra!AG$157:AG$362,0)),Countries!$A:$B,2,FALSE),"")</f>
        <v/>
      </c>
      <c r="AJ170" s="144" t="str">
        <f>IFERROR(VLOOKUP(INDEX(EU_Extra!$D$157:$D$362,MATCH(LARGE(EU_Extra!AH$157:AH$362,$D170),EU_Extra!AH$157:AH$362,0)),Countries!$A:$B,2,FALSE),"")</f>
        <v/>
      </c>
    </row>
    <row r="171" spans="4:36" ht="16" customHeight="1">
      <c r="D171" s="145">
        <f t="shared" si="3"/>
        <v>164</v>
      </c>
      <c r="E171" s="144" t="str">
        <f>IFERROR(VLOOKUP(INDEX(EU_Extra!$D$156:$D$362,MATCH(LARGE(EU_Extra!#REF!,$D171),EU_Extra!#REF!,0)),Countries!$A:$B,2,FALSE),"")</f>
        <v/>
      </c>
      <c r="F171" s="144" t="str">
        <f>IFERROR(VLOOKUP(INDEX(EU_Extra!$D$156:$D$362,MATCH(LARGE(EU_Extra!#REF!,$D171),EU_Extra!#REF!,0)),Countries!$A:$B,2,FALSE),"")</f>
        <v/>
      </c>
      <c r="G171" s="144" t="str">
        <f>IFERROR(VLOOKUP(INDEX(EU_Extra!$D$157:$D$362,MATCH(LARGE(EU_Extra!E$157:E$362,$D171),EU_Extra!E$157:E$362,0)),Countries!$A:$B,2,FALSE),"")</f>
        <v/>
      </c>
      <c r="H171" s="144" t="str">
        <f>IFERROR(VLOOKUP(INDEX(EU_Extra!$D$157:$D$362,MATCH(LARGE(EU_Extra!F$157:F$362,$D171),EU_Extra!F$157:F$362,0)),Countries!$A:$B,2,FALSE),"")</f>
        <v/>
      </c>
      <c r="I171" s="144" t="str">
        <f>IFERROR(VLOOKUP(INDEX(EU_Extra!$D$157:$D$362,MATCH(LARGE(EU_Extra!G$157:G$362,$D171),EU_Extra!G$157:G$362,0)),Countries!$A:$B,2,FALSE),"")</f>
        <v/>
      </c>
      <c r="J171" s="144" t="str">
        <f>IFERROR(VLOOKUP(INDEX(EU_Extra!$D$157:$D$362,MATCH(LARGE(EU_Extra!H$157:H$362,$D171),EU_Extra!H$157:H$362,0)),Countries!$A:$B,2,FALSE),"")</f>
        <v>Fransösische Süd und Antarktisgebiete</v>
      </c>
      <c r="K171" s="144" t="str">
        <f>IFERROR(VLOOKUP(INDEX(EU_Extra!$D$157:$D$362,MATCH(LARGE(EU_Extra!I$157:I$362,$D171),EU_Extra!I$157:I$362,0)),Countries!$A:$B,2,FALSE),"")</f>
        <v/>
      </c>
      <c r="L171" s="144" t="str">
        <f>IFERROR(VLOOKUP(INDEX(EU_Extra!$D$157:$D$362,MATCH(LARGE(EU_Extra!J$157:J$362,$D171),EU_Extra!J$157:J$362,0)),Countries!$A:$B,2,FALSE),"")</f>
        <v/>
      </c>
      <c r="M171" s="144" t="str">
        <f>IFERROR(VLOOKUP(INDEX(EU_Extra!$D$157:$D$362,MATCH(LARGE(EU_Extra!K$157:K$362,$D171),EU_Extra!K$157:K$362,0)),Countries!$A:$B,2,FALSE),"")</f>
        <v/>
      </c>
      <c r="N171" s="144" t="str">
        <f>IFERROR(VLOOKUP(INDEX(EU_Extra!$D$157:$D$362,MATCH(LARGE(EU_Extra!L$157:L$362,$D171),EU_Extra!L$157:L$362,0)),Countries!$A:$B,2,FALSE),"")</f>
        <v/>
      </c>
      <c r="O171" s="144" t="str">
        <f>IFERROR(VLOOKUP(INDEX(EU_Extra!$D$157:$D$362,MATCH(LARGE(EU_Extra!M$157:M$362,$D171),EU_Extra!M$157:M$362,0)),Countries!$A:$B,2,FALSE),"")</f>
        <v/>
      </c>
      <c r="P171" s="144" t="str">
        <f>IFERROR(VLOOKUP(INDEX(EU_Extra!$D$157:$D$362,MATCH(LARGE(EU_Extra!N$157:N$362,$D171),EU_Extra!N$157:N$362,0)),Countries!$A:$B,2,FALSE),"")</f>
        <v/>
      </c>
      <c r="Q171" s="144" t="str">
        <f>IFERROR(VLOOKUP(INDEX(EU_Extra!$D$157:$D$362,MATCH(LARGE(EU_Extra!O$157:O$362,$D171),EU_Extra!O$157:O$362,0)),Countries!$A:$B,2,FALSE),"")</f>
        <v/>
      </c>
      <c r="R171" s="144" t="str">
        <f>IFERROR(VLOOKUP(INDEX(EU_Extra!$D$157:$D$362,MATCH(LARGE(EU_Extra!P$157:P$362,$D171),EU_Extra!P$157:P$362,0)),Countries!$A:$B,2,FALSE),"")</f>
        <v/>
      </c>
      <c r="S171" s="144" t="str">
        <f>IFERROR(VLOOKUP(INDEX(EU_Extra!$D$157:$D$362,MATCH(LARGE(EU_Extra!Q$157:Q$362,$D171),EU_Extra!Q$157:Q$362,0)),Countries!$A:$B,2,FALSE),"")</f>
        <v/>
      </c>
      <c r="T171" s="144" t="str">
        <f>IFERROR(VLOOKUP(INDEX(EU_Extra!$D$157:$D$362,MATCH(LARGE(EU_Extra!R$157:R$362,$D171),EU_Extra!R$157:R$362,0)),Countries!$A:$B,2,FALSE),"")</f>
        <v/>
      </c>
      <c r="U171" s="144" t="str">
        <f>IFERROR(VLOOKUP(INDEX(EU_Extra!$D$157:$D$362,MATCH(LARGE(EU_Extra!S$157:S$362,$D171),EU_Extra!S$157:S$362,0)),Countries!$A:$B,2,FALSE),"")</f>
        <v>Turks und Caicosinseln</v>
      </c>
      <c r="V171" s="144" t="str">
        <f>IFERROR(VLOOKUP(INDEX(EU_Extra!$D$157:$D$362,MATCH(LARGE(EU_Extra!T$157:T$362,$D171),EU_Extra!T$157:T$362,0)),Countries!$A:$B,2,FALSE),"")</f>
        <v>Bolivien</v>
      </c>
      <c r="W171" s="144" t="str">
        <f>IFERROR(VLOOKUP(INDEX(EU_Extra!$D$157:$D$362,MATCH(LARGE(EU_Extra!U$157:U$362,$D171),EU_Extra!U$157:U$362,0)),Countries!$A:$B,2,FALSE),"")</f>
        <v>Malawi</v>
      </c>
      <c r="X171" s="144" t="str">
        <f>IFERROR(VLOOKUP(INDEX(EU_Extra!$D$157:$D$362,MATCH(LARGE(EU_Extra!V$157:V$362,$D171),EU_Extra!V$157:V$362,0)),Countries!$A:$B,2,FALSE),"")</f>
        <v/>
      </c>
      <c r="Y171" s="144" t="str">
        <f>IFERROR(VLOOKUP(INDEX(EU_Extra!$D$157:$D$362,MATCH(LARGE(EU_Extra!W$157:W$362,$D171),EU_Extra!W$157:W$362,0)),Countries!$A:$B,2,FALSE),"")</f>
        <v/>
      </c>
      <c r="Z171" s="144" t="str">
        <f>IFERROR(VLOOKUP(INDEX(EU_Extra!$D$157:$D$362,MATCH(LARGE(EU_Extra!X$157:X$362,$D171),EU_Extra!X$157:X$362,0)),Countries!$A:$B,2,FALSE),"")</f>
        <v/>
      </c>
      <c r="AA171" s="144" t="str">
        <f>IFERROR(VLOOKUP(INDEX(EU_Extra!$D$157:$D$362,MATCH(LARGE(EU_Extra!Y$157:Y$362,$D171),EU_Extra!Y$157:Y$362,0)),Countries!$A:$B,2,FALSE),"")</f>
        <v/>
      </c>
      <c r="AB171" s="144" t="str">
        <f>IFERROR(VLOOKUP(INDEX(EU_Extra!$D$157:$D$362,MATCH(LARGE(EU_Extra!Z$157:Z$362,$D171),EU_Extra!Z$157:Z$362,0)),Countries!$A:$B,2,FALSE),"")</f>
        <v/>
      </c>
      <c r="AC171" s="144" t="str">
        <f>IFERROR(VLOOKUP(INDEX(EU_Extra!$D$157:$D$362,MATCH(LARGE(EU_Extra!AA$157:AA$362,$D171),EU_Extra!AA$157:AA$362,0)),Countries!$A:$B,2,FALSE),"")</f>
        <v/>
      </c>
      <c r="AD171" s="144" t="str">
        <f>IFERROR(VLOOKUP(INDEX(EU_Extra!$D$157:$D$362,MATCH(LARGE(EU_Extra!AB$157:AB$362,$D171),EU_Extra!AB$157:AB$362,0)),Countries!$A:$B,2,FALSE),"")</f>
        <v/>
      </c>
      <c r="AE171" s="144" t="str">
        <f>IFERROR(VLOOKUP(INDEX(EU_Extra!$D$157:$D$362,MATCH(LARGE(EU_Extra!AC$157:AC$362,$D171),EU_Extra!AC$157:AC$362,0)),Countries!$A:$B,2,FALSE),"")</f>
        <v/>
      </c>
      <c r="AF171" s="144" t="str">
        <f>IFERROR(VLOOKUP(INDEX(EU_Extra!$D$157:$D$362,MATCH(LARGE(EU_Extra!AD$157:AD$362,$D171),EU_Extra!AD$157:AD$362,0)),Countries!$A:$B,2,FALSE),"")</f>
        <v/>
      </c>
      <c r="AG171" s="144" t="str">
        <f>IFERROR(VLOOKUP(INDEX(EU_Extra!$D$157:$D$362,MATCH(LARGE(EU_Extra!AE$157:AE$362,$D171),EU_Extra!AE$157:AE$362,0)),Countries!$A:$B,2,FALSE),"")</f>
        <v/>
      </c>
      <c r="AH171" s="144" t="str">
        <f>IFERROR(VLOOKUP(INDEX(EU_Extra!$D$157:$D$362,MATCH(LARGE(EU_Extra!AF$157:AF$362,$D171),EU_Extra!AF$157:AF$362,0)),Countries!$A:$B,2,FALSE),"")</f>
        <v/>
      </c>
      <c r="AI171" s="144" t="str">
        <f>IFERROR(VLOOKUP(INDEX(EU_Extra!$D$157:$D$362,MATCH(LARGE(EU_Extra!AG$157:AG$362,$D171),EU_Extra!AG$157:AG$362,0)),Countries!$A:$B,2,FALSE),"")</f>
        <v/>
      </c>
      <c r="AJ171" s="144" t="str">
        <f>IFERROR(VLOOKUP(INDEX(EU_Extra!$D$157:$D$362,MATCH(LARGE(EU_Extra!AH$157:AH$362,$D171),EU_Extra!AH$157:AH$362,0)),Countries!$A:$B,2,FALSE),"")</f>
        <v/>
      </c>
    </row>
    <row r="172" spans="4:36" ht="16" customHeight="1">
      <c r="D172" s="145">
        <f t="shared" si="3"/>
        <v>165</v>
      </c>
      <c r="E172" s="144" t="str">
        <f>IFERROR(VLOOKUP(INDEX(EU_Extra!$D$156:$D$362,MATCH(LARGE(EU_Extra!#REF!,$D172),EU_Extra!#REF!,0)),Countries!$A:$B,2,FALSE),"")</f>
        <v/>
      </c>
      <c r="F172" s="144" t="str">
        <f>IFERROR(VLOOKUP(INDEX(EU_Extra!$D$156:$D$362,MATCH(LARGE(EU_Extra!#REF!,$D172),EU_Extra!#REF!,0)),Countries!$A:$B,2,FALSE),"")</f>
        <v/>
      </c>
      <c r="G172" s="144" t="str">
        <f>IFERROR(VLOOKUP(INDEX(EU_Extra!$D$157:$D$362,MATCH(LARGE(EU_Extra!E$157:E$362,$D172),EU_Extra!E$157:E$362,0)),Countries!$A:$B,2,FALSE),"")</f>
        <v/>
      </c>
      <c r="H172" s="144" t="str">
        <f>IFERROR(VLOOKUP(INDEX(EU_Extra!$D$157:$D$362,MATCH(LARGE(EU_Extra!F$157:F$362,$D172),EU_Extra!F$157:F$362,0)),Countries!$A:$B,2,FALSE),"")</f>
        <v/>
      </c>
      <c r="I172" s="144" t="str">
        <f>IFERROR(VLOOKUP(INDEX(EU_Extra!$D$157:$D$362,MATCH(LARGE(EU_Extra!G$157:G$362,$D172),EU_Extra!G$157:G$362,0)),Countries!$A:$B,2,FALSE),"")</f>
        <v/>
      </c>
      <c r="J172" s="144" t="str">
        <f>IFERROR(VLOOKUP(INDEX(EU_Extra!$D$157:$D$362,MATCH(LARGE(EU_Extra!H$157:H$362,$D172),EU_Extra!H$157:H$362,0)),Countries!$A:$B,2,FALSE),"")</f>
        <v>Kaimaninseln</v>
      </c>
      <c r="K172" s="144" t="str">
        <f>IFERROR(VLOOKUP(INDEX(EU_Extra!$D$157:$D$362,MATCH(LARGE(EU_Extra!I$157:I$362,$D172),EU_Extra!I$157:I$362,0)),Countries!$A:$B,2,FALSE),"")</f>
        <v/>
      </c>
      <c r="L172" s="144" t="str">
        <f>IFERROR(VLOOKUP(INDEX(EU_Extra!$D$157:$D$362,MATCH(LARGE(EU_Extra!J$157:J$362,$D172),EU_Extra!J$157:J$362,0)),Countries!$A:$B,2,FALSE),"")</f>
        <v/>
      </c>
      <c r="M172" s="144" t="str">
        <f>IFERROR(VLOOKUP(INDEX(EU_Extra!$D$157:$D$362,MATCH(LARGE(EU_Extra!K$157:K$362,$D172),EU_Extra!K$157:K$362,0)),Countries!$A:$B,2,FALSE),"")</f>
        <v/>
      </c>
      <c r="N172" s="144" t="str">
        <f>IFERROR(VLOOKUP(INDEX(EU_Extra!$D$157:$D$362,MATCH(LARGE(EU_Extra!L$157:L$362,$D172),EU_Extra!L$157:L$362,0)),Countries!$A:$B,2,FALSE),"")</f>
        <v/>
      </c>
      <c r="O172" s="144" t="str">
        <f>IFERROR(VLOOKUP(INDEX(EU_Extra!$D$157:$D$362,MATCH(LARGE(EU_Extra!M$157:M$362,$D172),EU_Extra!M$157:M$362,0)),Countries!$A:$B,2,FALSE),"")</f>
        <v/>
      </c>
      <c r="P172" s="144" t="str">
        <f>IFERROR(VLOOKUP(INDEX(EU_Extra!$D$157:$D$362,MATCH(LARGE(EU_Extra!N$157:N$362,$D172),EU_Extra!N$157:N$362,0)),Countries!$A:$B,2,FALSE),"")</f>
        <v/>
      </c>
      <c r="Q172" s="144" t="str">
        <f>IFERROR(VLOOKUP(INDEX(EU_Extra!$D$157:$D$362,MATCH(LARGE(EU_Extra!O$157:O$362,$D172),EU_Extra!O$157:O$362,0)),Countries!$A:$B,2,FALSE),"")</f>
        <v/>
      </c>
      <c r="R172" s="144" t="str">
        <f>IFERROR(VLOOKUP(INDEX(EU_Extra!$D$157:$D$362,MATCH(LARGE(EU_Extra!P$157:P$362,$D172),EU_Extra!P$157:P$362,0)),Countries!$A:$B,2,FALSE),"")</f>
        <v/>
      </c>
      <c r="S172" s="144" t="str">
        <f>IFERROR(VLOOKUP(INDEX(EU_Extra!$D$157:$D$362,MATCH(LARGE(EU_Extra!Q$157:Q$362,$D172),EU_Extra!Q$157:Q$362,0)),Countries!$A:$B,2,FALSE),"")</f>
        <v/>
      </c>
      <c r="T172" s="144" t="str">
        <f>IFERROR(VLOOKUP(INDEX(EU_Extra!$D$157:$D$362,MATCH(LARGE(EU_Extra!R$157:R$362,$D172),EU_Extra!R$157:R$362,0)),Countries!$A:$B,2,FALSE),"")</f>
        <v/>
      </c>
      <c r="U172" s="144" t="str">
        <f>IFERROR(VLOOKUP(INDEX(EU_Extra!$D$157:$D$362,MATCH(LARGE(EU_Extra!S$157:S$362,$D172),EU_Extra!S$157:S$362,0)),Countries!$A:$B,2,FALSE),"")</f>
        <v>Anguilla</v>
      </c>
      <c r="V172" s="144" t="str">
        <f>IFERROR(VLOOKUP(INDEX(EU_Extra!$D$157:$D$362,MATCH(LARGE(EU_Extra!T$157:T$362,$D172),EU_Extra!T$157:T$362,0)),Countries!$A:$B,2,FALSE),"")</f>
        <v>Anguilla</v>
      </c>
      <c r="W172" s="144" t="str">
        <f>IFERROR(VLOOKUP(INDEX(EU_Extra!$D$157:$D$362,MATCH(LARGE(EU_Extra!U$157:U$362,$D172),EU_Extra!U$157:U$362,0)),Countries!$A:$B,2,FALSE),"")</f>
        <v/>
      </c>
      <c r="X172" s="144" t="str">
        <f>IFERROR(VLOOKUP(INDEX(EU_Extra!$D$157:$D$362,MATCH(LARGE(EU_Extra!V$157:V$362,$D172),EU_Extra!V$157:V$362,0)),Countries!$A:$B,2,FALSE),"")</f>
        <v/>
      </c>
      <c r="Y172" s="144" t="str">
        <f>IFERROR(VLOOKUP(INDEX(EU_Extra!$D$157:$D$362,MATCH(LARGE(EU_Extra!W$157:W$362,$D172),EU_Extra!W$157:W$362,0)),Countries!$A:$B,2,FALSE),"")</f>
        <v/>
      </c>
      <c r="Z172" s="144" t="str">
        <f>IFERROR(VLOOKUP(INDEX(EU_Extra!$D$157:$D$362,MATCH(LARGE(EU_Extra!X$157:X$362,$D172),EU_Extra!X$157:X$362,0)),Countries!$A:$B,2,FALSE),"")</f>
        <v/>
      </c>
      <c r="AA172" s="144" t="str">
        <f>IFERROR(VLOOKUP(INDEX(EU_Extra!$D$157:$D$362,MATCH(LARGE(EU_Extra!Y$157:Y$362,$D172),EU_Extra!Y$157:Y$362,0)),Countries!$A:$B,2,FALSE),"")</f>
        <v/>
      </c>
      <c r="AB172" s="144" t="str">
        <f>IFERROR(VLOOKUP(INDEX(EU_Extra!$D$157:$D$362,MATCH(LARGE(EU_Extra!Z$157:Z$362,$D172),EU_Extra!Z$157:Z$362,0)),Countries!$A:$B,2,FALSE),"")</f>
        <v/>
      </c>
      <c r="AC172" s="144" t="str">
        <f>IFERROR(VLOOKUP(INDEX(EU_Extra!$D$157:$D$362,MATCH(LARGE(EU_Extra!AA$157:AA$362,$D172),EU_Extra!AA$157:AA$362,0)),Countries!$A:$B,2,FALSE),"")</f>
        <v/>
      </c>
      <c r="AD172" s="144" t="str">
        <f>IFERROR(VLOOKUP(INDEX(EU_Extra!$D$157:$D$362,MATCH(LARGE(EU_Extra!AB$157:AB$362,$D172),EU_Extra!AB$157:AB$362,0)),Countries!$A:$B,2,FALSE),"")</f>
        <v/>
      </c>
      <c r="AE172" s="144" t="str">
        <f>IFERROR(VLOOKUP(INDEX(EU_Extra!$D$157:$D$362,MATCH(LARGE(EU_Extra!AC$157:AC$362,$D172),EU_Extra!AC$157:AC$362,0)),Countries!$A:$B,2,FALSE),"")</f>
        <v/>
      </c>
      <c r="AF172" s="144" t="str">
        <f>IFERROR(VLOOKUP(INDEX(EU_Extra!$D$157:$D$362,MATCH(LARGE(EU_Extra!AD$157:AD$362,$D172),EU_Extra!AD$157:AD$362,0)),Countries!$A:$B,2,FALSE),"")</f>
        <v/>
      </c>
      <c r="AG172" s="144" t="str">
        <f>IFERROR(VLOOKUP(INDEX(EU_Extra!$D$157:$D$362,MATCH(LARGE(EU_Extra!AE$157:AE$362,$D172),EU_Extra!AE$157:AE$362,0)),Countries!$A:$B,2,FALSE),"")</f>
        <v/>
      </c>
      <c r="AH172" s="144" t="str">
        <f>IFERROR(VLOOKUP(INDEX(EU_Extra!$D$157:$D$362,MATCH(LARGE(EU_Extra!AF$157:AF$362,$D172),EU_Extra!AF$157:AF$362,0)),Countries!$A:$B,2,FALSE),"")</f>
        <v/>
      </c>
      <c r="AI172" s="144" t="str">
        <f>IFERROR(VLOOKUP(INDEX(EU_Extra!$D$157:$D$362,MATCH(LARGE(EU_Extra!AG$157:AG$362,$D172),EU_Extra!AG$157:AG$362,0)),Countries!$A:$B,2,FALSE),"")</f>
        <v/>
      </c>
      <c r="AJ172" s="144" t="str">
        <f>IFERROR(VLOOKUP(INDEX(EU_Extra!$D$157:$D$362,MATCH(LARGE(EU_Extra!AH$157:AH$362,$D172),EU_Extra!AH$157:AH$362,0)),Countries!$A:$B,2,FALSE),"")</f>
        <v/>
      </c>
    </row>
    <row r="173" spans="4:36" ht="16" customHeight="1">
      <c r="D173" s="145">
        <f t="shared" si="3"/>
        <v>166</v>
      </c>
      <c r="E173" s="144" t="str">
        <f>IFERROR(VLOOKUP(INDEX(EU_Extra!$D$156:$D$362,MATCH(LARGE(EU_Extra!#REF!,$D173),EU_Extra!#REF!,0)),Countries!$A:$B,2,FALSE),"")</f>
        <v/>
      </c>
      <c r="F173" s="144" t="str">
        <f>IFERROR(VLOOKUP(INDEX(EU_Extra!$D$156:$D$362,MATCH(LARGE(EU_Extra!#REF!,$D173),EU_Extra!#REF!,0)),Countries!$A:$B,2,FALSE),"")</f>
        <v/>
      </c>
      <c r="G173" s="144" t="str">
        <f>IFERROR(VLOOKUP(INDEX(EU_Extra!$D$157:$D$362,MATCH(LARGE(EU_Extra!E$157:E$362,$D173),EU_Extra!E$157:E$362,0)),Countries!$A:$B,2,FALSE),"")</f>
        <v/>
      </c>
      <c r="H173" s="144" t="str">
        <f>IFERROR(VLOOKUP(INDEX(EU_Extra!$D$157:$D$362,MATCH(LARGE(EU_Extra!F$157:F$362,$D173),EU_Extra!F$157:F$362,0)),Countries!$A:$B,2,FALSE),"")</f>
        <v/>
      </c>
      <c r="I173" s="144" t="str">
        <f>IFERROR(VLOOKUP(INDEX(EU_Extra!$D$157:$D$362,MATCH(LARGE(EU_Extra!G$157:G$362,$D173),EU_Extra!G$157:G$362,0)),Countries!$A:$B,2,FALSE),"")</f>
        <v/>
      </c>
      <c r="J173" s="144" t="str">
        <f>IFERROR(VLOOKUP(INDEX(EU_Extra!$D$157:$D$362,MATCH(LARGE(EU_Extra!H$157:H$362,$D173),EU_Extra!H$157:H$362,0)),Countries!$A:$B,2,FALSE),"")</f>
        <v>Kambodscha</v>
      </c>
      <c r="K173" s="144" t="str">
        <f>IFERROR(VLOOKUP(INDEX(EU_Extra!$D$157:$D$362,MATCH(LARGE(EU_Extra!I$157:I$362,$D173),EU_Extra!I$157:I$362,0)),Countries!$A:$B,2,FALSE),"")</f>
        <v/>
      </c>
      <c r="L173" s="144" t="str">
        <f>IFERROR(VLOOKUP(INDEX(EU_Extra!$D$157:$D$362,MATCH(LARGE(EU_Extra!J$157:J$362,$D173),EU_Extra!J$157:J$362,0)),Countries!$A:$B,2,FALSE),"")</f>
        <v/>
      </c>
      <c r="M173" s="144" t="str">
        <f>IFERROR(VLOOKUP(INDEX(EU_Extra!$D$157:$D$362,MATCH(LARGE(EU_Extra!K$157:K$362,$D173),EU_Extra!K$157:K$362,0)),Countries!$A:$B,2,FALSE),"")</f>
        <v/>
      </c>
      <c r="N173" s="144" t="str">
        <f>IFERROR(VLOOKUP(INDEX(EU_Extra!$D$157:$D$362,MATCH(LARGE(EU_Extra!L$157:L$362,$D173),EU_Extra!L$157:L$362,0)),Countries!$A:$B,2,FALSE),"")</f>
        <v/>
      </c>
      <c r="O173" s="144" t="str">
        <f>IFERROR(VLOOKUP(INDEX(EU_Extra!$D$157:$D$362,MATCH(LARGE(EU_Extra!M$157:M$362,$D173),EU_Extra!M$157:M$362,0)),Countries!$A:$B,2,FALSE),"")</f>
        <v/>
      </c>
      <c r="P173" s="144" t="str">
        <f>IFERROR(VLOOKUP(INDEX(EU_Extra!$D$157:$D$362,MATCH(LARGE(EU_Extra!N$157:N$362,$D173),EU_Extra!N$157:N$362,0)),Countries!$A:$B,2,FALSE),"")</f>
        <v/>
      </c>
      <c r="Q173" s="144" t="str">
        <f>IFERROR(VLOOKUP(INDEX(EU_Extra!$D$157:$D$362,MATCH(LARGE(EU_Extra!O$157:O$362,$D173),EU_Extra!O$157:O$362,0)),Countries!$A:$B,2,FALSE),"")</f>
        <v/>
      </c>
      <c r="R173" s="144" t="str">
        <f>IFERROR(VLOOKUP(INDEX(EU_Extra!$D$157:$D$362,MATCH(LARGE(EU_Extra!P$157:P$362,$D173),EU_Extra!P$157:P$362,0)),Countries!$A:$B,2,FALSE),"")</f>
        <v/>
      </c>
      <c r="S173" s="144" t="str">
        <f>IFERROR(VLOOKUP(INDEX(EU_Extra!$D$157:$D$362,MATCH(LARGE(EU_Extra!Q$157:Q$362,$D173),EU_Extra!Q$157:Q$362,0)),Countries!$A:$B,2,FALSE),"")</f>
        <v/>
      </c>
      <c r="T173" s="144" t="str">
        <f>IFERROR(VLOOKUP(INDEX(EU_Extra!$D$157:$D$362,MATCH(LARGE(EU_Extra!R$157:R$362,$D173),EU_Extra!R$157:R$362,0)),Countries!$A:$B,2,FALSE),"")</f>
        <v/>
      </c>
      <c r="U173" s="144" t="str">
        <f>IFERROR(VLOOKUP(INDEX(EU_Extra!$D$157:$D$362,MATCH(LARGE(EU_Extra!S$157:S$362,$D173),EU_Extra!S$157:S$362,0)),Countries!$A:$B,2,FALSE),"")</f>
        <v/>
      </c>
      <c r="V173" s="144" t="str">
        <f>IFERROR(VLOOKUP(INDEX(EU_Extra!$D$157:$D$362,MATCH(LARGE(EU_Extra!T$157:T$362,$D173),EU_Extra!T$157:T$362,0)),Countries!$A:$B,2,FALSE),"")</f>
        <v>Swasiland</v>
      </c>
      <c r="W173" s="144" t="str">
        <f>IFERROR(VLOOKUP(INDEX(EU_Extra!$D$157:$D$362,MATCH(LARGE(EU_Extra!U$157:U$362,$D173),EU_Extra!U$157:U$362,0)),Countries!$A:$B,2,FALSE),"")</f>
        <v/>
      </c>
      <c r="X173" s="144" t="str">
        <f>IFERROR(VLOOKUP(INDEX(EU_Extra!$D$157:$D$362,MATCH(LARGE(EU_Extra!V$157:V$362,$D173),EU_Extra!V$157:V$362,0)),Countries!$A:$B,2,FALSE),"")</f>
        <v/>
      </c>
      <c r="Y173" s="144" t="str">
        <f>IFERROR(VLOOKUP(INDEX(EU_Extra!$D$157:$D$362,MATCH(LARGE(EU_Extra!W$157:W$362,$D173),EU_Extra!W$157:W$362,0)),Countries!$A:$B,2,FALSE),"")</f>
        <v/>
      </c>
      <c r="Z173" s="144" t="str">
        <f>IFERROR(VLOOKUP(INDEX(EU_Extra!$D$157:$D$362,MATCH(LARGE(EU_Extra!X$157:X$362,$D173),EU_Extra!X$157:X$362,0)),Countries!$A:$B,2,FALSE),"")</f>
        <v/>
      </c>
      <c r="AA173" s="144" t="str">
        <f>IFERROR(VLOOKUP(INDEX(EU_Extra!$D$157:$D$362,MATCH(LARGE(EU_Extra!Y$157:Y$362,$D173),EU_Extra!Y$157:Y$362,0)),Countries!$A:$B,2,FALSE),"")</f>
        <v/>
      </c>
      <c r="AB173" s="144" t="str">
        <f>IFERROR(VLOOKUP(INDEX(EU_Extra!$D$157:$D$362,MATCH(LARGE(EU_Extra!Z$157:Z$362,$D173),EU_Extra!Z$157:Z$362,0)),Countries!$A:$B,2,FALSE),"")</f>
        <v/>
      </c>
      <c r="AC173" s="144" t="str">
        <f>IFERROR(VLOOKUP(INDEX(EU_Extra!$D$157:$D$362,MATCH(LARGE(EU_Extra!AA$157:AA$362,$D173),EU_Extra!AA$157:AA$362,0)),Countries!$A:$B,2,FALSE),"")</f>
        <v/>
      </c>
      <c r="AD173" s="144" t="str">
        <f>IFERROR(VLOOKUP(INDEX(EU_Extra!$D$157:$D$362,MATCH(LARGE(EU_Extra!AB$157:AB$362,$D173),EU_Extra!AB$157:AB$362,0)),Countries!$A:$B,2,FALSE),"")</f>
        <v/>
      </c>
      <c r="AE173" s="144" t="str">
        <f>IFERROR(VLOOKUP(INDEX(EU_Extra!$D$157:$D$362,MATCH(LARGE(EU_Extra!AC$157:AC$362,$D173),EU_Extra!AC$157:AC$362,0)),Countries!$A:$B,2,FALSE),"")</f>
        <v/>
      </c>
      <c r="AF173" s="144" t="str">
        <f>IFERROR(VLOOKUP(INDEX(EU_Extra!$D$157:$D$362,MATCH(LARGE(EU_Extra!AD$157:AD$362,$D173),EU_Extra!AD$157:AD$362,0)),Countries!$A:$B,2,FALSE),"")</f>
        <v/>
      </c>
      <c r="AG173" s="144" t="str">
        <f>IFERROR(VLOOKUP(INDEX(EU_Extra!$D$157:$D$362,MATCH(LARGE(EU_Extra!AE$157:AE$362,$D173),EU_Extra!AE$157:AE$362,0)),Countries!$A:$B,2,FALSE),"")</f>
        <v/>
      </c>
      <c r="AH173" s="144" t="str">
        <f>IFERROR(VLOOKUP(INDEX(EU_Extra!$D$157:$D$362,MATCH(LARGE(EU_Extra!AF$157:AF$362,$D173),EU_Extra!AF$157:AF$362,0)),Countries!$A:$B,2,FALSE),"")</f>
        <v/>
      </c>
      <c r="AI173" s="144" t="str">
        <f>IFERROR(VLOOKUP(INDEX(EU_Extra!$D$157:$D$362,MATCH(LARGE(EU_Extra!AG$157:AG$362,$D173),EU_Extra!AG$157:AG$362,0)),Countries!$A:$B,2,FALSE),"")</f>
        <v/>
      </c>
      <c r="AJ173" s="144" t="str">
        <f>IFERROR(VLOOKUP(INDEX(EU_Extra!$D$157:$D$362,MATCH(LARGE(EU_Extra!AH$157:AH$362,$D173),EU_Extra!AH$157:AH$362,0)),Countries!$A:$B,2,FALSE),"")</f>
        <v/>
      </c>
    </row>
    <row r="174" spans="4:36" ht="16" customHeight="1">
      <c r="D174" s="145">
        <f t="shared" si="3"/>
        <v>167</v>
      </c>
      <c r="E174" s="144" t="str">
        <f>IFERROR(VLOOKUP(INDEX(EU_Extra!$D$156:$D$362,MATCH(LARGE(EU_Extra!#REF!,$D174),EU_Extra!#REF!,0)),Countries!$A:$B,2,FALSE),"")</f>
        <v/>
      </c>
      <c r="F174" s="144" t="str">
        <f>IFERROR(VLOOKUP(INDEX(EU_Extra!$D$156:$D$362,MATCH(LARGE(EU_Extra!#REF!,$D174),EU_Extra!#REF!,0)),Countries!$A:$B,2,FALSE),"")</f>
        <v/>
      </c>
      <c r="G174" s="144" t="str">
        <f>IFERROR(VLOOKUP(INDEX(EU_Extra!$D$157:$D$362,MATCH(LARGE(EU_Extra!E$157:E$362,$D174),EU_Extra!E$157:E$362,0)),Countries!$A:$B,2,FALSE),"")</f>
        <v/>
      </c>
      <c r="H174" s="144" t="str">
        <f>IFERROR(VLOOKUP(INDEX(EU_Extra!$D$157:$D$362,MATCH(LARGE(EU_Extra!F$157:F$362,$D174),EU_Extra!F$157:F$362,0)),Countries!$A:$B,2,FALSE),"")</f>
        <v/>
      </c>
      <c r="I174" s="144" t="str">
        <f>IFERROR(VLOOKUP(INDEX(EU_Extra!$D$157:$D$362,MATCH(LARGE(EU_Extra!G$157:G$362,$D174),EU_Extra!G$157:G$362,0)),Countries!$A:$B,2,FALSE),"")</f>
        <v/>
      </c>
      <c r="J174" s="144" t="str">
        <f>IFERROR(VLOOKUP(INDEX(EU_Extra!$D$157:$D$362,MATCH(LARGE(EU_Extra!H$157:H$362,$D174),EU_Extra!H$157:H$362,0)),Countries!$A:$B,2,FALSE),"")</f>
        <v>Guatemala</v>
      </c>
      <c r="K174" s="144" t="str">
        <f>IFERROR(VLOOKUP(INDEX(EU_Extra!$D$157:$D$362,MATCH(LARGE(EU_Extra!I$157:I$362,$D174),EU_Extra!I$157:I$362,0)),Countries!$A:$B,2,FALSE),"")</f>
        <v/>
      </c>
      <c r="L174" s="144" t="str">
        <f>IFERROR(VLOOKUP(INDEX(EU_Extra!$D$157:$D$362,MATCH(LARGE(EU_Extra!J$157:J$362,$D174),EU_Extra!J$157:J$362,0)),Countries!$A:$B,2,FALSE),"")</f>
        <v/>
      </c>
      <c r="M174" s="144" t="str">
        <f>IFERROR(VLOOKUP(INDEX(EU_Extra!$D$157:$D$362,MATCH(LARGE(EU_Extra!K$157:K$362,$D174),EU_Extra!K$157:K$362,0)),Countries!$A:$B,2,FALSE),"")</f>
        <v/>
      </c>
      <c r="N174" s="144" t="str">
        <f>IFERROR(VLOOKUP(INDEX(EU_Extra!$D$157:$D$362,MATCH(LARGE(EU_Extra!L$157:L$362,$D174),EU_Extra!L$157:L$362,0)),Countries!$A:$B,2,FALSE),"")</f>
        <v/>
      </c>
      <c r="O174" s="144" t="str">
        <f>IFERROR(VLOOKUP(INDEX(EU_Extra!$D$157:$D$362,MATCH(LARGE(EU_Extra!M$157:M$362,$D174),EU_Extra!M$157:M$362,0)),Countries!$A:$B,2,FALSE),"")</f>
        <v/>
      </c>
      <c r="P174" s="144" t="str">
        <f>IFERROR(VLOOKUP(INDEX(EU_Extra!$D$157:$D$362,MATCH(LARGE(EU_Extra!N$157:N$362,$D174),EU_Extra!N$157:N$362,0)),Countries!$A:$B,2,FALSE),"")</f>
        <v/>
      </c>
      <c r="Q174" s="144" t="str">
        <f>IFERROR(VLOOKUP(INDEX(EU_Extra!$D$157:$D$362,MATCH(LARGE(EU_Extra!O$157:O$362,$D174),EU_Extra!O$157:O$362,0)),Countries!$A:$B,2,FALSE),"")</f>
        <v/>
      </c>
      <c r="R174" s="144" t="str">
        <f>IFERROR(VLOOKUP(INDEX(EU_Extra!$D$157:$D$362,MATCH(LARGE(EU_Extra!P$157:P$362,$D174),EU_Extra!P$157:P$362,0)),Countries!$A:$B,2,FALSE),"")</f>
        <v/>
      </c>
      <c r="S174" s="144" t="str">
        <f>IFERROR(VLOOKUP(INDEX(EU_Extra!$D$157:$D$362,MATCH(LARGE(EU_Extra!Q$157:Q$362,$D174),EU_Extra!Q$157:Q$362,0)),Countries!$A:$B,2,FALSE),"")</f>
        <v/>
      </c>
      <c r="T174" s="144" t="str">
        <f>IFERROR(VLOOKUP(INDEX(EU_Extra!$D$157:$D$362,MATCH(LARGE(EU_Extra!R$157:R$362,$D174),EU_Extra!R$157:R$362,0)),Countries!$A:$B,2,FALSE),"")</f>
        <v/>
      </c>
      <c r="U174" s="144" t="str">
        <f>IFERROR(VLOOKUP(INDEX(EU_Extra!$D$157:$D$362,MATCH(LARGE(EU_Extra!S$157:S$362,$D174),EU_Extra!S$157:S$362,0)),Countries!$A:$B,2,FALSE),"")</f>
        <v/>
      </c>
      <c r="V174" s="144" t="str">
        <f>IFERROR(VLOOKUP(INDEX(EU_Extra!$D$157:$D$362,MATCH(LARGE(EU_Extra!T$157:T$362,$D174),EU_Extra!T$157:T$362,0)),Countries!$A:$B,2,FALSE),"")</f>
        <v/>
      </c>
      <c r="W174" s="144" t="str">
        <f>IFERROR(VLOOKUP(INDEX(EU_Extra!$D$157:$D$362,MATCH(LARGE(EU_Extra!U$157:U$362,$D174),EU_Extra!U$157:U$362,0)),Countries!$A:$B,2,FALSE),"")</f>
        <v/>
      </c>
      <c r="X174" s="144" t="str">
        <f>IFERROR(VLOOKUP(INDEX(EU_Extra!$D$157:$D$362,MATCH(LARGE(EU_Extra!V$157:V$362,$D174),EU_Extra!V$157:V$362,0)),Countries!$A:$B,2,FALSE),"")</f>
        <v/>
      </c>
      <c r="Y174" s="144" t="str">
        <f>IFERROR(VLOOKUP(INDEX(EU_Extra!$D$157:$D$362,MATCH(LARGE(EU_Extra!W$157:W$362,$D174),EU_Extra!W$157:W$362,0)),Countries!$A:$B,2,FALSE),"")</f>
        <v/>
      </c>
      <c r="Z174" s="144" t="str">
        <f>IFERROR(VLOOKUP(INDEX(EU_Extra!$D$157:$D$362,MATCH(LARGE(EU_Extra!X$157:X$362,$D174),EU_Extra!X$157:X$362,0)),Countries!$A:$B,2,FALSE),"")</f>
        <v/>
      </c>
      <c r="AA174" s="144" t="str">
        <f>IFERROR(VLOOKUP(INDEX(EU_Extra!$D$157:$D$362,MATCH(LARGE(EU_Extra!Y$157:Y$362,$D174),EU_Extra!Y$157:Y$362,0)),Countries!$A:$B,2,FALSE),"")</f>
        <v/>
      </c>
      <c r="AB174" s="144" t="str">
        <f>IFERROR(VLOOKUP(INDEX(EU_Extra!$D$157:$D$362,MATCH(LARGE(EU_Extra!Z$157:Z$362,$D174),EU_Extra!Z$157:Z$362,0)),Countries!$A:$B,2,FALSE),"")</f>
        <v/>
      </c>
      <c r="AC174" s="144" t="str">
        <f>IFERROR(VLOOKUP(INDEX(EU_Extra!$D$157:$D$362,MATCH(LARGE(EU_Extra!AA$157:AA$362,$D174),EU_Extra!AA$157:AA$362,0)),Countries!$A:$B,2,FALSE),"")</f>
        <v/>
      </c>
      <c r="AD174" s="144" t="str">
        <f>IFERROR(VLOOKUP(INDEX(EU_Extra!$D$157:$D$362,MATCH(LARGE(EU_Extra!AB$157:AB$362,$D174),EU_Extra!AB$157:AB$362,0)),Countries!$A:$B,2,FALSE),"")</f>
        <v/>
      </c>
      <c r="AE174" s="144" t="str">
        <f>IFERROR(VLOOKUP(INDEX(EU_Extra!$D$157:$D$362,MATCH(LARGE(EU_Extra!AC$157:AC$362,$D174),EU_Extra!AC$157:AC$362,0)),Countries!$A:$B,2,FALSE),"")</f>
        <v/>
      </c>
      <c r="AF174" s="144" t="str">
        <f>IFERROR(VLOOKUP(INDEX(EU_Extra!$D$157:$D$362,MATCH(LARGE(EU_Extra!AD$157:AD$362,$D174),EU_Extra!AD$157:AD$362,0)),Countries!$A:$B,2,FALSE),"")</f>
        <v/>
      </c>
      <c r="AG174" s="144" t="str">
        <f>IFERROR(VLOOKUP(INDEX(EU_Extra!$D$157:$D$362,MATCH(LARGE(EU_Extra!AE$157:AE$362,$D174),EU_Extra!AE$157:AE$362,0)),Countries!$A:$B,2,FALSE),"")</f>
        <v/>
      </c>
      <c r="AH174" s="144" t="str">
        <f>IFERROR(VLOOKUP(INDEX(EU_Extra!$D$157:$D$362,MATCH(LARGE(EU_Extra!AF$157:AF$362,$D174),EU_Extra!AF$157:AF$362,0)),Countries!$A:$B,2,FALSE),"")</f>
        <v/>
      </c>
      <c r="AI174" s="144" t="str">
        <f>IFERROR(VLOOKUP(INDEX(EU_Extra!$D$157:$D$362,MATCH(LARGE(EU_Extra!AG$157:AG$362,$D174),EU_Extra!AG$157:AG$362,0)),Countries!$A:$B,2,FALSE),"")</f>
        <v/>
      </c>
      <c r="AJ174" s="144" t="str">
        <f>IFERROR(VLOOKUP(INDEX(EU_Extra!$D$157:$D$362,MATCH(LARGE(EU_Extra!AH$157:AH$362,$D174),EU_Extra!AH$157:AH$362,0)),Countries!$A:$B,2,FALSE),"")</f>
        <v/>
      </c>
    </row>
    <row r="175" spans="4:36" ht="16" customHeight="1">
      <c r="D175" s="145">
        <f t="shared" si="3"/>
        <v>168</v>
      </c>
      <c r="E175" s="144" t="str">
        <f>IFERROR(VLOOKUP(INDEX(EU_Extra!$D$156:$D$362,MATCH(LARGE(EU_Extra!#REF!,$D175),EU_Extra!#REF!,0)),Countries!$A:$B,2,FALSE),"")</f>
        <v/>
      </c>
      <c r="F175" s="144" t="str">
        <f>IFERROR(VLOOKUP(INDEX(EU_Extra!$D$156:$D$362,MATCH(LARGE(EU_Extra!#REF!,$D175),EU_Extra!#REF!,0)),Countries!$A:$B,2,FALSE),"")</f>
        <v/>
      </c>
      <c r="G175" s="144" t="str">
        <f>IFERROR(VLOOKUP(INDEX(EU_Extra!$D$157:$D$362,MATCH(LARGE(EU_Extra!E$157:E$362,$D175),EU_Extra!E$157:E$362,0)),Countries!$A:$B,2,FALSE),"")</f>
        <v/>
      </c>
      <c r="H175" s="144" t="str">
        <f>IFERROR(VLOOKUP(INDEX(EU_Extra!$D$157:$D$362,MATCH(LARGE(EU_Extra!F$157:F$362,$D175),EU_Extra!F$157:F$362,0)),Countries!$A:$B,2,FALSE),"")</f>
        <v/>
      </c>
      <c r="I175" s="144" t="str">
        <f>IFERROR(VLOOKUP(INDEX(EU_Extra!$D$157:$D$362,MATCH(LARGE(EU_Extra!G$157:G$362,$D175),EU_Extra!G$157:G$362,0)),Countries!$A:$B,2,FALSE),"")</f>
        <v/>
      </c>
      <c r="J175" s="144" t="str">
        <f>IFERROR(VLOOKUP(INDEX(EU_Extra!$D$157:$D$362,MATCH(LARGE(EU_Extra!H$157:H$362,$D175),EU_Extra!H$157:H$362,0)),Countries!$A:$B,2,FALSE),"")</f>
        <v/>
      </c>
      <c r="K175" s="144" t="str">
        <f>IFERROR(VLOOKUP(INDEX(EU_Extra!$D$157:$D$362,MATCH(LARGE(EU_Extra!I$157:I$362,$D175),EU_Extra!I$157:I$362,0)),Countries!$A:$B,2,FALSE),"")</f>
        <v/>
      </c>
      <c r="L175" s="144" t="str">
        <f>IFERROR(VLOOKUP(INDEX(EU_Extra!$D$157:$D$362,MATCH(LARGE(EU_Extra!J$157:J$362,$D175),EU_Extra!J$157:J$362,0)),Countries!$A:$B,2,FALSE),"")</f>
        <v/>
      </c>
      <c r="M175" s="144" t="str">
        <f>IFERROR(VLOOKUP(INDEX(EU_Extra!$D$157:$D$362,MATCH(LARGE(EU_Extra!K$157:K$362,$D175),EU_Extra!K$157:K$362,0)),Countries!$A:$B,2,FALSE),"")</f>
        <v/>
      </c>
      <c r="N175" s="144" t="str">
        <f>IFERROR(VLOOKUP(INDEX(EU_Extra!$D$157:$D$362,MATCH(LARGE(EU_Extra!L$157:L$362,$D175),EU_Extra!L$157:L$362,0)),Countries!$A:$B,2,FALSE),"")</f>
        <v/>
      </c>
      <c r="O175" s="144" t="str">
        <f>IFERROR(VLOOKUP(INDEX(EU_Extra!$D$157:$D$362,MATCH(LARGE(EU_Extra!M$157:M$362,$D175),EU_Extra!M$157:M$362,0)),Countries!$A:$B,2,FALSE),"")</f>
        <v/>
      </c>
      <c r="P175" s="144" t="str">
        <f>IFERROR(VLOOKUP(INDEX(EU_Extra!$D$157:$D$362,MATCH(LARGE(EU_Extra!N$157:N$362,$D175),EU_Extra!N$157:N$362,0)),Countries!$A:$B,2,FALSE),"")</f>
        <v/>
      </c>
      <c r="Q175" s="144" t="str">
        <f>IFERROR(VLOOKUP(INDEX(EU_Extra!$D$157:$D$362,MATCH(LARGE(EU_Extra!O$157:O$362,$D175),EU_Extra!O$157:O$362,0)),Countries!$A:$B,2,FALSE),"")</f>
        <v/>
      </c>
      <c r="R175" s="144" t="str">
        <f>IFERROR(VLOOKUP(INDEX(EU_Extra!$D$157:$D$362,MATCH(LARGE(EU_Extra!P$157:P$362,$D175),EU_Extra!P$157:P$362,0)),Countries!$A:$B,2,FALSE),"")</f>
        <v/>
      </c>
      <c r="S175" s="144" t="str">
        <f>IFERROR(VLOOKUP(INDEX(EU_Extra!$D$157:$D$362,MATCH(LARGE(EU_Extra!Q$157:Q$362,$D175),EU_Extra!Q$157:Q$362,0)),Countries!$A:$B,2,FALSE),"")</f>
        <v/>
      </c>
      <c r="T175" s="144" t="str">
        <f>IFERROR(VLOOKUP(INDEX(EU_Extra!$D$157:$D$362,MATCH(LARGE(EU_Extra!R$157:R$362,$D175),EU_Extra!R$157:R$362,0)),Countries!$A:$B,2,FALSE),"")</f>
        <v/>
      </c>
      <c r="U175" s="144" t="str">
        <f>IFERROR(VLOOKUP(INDEX(EU_Extra!$D$157:$D$362,MATCH(LARGE(EU_Extra!S$157:S$362,$D175),EU_Extra!S$157:S$362,0)),Countries!$A:$B,2,FALSE),"")</f>
        <v/>
      </c>
      <c r="V175" s="144" t="str">
        <f>IFERROR(VLOOKUP(INDEX(EU_Extra!$D$157:$D$362,MATCH(LARGE(EU_Extra!T$157:T$362,$D175),EU_Extra!T$157:T$362,0)),Countries!$A:$B,2,FALSE),"")</f>
        <v/>
      </c>
      <c r="W175" s="144" t="str">
        <f>IFERROR(VLOOKUP(INDEX(EU_Extra!$D$157:$D$362,MATCH(LARGE(EU_Extra!U$157:U$362,$D175),EU_Extra!U$157:U$362,0)),Countries!$A:$B,2,FALSE),"")</f>
        <v/>
      </c>
      <c r="X175" s="144" t="str">
        <f>IFERROR(VLOOKUP(INDEX(EU_Extra!$D$157:$D$362,MATCH(LARGE(EU_Extra!V$157:V$362,$D175),EU_Extra!V$157:V$362,0)),Countries!$A:$B,2,FALSE),"")</f>
        <v/>
      </c>
      <c r="Y175" s="144" t="str">
        <f>IFERROR(VLOOKUP(INDEX(EU_Extra!$D$157:$D$362,MATCH(LARGE(EU_Extra!W$157:W$362,$D175),EU_Extra!W$157:W$362,0)),Countries!$A:$B,2,FALSE),"")</f>
        <v/>
      </c>
      <c r="Z175" s="144" t="str">
        <f>IFERROR(VLOOKUP(INDEX(EU_Extra!$D$157:$D$362,MATCH(LARGE(EU_Extra!X$157:X$362,$D175),EU_Extra!X$157:X$362,0)),Countries!$A:$B,2,FALSE),"")</f>
        <v/>
      </c>
      <c r="AA175" s="144" t="str">
        <f>IFERROR(VLOOKUP(INDEX(EU_Extra!$D$157:$D$362,MATCH(LARGE(EU_Extra!Y$157:Y$362,$D175),EU_Extra!Y$157:Y$362,0)),Countries!$A:$B,2,FALSE),"")</f>
        <v/>
      </c>
      <c r="AB175" s="144" t="str">
        <f>IFERROR(VLOOKUP(INDEX(EU_Extra!$D$157:$D$362,MATCH(LARGE(EU_Extra!Z$157:Z$362,$D175),EU_Extra!Z$157:Z$362,0)),Countries!$A:$B,2,FALSE),"")</f>
        <v/>
      </c>
      <c r="AC175" s="144" t="str">
        <f>IFERROR(VLOOKUP(INDEX(EU_Extra!$D$157:$D$362,MATCH(LARGE(EU_Extra!AA$157:AA$362,$D175),EU_Extra!AA$157:AA$362,0)),Countries!$A:$B,2,FALSE),"")</f>
        <v/>
      </c>
      <c r="AD175" s="144" t="str">
        <f>IFERROR(VLOOKUP(INDEX(EU_Extra!$D$157:$D$362,MATCH(LARGE(EU_Extra!AB$157:AB$362,$D175),EU_Extra!AB$157:AB$362,0)),Countries!$A:$B,2,FALSE),"")</f>
        <v/>
      </c>
      <c r="AE175" s="144" t="str">
        <f>IFERROR(VLOOKUP(INDEX(EU_Extra!$D$157:$D$362,MATCH(LARGE(EU_Extra!AC$157:AC$362,$D175),EU_Extra!AC$157:AC$362,0)),Countries!$A:$B,2,FALSE),"")</f>
        <v/>
      </c>
      <c r="AF175" s="144" t="str">
        <f>IFERROR(VLOOKUP(INDEX(EU_Extra!$D$157:$D$362,MATCH(LARGE(EU_Extra!AD$157:AD$362,$D175),EU_Extra!AD$157:AD$362,0)),Countries!$A:$B,2,FALSE),"")</f>
        <v/>
      </c>
      <c r="AG175" s="144" t="str">
        <f>IFERROR(VLOOKUP(INDEX(EU_Extra!$D$157:$D$362,MATCH(LARGE(EU_Extra!AE$157:AE$362,$D175),EU_Extra!AE$157:AE$362,0)),Countries!$A:$B,2,FALSE),"")</f>
        <v/>
      </c>
      <c r="AH175" s="144" t="str">
        <f>IFERROR(VLOOKUP(INDEX(EU_Extra!$D$157:$D$362,MATCH(LARGE(EU_Extra!AF$157:AF$362,$D175),EU_Extra!AF$157:AF$362,0)),Countries!$A:$B,2,FALSE),"")</f>
        <v/>
      </c>
      <c r="AI175" s="144" t="str">
        <f>IFERROR(VLOOKUP(INDEX(EU_Extra!$D$157:$D$362,MATCH(LARGE(EU_Extra!AG$157:AG$362,$D175),EU_Extra!AG$157:AG$362,0)),Countries!$A:$B,2,FALSE),"")</f>
        <v/>
      </c>
      <c r="AJ175" s="144" t="str">
        <f>IFERROR(VLOOKUP(INDEX(EU_Extra!$D$157:$D$362,MATCH(LARGE(EU_Extra!AH$157:AH$362,$D175),EU_Extra!AH$157:AH$362,0)),Countries!$A:$B,2,FALSE),"")</f>
        <v/>
      </c>
    </row>
    <row r="176" spans="4:36" ht="16" customHeight="1">
      <c r="D176" s="145">
        <f t="shared" si="3"/>
        <v>169</v>
      </c>
      <c r="E176" s="144" t="str">
        <f>IFERROR(VLOOKUP(INDEX(EU_Extra!$D$156:$D$362,MATCH(LARGE(EU_Extra!#REF!,$D176),EU_Extra!#REF!,0)),Countries!$A:$B,2,FALSE),"")</f>
        <v/>
      </c>
      <c r="F176" s="144" t="str">
        <f>IFERROR(VLOOKUP(INDEX(EU_Extra!$D$156:$D$362,MATCH(LARGE(EU_Extra!#REF!,$D176),EU_Extra!#REF!,0)),Countries!$A:$B,2,FALSE),"")</f>
        <v/>
      </c>
      <c r="G176" s="144" t="str">
        <f>IFERROR(VLOOKUP(INDEX(EU_Extra!$D$157:$D$362,MATCH(LARGE(EU_Extra!E$157:E$362,$D176),EU_Extra!E$157:E$362,0)),Countries!$A:$B,2,FALSE),"")</f>
        <v/>
      </c>
      <c r="H176" s="144" t="str">
        <f>IFERROR(VLOOKUP(INDEX(EU_Extra!$D$157:$D$362,MATCH(LARGE(EU_Extra!F$157:F$362,$D176),EU_Extra!F$157:F$362,0)),Countries!$A:$B,2,FALSE),"")</f>
        <v/>
      </c>
      <c r="I176" s="144" t="str">
        <f>IFERROR(VLOOKUP(INDEX(EU_Extra!$D$157:$D$362,MATCH(LARGE(EU_Extra!G$157:G$362,$D176),EU_Extra!G$157:G$362,0)),Countries!$A:$B,2,FALSE),"")</f>
        <v/>
      </c>
      <c r="J176" s="144" t="str">
        <f>IFERROR(VLOOKUP(INDEX(EU_Extra!$D$157:$D$362,MATCH(LARGE(EU_Extra!H$157:H$362,$D176),EU_Extra!H$157:H$362,0)),Countries!$A:$B,2,FALSE),"")</f>
        <v/>
      </c>
      <c r="K176" s="144" t="str">
        <f>IFERROR(VLOOKUP(INDEX(EU_Extra!$D$157:$D$362,MATCH(LARGE(EU_Extra!I$157:I$362,$D176),EU_Extra!I$157:I$362,0)),Countries!$A:$B,2,FALSE),"")</f>
        <v/>
      </c>
      <c r="L176" s="144" t="str">
        <f>IFERROR(VLOOKUP(INDEX(EU_Extra!$D$157:$D$362,MATCH(LARGE(EU_Extra!J$157:J$362,$D176),EU_Extra!J$157:J$362,0)),Countries!$A:$B,2,FALSE),"")</f>
        <v/>
      </c>
      <c r="M176" s="144" t="str">
        <f>IFERROR(VLOOKUP(INDEX(EU_Extra!$D$157:$D$362,MATCH(LARGE(EU_Extra!K$157:K$362,$D176),EU_Extra!K$157:K$362,0)),Countries!$A:$B,2,FALSE),"")</f>
        <v/>
      </c>
      <c r="N176" s="144" t="str">
        <f>IFERROR(VLOOKUP(INDEX(EU_Extra!$D$157:$D$362,MATCH(LARGE(EU_Extra!L$157:L$362,$D176),EU_Extra!L$157:L$362,0)),Countries!$A:$B,2,FALSE),"")</f>
        <v/>
      </c>
      <c r="O176" s="144" t="str">
        <f>IFERROR(VLOOKUP(INDEX(EU_Extra!$D$157:$D$362,MATCH(LARGE(EU_Extra!M$157:M$362,$D176),EU_Extra!M$157:M$362,0)),Countries!$A:$B,2,FALSE),"")</f>
        <v/>
      </c>
      <c r="P176" s="144" t="str">
        <f>IFERROR(VLOOKUP(INDEX(EU_Extra!$D$157:$D$362,MATCH(LARGE(EU_Extra!N$157:N$362,$D176),EU_Extra!N$157:N$362,0)),Countries!$A:$B,2,FALSE),"")</f>
        <v/>
      </c>
      <c r="Q176" s="144" t="str">
        <f>IFERROR(VLOOKUP(INDEX(EU_Extra!$D$157:$D$362,MATCH(LARGE(EU_Extra!O$157:O$362,$D176),EU_Extra!O$157:O$362,0)),Countries!$A:$B,2,FALSE),"")</f>
        <v/>
      </c>
      <c r="R176" s="144" t="str">
        <f>IFERROR(VLOOKUP(INDEX(EU_Extra!$D$157:$D$362,MATCH(LARGE(EU_Extra!P$157:P$362,$D176),EU_Extra!P$157:P$362,0)),Countries!$A:$B,2,FALSE),"")</f>
        <v/>
      </c>
      <c r="S176" s="144" t="str">
        <f>IFERROR(VLOOKUP(INDEX(EU_Extra!$D$157:$D$362,MATCH(LARGE(EU_Extra!Q$157:Q$362,$D176),EU_Extra!Q$157:Q$362,0)),Countries!$A:$B,2,FALSE),"")</f>
        <v/>
      </c>
      <c r="T176" s="144" t="str">
        <f>IFERROR(VLOOKUP(INDEX(EU_Extra!$D$157:$D$362,MATCH(LARGE(EU_Extra!R$157:R$362,$D176),EU_Extra!R$157:R$362,0)),Countries!$A:$B,2,FALSE),"")</f>
        <v/>
      </c>
      <c r="U176" s="144" t="str">
        <f>IFERROR(VLOOKUP(INDEX(EU_Extra!$D$157:$D$362,MATCH(LARGE(EU_Extra!S$157:S$362,$D176),EU_Extra!S$157:S$362,0)),Countries!$A:$B,2,FALSE),"")</f>
        <v/>
      </c>
      <c r="V176" s="144" t="str">
        <f>IFERROR(VLOOKUP(INDEX(EU_Extra!$D$157:$D$362,MATCH(LARGE(EU_Extra!T$157:T$362,$D176),EU_Extra!T$157:T$362,0)),Countries!$A:$B,2,FALSE),"")</f>
        <v/>
      </c>
      <c r="W176" s="144" t="str">
        <f>IFERROR(VLOOKUP(INDEX(EU_Extra!$D$157:$D$362,MATCH(LARGE(EU_Extra!U$157:U$362,$D176),EU_Extra!U$157:U$362,0)),Countries!$A:$B,2,FALSE),"")</f>
        <v/>
      </c>
      <c r="X176" s="144" t="str">
        <f>IFERROR(VLOOKUP(INDEX(EU_Extra!$D$157:$D$362,MATCH(LARGE(EU_Extra!V$157:V$362,$D176),EU_Extra!V$157:V$362,0)),Countries!$A:$B,2,FALSE),"")</f>
        <v/>
      </c>
      <c r="Y176" s="144" t="str">
        <f>IFERROR(VLOOKUP(INDEX(EU_Extra!$D$157:$D$362,MATCH(LARGE(EU_Extra!W$157:W$362,$D176),EU_Extra!W$157:W$362,0)),Countries!$A:$B,2,FALSE),"")</f>
        <v/>
      </c>
      <c r="Z176" s="144" t="str">
        <f>IFERROR(VLOOKUP(INDEX(EU_Extra!$D$157:$D$362,MATCH(LARGE(EU_Extra!X$157:X$362,$D176),EU_Extra!X$157:X$362,0)),Countries!$A:$B,2,FALSE),"")</f>
        <v/>
      </c>
      <c r="AA176" s="144" t="str">
        <f>IFERROR(VLOOKUP(INDEX(EU_Extra!$D$157:$D$362,MATCH(LARGE(EU_Extra!Y$157:Y$362,$D176),EU_Extra!Y$157:Y$362,0)),Countries!$A:$B,2,FALSE),"")</f>
        <v/>
      </c>
      <c r="AB176" s="144" t="str">
        <f>IFERROR(VLOOKUP(INDEX(EU_Extra!$D$157:$D$362,MATCH(LARGE(EU_Extra!Z$157:Z$362,$D176),EU_Extra!Z$157:Z$362,0)),Countries!$A:$B,2,FALSE),"")</f>
        <v/>
      </c>
      <c r="AC176" s="144" t="str">
        <f>IFERROR(VLOOKUP(INDEX(EU_Extra!$D$157:$D$362,MATCH(LARGE(EU_Extra!AA$157:AA$362,$D176),EU_Extra!AA$157:AA$362,0)),Countries!$A:$B,2,FALSE),"")</f>
        <v/>
      </c>
      <c r="AD176" s="144" t="str">
        <f>IFERROR(VLOOKUP(INDEX(EU_Extra!$D$157:$D$362,MATCH(LARGE(EU_Extra!AB$157:AB$362,$D176),EU_Extra!AB$157:AB$362,0)),Countries!$A:$B,2,FALSE),"")</f>
        <v/>
      </c>
      <c r="AE176" s="144" t="str">
        <f>IFERROR(VLOOKUP(INDEX(EU_Extra!$D$157:$D$362,MATCH(LARGE(EU_Extra!AC$157:AC$362,$D176),EU_Extra!AC$157:AC$362,0)),Countries!$A:$B,2,FALSE),"")</f>
        <v/>
      </c>
      <c r="AF176" s="144" t="str">
        <f>IFERROR(VLOOKUP(INDEX(EU_Extra!$D$157:$D$362,MATCH(LARGE(EU_Extra!AD$157:AD$362,$D176),EU_Extra!AD$157:AD$362,0)),Countries!$A:$B,2,FALSE),"")</f>
        <v/>
      </c>
      <c r="AG176" s="144" t="str">
        <f>IFERROR(VLOOKUP(INDEX(EU_Extra!$D$157:$D$362,MATCH(LARGE(EU_Extra!AE$157:AE$362,$D176),EU_Extra!AE$157:AE$362,0)),Countries!$A:$B,2,FALSE),"")</f>
        <v/>
      </c>
      <c r="AH176" s="144" t="str">
        <f>IFERROR(VLOOKUP(INDEX(EU_Extra!$D$157:$D$362,MATCH(LARGE(EU_Extra!AF$157:AF$362,$D176),EU_Extra!AF$157:AF$362,0)),Countries!$A:$B,2,FALSE),"")</f>
        <v/>
      </c>
      <c r="AI176" s="144" t="str">
        <f>IFERROR(VLOOKUP(INDEX(EU_Extra!$D$157:$D$362,MATCH(LARGE(EU_Extra!AG$157:AG$362,$D176),EU_Extra!AG$157:AG$362,0)),Countries!$A:$B,2,FALSE),"")</f>
        <v/>
      </c>
      <c r="AJ176" s="144" t="str">
        <f>IFERROR(VLOOKUP(INDEX(EU_Extra!$D$157:$D$362,MATCH(LARGE(EU_Extra!AH$157:AH$362,$D176),EU_Extra!AH$157:AH$362,0)),Countries!$A:$B,2,FALSE),"")</f>
        <v/>
      </c>
    </row>
    <row r="177" spans="4:36" ht="16" customHeight="1">
      <c r="D177" s="145">
        <f t="shared" si="3"/>
        <v>170</v>
      </c>
      <c r="E177" s="144" t="str">
        <f>IFERROR(VLOOKUP(INDEX(EU_Extra!$D$156:$D$362,MATCH(LARGE(EU_Extra!#REF!,$D177),EU_Extra!#REF!,0)),Countries!$A:$B,2,FALSE),"")</f>
        <v/>
      </c>
      <c r="F177" s="144" t="str">
        <f>IFERROR(VLOOKUP(INDEX(EU_Extra!$D$156:$D$362,MATCH(LARGE(EU_Extra!#REF!,$D177),EU_Extra!#REF!,0)),Countries!$A:$B,2,FALSE),"")</f>
        <v/>
      </c>
      <c r="G177" s="144" t="str">
        <f>IFERROR(VLOOKUP(INDEX(EU_Extra!$D$157:$D$362,MATCH(LARGE(EU_Extra!E$157:E$362,$D177),EU_Extra!E$157:E$362,0)),Countries!$A:$B,2,FALSE),"")</f>
        <v/>
      </c>
      <c r="H177" s="144" t="str">
        <f>IFERROR(VLOOKUP(INDEX(EU_Extra!$D$157:$D$362,MATCH(LARGE(EU_Extra!F$157:F$362,$D177),EU_Extra!F$157:F$362,0)),Countries!$A:$B,2,FALSE),"")</f>
        <v/>
      </c>
      <c r="I177" s="144" t="str">
        <f>IFERROR(VLOOKUP(INDEX(EU_Extra!$D$157:$D$362,MATCH(LARGE(EU_Extra!G$157:G$362,$D177),EU_Extra!G$157:G$362,0)),Countries!$A:$B,2,FALSE),"")</f>
        <v/>
      </c>
      <c r="J177" s="144" t="str">
        <f>IFERROR(VLOOKUP(INDEX(EU_Extra!$D$157:$D$362,MATCH(LARGE(EU_Extra!H$157:H$362,$D177),EU_Extra!H$157:H$362,0)),Countries!$A:$B,2,FALSE),"")</f>
        <v/>
      </c>
      <c r="K177" s="144" t="str">
        <f>IFERROR(VLOOKUP(INDEX(EU_Extra!$D$157:$D$362,MATCH(LARGE(EU_Extra!I$157:I$362,$D177),EU_Extra!I$157:I$362,0)),Countries!$A:$B,2,FALSE),"")</f>
        <v/>
      </c>
      <c r="L177" s="144" t="str">
        <f>IFERROR(VLOOKUP(INDEX(EU_Extra!$D$157:$D$362,MATCH(LARGE(EU_Extra!J$157:J$362,$D177),EU_Extra!J$157:J$362,0)),Countries!$A:$B,2,FALSE),"")</f>
        <v/>
      </c>
      <c r="M177" s="144" t="str">
        <f>IFERROR(VLOOKUP(INDEX(EU_Extra!$D$157:$D$362,MATCH(LARGE(EU_Extra!K$157:K$362,$D177),EU_Extra!K$157:K$362,0)),Countries!$A:$B,2,FALSE),"")</f>
        <v/>
      </c>
      <c r="N177" s="144" t="str">
        <f>IFERROR(VLOOKUP(INDEX(EU_Extra!$D$157:$D$362,MATCH(LARGE(EU_Extra!L$157:L$362,$D177),EU_Extra!L$157:L$362,0)),Countries!$A:$B,2,FALSE),"")</f>
        <v/>
      </c>
      <c r="O177" s="144" t="str">
        <f>IFERROR(VLOOKUP(INDEX(EU_Extra!$D$157:$D$362,MATCH(LARGE(EU_Extra!M$157:M$362,$D177),EU_Extra!M$157:M$362,0)),Countries!$A:$B,2,FALSE),"")</f>
        <v/>
      </c>
      <c r="P177" s="144" t="str">
        <f>IFERROR(VLOOKUP(INDEX(EU_Extra!$D$157:$D$362,MATCH(LARGE(EU_Extra!N$157:N$362,$D177),EU_Extra!N$157:N$362,0)),Countries!$A:$B,2,FALSE),"")</f>
        <v/>
      </c>
      <c r="Q177" s="144" t="str">
        <f>IFERROR(VLOOKUP(INDEX(EU_Extra!$D$157:$D$362,MATCH(LARGE(EU_Extra!O$157:O$362,$D177),EU_Extra!O$157:O$362,0)),Countries!$A:$B,2,FALSE),"")</f>
        <v/>
      </c>
      <c r="R177" s="144" t="str">
        <f>IFERROR(VLOOKUP(INDEX(EU_Extra!$D$157:$D$362,MATCH(LARGE(EU_Extra!P$157:P$362,$D177),EU_Extra!P$157:P$362,0)),Countries!$A:$B,2,FALSE),"")</f>
        <v/>
      </c>
      <c r="S177" s="144" t="str">
        <f>IFERROR(VLOOKUP(INDEX(EU_Extra!$D$157:$D$362,MATCH(LARGE(EU_Extra!Q$157:Q$362,$D177),EU_Extra!Q$157:Q$362,0)),Countries!$A:$B,2,FALSE),"")</f>
        <v/>
      </c>
      <c r="T177" s="144" t="str">
        <f>IFERROR(VLOOKUP(INDEX(EU_Extra!$D$157:$D$362,MATCH(LARGE(EU_Extra!R$157:R$362,$D177),EU_Extra!R$157:R$362,0)),Countries!$A:$B,2,FALSE),"")</f>
        <v/>
      </c>
      <c r="U177" s="144" t="str">
        <f>IFERROR(VLOOKUP(INDEX(EU_Extra!$D$157:$D$362,MATCH(LARGE(EU_Extra!S$157:S$362,$D177),EU_Extra!S$157:S$362,0)),Countries!$A:$B,2,FALSE),"")</f>
        <v/>
      </c>
      <c r="V177" s="144" t="str">
        <f>IFERROR(VLOOKUP(INDEX(EU_Extra!$D$157:$D$362,MATCH(LARGE(EU_Extra!T$157:T$362,$D177),EU_Extra!T$157:T$362,0)),Countries!$A:$B,2,FALSE),"")</f>
        <v/>
      </c>
      <c r="W177" s="144" t="str">
        <f>IFERROR(VLOOKUP(INDEX(EU_Extra!$D$157:$D$362,MATCH(LARGE(EU_Extra!U$157:U$362,$D177),EU_Extra!U$157:U$362,0)),Countries!$A:$B,2,FALSE),"")</f>
        <v/>
      </c>
      <c r="X177" s="144" t="str">
        <f>IFERROR(VLOOKUP(INDEX(EU_Extra!$D$157:$D$362,MATCH(LARGE(EU_Extra!V$157:V$362,$D177),EU_Extra!V$157:V$362,0)),Countries!$A:$B,2,FALSE),"")</f>
        <v/>
      </c>
      <c r="Y177" s="144" t="str">
        <f>IFERROR(VLOOKUP(INDEX(EU_Extra!$D$157:$D$362,MATCH(LARGE(EU_Extra!W$157:W$362,$D177),EU_Extra!W$157:W$362,0)),Countries!$A:$B,2,FALSE),"")</f>
        <v/>
      </c>
      <c r="Z177" s="144" t="str">
        <f>IFERROR(VLOOKUP(INDEX(EU_Extra!$D$157:$D$362,MATCH(LARGE(EU_Extra!X$157:X$362,$D177),EU_Extra!X$157:X$362,0)),Countries!$A:$B,2,FALSE),"")</f>
        <v/>
      </c>
      <c r="AA177" s="144" t="str">
        <f>IFERROR(VLOOKUP(INDEX(EU_Extra!$D$157:$D$362,MATCH(LARGE(EU_Extra!Y$157:Y$362,$D177),EU_Extra!Y$157:Y$362,0)),Countries!$A:$B,2,FALSE),"")</f>
        <v/>
      </c>
      <c r="AB177" s="144" t="str">
        <f>IFERROR(VLOOKUP(INDEX(EU_Extra!$D$157:$D$362,MATCH(LARGE(EU_Extra!Z$157:Z$362,$D177),EU_Extra!Z$157:Z$362,0)),Countries!$A:$B,2,FALSE),"")</f>
        <v/>
      </c>
      <c r="AC177" s="144" t="str">
        <f>IFERROR(VLOOKUP(INDEX(EU_Extra!$D$157:$D$362,MATCH(LARGE(EU_Extra!AA$157:AA$362,$D177),EU_Extra!AA$157:AA$362,0)),Countries!$A:$B,2,FALSE),"")</f>
        <v/>
      </c>
      <c r="AD177" s="144" t="str">
        <f>IFERROR(VLOOKUP(INDEX(EU_Extra!$D$157:$D$362,MATCH(LARGE(EU_Extra!AB$157:AB$362,$D177),EU_Extra!AB$157:AB$362,0)),Countries!$A:$B,2,FALSE),"")</f>
        <v/>
      </c>
      <c r="AE177" s="144" t="str">
        <f>IFERROR(VLOOKUP(INDEX(EU_Extra!$D$157:$D$362,MATCH(LARGE(EU_Extra!AC$157:AC$362,$D177),EU_Extra!AC$157:AC$362,0)),Countries!$A:$B,2,FALSE),"")</f>
        <v/>
      </c>
      <c r="AF177" s="144" t="str">
        <f>IFERROR(VLOOKUP(INDEX(EU_Extra!$D$157:$D$362,MATCH(LARGE(EU_Extra!AD$157:AD$362,$D177),EU_Extra!AD$157:AD$362,0)),Countries!$A:$B,2,FALSE),"")</f>
        <v/>
      </c>
      <c r="AG177" s="144" t="str">
        <f>IFERROR(VLOOKUP(INDEX(EU_Extra!$D$157:$D$362,MATCH(LARGE(EU_Extra!AE$157:AE$362,$D177),EU_Extra!AE$157:AE$362,0)),Countries!$A:$B,2,FALSE),"")</f>
        <v/>
      </c>
      <c r="AH177" s="144" t="str">
        <f>IFERROR(VLOOKUP(INDEX(EU_Extra!$D$157:$D$362,MATCH(LARGE(EU_Extra!AF$157:AF$362,$D177),EU_Extra!AF$157:AF$362,0)),Countries!$A:$B,2,FALSE),"")</f>
        <v/>
      </c>
      <c r="AI177" s="144" t="str">
        <f>IFERROR(VLOOKUP(INDEX(EU_Extra!$D$157:$D$362,MATCH(LARGE(EU_Extra!AG$157:AG$362,$D177),EU_Extra!AG$157:AG$362,0)),Countries!$A:$B,2,FALSE),"")</f>
        <v/>
      </c>
      <c r="AJ177" s="144" t="str">
        <f>IFERROR(VLOOKUP(INDEX(EU_Extra!$D$157:$D$362,MATCH(LARGE(EU_Extra!AH$157:AH$362,$D177),EU_Extra!AH$157:AH$362,0)),Countries!$A:$B,2,FALSE),"")</f>
        <v/>
      </c>
    </row>
    <row r="178" spans="4:36" ht="16" customHeight="1">
      <c r="D178" s="145">
        <f t="shared" si="3"/>
        <v>171</v>
      </c>
      <c r="E178" s="144" t="str">
        <f>IFERROR(VLOOKUP(INDEX(EU_Extra!$D$156:$D$362,MATCH(LARGE(EU_Extra!#REF!,$D178),EU_Extra!#REF!,0)),Countries!$A:$B,2,FALSE),"")</f>
        <v/>
      </c>
      <c r="F178" s="144" t="str">
        <f>IFERROR(VLOOKUP(INDEX(EU_Extra!$D$156:$D$362,MATCH(LARGE(EU_Extra!#REF!,$D178),EU_Extra!#REF!,0)),Countries!$A:$B,2,FALSE),"")</f>
        <v/>
      </c>
      <c r="G178" s="144" t="str">
        <f>IFERROR(VLOOKUP(INDEX(EU_Extra!$D$157:$D$362,MATCH(LARGE(EU_Extra!E$157:E$362,$D178),EU_Extra!E$157:E$362,0)),Countries!$A:$B,2,FALSE),"")</f>
        <v/>
      </c>
      <c r="H178" s="144" t="str">
        <f>IFERROR(VLOOKUP(INDEX(EU_Extra!$D$157:$D$362,MATCH(LARGE(EU_Extra!F$157:F$362,$D178),EU_Extra!F$157:F$362,0)),Countries!$A:$B,2,FALSE),"")</f>
        <v/>
      </c>
      <c r="I178" s="144" t="str">
        <f>IFERROR(VLOOKUP(INDEX(EU_Extra!$D$157:$D$362,MATCH(LARGE(EU_Extra!G$157:G$362,$D178),EU_Extra!G$157:G$362,0)),Countries!$A:$B,2,FALSE),"")</f>
        <v/>
      </c>
      <c r="J178" s="144" t="str">
        <f>IFERROR(VLOOKUP(INDEX(EU_Extra!$D$157:$D$362,MATCH(LARGE(EU_Extra!H$157:H$362,$D178),EU_Extra!H$157:H$362,0)),Countries!$A:$B,2,FALSE),"")</f>
        <v/>
      </c>
      <c r="K178" s="144" t="str">
        <f>IFERROR(VLOOKUP(INDEX(EU_Extra!$D$157:$D$362,MATCH(LARGE(EU_Extra!I$157:I$362,$D178),EU_Extra!I$157:I$362,0)),Countries!$A:$B,2,FALSE),"")</f>
        <v/>
      </c>
      <c r="L178" s="144" t="str">
        <f>IFERROR(VLOOKUP(INDEX(EU_Extra!$D$157:$D$362,MATCH(LARGE(EU_Extra!J$157:J$362,$D178),EU_Extra!J$157:J$362,0)),Countries!$A:$B,2,FALSE),"")</f>
        <v/>
      </c>
      <c r="M178" s="144" t="str">
        <f>IFERROR(VLOOKUP(INDEX(EU_Extra!$D$157:$D$362,MATCH(LARGE(EU_Extra!K$157:K$362,$D178),EU_Extra!K$157:K$362,0)),Countries!$A:$B,2,FALSE),"")</f>
        <v/>
      </c>
      <c r="N178" s="144" t="str">
        <f>IFERROR(VLOOKUP(INDEX(EU_Extra!$D$157:$D$362,MATCH(LARGE(EU_Extra!L$157:L$362,$D178),EU_Extra!L$157:L$362,0)),Countries!$A:$B,2,FALSE),"")</f>
        <v/>
      </c>
      <c r="O178" s="144" t="str">
        <f>IFERROR(VLOOKUP(INDEX(EU_Extra!$D$157:$D$362,MATCH(LARGE(EU_Extra!M$157:M$362,$D178),EU_Extra!M$157:M$362,0)),Countries!$A:$B,2,FALSE),"")</f>
        <v/>
      </c>
      <c r="P178" s="144" t="str">
        <f>IFERROR(VLOOKUP(INDEX(EU_Extra!$D$157:$D$362,MATCH(LARGE(EU_Extra!N$157:N$362,$D178),EU_Extra!N$157:N$362,0)),Countries!$A:$B,2,FALSE),"")</f>
        <v/>
      </c>
      <c r="Q178" s="144" t="str">
        <f>IFERROR(VLOOKUP(INDEX(EU_Extra!$D$157:$D$362,MATCH(LARGE(EU_Extra!O$157:O$362,$D178),EU_Extra!O$157:O$362,0)),Countries!$A:$B,2,FALSE),"")</f>
        <v/>
      </c>
      <c r="R178" s="144" t="str">
        <f>IFERROR(VLOOKUP(INDEX(EU_Extra!$D$157:$D$362,MATCH(LARGE(EU_Extra!P$157:P$362,$D178),EU_Extra!P$157:P$362,0)),Countries!$A:$B,2,FALSE),"")</f>
        <v/>
      </c>
      <c r="S178" s="144" t="str">
        <f>IFERROR(VLOOKUP(INDEX(EU_Extra!$D$157:$D$362,MATCH(LARGE(EU_Extra!Q$157:Q$362,$D178),EU_Extra!Q$157:Q$362,0)),Countries!$A:$B,2,FALSE),"")</f>
        <v/>
      </c>
      <c r="T178" s="144" t="str">
        <f>IFERROR(VLOOKUP(INDEX(EU_Extra!$D$157:$D$362,MATCH(LARGE(EU_Extra!R$157:R$362,$D178),EU_Extra!R$157:R$362,0)),Countries!$A:$B,2,FALSE),"")</f>
        <v/>
      </c>
      <c r="U178" s="144" t="str">
        <f>IFERROR(VLOOKUP(INDEX(EU_Extra!$D$157:$D$362,MATCH(LARGE(EU_Extra!S$157:S$362,$D178),EU_Extra!S$157:S$362,0)),Countries!$A:$B,2,FALSE),"")</f>
        <v/>
      </c>
      <c r="V178" s="144" t="str">
        <f>IFERROR(VLOOKUP(INDEX(EU_Extra!$D$157:$D$362,MATCH(LARGE(EU_Extra!T$157:T$362,$D178),EU_Extra!T$157:T$362,0)),Countries!$A:$B,2,FALSE),"")</f>
        <v/>
      </c>
      <c r="W178" s="144" t="str">
        <f>IFERROR(VLOOKUP(INDEX(EU_Extra!$D$157:$D$362,MATCH(LARGE(EU_Extra!U$157:U$362,$D178),EU_Extra!U$157:U$362,0)),Countries!$A:$B,2,FALSE),"")</f>
        <v/>
      </c>
      <c r="X178" s="144" t="str">
        <f>IFERROR(VLOOKUP(INDEX(EU_Extra!$D$157:$D$362,MATCH(LARGE(EU_Extra!V$157:V$362,$D178),EU_Extra!V$157:V$362,0)),Countries!$A:$B,2,FALSE),"")</f>
        <v/>
      </c>
      <c r="Y178" s="144" t="str">
        <f>IFERROR(VLOOKUP(INDEX(EU_Extra!$D$157:$D$362,MATCH(LARGE(EU_Extra!W$157:W$362,$D178),EU_Extra!W$157:W$362,0)),Countries!$A:$B,2,FALSE),"")</f>
        <v/>
      </c>
      <c r="Z178" s="144" t="str">
        <f>IFERROR(VLOOKUP(INDEX(EU_Extra!$D$157:$D$362,MATCH(LARGE(EU_Extra!X$157:X$362,$D178),EU_Extra!X$157:X$362,0)),Countries!$A:$B,2,FALSE),"")</f>
        <v/>
      </c>
      <c r="AA178" s="144" t="str">
        <f>IFERROR(VLOOKUP(INDEX(EU_Extra!$D$157:$D$362,MATCH(LARGE(EU_Extra!Y$157:Y$362,$D178),EU_Extra!Y$157:Y$362,0)),Countries!$A:$B,2,FALSE),"")</f>
        <v/>
      </c>
      <c r="AB178" s="144" t="str">
        <f>IFERROR(VLOOKUP(INDEX(EU_Extra!$D$157:$D$362,MATCH(LARGE(EU_Extra!Z$157:Z$362,$D178),EU_Extra!Z$157:Z$362,0)),Countries!$A:$B,2,FALSE),"")</f>
        <v/>
      </c>
      <c r="AC178" s="144" t="str">
        <f>IFERROR(VLOOKUP(INDEX(EU_Extra!$D$157:$D$362,MATCH(LARGE(EU_Extra!AA$157:AA$362,$D178),EU_Extra!AA$157:AA$362,0)),Countries!$A:$B,2,FALSE),"")</f>
        <v/>
      </c>
      <c r="AD178" s="144" t="str">
        <f>IFERROR(VLOOKUP(INDEX(EU_Extra!$D$157:$D$362,MATCH(LARGE(EU_Extra!AB$157:AB$362,$D178),EU_Extra!AB$157:AB$362,0)),Countries!$A:$B,2,FALSE),"")</f>
        <v/>
      </c>
      <c r="AE178" s="144" t="str">
        <f>IFERROR(VLOOKUP(INDEX(EU_Extra!$D$157:$D$362,MATCH(LARGE(EU_Extra!AC$157:AC$362,$D178),EU_Extra!AC$157:AC$362,0)),Countries!$A:$B,2,FALSE),"")</f>
        <v/>
      </c>
      <c r="AF178" s="144" t="str">
        <f>IFERROR(VLOOKUP(INDEX(EU_Extra!$D$157:$D$362,MATCH(LARGE(EU_Extra!AD$157:AD$362,$D178),EU_Extra!AD$157:AD$362,0)),Countries!$A:$B,2,FALSE),"")</f>
        <v/>
      </c>
      <c r="AG178" s="144" t="str">
        <f>IFERROR(VLOOKUP(INDEX(EU_Extra!$D$157:$D$362,MATCH(LARGE(EU_Extra!AE$157:AE$362,$D178),EU_Extra!AE$157:AE$362,0)),Countries!$A:$B,2,FALSE),"")</f>
        <v/>
      </c>
      <c r="AH178" s="144" t="str">
        <f>IFERROR(VLOOKUP(INDEX(EU_Extra!$D$157:$D$362,MATCH(LARGE(EU_Extra!AF$157:AF$362,$D178),EU_Extra!AF$157:AF$362,0)),Countries!$A:$B,2,FALSE),"")</f>
        <v/>
      </c>
      <c r="AI178" s="144" t="str">
        <f>IFERROR(VLOOKUP(INDEX(EU_Extra!$D$157:$D$362,MATCH(LARGE(EU_Extra!AG$157:AG$362,$D178),EU_Extra!AG$157:AG$362,0)),Countries!$A:$B,2,FALSE),"")</f>
        <v/>
      </c>
      <c r="AJ178" s="144" t="str">
        <f>IFERROR(VLOOKUP(INDEX(EU_Extra!$D$157:$D$362,MATCH(LARGE(EU_Extra!AH$157:AH$362,$D178),EU_Extra!AH$157:AH$362,0)),Countries!$A:$B,2,FALSE),"")</f>
        <v/>
      </c>
    </row>
    <row r="179" spans="4:36" ht="16" customHeight="1">
      <c r="D179" s="145">
        <f t="shared" si="3"/>
        <v>172</v>
      </c>
      <c r="E179" s="144" t="str">
        <f>IFERROR(VLOOKUP(INDEX(EU_Extra!$D$156:$D$362,MATCH(LARGE(EU_Extra!#REF!,$D179),EU_Extra!#REF!,0)),Countries!$A:$B,2,FALSE),"")</f>
        <v/>
      </c>
      <c r="F179" s="144" t="str">
        <f>IFERROR(VLOOKUP(INDEX(EU_Extra!$D$156:$D$362,MATCH(LARGE(EU_Extra!#REF!,$D179),EU_Extra!#REF!,0)),Countries!$A:$B,2,FALSE),"")</f>
        <v/>
      </c>
      <c r="G179" s="144" t="str">
        <f>IFERROR(VLOOKUP(INDEX(EU_Extra!$D$157:$D$362,MATCH(LARGE(EU_Extra!E$157:E$362,$D179),EU_Extra!E$157:E$362,0)),Countries!$A:$B,2,FALSE),"")</f>
        <v/>
      </c>
      <c r="H179" s="144" t="str">
        <f>IFERROR(VLOOKUP(INDEX(EU_Extra!$D$157:$D$362,MATCH(LARGE(EU_Extra!F$157:F$362,$D179),EU_Extra!F$157:F$362,0)),Countries!$A:$B,2,FALSE),"")</f>
        <v/>
      </c>
      <c r="I179" s="144" t="str">
        <f>IFERROR(VLOOKUP(INDEX(EU_Extra!$D$157:$D$362,MATCH(LARGE(EU_Extra!G$157:G$362,$D179),EU_Extra!G$157:G$362,0)),Countries!$A:$B,2,FALSE),"")</f>
        <v/>
      </c>
      <c r="J179" s="144" t="str">
        <f>IFERROR(VLOOKUP(INDEX(EU_Extra!$D$157:$D$362,MATCH(LARGE(EU_Extra!H$157:H$362,$D179),EU_Extra!H$157:H$362,0)),Countries!$A:$B,2,FALSE),"")</f>
        <v/>
      </c>
      <c r="K179" s="144" t="str">
        <f>IFERROR(VLOOKUP(INDEX(EU_Extra!$D$157:$D$362,MATCH(LARGE(EU_Extra!I$157:I$362,$D179),EU_Extra!I$157:I$362,0)),Countries!$A:$B,2,FALSE),"")</f>
        <v/>
      </c>
      <c r="L179" s="144" t="str">
        <f>IFERROR(VLOOKUP(INDEX(EU_Extra!$D$157:$D$362,MATCH(LARGE(EU_Extra!J$157:J$362,$D179),EU_Extra!J$157:J$362,0)),Countries!$A:$B,2,FALSE),"")</f>
        <v/>
      </c>
      <c r="M179" s="144" t="str">
        <f>IFERROR(VLOOKUP(INDEX(EU_Extra!$D$157:$D$362,MATCH(LARGE(EU_Extra!K$157:K$362,$D179),EU_Extra!K$157:K$362,0)),Countries!$A:$B,2,FALSE),"")</f>
        <v/>
      </c>
      <c r="N179" s="144" t="str">
        <f>IFERROR(VLOOKUP(INDEX(EU_Extra!$D$157:$D$362,MATCH(LARGE(EU_Extra!L$157:L$362,$D179),EU_Extra!L$157:L$362,0)),Countries!$A:$B,2,FALSE),"")</f>
        <v/>
      </c>
      <c r="O179" s="144" t="str">
        <f>IFERROR(VLOOKUP(INDEX(EU_Extra!$D$157:$D$362,MATCH(LARGE(EU_Extra!M$157:M$362,$D179),EU_Extra!M$157:M$362,0)),Countries!$A:$B,2,FALSE),"")</f>
        <v/>
      </c>
      <c r="P179" s="144" t="str">
        <f>IFERROR(VLOOKUP(INDEX(EU_Extra!$D$157:$D$362,MATCH(LARGE(EU_Extra!N$157:N$362,$D179),EU_Extra!N$157:N$362,0)),Countries!$A:$B,2,FALSE),"")</f>
        <v/>
      </c>
      <c r="Q179" s="144" t="str">
        <f>IFERROR(VLOOKUP(INDEX(EU_Extra!$D$157:$D$362,MATCH(LARGE(EU_Extra!O$157:O$362,$D179),EU_Extra!O$157:O$362,0)),Countries!$A:$B,2,FALSE),"")</f>
        <v/>
      </c>
      <c r="R179" s="144" t="str">
        <f>IFERROR(VLOOKUP(INDEX(EU_Extra!$D$157:$D$362,MATCH(LARGE(EU_Extra!P$157:P$362,$D179),EU_Extra!P$157:P$362,0)),Countries!$A:$B,2,FALSE),"")</f>
        <v/>
      </c>
      <c r="S179" s="144" t="str">
        <f>IFERROR(VLOOKUP(INDEX(EU_Extra!$D$157:$D$362,MATCH(LARGE(EU_Extra!Q$157:Q$362,$D179),EU_Extra!Q$157:Q$362,0)),Countries!$A:$B,2,FALSE),"")</f>
        <v/>
      </c>
      <c r="T179" s="144" t="str">
        <f>IFERROR(VLOOKUP(INDEX(EU_Extra!$D$157:$D$362,MATCH(LARGE(EU_Extra!R$157:R$362,$D179),EU_Extra!R$157:R$362,0)),Countries!$A:$B,2,FALSE),"")</f>
        <v/>
      </c>
      <c r="U179" s="144" t="str">
        <f>IFERROR(VLOOKUP(INDEX(EU_Extra!$D$157:$D$362,MATCH(LARGE(EU_Extra!S$157:S$362,$D179),EU_Extra!S$157:S$362,0)),Countries!$A:$B,2,FALSE),"")</f>
        <v/>
      </c>
      <c r="V179" s="144" t="str">
        <f>IFERROR(VLOOKUP(INDEX(EU_Extra!$D$157:$D$362,MATCH(LARGE(EU_Extra!T$157:T$362,$D179),EU_Extra!T$157:T$362,0)),Countries!$A:$B,2,FALSE),"")</f>
        <v/>
      </c>
      <c r="W179" s="144" t="str">
        <f>IFERROR(VLOOKUP(INDEX(EU_Extra!$D$157:$D$362,MATCH(LARGE(EU_Extra!U$157:U$362,$D179),EU_Extra!U$157:U$362,0)),Countries!$A:$B,2,FALSE),"")</f>
        <v/>
      </c>
      <c r="X179" s="144" t="str">
        <f>IFERROR(VLOOKUP(INDEX(EU_Extra!$D$157:$D$362,MATCH(LARGE(EU_Extra!V$157:V$362,$D179),EU_Extra!V$157:V$362,0)),Countries!$A:$B,2,FALSE),"")</f>
        <v/>
      </c>
      <c r="Y179" s="144" t="str">
        <f>IFERROR(VLOOKUP(INDEX(EU_Extra!$D$157:$D$362,MATCH(LARGE(EU_Extra!W$157:W$362,$D179),EU_Extra!W$157:W$362,0)),Countries!$A:$B,2,FALSE),"")</f>
        <v/>
      </c>
      <c r="Z179" s="144" t="str">
        <f>IFERROR(VLOOKUP(INDEX(EU_Extra!$D$157:$D$362,MATCH(LARGE(EU_Extra!X$157:X$362,$D179),EU_Extra!X$157:X$362,0)),Countries!$A:$B,2,FALSE),"")</f>
        <v/>
      </c>
      <c r="AA179" s="144" t="str">
        <f>IFERROR(VLOOKUP(INDEX(EU_Extra!$D$157:$D$362,MATCH(LARGE(EU_Extra!Y$157:Y$362,$D179),EU_Extra!Y$157:Y$362,0)),Countries!$A:$B,2,FALSE),"")</f>
        <v/>
      </c>
      <c r="AB179" s="144" t="str">
        <f>IFERROR(VLOOKUP(INDEX(EU_Extra!$D$157:$D$362,MATCH(LARGE(EU_Extra!Z$157:Z$362,$D179),EU_Extra!Z$157:Z$362,0)),Countries!$A:$B,2,FALSE),"")</f>
        <v/>
      </c>
      <c r="AC179" s="144" t="str">
        <f>IFERROR(VLOOKUP(INDEX(EU_Extra!$D$157:$D$362,MATCH(LARGE(EU_Extra!AA$157:AA$362,$D179),EU_Extra!AA$157:AA$362,0)),Countries!$A:$B,2,FALSE),"")</f>
        <v/>
      </c>
      <c r="AD179" s="144" t="str">
        <f>IFERROR(VLOOKUP(INDEX(EU_Extra!$D$157:$D$362,MATCH(LARGE(EU_Extra!AB$157:AB$362,$D179),EU_Extra!AB$157:AB$362,0)),Countries!$A:$B,2,FALSE),"")</f>
        <v/>
      </c>
      <c r="AE179" s="144" t="str">
        <f>IFERROR(VLOOKUP(INDEX(EU_Extra!$D$157:$D$362,MATCH(LARGE(EU_Extra!AC$157:AC$362,$D179),EU_Extra!AC$157:AC$362,0)),Countries!$A:$B,2,FALSE),"")</f>
        <v/>
      </c>
      <c r="AF179" s="144" t="str">
        <f>IFERROR(VLOOKUP(INDEX(EU_Extra!$D$157:$D$362,MATCH(LARGE(EU_Extra!AD$157:AD$362,$D179),EU_Extra!AD$157:AD$362,0)),Countries!$A:$B,2,FALSE),"")</f>
        <v/>
      </c>
      <c r="AG179" s="144" t="str">
        <f>IFERROR(VLOOKUP(INDEX(EU_Extra!$D$157:$D$362,MATCH(LARGE(EU_Extra!AE$157:AE$362,$D179),EU_Extra!AE$157:AE$362,0)),Countries!$A:$B,2,FALSE),"")</f>
        <v/>
      </c>
      <c r="AH179" s="144" t="str">
        <f>IFERROR(VLOOKUP(INDEX(EU_Extra!$D$157:$D$362,MATCH(LARGE(EU_Extra!AF$157:AF$362,$D179),EU_Extra!AF$157:AF$362,0)),Countries!$A:$B,2,FALSE),"")</f>
        <v/>
      </c>
      <c r="AI179" s="144" t="str">
        <f>IFERROR(VLOOKUP(INDEX(EU_Extra!$D$157:$D$362,MATCH(LARGE(EU_Extra!AG$157:AG$362,$D179),EU_Extra!AG$157:AG$362,0)),Countries!$A:$B,2,FALSE),"")</f>
        <v/>
      </c>
      <c r="AJ179" s="144" t="str">
        <f>IFERROR(VLOOKUP(INDEX(EU_Extra!$D$157:$D$362,MATCH(LARGE(EU_Extra!AH$157:AH$362,$D179),EU_Extra!AH$157:AH$362,0)),Countries!$A:$B,2,FALSE),"")</f>
        <v/>
      </c>
    </row>
    <row r="180" spans="4:36" ht="16" customHeight="1">
      <c r="D180" s="145">
        <f t="shared" si="3"/>
        <v>173</v>
      </c>
      <c r="E180" s="144" t="str">
        <f>IFERROR(VLOOKUP(INDEX(EU_Extra!$D$156:$D$362,MATCH(LARGE(EU_Extra!#REF!,$D180),EU_Extra!#REF!,0)),Countries!$A:$B,2,FALSE),"")</f>
        <v/>
      </c>
      <c r="F180" s="144" t="str">
        <f>IFERROR(VLOOKUP(INDEX(EU_Extra!$D$156:$D$362,MATCH(LARGE(EU_Extra!#REF!,$D180),EU_Extra!#REF!,0)),Countries!$A:$B,2,FALSE),"")</f>
        <v/>
      </c>
      <c r="G180" s="144" t="str">
        <f>IFERROR(VLOOKUP(INDEX(EU_Extra!$D$157:$D$362,MATCH(LARGE(EU_Extra!E$157:E$362,$D180),EU_Extra!E$157:E$362,0)),Countries!$A:$B,2,FALSE),"")</f>
        <v/>
      </c>
      <c r="H180" s="144" t="str">
        <f>IFERROR(VLOOKUP(INDEX(EU_Extra!$D$157:$D$362,MATCH(LARGE(EU_Extra!F$157:F$362,$D180),EU_Extra!F$157:F$362,0)),Countries!$A:$B,2,FALSE),"")</f>
        <v/>
      </c>
      <c r="I180" s="144" t="str">
        <f>IFERROR(VLOOKUP(INDEX(EU_Extra!$D$157:$D$362,MATCH(LARGE(EU_Extra!G$157:G$362,$D180),EU_Extra!G$157:G$362,0)),Countries!$A:$B,2,FALSE),"")</f>
        <v/>
      </c>
      <c r="J180" s="144" t="str">
        <f>IFERROR(VLOOKUP(INDEX(EU_Extra!$D$157:$D$362,MATCH(LARGE(EU_Extra!H$157:H$362,$D180),EU_Extra!H$157:H$362,0)),Countries!$A:$B,2,FALSE),"")</f>
        <v/>
      </c>
      <c r="K180" s="144" t="str">
        <f>IFERROR(VLOOKUP(INDEX(EU_Extra!$D$157:$D$362,MATCH(LARGE(EU_Extra!I$157:I$362,$D180),EU_Extra!I$157:I$362,0)),Countries!$A:$B,2,FALSE),"")</f>
        <v/>
      </c>
      <c r="L180" s="144" t="str">
        <f>IFERROR(VLOOKUP(INDEX(EU_Extra!$D$157:$D$362,MATCH(LARGE(EU_Extra!J$157:J$362,$D180),EU_Extra!J$157:J$362,0)),Countries!$A:$B,2,FALSE),"")</f>
        <v/>
      </c>
      <c r="M180" s="144" t="str">
        <f>IFERROR(VLOOKUP(INDEX(EU_Extra!$D$157:$D$362,MATCH(LARGE(EU_Extra!K$157:K$362,$D180),EU_Extra!K$157:K$362,0)),Countries!$A:$B,2,FALSE),"")</f>
        <v/>
      </c>
      <c r="N180" s="144" t="str">
        <f>IFERROR(VLOOKUP(INDEX(EU_Extra!$D$157:$D$362,MATCH(LARGE(EU_Extra!L$157:L$362,$D180),EU_Extra!L$157:L$362,0)),Countries!$A:$B,2,FALSE),"")</f>
        <v/>
      </c>
      <c r="O180" s="144" t="str">
        <f>IFERROR(VLOOKUP(INDEX(EU_Extra!$D$157:$D$362,MATCH(LARGE(EU_Extra!M$157:M$362,$D180),EU_Extra!M$157:M$362,0)),Countries!$A:$B,2,FALSE),"")</f>
        <v/>
      </c>
      <c r="P180" s="144" t="str">
        <f>IFERROR(VLOOKUP(INDEX(EU_Extra!$D$157:$D$362,MATCH(LARGE(EU_Extra!N$157:N$362,$D180),EU_Extra!N$157:N$362,0)),Countries!$A:$B,2,FALSE),"")</f>
        <v/>
      </c>
      <c r="Q180" s="144" t="str">
        <f>IFERROR(VLOOKUP(INDEX(EU_Extra!$D$157:$D$362,MATCH(LARGE(EU_Extra!O$157:O$362,$D180),EU_Extra!O$157:O$362,0)),Countries!$A:$B,2,FALSE),"")</f>
        <v/>
      </c>
      <c r="R180" s="144" t="str">
        <f>IFERROR(VLOOKUP(INDEX(EU_Extra!$D$157:$D$362,MATCH(LARGE(EU_Extra!P$157:P$362,$D180),EU_Extra!P$157:P$362,0)),Countries!$A:$B,2,FALSE),"")</f>
        <v/>
      </c>
      <c r="S180" s="144" t="str">
        <f>IFERROR(VLOOKUP(INDEX(EU_Extra!$D$157:$D$362,MATCH(LARGE(EU_Extra!Q$157:Q$362,$D180),EU_Extra!Q$157:Q$362,0)),Countries!$A:$B,2,FALSE),"")</f>
        <v/>
      </c>
      <c r="T180" s="144" t="str">
        <f>IFERROR(VLOOKUP(INDEX(EU_Extra!$D$157:$D$362,MATCH(LARGE(EU_Extra!R$157:R$362,$D180),EU_Extra!R$157:R$362,0)),Countries!$A:$B,2,FALSE),"")</f>
        <v/>
      </c>
      <c r="U180" s="144" t="str">
        <f>IFERROR(VLOOKUP(INDEX(EU_Extra!$D$157:$D$362,MATCH(LARGE(EU_Extra!S$157:S$362,$D180),EU_Extra!S$157:S$362,0)),Countries!$A:$B,2,FALSE),"")</f>
        <v/>
      </c>
      <c r="V180" s="144" t="str">
        <f>IFERROR(VLOOKUP(INDEX(EU_Extra!$D$157:$D$362,MATCH(LARGE(EU_Extra!T$157:T$362,$D180),EU_Extra!T$157:T$362,0)),Countries!$A:$B,2,FALSE),"")</f>
        <v/>
      </c>
      <c r="W180" s="144" t="str">
        <f>IFERROR(VLOOKUP(INDEX(EU_Extra!$D$157:$D$362,MATCH(LARGE(EU_Extra!U$157:U$362,$D180),EU_Extra!U$157:U$362,0)),Countries!$A:$B,2,FALSE),"")</f>
        <v/>
      </c>
      <c r="X180" s="144" t="str">
        <f>IFERROR(VLOOKUP(INDEX(EU_Extra!$D$157:$D$362,MATCH(LARGE(EU_Extra!V$157:V$362,$D180),EU_Extra!V$157:V$362,0)),Countries!$A:$B,2,FALSE),"")</f>
        <v/>
      </c>
      <c r="Y180" s="144" t="str">
        <f>IFERROR(VLOOKUP(INDEX(EU_Extra!$D$157:$D$362,MATCH(LARGE(EU_Extra!W$157:W$362,$D180),EU_Extra!W$157:W$362,0)),Countries!$A:$B,2,FALSE),"")</f>
        <v/>
      </c>
      <c r="Z180" s="144" t="str">
        <f>IFERROR(VLOOKUP(INDEX(EU_Extra!$D$157:$D$362,MATCH(LARGE(EU_Extra!X$157:X$362,$D180),EU_Extra!X$157:X$362,0)),Countries!$A:$B,2,FALSE),"")</f>
        <v/>
      </c>
      <c r="AA180" s="144" t="str">
        <f>IFERROR(VLOOKUP(INDEX(EU_Extra!$D$157:$D$362,MATCH(LARGE(EU_Extra!Y$157:Y$362,$D180),EU_Extra!Y$157:Y$362,0)),Countries!$A:$B,2,FALSE),"")</f>
        <v/>
      </c>
      <c r="AB180" s="144" t="str">
        <f>IFERROR(VLOOKUP(INDEX(EU_Extra!$D$157:$D$362,MATCH(LARGE(EU_Extra!Z$157:Z$362,$D180),EU_Extra!Z$157:Z$362,0)),Countries!$A:$B,2,FALSE),"")</f>
        <v/>
      </c>
      <c r="AC180" s="144" t="str">
        <f>IFERROR(VLOOKUP(INDEX(EU_Extra!$D$157:$D$362,MATCH(LARGE(EU_Extra!AA$157:AA$362,$D180),EU_Extra!AA$157:AA$362,0)),Countries!$A:$B,2,FALSE),"")</f>
        <v/>
      </c>
      <c r="AD180" s="144" t="str">
        <f>IFERROR(VLOOKUP(INDEX(EU_Extra!$D$157:$D$362,MATCH(LARGE(EU_Extra!AB$157:AB$362,$D180),EU_Extra!AB$157:AB$362,0)),Countries!$A:$B,2,FALSE),"")</f>
        <v/>
      </c>
      <c r="AE180" s="144" t="str">
        <f>IFERROR(VLOOKUP(INDEX(EU_Extra!$D$157:$D$362,MATCH(LARGE(EU_Extra!AC$157:AC$362,$D180),EU_Extra!AC$157:AC$362,0)),Countries!$A:$B,2,FALSE),"")</f>
        <v/>
      </c>
      <c r="AF180" s="144" t="str">
        <f>IFERROR(VLOOKUP(INDEX(EU_Extra!$D$157:$D$362,MATCH(LARGE(EU_Extra!AD$157:AD$362,$D180),EU_Extra!AD$157:AD$362,0)),Countries!$A:$B,2,FALSE),"")</f>
        <v/>
      </c>
      <c r="AG180" s="144" t="str">
        <f>IFERROR(VLOOKUP(INDEX(EU_Extra!$D$157:$D$362,MATCH(LARGE(EU_Extra!AE$157:AE$362,$D180),EU_Extra!AE$157:AE$362,0)),Countries!$A:$B,2,FALSE),"")</f>
        <v/>
      </c>
      <c r="AH180" s="144" t="str">
        <f>IFERROR(VLOOKUP(INDEX(EU_Extra!$D$157:$D$362,MATCH(LARGE(EU_Extra!AF$157:AF$362,$D180),EU_Extra!AF$157:AF$362,0)),Countries!$A:$B,2,FALSE),"")</f>
        <v/>
      </c>
      <c r="AI180" s="144" t="str">
        <f>IFERROR(VLOOKUP(INDEX(EU_Extra!$D$157:$D$362,MATCH(LARGE(EU_Extra!AG$157:AG$362,$D180),EU_Extra!AG$157:AG$362,0)),Countries!$A:$B,2,FALSE),"")</f>
        <v/>
      </c>
      <c r="AJ180" s="144" t="str">
        <f>IFERROR(VLOOKUP(INDEX(EU_Extra!$D$157:$D$362,MATCH(LARGE(EU_Extra!AH$157:AH$362,$D180),EU_Extra!AH$157:AH$362,0)),Countries!$A:$B,2,FALSE),"")</f>
        <v/>
      </c>
    </row>
    <row r="181" spans="4:36" ht="16" customHeight="1">
      <c r="D181" s="145">
        <f t="shared" si="3"/>
        <v>174</v>
      </c>
      <c r="E181" s="144" t="str">
        <f>IFERROR(VLOOKUP(INDEX(EU_Extra!$D$156:$D$362,MATCH(LARGE(EU_Extra!#REF!,$D181),EU_Extra!#REF!,0)),Countries!$A:$B,2,FALSE),"")</f>
        <v/>
      </c>
      <c r="F181" s="144" t="str">
        <f>IFERROR(VLOOKUP(INDEX(EU_Extra!$D$156:$D$362,MATCH(LARGE(EU_Extra!#REF!,$D181),EU_Extra!#REF!,0)),Countries!$A:$B,2,FALSE),"")</f>
        <v/>
      </c>
      <c r="G181" s="144" t="str">
        <f>IFERROR(VLOOKUP(INDEX(EU_Extra!$D$157:$D$362,MATCH(LARGE(EU_Extra!E$157:E$362,$D181),EU_Extra!E$157:E$362,0)),Countries!$A:$B,2,FALSE),"")</f>
        <v/>
      </c>
      <c r="H181" s="144" t="str">
        <f>IFERROR(VLOOKUP(INDEX(EU_Extra!$D$157:$D$362,MATCH(LARGE(EU_Extra!F$157:F$362,$D181),EU_Extra!F$157:F$362,0)),Countries!$A:$B,2,FALSE),"")</f>
        <v/>
      </c>
      <c r="I181" s="144" t="str">
        <f>IFERROR(VLOOKUP(INDEX(EU_Extra!$D$157:$D$362,MATCH(LARGE(EU_Extra!G$157:G$362,$D181),EU_Extra!G$157:G$362,0)),Countries!$A:$B,2,FALSE),"")</f>
        <v/>
      </c>
      <c r="J181" s="144" t="str">
        <f>IFERROR(VLOOKUP(INDEX(EU_Extra!$D$157:$D$362,MATCH(LARGE(EU_Extra!H$157:H$362,$D181),EU_Extra!H$157:H$362,0)),Countries!$A:$B,2,FALSE),"")</f>
        <v/>
      </c>
      <c r="K181" s="144" t="str">
        <f>IFERROR(VLOOKUP(INDEX(EU_Extra!$D$157:$D$362,MATCH(LARGE(EU_Extra!I$157:I$362,$D181),EU_Extra!I$157:I$362,0)),Countries!$A:$B,2,FALSE),"")</f>
        <v/>
      </c>
      <c r="L181" s="144" t="str">
        <f>IFERROR(VLOOKUP(INDEX(EU_Extra!$D$157:$D$362,MATCH(LARGE(EU_Extra!J$157:J$362,$D181),EU_Extra!J$157:J$362,0)),Countries!$A:$B,2,FALSE),"")</f>
        <v/>
      </c>
      <c r="M181" s="144" t="str">
        <f>IFERROR(VLOOKUP(INDEX(EU_Extra!$D$157:$D$362,MATCH(LARGE(EU_Extra!K$157:K$362,$D181),EU_Extra!K$157:K$362,0)),Countries!$A:$B,2,FALSE),"")</f>
        <v/>
      </c>
      <c r="N181" s="144" t="str">
        <f>IFERROR(VLOOKUP(INDEX(EU_Extra!$D$157:$D$362,MATCH(LARGE(EU_Extra!L$157:L$362,$D181),EU_Extra!L$157:L$362,0)),Countries!$A:$B,2,FALSE),"")</f>
        <v/>
      </c>
      <c r="O181" s="144" t="str">
        <f>IFERROR(VLOOKUP(INDEX(EU_Extra!$D$157:$D$362,MATCH(LARGE(EU_Extra!M$157:M$362,$D181),EU_Extra!M$157:M$362,0)),Countries!$A:$B,2,FALSE),"")</f>
        <v/>
      </c>
      <c r="P181" s="144" t="str">
        <f>IFERROR(VLOOKUP(INDEX(EU_Extra!$D$157:$D$362,MATCH(LARGE(EU_Extra!N$157:N$362,$D181),EU_Extra!N$157:N$362,0)),Countries!$A:$B,2,FALSE),"")</f>
        <v/>
      </c>
      <c r="Q181" s="144" t="str">
        <f>IFERROR(VLOOKUP(INDEX(EU_Extra!$D$157:$D$362,MATCH(LARGE(EU_Extra!O$157:O$362,$D181),EU_Extra!O$157:O$362,0)),Countries!$A:$B,2,FALSE),"")</f>
        <v/>
      </c>
      <c r="R181" s="144" t="str">
        <f>IFERROR(VLOOKUP(INDEX(EU_Extra!$D$157:$D$362,MATCH(LARGE(EU_Extra!P$157:P$362,$D181),EU_Extra!P$157:P$362,0)),Countries!$A:$B,2,FALSE),"")</f>
        <v/>
      </c>
      <c r="S181" s="144" t="str">
        <f>IFERROR(VLOOKUP(INDEX(EU_Extra!$D$157:$D$362,MATCH(LARGE(EU_Extra!Q$157:Q$362,$D181),EU_Extra!Q$157:Q$362,0)),Countries!$A:$B,2,FALSE),"")</f>
        <v/>
      </c>
      <c r="T181" s="144" t="str">
        <f>IFERROR(VLOOKUP(INDEX(EU_Extra!$D$157:$D$362,MATCH(LARGE(EU_Extra!R$157:R$362,$D181),EU_Extra!R$157:R$362,0)),Countries!$A:$B,2,FALSE),"")</f>
        <v/>
      </c>
      <c r="U181" s="144" t="str">
        <f>IFERROR(VLOOKUP(INDEX(EU_Extra!$D$157:$D$362,MATCH(LARGE(EU_Extra!S$157:S$362,$D181),EU_Extra!S$157:S$362,0)),Countries!$A:$B,2,FALSE),"")</f>
        <v/>
      </c>
      <c r="V181" s="144" t="str">
        <f>IFERROR(VLOOKUP(INDEX(EU_Extra!$D$157:$D$362,MATCH(LARGE(EU_Extra!T$157:T$362,$D181),EU_Extra!T$157:T$362,0)),Countries!$A:$B,2,FALSE),"")</f>
        <v/>
      </c>
      <c r="W181" s="144" t="str">
        <f>IFERROR(VLOOKUP(INDEX(EU_Extra!$D$157:$D$362,MATCH(LARGE(EU_Extra!U$157:U$362,$D181),EU_Extra!U$157:U$362,0)),Countries!$A:$B,2,FALSE),"")</f>
        <v/>
      </c>
      <c r="X181" s="144" t="str">
        <f>IFERROR(VLOOKUP(INDEX(EU_Extra!$D$157:$D$362,MATCH(LARGE(EU_Extra!V$157:V$362,$D181),EU_Extra!V$157:V$362,0)),Countries!$A:$B,2,FALSE),"")</f>
        <v/>
      </c>
      <c r="Y181" s="144" t="str">
        <f>IFERROR(VLOOKUP(INDEX(EU_Extra!$D$157:$D$362,MATCH(LARGE(EU_Extra!W$157:W$362,$D181),EU_Extra!W$157:W$362,0)),Countries!$A:$B,2,FALSE),"")</f>
        <v/>
      </c>
      <c r="Z181" s="144" t="str">
        <f>IFERROR(VLOOKUP(INDEX(EU_Extra!$D$157:$D$362,MATCH(LARGE(EU_Extra!X$157:X$362,$D181),EU_Extra!X$157:X$362,0)),Countries!$A:$B,2,FALSE),"")</f>
        <v/>
      </c>
      <c r="AA181" s="144" t="str">
        <f>IFERROR(VLOOKUP(INDEX(EU_Extra!$D$157:$D$362,MATCH(LARGE(EU_Extra!Y$157:Y$362,$D181),EU_Extra!Y$157:Y$362,0)),Countries!$A:$B,2,FALSE),"")</f>
        <v/>
      </c>
      <c r="AB181" s="144" t="str">
        <f>IFERROR(VLOOKUP(INDEX(EU_Extra!$D$157:$D$362,MATCH(LARGE(EU_Extra!Z$157:Z$362,$D181),EU_Extra!Z$157:Z$362,0)),Countries!$A:$B,2,FALSE),"")</f>
        <v/>
      </c>
      <c r="AC181" s="144" t="str">
        <f>IFERROR(VLOOKUP(INDEX(EU_Extra!$D$157:$D$362,MATCH(LARGE(EU_Extra!AA$157:AA$362,$D181),EU_Extra!AA$157:AA$362,0)),Countries!$A:$B,2,FALSE),"")</f>
        <v/>
      </c>
      <c r="AD181" s="144" t="str">
        <f>IFERROR(VLOOKUP(INDEX(EU_Extra!$D$157:$D$362,MATCH(LARGE(EU_Extra!AB$157:AB$362,$D181),EU_Extra!AB$157:AB$362,0)),Countries!$A:$B,2,FALSE),"")</f>
        <v/>
      </c>
      <c r="AE181" s="144" t="str">
        <f>IFERROR(VLOOKUP(INDEX(EU_Extra!$D$157:$D$362,MATCH(LARGE(EU_Extra!AC$157:AC$362,$D181),EU_Extra!AC$157:AC$362,0)),Countries!$A:$B,2,FALSE),"")</f>
        <v/>
      </c>
      <c r="AF181" s="144" t="str">
        <f>IFERROR(VLOOKUP(INDEX(EU_Extra!$D$157:$D$362,MATCH(LARGE(EU_Extra!AD$157:AD$362,$D181),EU_Extra!AD$157:AD$362,0)),Countries!$A:$B,2,FALSE),"")</f>
        <v/>
      </c>
      <c r="AG181" s="144" t="str">
        <f>IFERROR(VLOOKUP(INDEX(EU_Extra!$D$157:$D$362,MATCH(LARGE(EU_Extra!AE$157:AE$362,$D181),EU_Extra!AE$157:AE$362,0)),Countries!$A:$B,2,FALSE),"")</f>
        <v/>
      </c>
      <c r="AH181" s="144" t="str">
        <f>IFERROR(VLOOKUP(INDEX(EU_Extra!$D$157:$D$362,MATCH(LARGE(EU_Extra!AF$157:AF$362,$D181),EU_Extra!AF$157:AF$362,0)),Countries!$A:$B,2,FALSE),"")</f>
        <v/>
      </c>
      <c r="AI181" s="144" t="str">
        <f>IFERROR(VLOOKUP(INDEX(EU_Extra!$D$157:$D$362,MATCH(LARGE(EU_Extra!AG$157:AG$362,$D181),EU_Extra!AG$157:AG$362,0)),Countries!$A:$B,2,FALSE),"")</f>
        <v/>
      </c>
      <c r="AJ181" s="144" t="str">
        <f>IFERROR(VLOOKUP(INDEX(EU_Extra!$D$157:$D$362,MATCH(LARGE(EU_Extra!AH$157:AH$362,$D181),EU_Extra!AH$157:AH$362,0)),Countries!$A:$B,2,FALSE),"")</f>
        <v/>
      </c>
    </row>
    <row r="182" spans="4:36" ht="16" customHeight="1">
      <c r="D182" s="145">
        <f t="shared" si="3"/>
        <v>175</v>
      </c>
      <c r="E182" s="144" t="str">
        <f>IFERROR(VLOOKUP(INDEX(EU_Extra!$D$156:$D$362,MATCH(LARGE(EU_Extra!#REF!,$D182),EU_Extra!#REF!,0)),Countries!$A:$B,2,FALSE),"")</f>
        <v/>
      </c>
      <c r="F182" s="144" t="str">
        <f>IFERROR(VLOOKUP(INDEX(EU_Extra!$D$156:$D$362,MATCH(LARGE(EU_Extra!#REF!,$D182),EU_Extra!#REF!,0)),Countries!$A:$B,2,FALSE),"")</f>
        <v/>
      </c>
      <c r="G182" s="144" t="str">
        <f>IFERROR(VLOOKUP(INDEX(EU_Extra!$D$157:$D$362,MATCH(LARGE(EU_Extra!E$157:E$362,$D182),EU_Extra!E$157:E$362,0)),Countries!$A:$B,2,FALSE),"")</f>
        <v/>
      </c>
      <c r="H182" s="144" t="str">
        <f>IFERROR(VLOOKUP(INDEX(EU_Extra!$D$157:$D$362,MATCH(LARGE(EU_Extra!F$157:F$362,$D182),EU_Extra!F$157:F$362,0)),Countries!$A:$B,2,FALSE),"")</f>
        <v/>
      </c>
      <c r="I182" s="144" t="str">
        <f>IFERROR(VLOOKUP(INDEX(EU_Extra!$D$157:$D$362,MATCH(LARGE(EU_Extra!G$157:G$362,$D182),EU_Extra!G$157:G$362,0)),Countries!$A:$B,2,FALSE),"")</f>
        <v/>
      </c>
      <c r="J182" s="144" t="str">
        <f>IFERROR(VLOOKUP(INDEX(EU_Extra!$D$157:$D$362,MATCH(LARGE(EU_Extra!H$157:H$362,$D182),EU_Extra!H$157:H$362,0)),Countries!$A:$B,2,FALSE),"")</f>
        <v/>
      </c>
      <c r="K182" s="144" t="str">
        <f>IFERROR(VLOOKUP(INDEX(EU_Extra!$D$157:$D$362,MATCH(LARGE(EU_Extra!I$157:I$362,$D182),EU_Extra!I$157:I$362,0)),Countries!$A:$B,2,FALSE),"")</f>
        <v/>
      </c>
      <c r="L182" s="144" t="str">
        <f>IFERROR(VLOOKUP(INDEX(EU_Extra!$D$157:$D$362,MATCH(LARGE(EU_Extra!J$157:J$362,$D182),EU_Extra!J$157:J$362,0)),Countries!$A:$B,2,FALSE),"")</f>
        <v/>
      </c>
      <c r="M182" s="144" t="str">
        <f>IFERROR(VLOOKUP(INDEX(EU_Extra!$D$157:$D$362,MATCH(LARGE(EU_Extra!K$157:K$362,$D182),EU_Extra!K$157:K$362,0)),Countries!$A:$B,2,FALSE),"")</f>
        <v/>
      </c>
      <c r="N182" s="144" t="str">
        <f>IFERROR(VLOOKUP(INDEX(EU_Extra!$D$157:$D$362,MATCH(LARGE(EU_Extra!L$157:L$362,$D182),EU_Extra!L$157:L$362,0)),Countries!$A:$B,2,FALSE),"")</f>
        <v/>
      </c>
      <c r="O182" s="144" t="str">
        <f>IFERROR(VLOOKUP(INDEX(EU_Extra!$D$157:$D$362,MATCH(LARGE(EU_Extra!M$157:M$362,$D182),EU_Extra!M$157:M$362,0)),Countries!$A:$B,2,FALSE),"")</f>
        <v/>
      </c>
      <c r="P182" s="144" t="str">
        <f>IFERROR(VLOOKUP(INDEX(EU_Extra!$D$157:$D$362,MATCH(LARGE(EU_Extra!N$157:N$362,$D182),EU_Extra!N$157:N$362,0)),Countries!$A:$B,2,FALSE),"")</f>
        <v/>
      </c>
      <c r="Q182" s="144" t="str">
        <f>IFERROR(VLOOKUP(INDEX(EU_Extra!$D$157:$D$362,MATCH(LARGE(EU_Extra!O$157:O$362,$D182),EU_Extra!O$157:O$362,0)),Countries!$A:$B,2,FALSE),"")</f>
        <v/>
      </c>
      <c r="R182" s="144" t="str">
        <f>IFERROR(VLOOKUP(INDEX(EU_Extra!$D$157:$D$362,MATCH(LARGE(EU_Extra!P$157:P$362,$D182),EU_Extra!P$157:P$362,0)),Countries!$A:$B,2,FALSE),"")</f>
        <v/>
      </c>
      <c r="S182" s="144" t="str">
        <f>IFERROR(VLOOKUP(INDEX(EU_Extra!$D$157:$D$362,MATCH(LARGE(EU_Extra!Q$157:Q$362,$D182),EU_Extra!Q$157:Q$362,0)),Countries!$A:$B,2,FALSE),"")</f>
        <v/>
      </c>
      <c r="T182" s="144" t="str">
        <f>IFERROR(VLOOKUP(INDEX(EU_Extra!$D$157:$D$362,MATCH(LARGE(EU_Extra!R$157:R$362,$D182),EU_Extra!R$157:R$362,0)),Countries!$A:$B,2,FALSE),"")</f>
        <v/>
      </c>
      <c r="U182" s="144" t="str">
        <f>IFERROR(VLOOKUP(INDEX(EU_Extra!$D$157:$D$362,MATCH(LARGE(EU_Extra!S$157:S$362,$D182),EU_Extra!S$157:S$362,0)),Countries!$A:$B,2,FALSE),"")</f>
        <v/>
      </c>
      <c r="V182" s="144" t="str">
        <f>IFERROR(VLOOKUP(INDEX(EU_Extra!$D$157:$D$362,MATCH(LARGE(EU_Extra!T$157:T$362,$D182),EU_Extra!T$157:T$362,0)),Countries!$A:$B,2,FALSE),"")</f>
        <v/>
      </c>
      <c r="W182" s="144" t="str">
        <f>IFERROR(VLOOKUP(INDEX(EU_Extra!$D$157:$D$362,MATCH(LARGE(EU_Extra!U$157:U$362,$D182),EU_Extra!U$157:U$362,0)),Countries!$A:$B,2,FALSE),"")</f>
        <v/>
      </c>
      <c r="X182" s="144" t="str">
        <f>IFERROR(VLOOKUP(INDEX(EU_Extra!$D$157:$D$362,MATCH(LARGE(EU_Extra!V$157:V$362,$D182),EU_Extra!V$157:V$362,0)),Countries!$A:$B,2,FALSE),"")</f>
        <v/>
      </c>
      <c r="Y182" s="144" t="str">
        <f>IFERROR(VLOOKUP(INDEX(EU_Extra!$D$157:$D$362,MATCH(LARGE(EU_Extra!W$157:W$362,$D182),EU_Extra!W$157:W$362,0)),Countries!$A:$B,2,FALSE),"")</f>
        <v/>
      </c>
      <c r="Z182" s="144" t="str">
        <f>IFERROR(VLOOKUP(INDEX(EU_Extra!$D$157:$D$362,MATCH(LARGE(EU_Extra!X$157:X$362,$D182),EU_Extra!X$157:X$362,0)),Countries!$A:$B,2,FALSE),"")</f>
        <v/>
      </c>
      <c r="AA182" s="144" t="str">
        <f>IFERROR(VLOOKUP(INDEX(EU_Extra!$D$157:$D$362,MATCH(LARGE(EU_Extra!Y$157:Y$362,$D182),EU_Extra!Y$157:Y$362,0)),Countries!$A:$B,2,FALSE),"")</f>
        <v/>
      </c>
      <c r="AB182" s="144" t="str">
        <f>IFERROR(VLOOKUP(INDEX(EU_Extra!$D$157:$D$362,MATCH(LARGE(EU_Extra!Z$157:Z$362,$D182),EU_Extra!Z$157:Z$362,0)),Countries!$A:$B,2,FALSE),"")</f>
        <v/>
      </c>
      <c r="AC182" s="144" t="str">
        <f>IFERROR(VLOOKUP(INDEX(EU_Extra!$D$157:$D$362,MATCH(LARGE(EU_Extra!AA$157:AA$362,$D182),EU_Extra!AA$157:AA$362,0)),Countries!$A:$B,2,FALSE),"")</f>
        <v/>
      </c>
      <c r="AD182" s="144" t="str">
        <f>IFERROR(VLOOKUP(INDEX(EU_Extra!$D$157:$D$362,MATCH(LARGE(EU_Extra!AB$157:AB$362,$D182),EU_Extra!AB$157:AB$362,0)),Countries!$A:$B,2,FALSE),"")</f>
        <v/>
      </c>
      <c r="AE182" s="144" t="str">
        <f>IFERROR(VLOOKUP(INDEX(EU_Extra!$D$157:$D$362,MATCH(LARGE(EU_Extra!AC$157:AC$362,$D182),EU_Extra!AC$157:AC$362,0)),Countries!$A:$B,2,FALSE),"")</f>
        <v/>
      </c>
      <c r="AF182" s="144" t="str">
        <f>IFERROR(VLOOKUP(INDEX(EU_Extra!$D$157:$D$362,MATCH(LARGE(EU_Extra!AD$157:AD$362,$D182),EU_Extra!AD$157:AD$362,0)),Countries!$A:$B,2,FALSE),"")</f>
        <v/>
      </c>
      <c r="AG182" s="144" t="str">
        <f>IFERROR(VLOOKUP(INDEX(EU_Extra!$D$157:$D$362,MATCH(LARGE(EU_Extra!AE$157:AE$362,$D182),EU_Extra!AE$157:AE$362,0)),Countries!$A:$B,2,FALSE),"")</f>
        <v/>
      </c>
      <c r="AH182" s="144" t="str">
        <f>IFERROR(VLOOKUP(INDEX(EU_Extra!$D$157:$D$362,MATCH(LARGE(EU_Extra!AF$157:AF$362,$D182),EU_Extra!AF$157:AF$362,0)),Countries!$A:$B,2,FALSE),"")</f>
        <v/>
      </c>
      <c r="AI182" s="144" t="str">
        <f>IFERROR(VLOOKUP(INDEX(EU_Extra!$D$157:$D$362,MATCH(LARGE(EU_Extra!AG$157:AG$362,$D182),EU_Extra!AG$157:AG$362,0)),Countries!$A:$B,2,FALSE),"")</f>
        <v/>
      </c>
      <c r="AJ182" s="144" t="str">
        <f>IFERROR(VLOOKUP(INDEX(EU_Extra!$D$157:$D$362,MATCH(LARGE(EU_Extra!AH$157:AH$362,$D182),EU_Extra!AH$157:AH$362,0)),Countries!$A:$B,2,FALSE),"")</f>
        <v/>
      </c>
    </row>
    <row r="183" spans="4:36" ht="16" customHeight="1">
      <c r="D183" s="145">
        <f t="shared" si="3"/>
        <v>176</v>
      </c>
      <c r="E183" s="144" t="str">
        <f>IFERROR(VLOOKUP(INDEX(EU_Extra!$D$156:$D$362,MATCH(LARGE(EU_Extra!#REF!,$D183),EU_Extra!#REF!,0)),Countries!$A:$B,2,FALSE),"")</f>
        <v/>
      </c>
      <c r="F183" s="144" t="str">
        <f>IFERROR(VLOOKUP(INDEX(EU_Extra!$D$156:$D$362,MATCH(LARGE(EU_Extra!#REF!,$D183),EU_Extra!#REF!,0)),Countries!$A:$B,2,FALSE),"")</f>
        <v/>
      </c>
      <c r="G183" s="144" t="str">
        <f>IFERROR(VLOOKUP(INDEX(EU_Extra!$D$157:$D$362,MATCH(LARGE(EU_Extra!E$157:E$362,$D183),EU_Extra!E$157:E$362,0)),Countries!$A:$B,2,FALSE),"")</f>
        <v/>
      </c>
      <c r="H183" s="144" t="str">
        <f>IFERROR(VLOOKUP(INDEX(EU_Extra!$D$157:$D$362,MATCH(LARGE(EU_Extra!F$157:F$362,$D183),EU_Extra!F$157:F$362,0)),Countries!$A:$B,2,FALSE),"")</f>
        <v/>
      </c>
      <c r="I183" s="144" t="str">
        <f>IFERROR(VLOOKUP(INDEX(EU_Extra!$D$157:$D$362,MATCH(LARGE(EU_Extra!G$157:G$362,$D183),EU_Extra!G$157:G$362,0)),Countries!$A:$B,2,FALSE),"")</f>
        <v/>
      </c>
      <c r="J183" s="144" t="str">
        <f>IFERROR(VLOOKUP(INDEX(EU_Extra!$D$157:$D$362,MATCH(LARGE(EU_Extra!H$157:H$362,$D183),EU_Extra!H$157:H$362,0)),Countries!$A:$B,2,FALSE),"")</f>
        <v/>
      </c>
      <c r="K183" s="144" t="str">
        <f>IFERROR(VLOOKUP(INDEX(EU_Extra!$D$157:$D$362,MATCH(LARGE(EU_Extra!I$157:I$362,$D183),EU_Extra!I$157:I$362,0)),Countries!$A:$B,2,FALSE),"")</f>
        <v/>
      </c>
      <c r="L183" s="144" t="str">
        <f>IFERROR(VLOOKUP(INDEX(EU_Extra!$D$157:$D$362,MATCH(LARGE(EU_Extra!J$157:J$362,$D183),EU_Extra!J$157:J$362,0)),Countries!$A:$B,2,FALSE),"")</f>
        <v/>
      </c>
      <c r="M183" s="144" t="str">
        <f>IFERROR(VLOOKUP(INDEX(EU_Extra!$D$157:$D$362,MATCH(LARGE(EU_Extra!K$157:K$362,$D183),EU_Extra!K$157:K$362,0)),Countries!$A:$B,2,FALSE),"")</f>
        <v/>
      </c>
      <c r="N183" s="144" t="str">
        <f>IFERROR(VLOOKUP(INDEX(EU_Extra!$D$157:$D$362,MATCH(LARGE(EU_Extra!L$157:L$362,$D183),EU_Extra!L$157:L$362,0)),Countries!$A:$B,2,FALSE),"")</f>
        <v/>
      </c>
      <c r="O183" s="144" t="str">
        <f>IFERROR(VLOOKUP(INDEX(EU_Extra!$D$157:$D$362,MATCH(LARGE(EU_Extra!M$157:M$362,$D183),EU_Extra!M$157:M$362,0)),Countries!$A:$B,2,FALSE),"")</f>
        <v/>
      </c>
      <c r="P183" s="144" t="str">
        <f>IFERROR(VLOOKUP(INDEX(EU_Extra!$D$157:$D$362,MATCH(LARGE(EU_Extra!N$157:N$362,$D183),EU_Extra!N$157:N$362,0)),Countries!$A:$B,2,FALSE),"")</f>
        <v/>
      </c>
      <c r="Q183" s="144" t="str">
        <f>IFERROR(VLOOKUP(INDEX(EU_Extra!$D$157:$D$362,MATCH(LARGE(EU_Extra!O$157:O$362,$D183),EU_Extra!O$157:O$362,0)),Countries!$A:$B,2,FALSE),"")</f>
        <v/>
      </c>
      <c r="R183" s="144" t="str">
        <f>IFERROR(VLOOKUP(INDEX(EU_Extra!$D$157:$D$362,MATCH(LARGE(EU_Extra!P$157:P$362,$D183),EU_Extra!P$157:P$362,0)),Countries!$A:$B,2,FALSE),"")</f>
        <v/>
      </c>
      <c r="S183" s="144" t="str">
        <f>IFERROR(VLOOKUP(INDEX(EU_Extra!$D$157:$D$362,MATCH(LARGE(EU_Extra!Q$157:Q$362,$D183),EU_Extra!Q$157:Q$362,0)),Countries!$A:$B,2,FALSE),"")</f>
        <v/>
      </c>
      <c r="T183" s="144" t="str">
        <f>IFERROR(VLOOKUP(INDEX(EU_Extra!$D$157:$D$362,MATCH(LARGE(EU_Extra!R$157:R$362,$D183),EU_Extra!R$157:R$362,0)),Countries!$A:$B,2,FALSE),"")</f>
        <v/>
      </c>
      <c r="U183" s="144" t="str">
        <f>IFERROR(VLOOKUP(INDEX(EU_Extra!$D$157:$D$362,MATCH(LARGE(EU_Extra!S$157:S$362,$D183),EU_Extra!S$157:S$362,0)),Countries!$A:$B,2,FALSE),"")</f>
        <v/>
      </c>
      <c r="V183" s="144" t="str">
        <f>IFERROR(VLOOKUP(INDEX(EU_Extra!$D$157:$D$362,MATCH(LARGE(EU_Extra!T$157:T$362,$D183),EU_Extra!T$157:T$362,0)),Countries!$A:$B,2,FALSE),"")</f>
        <v/>
      </c>
      <c r="W183" s="144" t="str">
        <f>IFERROR(VLOOKUP(INDEX(EU_Extra!$D$157:$D$362,MATCH(LARGE(EU_Extra!U$157:U$362,$D183),EU_Extra!U$157:U$362,0)),Countries!$A:$B,2,FALSE),"")</f>
        <v/>
      </c>
      <c r="X183" s="144" t="str">
        <f>IFERROR(VLOOKUP(INDEX(EU_Extra!$D$157:$D$362,MATCH(LARGE(EU_Extra!V$157:V$362,$D183),EU_Extra!V$157:V$362,0)),Countries!$A:$B,2,FALSE),"")</f>
        <v/>
      </c>
      <c r="Y183" s="144" t="str">
        <f>IFERROR(VLOOKUP(INDEX(EU_Extra!$D$157:$D$362,MATCH(LARGE(EU_Extra!W$157:W$362,$D183),EU_Extra!W$157:W$362,0)),Countries!$A:$B,2,FALSE),"")</f>
        <v/>
      </c>
      <c r="Z183" s="144" t="str">
        <f>IFERROR(VLOOKUP(INDEX(EU_Extra!$D$157:$D$362,MATCH(LARGE(EU_Extra!X$157:X$362,$D183),EU_Extra!X$157:X$362,0)),Countries!$A:$B,2,FALSE),"")</f>
        <v/>
      </c>
      <c r="AA183" s="144" t="str">
        <f>IFERROR(VLOOKUP(INDEX(EU_Extra!$D$157:$D$362,MATCH(LARGE(EU_Extra!Y$157:Y$362,$D183),EU_Extra!Y$157:Y$362,0)),Countries!$A:$B,2,FALSE),"")</f>
        <v/>
      </c>
      <c r="AB183" s="144" t="str">
        <f>IFERROR(VLOOKUP(INDEX(EU_Extra!$D$157:$D$362,MATCH(LARGE(EU_Extra!Z$157:Z$362,$D183),EU_Extra!Z$157:Z$362,0)),Countries!$A:$B,2,FALSE),"")</f>
        <v/>
      </c>
      <c r="AC183" s="144" t="str">
        <f>IFERROR(VLOOKUP(INDEX(EU_Extra!$D$157:$D$362,MATCH(LARGE(EU_Extra!AA$157:AA$362,$D183),EU_Extra!AA$157:AA$362,0)),Countries!$A:$B,2,FALSE),"")</f>
        <v/>
      </c>
      <c r="AD183" s="144" t="str">
        <f>IFERROR(VLOOKUP(INDEX(EU_Extra!$D$157:$D$362,MATCH(LARGE(EU_Extra!AB$157:AB$362,$D183),EU_Extra!AB$157:AB$362,0)),Countries!$A:$B,2,FALSE),"")</f>
        <v/>
      </c>
      <c r="AE183" s="144" t="str">
        <f>IFERROR(VLOOKUP(INDEX(EU_Extra!$D$157:$D$362,MATCH(LARGE(EU_Extra!AC$157:AC$362,$D183),EU_Extra!AC$157:AC$362,0)),Countries!$A:$B,2,FALSE),"")</f>
        <v/>
      </c>
      <c r="AF183" s="144" t="str">
        <f>IFERROR(VLOOKUP(INDEX(EU_Extra!$D$157:$D$362,MATCH(LARGE(EU_Extra!AD$157:AD$362,$D183),EU_Extra!AD$157:AD$362,0)),Countries!$A:$B,2,FALSE),"")</f>
        <v/>
      </c>
      <c r="AG183" s="144" t="str">
        <f>IFERROR(VLOOKUP(INDEX(EU_Extra!$D$157:$D$362,MATCH(LARGE(EU_Extra!AE$157:AE$362,$D183),EU_Extra!AE$157:AE$362,0)),Countries!$A:$B,2,FALSE),"")</f>
        <v/>
      </c>
      <c r="AH183" s="144" t="str">
        <f>IFERROR(VLOOKUP(INDEX(EU_Extra!$D$157:$D$362,MATCH(LARGE(EU_Extra!AF$157:AF$362,$D183),EU_Extra!AF$157:AF$362,0)),Countries!$A:$B,2,FALSE),"")</f>
        <v/>
      </c>
      <c r="AI183" s="144" t="str">
        <f>IFERROR(VLOOKUP(INDEX(EU_Extra!$D$157:$D$362,MATCH(LARGE(EU_Extra!AG$157:AG$362,$D183),EU_Extra!AG$157:AG$362,0)),Countries!$A:$B,2,FALSE),"")</f>
        <v/>
      </c>
      <c r="AJ183" s="144" t="str">
        <f>IFERROR(VLOOKUP(INDEX(EU_Extra!$D$157:$D$362,MATCH(LARGE(EU_Extra!AH$157:AH$362,$D183),EU_Extra!AH$157:AH$362,0)),Countries!$A:$B,2,FALSE),"")</f>
        <v/>
      </c>
    </row>
    <row r="184" spans="4:36" ht="16" customHeight="1">
      <c r="D184" s="145">
        <f t="shared" si="3"/>
        <v>177</v>
      </c>
      <c r="E184" s="144" t="str">
        <f>IFERROR(VLOOKUP(INDEX(EU_Extra!$D$156:$D$362,MATCH(LARGE(EU_Extra!#REF!,$D184),EU_Extra!#REF!,0)),Countries!$A:$B,2,FALSE),"")</f>
        <v/>
      </c>
      <c r="G184" s="144" t="str">
        <f>IFERROR(VLOOKUP(INDEX(EU_Extra!$D$157:$D$362,MATCH(LARGE(EU_Extra!E$157:E$362,$D184),EU_Extra!E$157:E$362,0)),Countries!$A:$B,2,FALSE),"")</f>
        <v/>
      </c>
      <c r="H184" s="144" t="str">
        <f>IFERROR(VLOOKUP(INDEX(EU_Extra!$D$157:$D$362,MATCH(LARGE(EU_Extra!F$157:F$362,$D184),EU_Extra!F$157:F$362,0)),Countries!$A:$B,2,FALSE),"")</f>
        <v/>
      </c>
      <c r="I184" s="144" t="str">
        <f>IFERROR(VLOOKUP(INDEX(EU_Extra!$D$157:$D$362,MATCH(LARGE(EU_Extra!G$157:G$362,$D184),EU_Extra!G$157:G$362,0)),Countries!$A:$B,2,FALSE),"")</f>
        <v/>
      </c>
      <c r="J184" s="144" t="str">
        <f>IFERROR(VLOOKUP(INDEX(EU_Extra!$D$157:$D$362,MATCH(LARGE(EU_Extra!H$157:H$362,$D184),EU_Extra!H$157:H$362,0)),Countries!$A:$B,2,FALSE),"")</f>
        <v/>
      </c>
      <c r="K184" s="144" t="str">
        <f>IFERROR(VLOOKUP(INDEX(EU_Extra!$D$157:$D$362,MATCH(LARGE(EU_Extra!I$157:I$362,$D184),EU_Extra!I$157:I$362,0)),Countries!$A:$B,2,FALSE),"")</f>
        <v/>
      </c>
      <c r="L184" s="144" t="str">
        <f>IFERROR(VLOOKUP(INDEX(EU_Extra!$D$157:$D$362,MATCH(LARGE(EU_Extra!J$157:J$362,$D184),EU_Extra!J$157:J$362,0)),Countries!$A:$B,2,FALSE),"")</f>
        <v/>
      </c>
      <c r="M184" s="144" t="str">
        <f>IFERROR(VLOOKUP(INDEX(EU_Extra!$D$157:$D$362,MATCH(LARGE(EU_Extra!K$157:K$362,$D184),EU_Extra!K$157:K$362,0)),Countries!$A:$B,2,FALSE),"")</f>
        <v/>
      </c>
      <c r="N184" s="144" t="str">
        <f>IFERROR(VLOOKUP(INDEX(EU_Extra!$D$157:$D$362,MATCH(LARGE(EU_Extra!L$157:L$362,$D184),EU_Extra!L$157:L$362,0)),Countries!$A:$B,2,FALSE),"")</f>
        <v/>
      </c>
      <c r="O184" s="144" t="str">
        <f>IFERROR(VLOOKUP(INDEX(EU_Extra!$D$157:$D$362,MATCH(LARGE(EU_Extra!M$157:M$362,$D184),EU_Extra!M$157:M$362,0)),Countries!$A:$B,2,FALSE),"")</f>
        <v/>
      </c>
      <c r="P184" s="144" t="str">
        <f>IFERROR(VLOOKUP(INDEX(EU_Extra!$D$157:$D$362,MATCH(LARGE(EU_Extra!N$157:N$362,$D184),EU_Extra!N$157:N$362,0)),Countries!$A:$B,2,FALSE),"")</f>
        <v/>
      </c>
      <c r="Q184" s="144" t="str">
        <f>IFERROR(VLOOKUP(INDEX(EU_Extra!$D$157:$D$362,MATCH(LARGE(EU_Extra!O$157:O$362,$D184),EU_Extra!O$157:O$362,0)),Countries!$A:$B,2,FALSE),"")</f>
        <v/>
      </c>
      <c r="R184" s="144" t="str">
        <f>IFERROR(VLOOKUP(INDEX(EU_Extra!$D$157:$D$362,MATCH(LARGE(EU_Extra!P$157:P$362,$D184),EU_Extra!P$157:P$362,0)),Countries!$A:$B,2,FALSE),"")</f>
        <v/>
      </c>
      <c r="S184" s="144" t="str">
        <f>IFERROR(VLOOKUP(INDEX(EU_Extra!$D$157:$D$362,MATCH(LARGE(EU_Extra!Q$157:Q$362,$D184),EU_Extra!Q$157:Q$362,0)),Countries!$A:$B,2,FALSE),"")</f>
        <v/>
      </c>
      <c r="T184" s="144" t="str">
        <f>IFERROR(VLOOKUP(INDEX(EU_Extra!$D$157:$D$362,MATCH(LARGE(EU_Extra!R$157:R$362,$D184),EU_Extra!R$157:R$362,0)),Countries!$A:$B,2,FALSE),"")</f>
        <v/>
      </c>
      <c r="U184" s="144" t="str">
        <f>IFERROR(VLOOKUP(INDEX(EU_Extra!$D$157:$D$362,MATCH(LARGE(EU_Extra!S$157:S$362,$D184),EU_Extra!S$157:S$362,0)),Countries!$A:$B,2,FALSE),"")</f>
        <v/>
      </c>
      <c r="V184" s="144" t="str">
        <f>IFERROR(VLOOKUP(INDEX(EU_Extra!$D$157:$D$362,MATCH(LARGE(EU_Extra!T$157:T$362,$D184),EU_Extra!T$157:T$362,0)),Countries!$A:$B,2,FALSE),"")</f>
        <v/>
      </c>
      <c r="W184" s="144" t="str">
        <f>IFERROR(VLOOKUP(INDEX(EU_Extra!$D$157:$D$362,MATCH(LARGE(EU_Extra!U$157:U$362,$D184),EU_Extra!U$157:U$362,0)),Countries!$A:$B,2,FALSE),"")</f>
        <v/>
      </c>
      <c r="X184" s="144" t="str">
        <f>IFERROR(VLOOKUP(INDEX(EU_Extra!$D$157:$D$362,MATCH(LARGE(EU_Extra!V$157:V$362,$D184),EU_Extra!V$157:V$362,0)),Countries!$A:$B,2,FALSE),"")</f>
        <v/>
      </c>
      <c r="Y184" s="144" t="str">
        <f>IFERROR(VLOOKUP(INDEX(EU_Extra!$D$157:$D$362,MATCH(LARGE(EU_Extra!W$157:W$362,$D184),EU_Extra!W$157:W$362,0)),Countries!$A:$B,2,FALSE),"")</f>
        <v/>
      </c>
      <c r="Z184" s="144" t="str">
        <f>IFERROR(VLOOKUP(INDEX(EU_Extra!$D$157:$D$362,MATCH(LARGE(EU_Extra!X$157:X$362,$D184),EU_Extra!X$157:X$362,0)),Countries!$A:$B,2,FALSE),"")</f>
        <v/>
      </c>
      <c r="AA184" s="144" t="str">
        <f>IFERROR(VLOOKUP(INDEX(EU_Extra!$D$157:$D$362,MATCH(LARGE(EU_Extra!Y$157:Y$362,$D184),EU_Extra!Y$157:Y$362,0)),Countries!$A:$B,2,FALSE),"")</f>
        <v/>
      </c>
      <c r="AB184" s="144" t="str">
        <f>IFERROR(VLOOKUP(INDEX(EU_Extra!$D$157:$D$362,MATCH(LARGE(EU_Extra!Z$157:Z$362,$D184),EU_Extra!Z$157:Z$362,0)),Countries!$A:$B,2,FALSE),"")</f>
        <v/>
      </c>
      <c r="AC184" s="144" t="str">
        <f>IFERROR(VLOOKUP(INDEX(EU_Extra!$D$157:$D$362,MATCH(LARGE(EU_Extra!AA$157:AA$362,$D184),EU_Extra!AA$157:AA$362,0)),Countries!$A:$B,2,FALSE),"")</f>
        <v/>
      </c>
      <c r="AD184" s="144" t="str">
        <f>IFERROR(VLOOKUP(INDEX(EU_Extra!$D$157:$D$362,MATCH(LARGE(EU_Extra!AB$157:AB$362,$D184),EU_Extra!AB$157:AB$362,0)),Countries!$A:$B,2,FALSE),"")</f>
        <v/>
      </c>
      <c r="AE184" s="144" t="str">
        <f>IFERROR(VLOOKUP(INDEX(EU_Extra!$D$157:$D$362,MATCH(LARGE(EU_Extra!AC$157:AC$362,$D184),EU_Extra!AC$157:AC$362,0)),Countries!$A:$B,2,FALSE),"")</f>
        <v/>
      </c>
      <c r="AF184" s="144" t="str">
        <f>IFERROR(VLOOKUP(INDEX(EU_Extra!$D$157:$D$362,MATCH(LARGE(EU_Extra!AD$157:AD$362,$D184),EU_Extra!AD$157:AD$362,0)),Countries!$A:$B,2,FALSE),"")</f>
        <v/>
      </c>
      <c r="AG184" s="144" t="str">
        <f>IFERROR(VLOOKUP(INDEX(EU_Extra!$D$157:$D$362,MATCH(LARGE(EU_Extra!AE$157:AE$362,$D184),EU_Extra!AE$157:AE$362,0)),Countries!$A:$B,2,FALSE),"")</f>
        <v/>
      </c>
      <c r="AH184" s="144" t="str">
        <f>IFERROR(VLOOKUP(INDEX(EU_Extra!$D$157:$D$362,MATCH(LARGE(EU_Extra!AF$157:AF$362,$D184),EU_Extra!AF$157:AF$362,0)),Countries!$A:$B,2,FALSE),"")</f>
        <v/>
      </c>
      <c r="AI184" s="144" t="str">
        <f>IFERROR(VLOOKUP(INDEX(EU_Extra!$D$157:$D$362,MATCH(LARGE(EU_Extra!AG$157:AG$362,$D184),EU_Extra!AG$157:AG$362,0)),Countries!$A:$B,2,FALSE),"")</f>
        <v/>
      </c>
      <c r="AJ184" s="144" t="str">
        <f>IFERROR(VLOOKUP(INDEX(EU_Extra!$D$157:$D$362,MATCH(LARGE(EU_Extra!AH$157:AH$362,$D184),EU_Extra!AH$157:AH$362,0)),Countries!$A:$B,2,FALSE),"")</f>
        <v/>
      </c>
    </row>
    <row r="185" spans="4:36" ht="16" customHeight="1">
      <c r="D185" s="145">
        <f t="shared" si="3"/>
        <v>178</v>
      </c>
      <c r="E185" s="144" t="str">
        <f>IFERROR(VLOOKUP(INDEX(EU_Extra!$D$156:$D$362,MATCH(LARGE(EU_Extra!#REF!,$D185),EU_Extra!#REF!,0)),Countries!$A:$B,2,FALSE),"")</f>
        <v/>
      </c>
      <c r="G185" s="144" t="str">
        <f>IFERROR(VLOOKUP(INDEX(EU_Extra!$D$157:$D$362,MATCH(LARGE(EU_Extra!E$157:E$362,$D185),EU_Extra!E$157:E$362,0)),Countries!$A:$B,2,FALSE),"")</f>
        <v/>
      </c>
      <c r="H185" s="144" t="str">
        <f>IFERROR(VLOOKUP(INDEX(EU_Extra!$D$157:$D$362,MATCH(LARGE(EU_Extra!F$157:F$362,$D185),EU_Extra!F$157:F$362,0)),Countries!$A:$B,2,FALSE),"")</f>
        <v/>
      </c>
      <c r="I185" s="144" t="str">
        <f>IFERROR(VLOOKUP(INDEX(EU_Extra!$D$157:$D$362,MATCH(LARGE(EU_Extra!G$157:G$362,$D185),EU_Extra!G$157:G$362,0)),Countries!$A:$B,2,FALSE),"")</f>
        <v/>
      </c>
      <c r="J185" s="144" t="str">
        <f>IFERROR(VLOOKUP(INDEX(EU_Extra!$D$157:$D$362,MATCH(LARGE(EU_Extra!H$157:H$362,$D185),EU_Extra!H$157:H$362,0)),Countries!$A:$B,2,FALSE),"")</f>
        <v/>
      </c>
      <c r="K185" s="144" t="str">
        <f>IFERROR(VLOOKUP(INDEX(EU_Extra!$D$157:$D$362,MATCH(LARGE(EU_Extra!I$157:I$362,$D185),EU_Extra!I$157:I$362,0)),Countries!$A:$B,2,FALSE),"")</f>
        <v/>
      </c>
      <c r="L185" s="144" t="str">
        <f>IFERROR(VLOOKUP(INDEX(EU_Extra!$D$157:$D$362,MATCH(LARGE(EU_Extra!J$157:J$362,$D185),EU_Extra!J$157:J$362,0)),Countries!$A:$B,2,FALSE),"")</f>
        <v/>
      </c>
      <c r="M185" s="144" t="str">
        <f>IFERROR(VLOOKUP(INDEX(EU_Extra!$D$157:$D$362,MATCH(LARGE(EU_Extra!K$157:K$362,$D185),EU_Extra!K$157:K$362,0)),Countries!$A:$B,2,FALSE),"")</f>
        <v/>
      </c>
      <c r="N185" s="144" t="str">
        <f>IFERROR(VLOOKUP(INDEX(EU_Extra!$D$157:$D$362,MATCH(LARGE(EU_Extra!L$157:L$362,$D185),EU_Extra!L$157:L$362,0)),Countries!$A:$B,2,FALSE),"")</f>
        <v/>
      </c>
      <c r="O185" s="144" t="str">
        <f>IFERROR(VLOOKUP(INDEX(EU_Extra!$D$157:$D$362,MATCH(LARGE(EU_Extra!M$157:M$362,$D185),EU_Extra!M$157:M$362,0)),Countries!$A:$B,2,FALSE),"")</f>
        <v/>
      </c>
      <c r="P185" s="144" t="str">
        <f>IFERROR(VLOOKUP(INDEX(EU_Extra!$D$157:$D$362,MATCH(LARGE(EU_Extra!N$157:N$362,$D185),EU_Extra!N$157:N$362,0)),Countries!$A:$B,2,FALSE),"")</f>
        <v/>
      </c>
      <c r="Q185" s="144" t="str">
        <f>IFERROR(VLOOKUP(INDEX(EU_Extra!$D$157:$D$362,MATCH(LARGE(EU_Extra!O$157:O$362,$D185),EU_Extra!O$157:O$362,0)),Countries!$A:$B,2,FALSE),"")</f>
        <v/>
      </c>
      <c r="R185" s="144" t="str">
        <f>IFERROR(VLOOKUP(INDEX(EU_Extra!$D$157:$D$362,MATCH(LARGE(EU_Extra!P$157:P$362,$D185),EU_Extra!P$157:P$362,0)),Countries!$A:$B,2,FALSE),"")</f>
        <v/>
      </c>
      <c r="S185" s="144" t="str">
        <f>IFERROR(VLOOKUP(INDEX(EU_Extra!$D$157:$D$362,MATCH(LARGE(EU_Extra!Q$157:Q$362,$D185),EU_Extra!Q$157:Q$362,0)),Countries!$A:$B,2,FALSE),"")</f>
        <v/>
      </c>
      <c r="T185" s="144" t="str">
        <f>IFERROR(VLOOKUP(INDEX(EU_Extra!$D$157:$D$362,MATCH(LARGE(EU_Extra!R$157:R$362,$D185),EU_Extra!R$157:R$362,0)),Countries!$A:$B,2,FALSE),"")</f>
        <v/>
      </c>
      <c r="U185" s="144" t="str">
        <f>IFERROR(VLOOKUP(INDEX(EU_Extra!$D$157:$D$362,MATCH(LARGE(EU_Extra!S$157:S$362,$D185),EU_Extra!S$157:S$362,0)),Countries!$A:$B,2,FALSE),"")</f>
        <v/>
      </c>
      <c r="V185" s="144" t="str">
        <f>IFERROR(VLOOKUP(INDEX(EU_Extra!$D$157:$D$362,MATCH(LARGE(EU_Extra!T$157:T$362,$D185),EU_Extra!T$157:T$362,0)),Countries!$A:$B,2,FALSE),"")</f>
        <v/>
      </c>
      <c r="W185" s="144" t="str">
        <f>IFERROR(VLOOKUP(INDEX(EU_Extra!$D$157:$D$362,MATCH(LARGE(EU_Extra!U$157:U$362,$D185),EU_Extra!U$157:U$362,0)),Countries!$A:$B,2,FALSE),"")</f>
        <v/>
      </c>
      <c r="X185" s="144" t="str">
        <f>IFERROR(VLOOKUP(INDEX(EU_Extra!$D$157:$D$362,MATCH(LARGE(EU_Extra!V$157:V$362,$D185),EU_Extra!V$157:V$362,0)),Countries!$A:$B,2,FALSE),"")</f>
        <v/>
      </c>
      <c r="Y185" s="144" t="str">
        <f>IFERROR(VLOOKUP(INDEX(EU_Extra!$D$157:$D$362,MATCH(LARGE(EU_Extra!W$157:W$362,$D185),EU_Extra!W$157:W$362,0)),Countries!$A:$B,2,FALSE),"")</f>
        <v/>
      </c>
      <c r="Z185" s="144" t="str">
        <f>IFERROR(VLOOKUP(INDEX(EU_Extra!$D$157:$D$362,MATCH(LARGE(EU_Extra!X$157:X$362,$D185),EU_Extra!X$157:X$362,0)),Countries!$A:$B,2,FALSE),"")</f>
        <v/>
      </c>
      <c r="AA185" s="144" t="str">
        <f>IFERROR(VLOOKUP(INDEX(EU_Extra!$D$157:$D$362,MATCH(LARGE(EU_Extra!Y$157:Y$362,$D185),EU_Extra!Y$157:Y$362,0)),Countries!$A:$B,2,FALSE),"")</f>
        <v/>
      </c>
      <c r="AB185" s="144" t="str">
        <f>IFERROR(VLOOKUP(INDEX(EU_Extra!$D$157:$D$362,MATCH(LARGE(EU_Extra!Z$157:Z$362,$D185),EU_Extra!Z$157:Z$362,0)),Countries!$A:$B,2,FALSE),"")</f>
        <v/>
      </c>
      <c r="AC185" s="144" t="str">
        <f>IFERROR(VLOOKUP(INDEX(EU_Extra!$D$157:$D$362,MATCH(LARGE(EU_Extra!AA$157:AA$362,$D185),EU_Extra!AA$157:AA$362,0)),Countries!$A:$B,2,FALSE),"")</f>
        <v/>
      </c>
      <c r="AD185" s="144" t="str">
        <f>IFERROR(VLOOKUP(INDEX(EU_Extra!$D$157:$D$362,MATCH(LARGE(EU_Extra!AB$157:AB$362,$D185),EU_Extra!AB$157:AB$362,0)),Countries!$A:$B,2,FALSE),"")</f>
        <v/>
      </c>
      <c r="AE185" s="144" t="str">
        <f>IFERROR(VLOOKUP(INDEX(EU_Extra!$D$157:$D$362,MATCH(LARGE(EU_Extra!AC$157:AC$362,$D185),EU_Extra!AC$157:AC$362,0)),Countries!$A:$B,2,FALSE),"")</f>
        <v/>
      </c>
      <c r="AF185" s="144" t="str">
        <f>IFERROR(VLOOKUP(INDEX(EU_Extra!$D$157:$D$362,MATCH(LARGE(EU_Extra!AD$157:AD$362,$D185),EU_Extra!AD$157:AD$362,0)),Countries!$A:$B,2,FALSE),"")</f>
        <v/>
      </c>
      <c r="AG185" s="144" t="str">
        <f>IFERROR(VLOOKUP(INDEX(EU_Extra!$D$157:$D$362,MATCH(LARGE(EU_Extra!AE$157:AE$362,$D185),EU_Extra!AE$157:AE$362,0)),Countries!$A:$B,2,FALSE),"")</f>
        <v/>
      </c>
      <c r="AH185" s="144" t="str">
        <f>IFERROR(VLOOKUP(INDEX(EU_Extra!$D$157:$D$362,MATCH(LARGE(EU_Extra!AF$157:AF$362,$D185),EU_Extra!AF$157:AF$362,0)),Countries!$A:$B,2,FALSE),"")</f>
        <v/>
      </c>
      <c r="AI185" s="144" t="str">
        <f>IFERROR(VLOOKUP(INDEX(EU_Extra!$D$157:$D$362,MATCH(LARGE(EU_Extra!AG$157:AG$362,$D185),EU_Extra!AG$157:AG$362,0)),Countries!$A:$B,2,FALSE),"")</f>
        <v/>
      </c>
      <c r="AJ185" s="144" t="str">
        <f>IFERROR(VLOOKUP(INDEX(EU_Extra!$D$157:$D$362,MATCH(LARGE(EU_Extra!AH$157:AH$362,$D185),EU_Extra!AH$157:AH$362,0)),Countries!$A:$B,2,FALSE),"")</f>
        <v/>
      </c>
    </row>
    <row r="186" spans="4:36" ht="16" customHeight="1">
      <c r="D186" s="145">
        <f t="shared" si="3"/>
        <v>179</v>
      </c>
      <c r="E186" s="144" t="str">
        <f>IFERROR(VLOOKUP(INDEX(EU_Extra!$D$156:$D$362,MATCH(LARGE(EU_Extra!#REF!,$D186),EU_Extra!#REF!,0)),Countries!$A:$B,2,FALSE),"")</f>
        <v/>
      </c>
      <c r="G186" s="144" t="str">
        <f>IFERROR(VLOOKUP(INDEX(EU_Extra!$D$157:$D$362,MATCH(LARGE(EU_Extra!E$157:E$362,$D186),EU_Extra!E$157:E$362,0)),Countries!$A:$B,2,FALSE),"")</f>
        <v/>
      </c>
      <c r="H186" s="144" t="str">
        <f>IFERROR(VLOOKUP(INDEX(EU_Extra!$D$157:$D$362,MATCH(LARGE(EU_Extra!F$157:F$362,$D186),EU_Extra!F$157:F$362,0)),Countries!$A:$B,2,FALSE),"")</f>
        <v/>
      </c>
      <c r="I186" s="144" t="str">
        <f>IFERROR(VLOOKUP(INDEX(EU_Extra!$D$157:$D$362,MATCH(LARGE(EU_Extra!G$157:G$362,$D186),EU_Extra!G$157:G$362,0)),Countries!$A:$B,2,FALSE),"")</f>
        <v/>
      </c>
      <c r="J186" s="144" t="str">
        <f>IFERROR(VLOOKUP(INDEX(EU_Extra!$D$157:$D$362,MATCH(LARGE(EU_Extra!H$157:H$362,$D186),EU_Extra!H$157:H$362,0)),Countries!$A:$B,2,FALSE),"")</f>
        <v/>
      </c>
      <c r="K186" s="144" t="str">
        <f>IFERROR(VLOOKUP(INDEX(EU_Extra!$D$157:$D$362,MATCH(LARGE(EU_Extra!I$157:I$362,$D186),EU_Extra!I$157:I$362,0)),Countries!$A:$B,2,FALSE),"")</f>
        <v/>
      </c>
      <c r="L186" s="144" t="str">
        <f>IFERROR(VLOOKUP(INDEX(EU_Extra!$D$157:$D$362,MATCH(LARGE(EU_Extra!J$157:J$362,$D186),EU_Extra!J$157:J$362,0)),Countries!$A:$B,2,FALSE),"")</f>
        <v/>
      </c>
      <c r="M186" s="144" t="str">
        <f>IFERROR(VLOOKUP(INDEX(EU_Extra!$D$157:$D$362,MATCH(LARGE(EU_Extra!K$157:K$362,$D186),EU_Extra!K$157:K$362,0)),Countries!$A:$B,2,FALSE),"")</f>
        <v/>
      </c>
      <c r="N186" s="144" t="str">
        <f>IFERROR(VLOOKUP(INDEX(EU_Extra!$D$157:$D$362,MATCH(LARGE(EU_Extra!L$157:L$362,$D186),EU_Extra!L$157:L$362,0)),Countries!$A:$B,2,FALSE),"")</f>
        <v/>
      </c>
      <c r="O186" s="144" t="str">
        <f>IFERROR(VLOOKUP(INDEX(EU_Extra!$D$157:$D$362,MATCH(LARGE(EU_Extra!M$157:M$362,$D186),EU_Extra!M$157:M$362,0)),Countries!$A:$B,2,FALSE),"")</f>
        <v/>
      </c>
      <c r="P186" s="144" t="str">
        <f>IFERROR(VLOOKUP(INDEX(EU_Extra!$D$157:$D$362,MATCH(LARGE(EU_Extra!N$157:N$362,$D186),EU_Extra!N$157:N$362,0)),Countries!$A:$B,2,FALSE),"")</f>
        <v/>
      </c>
      <c r="Q186" s="144" t="str">
        <f>IFERROR(VLOOKUP(INDEX(EU_Extra!$D$157:$D$362,MATCH(LARGE(EU_Extra!O$157:O$362,$D186),EU_Extra!O$157:O$362,0)),Countries!$A:$B,2,FALSE),"")</f>
        <v/>
      </c>
      <c r="R186" s="144" t="str">
        <f>IFERROR(VLOOKUP(INDEX(EU_Extra!$D$157:$D$362,MATCH(LARGE(EU_Extra!P$157:P$362,$D186),EU_Extra!P$157:P$362,0)),Countries!$A:$B,2,FALSE),"")</f>
        <v/>
      </c>
      <c r="S186" s="144" t="str">
        <f>IFERROR(VLOOKUP(INDEX(EU_Extra!$D$157:$D$362,MATCH(LARGE(EU_Extra!Q$157:Q$362,$D186),EU_Extra!Q$157:Q$362,0)),Countries!$A:$B,2,FALSE),"")</f>
        <v/>
      </c>
      <c r="T186" s="144" t="str">
        <f>IFERROR(VLOOKUP(INDEX(EU_Extra!$D$157:$D$362,MATCH(LARGE(EU_Extra!R$157:R$362,$D186),EU_Extra!R$157:R$362,0)),Countries!$A:$B,2,FALSE),"")</f>
        <v/>
      </c>
      <c r="U186" s="144" t="str">
        <f>IFERROR(VLOOKUP(INDEX(EU_Extra!$D$157:$D$362,MATCH(LARGE(EU_Extra!S$157:S$362,$D186),EU_Extra!S$157:S$362,0)),Countries!$A:$B,2,FALSE),"")</f>
        <v/>
      </c>
      <c r="V186" s="144" t="str">
        <f>IFERROR(VLOOKUP(INDEX(EU_Extra!$D$157:$D$362,MATCH(LARGE(EU_Extra!T$157:T$362,$D186),EU_Extra!T$157:T$362,0)),Countries!$A:$B,2,FALSE),"")</f>
        <v/>
      </c>
      <c r="W186" s="144" t="str">
        <f>IFERROR(VLOOKUP(INDEX(EU_Extra!$D$157:$D$362,MATCH(LARGE(EU_Extra!U$157:U$362,$D186),EU_Extra!U$157:U$362,0)),Countries!$A:$B,2,FALSE),"")</f>
        <v/>
      </c>
      <c r="X186" s="144" t="str">
        <f>IFERROR(VLOOKUP(INDEX(EU_Extra!$D$157:$D$362,MATCH(LARGE(EU_Extra!V$157:V$362,$D186),EU_Extra!V$157:V$362,0)),Countries!$A:$B,2,FALSE),"")</f>
        <v/>
      </c>
      <c r="Y186" s="144" t="str">
        <f>IFERROR(VLOOKUP(INDEX(EU_Extra!$D$157:$D$362,MATCH(LARGE(EU_Extra!W$157:W$362,$D186),EU_Extra!W$157:W$362,0)),Countries!$A:$B,2,FALSE),"")</f>
        <v/>
      </c>
      <c r="Z186" s="144" t="str">
        <f>IFERROR(VLOOKUP(INDEX(EU_Extra!$D$157:$D$362,MATCH(LARGE(EU_Extra!X$157:X$362,$D186),EU_Extra!X$157:X$362,0)),Countries!$A:$B,2,FALSE),"")</f>
        <v/>
      </c>
      <c r="AA186" s="144" t="str">
        <f>IFERROR(VLOOKUP(INDEX(EU_Extra!$D$157:$D$362,MATCH(LARGE(EU_Extra!Y$157:Y$362,$D186),EU_Extra!Y$157:Y$362,0)),Countries!$A:$B,2,FALSE),"")</f>
        <v/>
      </c>
      <c r="AB186" s="144" t="str">
        <f>IFERROR(VLOOKUP(INDEX(EU_Extra!$D$157:$D$362,MATCH(LARGE(EU_Extra!Z$157:Z$362,$D186),EU_Extra!Z$157:Z$362,0)),Countries!$A:$B,2,FALSE),"")</f>
        <v/>
      </c>
      <c r="AC186" s="144" t="str">
        <f>IFERROR(VLOOKUP(INDEX(EU_Extra!$D$157:$D$362,MATCH(LARGE(EU_Extra!AA$157:AA$362,$D186),EU_Extra!AA$157:AA$362,0)),Countries!$A:$B,2,FALSE),"")</f>
        <v/>
      </c>
      <c r="AD186" s="144" t="str">
        <f>IFERROR(VLOOKUP(INDEX(EU_Extra!$D$157:$D$362,MATCH(LARGE(EU_Extra!AB$157:AB$362,$D186),EU_Extra!AB$157:AB$362,0)),Countries!$A:$B,2,FALSE),"")</f>
        <v/>
      </c>
      <c r="AE186" s="144" t="str">
        <f>IFERROR(VLOOKUP(INDEX(EU_Extra!$D$157:$D$362,MATCH(LARGE(EU_Extra!AC$157:AC$362,$D186),EU_Extra!AC$157:AC$362,0)),Countries!$A:$B,2,FALSE),"")</f>
        <v/>
      </c>
      <c r="AF186" s="144" t="str">
        <f>IFERROR(VLOOKUP(INDEX(EU_Extra!$D$157:$D$362,MATCH(LARGE(EU_Extra!AD$157:AD$362,$D186),EU_Extra!AD$157:AD$362,0)),Countries!$A:$B,2,FALSE),"")</f>
        <v/>
      </c>
      <c r="AG186" s="144" t="str">
        <f>IFERROR(VLOOKUP(INDEX(EU_Extra!$D$157:$D$362,MATCH(LARGE(EU_Extra!AE$157:AE$362,$D186),EU_Extra!AE$157:AE$362,0)),Countries!$A:$B,2,FALSE),"")</f>
        <v/>
      </c>
      <c r="AH186" s="144" t="str">
        <f>IFERROR(VLOOKUP(INDEX(EU_Extra!$D$157:$D$362,MATCH(LARGE(EU_Extra!AF$157:AF$362,$D186),EU_Extra!AF$157:AF$362,0)),Countries!$A:$B,2,FALSE),"")</f>
        <v/>
      </c>
      <c r="AI186" s="144" t="str">
        <f>IFERROR(VLOOKUP(INDEX(EU_Extra!$D$157:$D$362,MATCH(LARGE(EU_Extra!AG$157:AG$362,$D186),EU_Extra!AG$157:AG$362,0)),Countries!$A:$B,2,FALSE),"")</f>
        <v/>
      </c>
      <c r="AJ186" s="144" t="str">
        <f>IFERROR(VLOOKUP(INDEX(EU_Extra!$D$157:$D$362,MATCH(LARGE(EU_Extra!AH$157:AH$362,$D186),EU_Extra!AH$157:AH$362,0)),Countries!$A:$B,2,FALSE),"")</f>
        <v/>
      </c>
    </row>
    <row r="187" spans="4:36" ht="16" customHeight="1">
      <c r="D187" s="145">
        <f t="shared" si="3"/>
        <v>180</v>
      </c>
      <c r="E187" s="144" t="str">
        <f>IFERROR(VLOOKUP(INDEX(EU_Extra!$D$156:$D$362,MATCH(LARGE(EU_Extra!#REF!,$D187),EU_Extra!#REF!,0)),Countries!$A:$B,2,FALSE),"")</f>
        <v/>
      </c>
      <c r="G187" s="144" t="str">
        <f>IFERROR(VLOOKUP(INDEX(EU_Extra!$D$157:$D$362,MATCH(LARGE(EU_Extra!E$157:E$362,$D187),EU_Extra!E$157:E$362,0)),Countries!$A:$B,2,FALSE),"")</f>
        <v/>
      </c>
      <c r="H187" s="144" t="str">
        <f>IFERROR(VLOOKUP(INDEX(EU_Extra!$D$157:$D$362,MATCH(LARGE(EU_Extra!F$157:F$362,$D187),EU_Extra!F$157:F$362,0)),Countries!$A:$B,2,FALSE),"")</f>
        <v/>
      </c>
      <c r="I187" s="144" t="str">
        <f>IFERROR(VLOOKUP(INDEX(EU_Extra!$D$157:$D$362,MATCH(LARGE(EU_Extra!G$157:G$362,$D187),EU_Extra!G$157:G$362,0)),Countries!$A:$B,2,FALSE),"")</f>
        <v/>
      </c>
      <c r="J187" s="144" t="str">
        <f>IFERROR(VLOOKUP(INDEX(EU_Extra!$D$157:$D$362,MATCH(LARGE(EU_Extra!H$157:H$362,$D187),EU_Extra!H$157:H$362,0)),Countries!$A:$B,2,FALSE),"")</f>
        <v/>
      </c>
      <c r="K187" s="144" t="str">
        <f>IFERROR(VLOOKUP(INDEX(EU_Extra!$D$157:$D$362,MATCH(LARGE(EU_Extra!I$157:I$362,$D187),EU_Extra!I$157:I$362,0)),Countries!$A:$B,2,FALSE),"")</f>
        <v/>
      </c>
      <c r="L187" s="144" t="str">
        <f>IFERROR(VLOOKUP(INDEX(EU_Extra!$D$157:$D$362,MATCH(LARGE(EU_Extra!J$157:J$362,$D187),EU_Extra!J$157:J$362,0)),Countries!$A:$B,2,FALSE),"")</f>
        <v/>
      </c>
      <c r="M187" s="144" t="str">
        <f>IFERROR(VLOOKUP(INDEX(EU_Extra!$D$157:$D$362,MATCH(LARGE(EU_Extra!K$157:K$362,$D187),EU_Extra!K$157:K$362,0)),Countries!$A:$B,2,FALSE),"")</f>
        <v/>
      </c>
      <c r="N187" s="144" t="str">
        <f>IFERROR(VLOOKUP(INDEX(EU_Extra!$D$157:$D$362,MATCH(LARGE(EU_Extra!L$157:L$362,$D187),EU_Extra!L$157:L$362,0)),Countries!$A:$B,2,FALSE),"")</f>
        <v/>
      </c>
      <c r="O187" s="144" t="str">
        <f>IFERROR(VLOOKUP(INDEX(EU_Extra!$D$157:$D$362,MATCH(LARGE(EU_Extra!M$157:M$362,$D187),EU_Extra!M$157:M$362,0)),Countries!$A:$B,2,FALSE),"")</f>
        <v/>
      </c>
      <c r="P187" s="144" t="str">
        <f>IFERROR(VLOOKUP(INDEX(EU_Extra!$D$157:$D$362,MATCH(LARGE(EU_Extra!N$157:N$362,$D187),EU_Extra!N$157:N$362,0)),Countries!$A:$B,2,FALSE),"")</f>
        <v/>
      </c>
      <c r="Q187" s="144" t="str">
        <f>IFERROR(VLOOKUP(INDEX(EU_Extra!$D$157:$D$362,MATCH(LARGE(EU_Extra!O$157:O$362,$D187),EU_Extra!O$157:O$362,0)),Countries!$A:$B,2,FALSE),"")</f>
        <v/>
      </c>
      <c r="R187" s="144" t="str">
        <f>IFERROR(VLOOKUP(INDEX(EU_Extra!$D$157:$D$362,MATCH(LARGE(EU_Extra!P$157:P$362,$D187),EU_Extra!P$157:P$362,0)),Countries!$A:$B,2,FALSE),"")</f>
        <v/>
      </c>
      <c r="S187" s="144" t="str">
        <f>IFERROR(VLOOKUP(INDEX(EU_Extra!$D$157:$D$362,MATCH(LARGE(EU_Extra!Q$157:Q$362,$D187),EU_Extra!Q$157:Q$362,0)),Countries!$A:$B,2,FALSE),"")</f>
        <v/>
      </c>
      <c r="T187" s="144" t="str">
        <f>IFERROR(VLOOKUP(INDEX(EU_Extra!$D$157:$D$362,MATCH(LARGE(EU_Extra!R$157:R$362,$D187),EU_Extra!R$157:R$362,0)),Countries!$A:$B,2,FALSE),"")</f>
        <v/>
      </c>
      <c r="U187" s="144" t="str">
        <f>IFERROR(VLOOKUP(INDEX(EU_Extra!$D$157:$D$362,MATCH(LARGE(EU_Extra!S$157:S$362,$D187),EU_Extra!S$157:S$362,0)),Countries!$A:$B,2,FALSE),"")</f>
        <v/>
      </c>
      <c r="V187" s="144" t="str">
        <f>IFERROR(VLOOKUP(INDEX(EU_Extra!$D$157:$D$362,MATCH(LARGE(EU_Extra!T$157:T$362,$D187),EU_Extra!T$157:T$362,0)),Countries!$A:$B,2,FALSE),"")</f>
        <v/>
      </c>
      <c r="W187" s="144" t="str">
        <f>IFERROR(VLOOKUP(INDEX(EU_Extra!$D$157:$D$362,MATCH(LARGE(EU_Extra!U$157:U$362,$D187),EU_Extra!U$157:U$362,0)),Countries!$A:$B,2,FALSE),"")</f>
        <v/>
      </c>
      <c r="X187" s="144" t="str">
        <f>IFERROR(VLOOKUP(INDEX(EU_Extra!$D$157:$D$362,MATCH(LARGE(EU_Extra!V$157:V$362,$D187),EU_Extra!V$157:V$362,0)),Countries!$A:$B,2,FALSE),"")</f>
        <v/>
      </c>
      <c r="Y187" s="144" t="str">
        <f>IFERROR(VLOOKUP(INDEX(EU_Extra!$D$157:$D$362,MATCH(LARGE(EU_Extra!W$157:W$362,$D187),EU_Extra!W$157:W$362,0)),Countries!$A:$B,2,FALSE),"")</f>
        <v/>
      </c>
      <c r="Z187" s="144" t="str">
        <f>IFERROR(VLOOKUP(INDEX(EU_Extra!$D$157:$D$362,MATCH(LARGE(EU_Extra!X$157:X$362,$D187),EU_Extra!X$157:X$362,0)),Countries!$A:$B,2,FALSE),"")</f>
        <v/>
      </c>
      <c r="AA187" s="144" t="str">
        <f>IFERROR(VLOOKUP(INDEX(EU_Extra!$D$157:$D$362,MATCH(LARGE(EU_Extra!Y$157:Y$362,$D187),EU_Extra!Y$157:Y$362,0)),Countries!$A:$B,2,FALSE),"")</f>
        <v/>
      </c>
      <c r="AB187" s="144" t="str">
        <f>IFERROR(VLOOKUP(INDEX(EU_Extra!$D$157:$D$362,MATCH(LARGE(EU_Extra!Z$157:Z$362,$D187),EU_Extra!Z$157:Z$362,0)),Countries!$A:$B,2,FALSE),"")</f>
        <v/>
      </c>
      <c r="AC187" s="144" t="str">
        <f>IFERROR(VLOOKUP(INDEX(EU_Extra!$D$157:$D$362,MATCH(LARGE(EU_Extra!AA$157:AA$362,$D187),EU_Extra!AA$157:AA$362,0)),Countries!$A:$B,2,FALSE),"")</f>
        <v/>
      </c>
      <c r="AD187" s="144" t="str">
        <f>IFERROR(VLOOKUP(INDEX(EU_Extra!$D$157:$D$362,MATCH(LARGE(EU_Extra!AB$157:AB$362,$D187),EU_Extra!AB$157:AB$362,0)),Countries!$A:$B,2,FALSE),"")</f>
        <v/>
      </c>
      <c r="AE187" s="144" t="str">
        <f>IFERROR(VLOOKUP(INDEX(EU_Extra!$D$157:$D$362,MATCH(LARGE(EU_Extra!AC$157:AC$362,$D187),EU_Extra!AC$157:AC$362,0)),Countries!$A:$B,2,FALSE),"")</f>
        <v/>
      </c>
      <c r="AF187" s="144" t="str">
        <f>IFERROR(VLOOKUP(INDEX(EU_Extra!$D$157:$D$362,MATCH(LARGE(EU_Extra!AD$157:AD$362,$D187),EU_Extra!AD$157:AD$362,0)),Countries!$A:$B,2,FALSE),"")</f>
        <v/>
      </c>
      <c r="AG187" s="144" t="str">
        <f>IFERROR(VLOOKUP(INDEX(EU_Extra!$D$157:$D$362,MATCH(LARGE(EU_Extra!AE$157:AE$362,$D187),EU_Extra!AE$157:AE$362,0)),Countries!$A:$B,2,FALSE),"")</f>
        <v/>
      </c>
      <c r="AH187" s="144" t="str">
        <f>IFERROR(VLOOKUP(INDEX(EU_Extra!$D$157:$D$362,MATCH(LARGE(EU_Extra!AF$157:AF$362,$D187),EU_Extra!AF$157:AF$362,0)),Countries!$A:$B,2,FALSE),"")</f>
        <v/>
      </c>
      <c r="AI187" s="144" t="str">
        <f>IFERROR(VLOOKUP(INDEX(EU_Extra!$D$157:$D$362,MATCH(LARGE(EU_Extra!AG$157:AG$362,$D187),EU_Extra!AG$157:AG$362,0)),Countries!$A:$B,2,FALSE),"")</f>
        <v/>
      </c>
      <c r="AJ187" s="144" t="str">
        <f>IFERROR(VLOOKUP(INDEX(EU_Extra!$D$157:$D$362,MATCH(LARGE(EU_Extra!AH$157:AH$362,$D187),EU_Extra!AH$157:AH$362,0)),Countries!$A:$B,2,FALSE),"")</f>
        <v/>
      </c>
    </row>
    <row r="188" spans="4:36" ht="16" customHeight="1">
      <c r="D188" s="145">
        <f t="shared" si="3"/>
        <v>181</v>
      </c>
      <c r="E188" s="144" t="str">
        <f>IFERROR(VLOOKUP(INDEX(EU_Extra!$D$156:$D$362,MATCH(LARGE(EU_Extra!#REF!,$D188),EU_Extra!#REF!,0)),Countries!$A:$B,2,FALSE),"")</f>
        <v/>
      </c>
      <c r="G188" s="144" t="str">
        <f>IFERROR(VLOOKUP(INDEX(EU_Extra!$D$157:$D$362,MATCH(LARGE(EU_Extra!E$157:E$362,$D188),EU_Extra!E$157:E$362,0)),Countries!$A:$B,2,FALSE),"")</f>
        <v/>
      </c>
      <c r="H188" s="144" t="str">
        <f>IFERROR(VLOOKUP(INDEX(EU_Extra!$D$157:$D$362,MATCH(LARGE(EU_Extra!F$157:F$362,$D188),EU_Extra!F$157:F$362,0)),Countries!$A:$B,2,FALSE),"")</f>
        <v/>
      </c>
      <c r="I188" s="144" t="str">
        <f>IFERROR(VLOOKUP(INDEX(EU_Extra!$D$157:$D$362,MATCH(LARGE(EU_Extra!G$157:G$362,$D188),EU_Extra!G$157:G$362,0)),Countries!$A:$B,2,FALSE),"")</f>
        <v/>
      </c>
      <c r="J188" s="144" t="str">
        <f>IFERROR(VLOOKUP(INDEX(EU_Extra!$D$157:$D$362,MATCH(LARGE(EU_Extra!H$157:H$362,$D188),EU_Extra!H$157:H$362,0)),Countries!$A:$B,2,FALSE),"")</f>
        <v/>
      </c>
      <c r="K188" s="144" t="str">
        <f>IFERROR(VLOOKUP(INDEX(EU_Extra!$D$157:$D$362,MATCH(LARGE(EU_Extra!I$157:I$362,$D188),EU_Extra!I$157:I$362,0)),Countries!$A:$B,2,FALSE),"")</f>
        <v/>
      </c>
      <c r="L188" s="144" t="str">
        <f>IFERROR(VLOOKUP(INDEX(EU_Extra!$D$157:$D$362,MATCH(LARGE(EU_Extra!J$157:J$362,$D188),EU_Extra!J$157:J$362,0)),Countries!$A:$B,2,FALSE),"")</f>
        <v/>
      </c>
      <c r="M188" s="144" t="str">
        <f>IFERROR(VLOOKUP(INDEX(EU_Extra!$D$157:$D$362,MATCH(LARGE(EU_Extra!K$157:K$362,$D188),EU_Extra!K$157:K$362,0)),Countries!$A:$B,2,FALSE),"")</f>
        <v/>
      </c>
      <c r="N188" s="144" t="str">
        <f>IFERROR(VLOOKUP(INDEX(EU_Extra!$D$157:$D$362,MATCH(LARGE(EU_Extra!L$157:L$362,$D188),EU_Extra!L$157:L$362,0)),Countries!$A:$B,2,FALSE),"")</f>
        <v/>
      </c>
      <c r="O188" s="144" t="str">
        <f>IFERROR(VLOOKUP(INDEX(EU_Extra!$D$157:$D$362,MATCH(LARGE(EU_Extra!M$157:M$362,$D188),EU_Extra!M$157:M$362,0)),Countries!$A:$B,2,FALSE),"")</f>
        <v/>
      </c>
      <c r="P188" s="144" t="str">
        <f>IFERROR(VLOOKUP(INDEX(EU_Extra!$D$157:$D$362,MATCH(LARGE(EU_Extra!N$157:N$362,$D188),EU_Extra!N$157:N$362,0)),Countries!$A:$B,2,FALSE),"")</f>
        <v/>
      </c>
      <c r="Q188" s="144" t="str">
        <f>IFERROR(VLOOKUP(INDEX(EU_Extra!$D$157:$D$362,MATCH(LARGE(EU_Extra!O$157:O$362,$D188),EU_Extra!O$157:O$362,0)),Countries!$A:$B,2,FALSE),"")</f>
        <v/>
      </c>
      <c r="R188" s="144" t="str">
        <f>IFERROR(VLOOKUP(INDEX(EU_Extra!$D$157:$D$362,MATCH(LARGE(EU_Extra!P$157:P$362,$D188),EU_Extra!P$157:P$362,0)),Countries!$A:$B,2,FALSE),"")</f>
        <v/>
      </c>
      <c r="S188" s="144" t="str">
        <f>IFERROR(VLOOKUP(INDEX(EU_Extra!$D$157:$D$362,MATCH(LARGE(EU_Extra!Q$157:Q$362,$D188),EU_Extra!Q$157:Q$362,0)),Countries!$A:$B,2,FALSE),"")</f>
        <v/>
      </c>
      <c r="T188" s="144" t="str">
        <f>IFERROR(VLOOKUP(INDEX(EU_Extra!$D$157:$D$362,MATCH(LARGE(EU_Extra!R$157:R$362,$D188),EU_Extra!R$157:R$362,0)),Countries!$A:$B,2,FALSE),"")</f>
        <v/>
      </c>
      <c r="U188" s="144" t="str">
        <f>IFERROR(VLOOKUP(INDEX(EU_Extra!$D$157:$D$362,MATCH(LARGE(EU_Extra!S$157:S$362,$D188),EU_Extra!S$157:S$362,0)),Countries!$A:$B,2,FALSE),"")</f>
        <v/>
      </c>
      <c r="V188" s="144" t="str">
        <f>IFERROR(VLOOKUP(INDEX(EU_Extra!$D$157:$D$362,MATCH(LARGE(EU_Extra!T$157:T$362,$D188),EU_Extra!T$157:T$362,0)),Countries!$A:$B,2,FALSE),"")</f>
        <v/>
      </c>
      <c r="W188" s="144" t="str">
        <f>IFERROR(VLOOKUP(INDEX(EU_Extra!$D$157:$D$362,MATCH(LARGE(EU_Extra!U$157:U$362,$D188),EU_Extra!U$157:U$362,0)),Countries!$A:$B,2,FALSE),"")</f>
        <v/>
      </c>
      <c r="X188" s="144" t="str">
        <f>IFERROR(VLOOKUP(INDEX(EU_Extra!$D$157:$D$362,MATCH(LARGE(EU_Extra!V$157:V$362,$D188),EU_Extra!V$157:V$362,0)),Countries!$A:$B,2,FALSE),"")</f>
        <v/>
      </c>
      <c r="Y188" s="144" t="str">
        <f>IFERROR(VLOOKUP(INDEX(EU_Extra!$D$157:$D$362,MATCH(LARGE(EU_Extra!W$157:W$362,$D188),EU_Extra!W$157:W$362,0)),Countries!$A:$B,2,FALSE),"")</f>
        <v/>
      </c>
      <c r="Z188" s="144" t="str">
        <f>IFERROR(VLOOKUP(INDEX(EU_Extra!$D$157:$D$362,MATCH(LARGE(EU_Extra!X$157:X$362,$D188),EU_Extra!X$157:X$362,0)),Countries!$A:$B,2,FALSE),"")</f>
        <v/>
      </c>
      <c r="AA188" s="144" t="str">
        <f>IFERROR(VLOOKUP(INDEX(EU_Extra!$D$157:$D$362,MATCH(LARGE(EU_Extra!Y$157:Y$362,$D188),EU_Extra!Y$157:Y$362,0)),Countries!$A:$B,2,FALSE),"")</f>
        <v/>
      </c>
      <c r="AB188" s="144" t="str">
        <f>IFERROR(VLOOKUP(INDEX(EU_Extra!$D$157:$D$362,MATCH(LARGE(EU_Extra!Z$157:Z$362,$D188),EU_Extra!Z$157:Z$362,0)),Countries!$A:$B,2,FALSE),"")</f>
        <v/>
      </c>
      <c r="AC188" s="144" t="str">
        <f>IFERROR(VLOOKUP(INDEX(EU_Extra!$D$157:$D$362,MATCH(LARGE(EU_Extra!AA$157:AA$362,$D188),EU_Extra!AA$157:AA$362,0)),Countries!$A:$B,2,FALSE),"")</f>
        <v/>
      </c>
      <c r="AD188" s="144" t="str">
        <f>IFERROR(VLOOKUP(INDEX(EU_Extra!$D$157:$D$362,MATCH(LARGE(EU_Extra!AB$157:AB$362,$D188),EU_Extra!AB$157:AB$362,0)),Countries!$A:$B,2,FALSE),"")</f>
        <v/>
      </c>
      <c r="AE188" s="144" t="str">
        <f>IFERROR(VLOOKUP(INDEX(EU_Extra!$D$157:$D$362,MATCH(LARGE(EU_Extra!AC$157:AC$362,$D188),EU_Extra!AC$157:AC$362,0)),Countries!$A:$B,2,FALSE),"")</f>
        <v/>
      </c>
      <c r="AF188" s="144" t="str">
        <f>IFERROR(VLOOKUP(INDEX(EU_Extra!$D$157:$D$362,MATCH(LARGE(EU_Extra!AD$157:AD$362,$D188),EU_Extra!AD$157:AD$362,0)),Countries!$A:$B,2,FALSE),"")</f>
        <v/>
      </c>
      <c r="AG188" s="144" t="str">
        <f>IFERROR(VLOOKUP(INDEX(EU_Extra!$D$157:$D$362,MATCH(LARGE(EU_Extra!AE$157:AE$362,$D188),EU_Extra!AE$157:AE$362,0)),Countries!$A:$B,2,FALSE),"")</f>
        <v/>
      </c>
      <c r="AH188" s="144" t="str">
        <f>IFERROR(VLOOKUP(INDEX(EU_Extra!$D$157:$D$362,MATCH(LARGE(EU_Extra!AF$157:AF$362,$D188),EU_Extra!AF$157:AF$362,0)),Countries!$A:$B,2,FALSE),"")</f>
        <v/>
      </c>
      <c r="AI188" s="144" t="str">
        <f>IFERROR(VLOOKUP(INDEX(EU_Extra!$D$157:$D$362,MATCH(LARGE(EU_Extra!AG$157:AG$362,$D188),EU_Extra!AG$157:AG$362,0)),Countries!$A:$B,2,FALSE),"")</f>
        <v/>
      </c>
      <c r="AJ188" s="144" t="str">
        <f>IFERROR(VLOOKUP(INDEX(EU_Extra!$D$157:$D$362,MATCH(LARGE(EU_Extra!AH$157:AH$362,$D188),EU_Extra!AH$157:AH$362,0)),Countries!$A:$B,2,FALSE),"")</f>
        <v/>
      </c>
    </row>
    <row r="189" spans="4:36" ht="16" customHeight="1">
      <c r="D189" s="145">
        <f t="shared" si="3"/>
        <v>182</v>
      </c>
      <c r="E189" s="144" t="str">
        <f>IFERROR(VLOOKUP(INDEX(EU_Extra!$D$156:$D$362,MATCH(LARGE(EU_Extra!#REF!,$D189),EU_Extra!#REF!,0)),Countries!$A:$B,2,FALSE),"")</f>
        <v/>
      </c>
      <c r="G189" s="144" t="str">
        <f>IFERROR(VLOOKUP(INDEX(EU_Extra!$D$157:$D$362,MATCH(LARGE(EU_Extra!E$157:E$362,$D189),EU_Extra!E$157:E$362,0)),Countries!$A:$B,2,FALSE),"")</f>
        <v/>
      </c>
      <c r="H189" s="144" t="str">
        <f>IFERROR(VLOOKUP(INDEX(EU_Extra!$D$157:$D$362,MATCH(LARGE(EU_Extra!F$157:F$362,$D189),EU_Extra!F$157:F$362,0)),Countries!$A:$B,2,FALSE),"")</f>
        <v/>
      </c>
      <c r="I189" s="144" t="str">
        <f>IFERROR(VLOOKUP(INDEX(EU_Extra!$D$157:$D$362,MATCH(LARGE(EU_Extra!G$157:G$362,$D189),EU_Extra!G$157:G$362,0)),Countries!$A:$B,2,FALSE),"")</f>
        <v/>
      </c>
      <c r="J189" s="144" t="str">
        <f>IFERROR(VLOOKUP(INDEX(EU_Extra!$D$157:$D$362,MATCH(LARGE(EU_Extra!H$157:H$362,$D189),EU_Extra!H$157:H$362,0)),Countries!$A:$B,2,FALSE),"")</f>
        <v/>
      </c>
      <c r="K189" s="144" t="str">
        <f>IFERROR(VLOOKUP(INDEX(EU_Extra!$D$157:$D$362,MATCH(LARGE(EU_Extra!I$157:I$362,$D189),EU_Extra!I$157:I$362,0)),Countries!$A:$B,2,FALSE),"")</f>
        <v/>
      </c>
      <c r="L189" s="144" t="str">
        <f>IFERROR(VLOOKUP(INDEX(EU_Extra!$D$157:$D$362,MATCH(LARGE(EU_Extra!J$157:J$362,$D189),EU_Extra!J$157:J$362,0)),Countries!$A:$B,2,FALSE),"")</f>
        <v/>
      </c>
      <c r="M189" s="144" t="str">
        <f>IFERROR(VLOOKUP(INDEX(EU_Extra!$D$157:$D$362,MATCH(LARGE(EU_Extra!K$157:K$362,$D189),EU_Extra!K$157:K$362,0)),Countries!$A:$B,2,FALSE),"")</f>
        <v/>
      </c>
      <c r="N189" s="144" t="str">
        <f>IFERROR(VLOOKUP(INDEX(EU_Extra!$D$157:$D$362,MATCH(LARGE(EU_Extra!L$157:L$362,$D189),EU_Extra!L$157:L$362,0)),Countries!$A:$B,2,FALSE),"")</f>
        <v/>
      </c>
      <c r="O189" s="144" t="str">
        <f>IFERROR(VLOOKUP(INDEX(EU_Extra!$D$157:$D$362,MATCH(LARGE(EU_Extra!M$157:M$362,$D189),EU_Extra!M$157:M$362,0)),Countries!$A:$B,2,FALSE),"")</f>
        <v/>
      </c>
      <c r="P189" s="144" t="str">
        <f>IFERROR(VLOOKUP(INDEX(EU_Extra!$D$157:$D$362,MATCH(LARGE(EU_Extra!N$157:N$362,$D189),EU_Extra!N$157:N$362,0)),Countries!$A:$B,2,FALSE),"")</f>
        <v/>
      </c>
      <c r="Q189" s="144" t="str">
        <f>IFERROR(VLOOKUP(INDEX(EU_Extra!$D$157:$D$362,MATCH(LARGE(EU_Extra!O$157:O$362,$D189),EU_Extra!O$157:O$362,0)),Countries!$A:$B,2,FALSE),"")</f>
        <v/>
      </c>
      <c r="R189" s="144" t="str">
        <f>IFERROR(VLOOKUP(INDEX(EU_Extra!$D$157:$D$362,MATCH(LARGE(EU_Extra!P$157:P$362,$D189),EU_Extra!P$157:P$362,0)),Countries!$A:$B,2,FALSE),"")</f>
        <v/>
      </c>
      <c r="S189" s="144" t="str">
        <f>IFERROR(VLOOKUP(INDEX(EU_Extra!$D$157:$D$362,MATCH(LARGE(EU_Extra!Q$157:Q$362,$D189),EU_Extra!Q$157:Q$362,0)),Countries!$A:$B,2,FALSE),"")</f>
        <v/>
      </c>
      <c r="T189" s="144" t="str">
        <f>IFERROR(VLOOKUP(INDEX(EU_Extra!$D$157:$D$362,MATCH(LARGE(EU_Extra!R$157:R$362,$D189),EU_Extra!R$157:R$362,0)),Countries!$A:$B,2,FALSE),"")</f>
        <v/>
      </c>
      <c r="U189" s="144" t="str">
        <f>IFERROR(VLOOKUP(INDEX(EU_Extra!$D$157:$D$362,MATCH(LARGE(EU_Extra!S$157:S$362,$D189),EU_Extra!S$157:S$362,0)),Countries!$A:$B,2,FALSE),"")</f>
        <v/>
      </c>
      <c r="V189" s="144" t="str">
        <f>IFERROR(VLOOKUP(INDEX(EU_Extra!$D$157:$D$362,MATCH(LARGE(EU_Extra!T$157:T$362,$D189),EU_Extra!T$157:T$362,0)),Countries!$A:$B,2,FALSE),"")</f>
        <v/>
      </c>
      <c r="W189" s="144" t="str">
        <f>IFERROR(VLOOKUP(INDEX(EU_Extra!$D$157:$D$362,MATCH(LARGE(EU_Extra!U$157:U$362,$D189),EU_Extra!U$157:U$362,0)),Countries!$A:$B,2,FALSE),"")</f>
        <v/>
      </c>
      <c r="X189" s="144" t="str">
        <f>IFERROR(VLOOKUP(INDEX(EU_Extra!$D$157:$D$362,MATCH(LARGE(EU_Extra!V$157:V$362,$D189),EU_Extra!V$157:V$362,0)),Countries!$A:$B,2,FALSE),"")</f>
        <v/>
      </c>
      <c r="Y189" s="144" t="str">
        <f>IFERROR(VLOOKUP(INDEX(EU_Extra!$D$157:$D$362,MATCH(LARGE(EU_Extra!W$157:W$362,$D189),EU_Extra!W$157:W$362,0)),Countries!$A:$B,2,FALSE),"")</f>
        <v/>
      </c>
      <c r="Z189" s="144" t="str">
        <f>IFERROR(VLOOKUP(INDEX(EU_Extra!$D$157:$D$362,MATCH(LARGE(EU_Extra!X$157:X$362,$D189),EU_Extra!X$157:X$362,0)),Countries!$A:$B,2,FALSE),"")</f>
        <v/>
      </c>
      <c r="AA189" s="144" t="str">
        <f>IFERROR(VLOOKUP(INDEX(EU_Extra!$D$157:$D$362,MATCH(LARGE(EU_Extra!Y$157:Y$362,$D189),EU_Extra!Y$157:Y$362,0)),Countries!$A:$B,2,FALSE),"")</f>
        <v/>
      </c>
      <c r="AB189" s="144" t="str">
        <f>IFERROR(VLOOKUP(INDEX(EU_Extra!$D$157:$D$362,MATCH(LARGE(EU_Extra!Z$157:Z$362,$D189),EU_Extra!Z$157:Z$362,0)),Countries!$A:$B,2,FALSE),"")</f>
        <v/>
      </c>
      <c r="AC189" s="144" t="str">
        <f>IFERROR(VLOOKUP(INDEX(EU_Extra!$D$157:$D$362,MATCH(LARGE(EU_Extra!AA$157:AA$362,$D189),EU_Extra!AA$157:AA$362,0)),Countries!$A:$B,2,FALSE),"")</f>
        <v/>
      </c>
      <c r="AD189" s="144" t="str">
        <f>IFERROR(VLOOKUP(INDEX(EU_Extra!$D$157:$D$362,MATCH(LARGE(EU_Extra!AB$157:AB$362,$D189),EU_Extra!AB$157:AB$362,0)),Countries!$A:$B,2,FALSE),"")</f>
        <v/>
      </c>
      <c r="AE189" s="144" t="str">
        <f>IFERROR(VLOOKUP(INDEX(EU_Extra!$D$157:$D$362,MATCH(LARGE(EU_Extra!AC$157:AC$362,$D189),EU_Extra!AC$157:AC$362,0)),Countries!$A:$B,2,FALSE),"")</f>
        <v/>
      </c>
      <c r="AF189" s="144" t="str">
        <f>IFERROR(VLOOKUP(INDEX(EU_Extra!$D$157:$D$362,MATCH(LARGE(EU_Extra!AD$157:AD$362,$D189),EU_Extra!AD$157:AD$362,0)),Countries!$A:$B,2,FALSE),"")</f>
        <v/>
      </c>
      <c r="AG189" s="144" t="str">
        <f>IFERROR(VLOOKUP(INDEX(EU_Extra!$D$157:$D$362,MATCH(LARGE(EU_Extra!AE$157:AE$362,$D189),EU_Extra!AE$157:AE$362,0)),Countries!$A:$B,2,FALSE),"")</f>
        <v/>
      </c>
      <c r="AH189" s="144" t="str">
        <f>IFERROR(VLOOKUP(INDEX(EU_Extra!$D$157:$D$362,MATCH(LARGE(EU_Extra!AF$157:AF$362,$D189),EU_Extra!AF$157:AF$362,0)),Countries!$A:$B,2,FALSE),"")</f>
        <v/>
      </c>
      <c r="AI189" s="144" t="str">
        <f>IFERROR(VLOOKUP(INDEX(EU_Extra!$D$157:$D$362,MATCH(LARGE(EU_Extra!AG$157:AG$362,$D189),EU_Extra!AG$157:AG$362,0)),Countries!$A:$B,2,FALSE),"")</f>
        <v/>
      </c>
      <c r="AJ189" s="144" t="str">
        <f>IFERROR(VLOOKUP(INDEX(EU_Extra!$D$157:$D$362,MATCH(LARGE(EU_Extra!AH$157:AH$362,$D189),EU_Extra!AH$157:AH$362,0)),Countries!$A:$B,2,FALSE),"")</f>
        <v/>
      </c>
    </row>
    <row r="190" spans="4:36" ht="16" customHeight="1">
      <c r="D190" s="145">
        <f t="shared" si="3"/>
        <v>183</v>
      </c>
      <c r="E190" s="144" t="str">
        <f>IFERROR(VLOOKUP(INDEX(EU_Extra!$D$156:$D$362,MATCH(LARGE(EU_Extra!#REF!,$D190),EU_Extra!#REF!,0)),Countries!$A:$B,2,FALSE),"")</f>
        <v/>
      </c>
      <c r="G190" s="144" t="str">
        <f>IFERROR(VLOOKUP(INDEX(EU_Extra!$D$157:$D$362,MATCH(LARGE(EU_Extra!E$157:E$362,$D190),EU_Extra!E$157:E$362,0)),Countries!$A:$B,2,FALSE),"")</f>
        <v/>
      </c>
      <c r="H190" s="144" t="str">
        <f>IFERROR(VLOOKUP(INDEX(EU_Extra!$D$157:$D$362,MATCH(LARGE(EU_Extra!F$157:F$362,$D190),EU_Extra!F$157:F$362,0)),Countries!$A:$B,2,FALSE),"")</f>
        <v/>
      </c>
      <c r="I190" s="144" t="str">
        <f>IFERROR(VLOOKUP(INDEX(EU_Extra!$D$157:$D$362,MATCH(LARGE(EU_Extra!G$157:G$362,$D190),EU_Extra!G$157:G$362,0)),Countries!$A:$B,2,FALSE),"")</f>
        <v/>
      </c>
      <c r="J190" s="144" t="str">
        <f>IFERROR(VLOOKUP(INDEX(EU_Extra!$D$157:$D$362,MATCH(LARGE(EU_Extra!H$157:H$362,$D190),EU_Extra!H$157:H$362,0)),Countries!$A:$B,2,FALSE),"")</f>
        <v/>
      </c>
      <c r="K190" s="144" t="str">
        <f>IFERROR(VLOOKUP(INDEX(EU_Extra!$D$157:$D$362,MATCH(LARGE(EU_Extra!I$157:I$362,$D190),EU_Extra!I$157:I$362,0)),Countries!$A:$B,2,FALSE),"")</f>
        <v/>
      </c>
      <c r="L190" s="144" t="str">
        <f>IFERROR(VLOOKUP(INDEX(EU_Extra!$D$157:$D$362,MATCH(LARGE(EU_Extra!J$157:J$362,$D190),EU_Extra!J$157:J$362,0)),Countries!$A:$B,2,FALSE),"")</f>
        <v/>
      </c>
      <c r="M190" s="144" t="str">
        <f>IFERROR(VLOOKUP(INDEX(EU_Extra!$D$157:$D$362,MATCH(LARGE(EU_Extra!K$157:K$362,$D190),EU_Extra!K$157:K$362,0)),Countries!$A:$B,2,FALSE),"")</f>
        <v/>
      </c>
      <c r="N190" s="144" t="str">
        <f>IFERROR(VLOOKUP(INDEX(EU_Extra!$D$157:$D$362,MATCH(LARGE(EU_Extra!L$157:L$362,$D190),EU_Extra!L$157:L$362,0)),Countries!$A:$B,2,FALSE),"")</f>
        <v/>
      </c>
      <c r="O190" s="144" t="str">
        <f>IFERROR(VLOOKUP(INDEX(EU_Extra!$D$157:$D$362,MATCH(LARGE(EU_Extra!M$157:M$362,$D190),EU_Extra!M$157:M$362,0)),Countries!$A:$B,2,FALSE),"")</f>
        <v/>
      </c>
      <c r="P190" s="144" t="str">
        <f>IFERROR(VLOOKUP(INDEX(EU_Extra!$D$157:$D$362,MATCH(LARGE(EU_Extra!N$157:N$362,$D190),EU_Extra!N$157:N$362,0)),Countries!$A:$B,2,FALSE),"")</f>
        <v/>
      </c>
      <c r="Q190" s="144" t="str">
        <f>IFERROR(VLOOKUP(INDEX(EU_Extra!$D$157:$D$362,MATCH(LARGE(EU_Extra!O$157:O$362,$D190),EU_Extra!O$157:O$362,0)),Countries!$A:$B,2,FALSE),"")</f>
        <v/>
      </c>
      <c r="R190" s="144" t="str">
        <f>IFERROR(VLOOKUP(INDEX(EU_Extra!$D$157:$D$362,MATCH(LARGE(EU_Extra!P$157:P$362,$D190),EU_Extra!P$157:P$362,0)),Countries!$A:$B,2,FALSE),"")</f>
        <v/>
      </c>
      <c r="S190" s="144" t="str">
        <f>IFERROR(VLOOKUP(INDEX(EU_Extra!$D$157:$D$362,MATCH(LARGE(EU_Extra!Q$157:Q$362,$D190),EU_Extra!Q$157:Q$362,0)),Countries!$A:$B,2,FALSE),"")</f>
        <v/>
      </c>
      <c r="T190" s="144" t="str">
        <f>IFERROR(VLOOKUP(INDEX(EU_Extra!$D$157:$D$362,MATCH(LARGE(EU_Extra!R$157:R$362,$D190),EU_Extra!R$157:R$362,0)),Countries!$A:$B,2,FALSE),"")</f>
        <v/>
      </c>
      <c r="U190" s="144" t="str">
        <f>IFERROR(VLOOKUP(INDEX(EU_Extra!$D$157:$D$362,MATCH(LARGE(EU_Extra!S$157:S$362,$D190),EU_Extra!S$157:S$362,0)),Countries!$A:$B,2,FALSE),"")</f>
        <v/>
      </c>
      <c r="V190" s="144" t="str">
        <f>IFERROR(VLOOKUP(INDEX(EU_Extra!$D$157:$D$362,MATCH(LARGE(EU_Extra!T$157:T$362,$D190),EU_Extra!T$157:T$362,0)),Countries!$A:$B,2,FALSE),"")</f>
        <v/>
      </c>
      <c r="W190" s="144" t="str">
        <f>IFERROR(VLOOKUP(INDEX(EU_Extra!$D$157:$D$362,MATCH(LARGE(EU_Extra!U$157:U$362,$D190),EU_Extra!U$157:U$362,0)),Countries!$A:$B,2,FALSE),"")</f>
        <v/>
      </c>
      <c r="X190" s="144" t="str">
        <f>IFERROR(VLOOKUP(INDEX(EU_Extra!$D$157:$D$362,MATCH(LARGE(EU_Extra!V$157:V$362,$D190),EU_Extra!V$157:V$362,0)),Countries!$A:$B,2,FALSE),"")</f>
        <v/>
      </c>
      <c r="Y190" s="144" t="str">
        <f>IFERROR(VLOOKUP(INDEX(EU_Extra!$D$157:$D$362,MATCH(LARGE(EU_Extra!W$157:W$362,$D190),EU_Extra!W$157:W$362,0)),Countries!$A:$B,2,FALSE),"")</f>
        <v/>
      </c>
      <c r="Z190" s="144" t="str">
        <f>IFERROR(VLOOKUP(INDEX(EU_Extra!$D$157:$D$362,MATCH(LARGE(EU_Extra!X$157:X$362,$D190),EU_Extra!X$157:X$362,0)),Countries!$A:$B,2,FALSE),"")</f>
        <v/>
      </c>
      <c r="AA190" s="144" t="str">
        <f>IFERROR(VLOOKUP(INDEX(EU_Extra!$D$157:$D$362,MATCH(LARGE(EU_Extra!Y$157:Y$362,$D190),EU_Extra!Y$157:Y$362,0)),Countries!$A:$B,2,FALSE),"")</f>
        <v/>
      </c>
      <c r="AB190" s="144" t="str">
        <f>IFERROR(VLOOKUP(INDEX(EU_Extra!$D$157:$D$362,MATCH(LARGE(EU_Extra!Z$157:Z$362,$D190),EU_Extra!Z$157:Z$362,0)),Countries!$A:$B,2,FALSE),"")</f>
        <v/>
      </c>
      <c r="AC190" s="144" t="str">
        <f>IFERROR(VLOOKUP(INDEX(EU_Extra!$D$157:$D$362,MATCH(LARGE(EU_Extra!AA$157:AA$362,$D190),EU_Extra!AA$157:AA$362,0)),Countries!$A:$B,2,FALSE),"")</f>
        <v/>
      </c>
      <c r="AD190" s="144" t="str">
        <f>IFERROR(VLOOKUP(INDEX(EU_Extra!$D$157:$D$362,MATCH(LARGE(EU_Extra!AB$157:AB$362,$D190),EU_Extra!AB$157:AB$362,0)),Countries!$A:$B,2,FALSE),"")</f>
        <v/>
      </c>
      <c r="AE190" s="144" t="str">
        <f>IFERROR(VLOOKUP(INDEX(EU_Extra!$D$157:$D$362,MATCH(LARGE(EU_Extra!AC$157:AC$362,$D190),EU_Extra!AC$157:AC$362,0)),Countries!$A:$B,2,FALSE),"")</f>
        <v/>
      </c>
      <c r="AF190" s="144" t="str">
        <f>IFERROR(VLOOKUP(INDEX(EU_Extra!$D$157:$D$362,MATCH(LARGE(EU_Extra!AD$157:AD$362,$D190),EU_Extra!AD$157:AD$362,0)),Countries!$A:$B,2,FALSE),"")</f>
        <v/>
      </c>
      <c r="AG190" s="144" t="str">
        <f>IFERROR(VLOOKUP(INDEX(EU_Extra!$D$157:$D$362,MATCH(LARGE(EU_Extra!AE$157:AE$362,$D190),EU_Extra!AE$157:AE$362,0)),Countries!$A:$B,2,FALSE),"")</f>
        <v/>
      </c>
      <c r="AH190" s="144" t="str">
        <f>IFERROR(VLOOKUP(INDEX(EU_Extra!$D$157:$D$362,MATCH(LARGE(EU_Extra!AF$157:AF$362,$D190),EU_Extra!AF$157:AF$362,0)),Countries!$A:$B,2,FALSE),"")</f>
        <v/>
      </c>
      <c r="AI190" s="144" t="str">
        <f>IFERROR(VLOOKUP(INDEX(EU_Extra!$D$157:$D$362,MATCH(LARGE(EU_Extra!AG$157:AG$362,$D190),EU_Extra!AG$157:AG$362,0)),Countries!$A:$B,2,FALSE),"")</f>
        <v/>
      </c>
      <c r="AJ190" s="144" t="str">
        <f>IFERROR(VLOOKUP(INDEX(EU_Extra!$D$157:$D$362,MATCH(LARGE(EU_Extra!AH$157:AH$362,$D190),EU_Extra!AH$157:AH$362,0)),Countries!$A:$B,2,FALSE),"")</f>
        <v/>
      </c>
    </row>
    <row r="191" spans="4:36" ht="16" customHeight="1">
      <c r="D191" s="145">
        <f t="shared" si="3"/>
        <v>184</v>
      </c>
      <c r="E191" s="144" t="str">
        <f>IFERROR(VLOOKUP(INDEX(EU_Extra!$D$156:$D$362,MATCH(LARGE(EU_Extra!#REF!,$D191),EU_Extra!#REF!,0)),Countries!$A:$B,2,FALSE),"")</f>
        <v/>
      </c>
      <c r="G191" s="144" t="str">
        <f>IFERROR(VLOOKUP(INDEX(EU_Extra!$D$157:$D$362,MATCH(LARGE(EU_Extra!E$157:E$362,$D191),EU_Extra!E$157:E$362,0)),Countries!$A:$B,2,FALSE),"")</f>
        <v/>
      </c>
      <c r="H191" s="144" t="str">
        <f>IFERROR(VLOOKUP(INDEX(EU_Extra!$D$157:$D$362,MATCH(LARGE(EU_Extra!F$157:F$362,$D191),EU_Extra!F$157:F$362,0)),Countries!$A:$B,2,FALSE),"")</f>
        <v/>
      </c>
      <c r="I191" s="144" t="str">
        <f>IFERROR(VLOOKUP(INDEX(EU_Extra!$D$157:$D$362,MATCH(LARGE(EU_Extra!G$157:G$362,$D191),EU_Extra!G$157:G$362,0)),Countries!$A:$B,2,FALSE),"")</f>
        <v/>
      </c>
      <c r="J191" s="144" t="str">
        <f>IFERROR(VLOOKUP(INDEX(EU_Extra!$D$157:$D$362,MATCH(LARGE(EU_Extra!H$157:H$362,$D191),EU_Extra!H$157:H$362,0)),Countries!$A:$B,2,FALSE),"")</f>
        <v/>
      </c>
      <c r="K191" s="144" t="str">
        <f>IFERROR(VLOOKUP(INDEX(EU_Extra!$D$157:$D$362,MATCH(LARGE(EU_Extra!I$157:I$362,$D191),EU_Extra!I$157:I$362,0)),Countries!$A:$B,2,FALSE),"")</f>
        <v/>
      </c>
      <c r="L191" s="144" t="str">
        <f>IFERROR(VLOOKUP(INDEX(EU_Extra!$D$157:$D$362,MATCH(LARGE(EU_Extra!J$157:J$362,$D191),EU_Extra!J$157:J$362,0)),Countries!$A:$B,2,FALSE),"")</f>
        <v/>
      </c>
      <c r="M191" s="144" t="str">
        <f>IFERROR(VLOOKUP(INDEX(EU_Extra!$D$157:$D$362,MATCH(LARGE(EU_Extra!K$157:K$362,$D191),EU_Extra!K$157:K$362,0)),Countries!$A:$B,2,FALSE),"")</f>
        <v/>
      </c>
      <c r="N191" s="144" t="str">
        <f>IFERROR(VLOOKUP(INDEX(EU_Extra!$D$157:$D$362,MATCH(LARGE(EU_Extra!L$157:L$362,$D191),EU_Extra!L$157:L$362,0)),Countries!$A:$B,2,FALSE),"")</f>
        <v/>
      </c>
      <c r="O191" s="144" t="str">
        <f>IFERROR(VLOOKUP(INDEX(EU_Extra!$D$157:$D$362,MATCH(LARGE(EU_Extra!M$157:M$362,$D191),EU_Extra!M$157:M$362,0)),Countries!$A:$B,2,FALSE),"")</f>
        <v/>
      </c>
      <c r="P191" s="144" t="str">
        <f>IFERROR(VLOOKUP(INDEX(EU_Extra!$D$157:$D$362,MATCH(LARGE(EU_Extra!N$157:N$362,$D191),EU_Extra!N$157:N$362,0)),Countries!$A:$B,2,FALSE),"")</f>
        <v/>
      </c>
      <c r="Q191" s="144" t="str">
        <f>IFERROR(VLOOKUP(INDEX(EU_Extra!$D$157:$D$362,MATCH(LARGE(EU_Extra!O$157:O$362,$D191),EU_Extra!O$157:O$362,0)),Countries!$A:$B,2,FALSE),"")</f>
        <v/>
      </c>
      <c r="R191" s="144" t="str">
        <f>IFERROR(VLOOKUP(INDEX(EU_Extra!$D$157:$D$362,MATCH(LARGE(EU_Extra!P$157:P$362,$D191),EU_Extra!P$157:P$362,0)),Countries!$A:$B,2,FALSE),"")</f>
        <v/>
      </c>
      <c r="S191" s="144" t="str">
        <f>IFERROR(VLOOKUP(INDEX(EU_Extra!$D$157:$D$362,MATCH(LARGE(EU_Extra!Q$157:Q$362,$D191),EU_Extra!Q$157:Q$362,0)),Countries!$A:$B,2,FALSE),"")</f>
        <v/>
      </c>
      <c r="T191" s="144" t="str">
        <f>IFERROR(VLOOKUP(INDEX(EU_Extra!$D$157:$D$362,MATCH(LARGE(EU_Extra!R$157:R$362,$D191),EU_Extra!R$157:R$362,0)),Countries!$A:$B,2,FALSE),"")</f>
        <v/>
      </c>
      <c r="U191" s="144" t="str">
        <f>IFERROR(VLOOKUP(INDEX(EU_Extra!$D$157:$D$362,MATCH(LARGE(EU_Extra!S$157:S$362,$D191),EU_Extra!S$157:S$362,0)),Countries!$A:$B,2,FALSE),"")</f>
        <v/>
      </c>
      <c r="V191" s="144" t="str">
        <f>IFERROR(VLOOKUP(INDEX(EU_Extra!$D$157:$D$362,MATCH(LARGE(EU_Extra!T$157:T$362,$D191),EU_Extra!T$157:T$362,0)),Countries!$A:$B,2,FALSE),"")</f>
        <v/>
      </c>
      <c r="W191" s="144" t="str">
        <f>IFERROR(VLOOKUP(INDEX(EU_Extra!$D$157:$D$362,MATCH(LARGE(EU_Extra!U$157:U$362,$D191),EU_Extra!U$157:U$362,0)),Countries!$A:$B,2,FALSE),"")</f>
        <v/>
      </c>
      <c r="X191" s="144" t="str">
        <f>IFERROR(VLOOKUP(INDEX(EU_Extra!$D$157:$D$362,MATCH(LARGE(EU_Extra!V$157:V$362,$D191),EU_Extra!V$157:V$362,0)),Countries!$A:$B,2,FALSE),"")</f>
        <v/>
      </c>
      <c r="Y191" s="144" t="str">
        <f>IFERROR(VLOOKUP(INDEX(EU_Extra!$D$157:$D$362,MATCH(LARGE(EU_Extra!W$157:W$362,$D191),EU_Extra!W$157:W$362,0)),Countries!$A:$B,2,FALSE),"")</f>
        <v/>
      </c>
      <c r="Z191" s="144" t="str">
        <f>IFERROR(VLOOKUP(INDEX(EU_Extra!$D$157:$D$362,MATCH(LARGE(EU_Extra!X$157:X$362,$D191),EU_Extra!X$157:X$362,0)),Countries!$A:$B,2,FALSE),"")</f>
        <v/>
      </c>
      <c r="AA191" s="144" t="str">
        <f>IFERROR(VLOOKUP(INDEX(EU_Extra!$D$157:$D$362,MATCH(LARGE(EU_Extra!Y$157:Y$362,$D191),EU_Extra!Y$157:Y$362,0)),Countries!$A:$B,2,FALSE),"")</f>
        <v/>
      </c>
      <c r="AB191" s="144" t="str">
        <f>IFERROR(VLOOKUP(INDEX(EU_Extra!$D$157:$D$362,MATCH(LARGE(EU_Extra!Z$157:Z$362,$D191),EU_Extra!Z$157:Z$362,0)),Countries!$A:$B,2,FALSE),"")</f>
        <v/>
      </c>
      <c r="AC191" s="144" t="str">
        <f>IFERROR(VLOOKUP(INDEX(EU_Extra!$D$157:$D$362,MATCH(LARGE(EU_Extra!AA$157:AA$362,$D191),EU_Extra!AA$157:AA$362,0)),Countries!$A:$B,2,FALSE),"")</f>
        <v/>
      </c>
      <c r="AD191" s="144" t="str">
        <f>IFERROR(VLOOKUP(INDEX(EU_Extra!$D$157:$D$362,MATCH(LARGE(EU_Extra!AB$157:AB$362,$D191),EU_Extra!AB$157:AB$362,0)),Countries!$A:$B,2,FALSE),"")</f>
        <v/>
      </c>
      <c r="AE191" s="144" t="str">
        <f>IFERROR(VLOOKUP(INDEX(EU_Extra!$D$157:$D$362,MATCH(LARGE(EU_Extra!AC$157:AC$362,$D191),EU_Extra!AC$157:AC$362,0)),Countries!$A:$B,2,FALSE),"")</f>
        <v/>
      </c>
      <c r="AF191" s="144" t="str">
        <f>IFERROR(VLOOKUP(INDEX(EU_Extra!$D$157:$D$362,MATCH(LARGE(EU_Extra!AD$157:AD$362,$D191),EU_Extra!AD$157:AD$362,0)),Countries!$A:$B,2,FALSE),"")</f>
        <v/>
      </c>
      <c r="AG191" s="144" t="str">
        <f>IFERROR(VLOOKUP(INDEX(EU_Extra!$D$157:$D$362,MATCH(LARGE(EU_Extra!AE$157:AE$362,$D191),EU_Extra!AE$157:AE$362,0)),Countries!$A:$B,2,FALSE),"")</f>
        <v/>
      </c>
      <c r="AH191" s="144" t="str">
        <f>IFERROR(VLOOKUP(INDEX(EU_Extra!$D$157:$D$362,MATCH(LARGE(EU_Extra!AF$157:AF$362,$D191),EU_Extra!AF$157:AF$362,0)),Countries!$A:$B,2,FALSE),"")</f>
        <v/>
      </c>
      <c r="AI191" s="144" t="str">
        <f>IFERROR(VLOOKUP(INDEX(EU_Extra!$D$157:$D$362,MATCH(LARGE(EU_Extra!AG$157:AG$362,$D191),EU_Extra!AG$157:AG$362,0)),Countries!$A:$B,2,FALSE),"")</f>
        <v/>
      </c>
      <c r="AJ191" s="144" t="str">
        <f>IFERROR(VLOOKUP(INDEX(EU_Extra!$D$157:$D$362,MATCH(LARGE(EU_Extra!AH$157:AH$362,$D191),EU_Extra!AH$157:AH$362,0)),Countries!$A:$B,2,FALSE),"")</f>
        <v/>
      </c>
    </row>
    <row r="192" spans="4:36" ht="16" customHeight="1">
      <c r="D192" s="145">
        <f t="shared" si="3"/>
        <v>185</v>
      </c>
      <c r="E192" s="144" t="str">
        <f>IFERROR(VLOOKUP(INDEX(EU_Extra!$D$156:$D$362,MATCH(LARGE(EU_Extra!#REF!,$D192),EU_Extra!#REF!,0)),Countries!$A:$B,2,FALSE),"")</f>
        <v/>
      </c>
      <c r="G192" s="144" t="str">
        <f>IFERROR(VLOOKUP(INDEX(EU_Extra!$D$157:$D$362,MATCH(LARGE(EU_Extra!E$157:E$362,$D192),EU_Extra!E$157:E$362,0)),Countries!$A:$B,2,FALSE),"")</f>
        <v/>
      </c>
      <c r="H192" s="144" t="str">
        <f>IFERROR(VLOOKUP(INDEX(EU_Extra!$D$157:$D$362,MATCH(LARGE(EU_Extra!F$157:F$362,$D192),EU_Extra!F$157:F$362,0)),Countries!$A:$B,2,FALSE),"")</f>
        <v/>
      </c>
      <c r="I192" s="144" t="str">
        <f>IFERROR(VLOOKUP(INDEX(EU_Extra!$D$157:$D$362,MATCH(LARGE(EU_Extra!G$157:G$362,$D192),EU_Extra!G$157:G$362,0)),Countries!$A:$B,2,FALSE),"")</f>
        <v/>
      </c>
      <c r="J192" s="144" t="str">
        <f>IFERROR(VLOOKUP(INDEX(EU_Extra!$D$157:$D$362,MATCH(LARGE(EU_Extra!H$157:H$362,$D192),EU_Extra!H$157:H$362,0)),Countries!$A:$B,2,FALSE),"")</f>
        <v/>
      </c>
      <c r="K192" s="144" t="str">
        <f>IFERROR(VLOOKUP(INDEX(EU_Extra!$D$157:$D$362,MATCH(LARGE(EU_Extra!I$157:I$362,$D192),EU_Extra!I$157:I$362,0)),Countries!$A:$B,2,FALSE),"")</f>
        <v/>
      </c>
      <c r="L192" s="144" t="str">
        <f>IFERROR(VLOOKUP(INDEX(EU_Extra!$D$157:$D$362,MATCH(LARGE(EU_Extra!J$157:J$362,$D192),EU_Extra!J$157:J$362,0)),Countries!$A:$B,2,FALSE),"")</f>
        <v/>
      </c>
      <c r="M192" s="144" t="str">
        <f>IFERROR(VLOOKUP(INDEX(EU_Extra!$D$157:$D$362,MATCH(LARGE(EU_Extra!K$157:K$362,$D192),EU_Extra!K$157:K$362,0)),Countries!$A:$B,2,FALSE),"")</f>
        <v/>
      </c>
      <c r="N192" s="144" t="str">
        <f>IFERROR(VLOOKUP(INDEX(EU_Extra!$D$157:$D$362,MATCH(LARGE(EU_Extra!L$157:L$362,$D192),EU_Extra!L$157:L$362,0)),Countries!$A:$B,2,FALSE),"")</f>
        <v/>
      </c>
      <c r="O192" s="144" t="str">
        <f>IFERROR(VLOOKUP(INDEX(EU_Extra!$D$157:$D$362,MATCH(LARGE(EU_Extra!M$157:M$362,$D192),EU_Extra!M$157:M$362,0)),Countries!$A:$B,2,FALSE),"")</f>
        <v/>
      </c>
      <c r="P192" s="144" t="str">
        <f>IFERROR(VLOOKUP(INDEX(EU_Extra!$D$157:$D$362,MATCH(LARGE(EU_Extra!N$157:N$362,$D192),EU_Extra!N$157:N$362,0)),Countries!$A:$B,2,FALSE),"")</f>
        <v/>
      </c>
      <c r="Q192" s="144" t="str">
        <f>IFERROR(VLOOKUP(INDEX(EU_Extra!$D$157:$D$362,MATCH(LARGE(EU_Extra!O$157:O$362,$D192),EU_Extra!O$157:O$362,0)),Countries!$A:$B,2,FALSE),"")</f>
        <v/>
      </c>
      <c r="R192" s="144" t="str">
        <f>IFERROR(VLOOKUP(INDEX(EU_Extra!$D$157:$D$362,MATCH(LARGE(EU_Extra!P$157:P$362,$D192),EU_Extra!P$157:P$362,0)),Countries!$A:$B,2,FALSE),"")</f>
        <v/>
      </c>
      <c r="S192" s="144" t="str">
        <f>IFERROR(VLOOKUP(INDEX(EU_Extra!$D$157:$D$362,MATCH(LARGE(EU_Extra!Q$157:Q$362,$D192),EU_Extra!Q$157:Q$362,0)),Countries!$A:$B,2,FALSE),"")</f>
        <v/>
      </c>
      <c r="T192" s="144" t="str">
        <f>IFERROR(VLOOKUP(INDEX(EU_Extra!$D$157:$D$362,MATCH(LARGE(EU_Extra!R$157:R$362,$D192),EU_Extra!R$157:R$362,0)),Countries!$A:$B,2,FALSE),"")</f>
        <v/>
      </c>
      <c r="U192" s="144" t="str">
        <f>IFERROR(VLOOKUP(INDEX(EU_Extra!$D$157:$D$362,MATCH(LARGE(EU_Extra!S$157:S$362,$D192),EU_Extra!S$157:S$362,0)),Countries!$A:$B,2,FALSE),"")</f>
        <v/>
      </c>
      <c r="V192" s="144" t="str">
        <f>IFERROR(VLOOKUP(INDEX(EU_Extra!$D$157:$D$362,MATCH(LARGE(EU_Extra!T$157:T$362,$D192),EU_Extra!T$157:T$362,0)),Countries!$A:$B,2,FALSE),"")</f>
        <v/>
      </c>
      <c r="W192" s="144" t="str">
        <f>IFERROR(VLOOKUP(INDEX(EU_Extra!$D$157:$D$362,MATCH(LARGE(EU_Extra!U$157:U$362,$D192),EU_Extra!U$157:U$362,0)),Countries!$A:$B,2,FALSE),"")</f>
        <v/>
      </c>
      <c r="X192" s="144" t="str">
        <f>IFERROR(VLOOKUP(INDEX(EU_Extra!$D$157:$D$362,MATCH(LARGE(EU_Extra!V$157:V$362,$D192),EU_Extra!V$157:V$362,0)),Countries!$A:$B,2,FALSE),"")</f>
        <v/>
      </c>
      <c r="Y192" s="144" t="str">
        <f>IFERROR(VLOOKUP(INDEX(EU_Extra!$D$157:$D$362,MATCH(LARGE(EU_Extra!W$157:W$362,$D192),EU_Extra!W$157:W$362,0)),Countries!$A:$B,2,FALSE),"")</f>
        <v/>
      </c>
      <c r="Z192" s="144" t="str">
        <f>IFERROR(VLOOKUP(INDEX(EU_Extra!$D$157:$D$362,MATCH(LARGE(EU_Extra!X$157:X$362,$D192),EU_Extra!X$157:X$362,0)),Countries!$A:$B,2,FALSE),"")</f>
        <v/>
      </c>
      <c r="AA192" s="144" t="str">
        <f>IFERROR(VLOOKUP(INDEX(EU_Extra!$D$157:$D$362,MATCH(LARGE(EU_Extra!Y$157:Y$362,$D192),EU_Extra!Y$157:Y$362,0)),Countries!$A:$B,2,FALSE),"")</f>
        <v/>
      </c>
      <c r="AB192" s="144" t="str">
        <f>IFERROR(VLOOKUP(INDEX(EU_Extra!$D$157:$D$362,MATCH(LARGE(EU_Extra!Z$157:Z$362,$D192),EU_Extra!Z$157:Z$362,0)),Countries!$A:$B,2,FALSE),"")</f>
        <v/>
      </c>
      <c r="AC192" s="144" t="str">
        <f>IFERROR(VLOOKUP(INDEX(EU_Extra!$D$157:$D$362,MATCH(LARGE(EU_Extra!AA$157:AA$362,$D192),EU_Extra!AA$157:AA$362,0)),Countries!$A:$B,2,FALSE),"")</f>
        <v/>
      </c>
      <c r="AD192" s="144" t="str">
        <f>IFERROR(VLOOKUP(INDEX(EU_Extra!$D$157:$D$362,MATCH(LARGE(EU_Extra!AB$157:AB$362,$D192),EU_Extra!AB$157:AB$362,0)),Countries!$A:$B,2,FALSE),"")</f>
        <v/>
      </c>
      <c r="AE192" s="144" t="str">
        <f>IFERROR(VLOOKUP(INDEX(EU_Extra!$D$157:$D$362,MATCH(LARGE(EU_Extra!AC$157:AC$362,$D192),EU_Extra!AC$157:AC$362,0)),Countries!$A:$B,2,FALSE),"")</f>
        <v/>
      </c>
      <c r="AF192" s="144" t="str">
        <f>IFERROR(VLOOKUP(INDEX(EU_Extra!$D$157:$D$362,MATCH(LARGE(EU_Extra!AD$157:AD$362,$D192),EU_Extra!AD$157:AD$362,0)),Countries!$A:$B,2,FALSE),"")</f>
        <v/>
      </c>
      <c r="AG192" s="144" t="str">
        <f>IFERROR(VLOOKUP(INDEX(EU_Extra!$D$157:$D$362,MATCH(LARGE(EU_Extra!AE$157:AE$362,$D192),EU_Extra!AE$157:AE$362,0)),Countries!$A:$B,2,FALSE),"")</f>
        <v/>
      </c>
      <c r="AH192" s="144" t="str">
        <f>IFERROR(VLOOKUP(INDEX(EU_Extra!$D$157:$D$362,MATCH(LARGE(EU_Extra!AF$157:AF$362,$D192),EU_Extra!AF$157:AF$362,0)),Countries!$A:$B,2,FALSE),"")</f>
        <v/>
      </c>
      <c r="AI192" s="144" t="str">
        <f>IFERROR(VLOOKUP(INDEX(EU_Extra!$D$157:$D$362,MATCH(LARGE(EU_Extra!AG$157:AG$362,$D192),EU_Extra!AG$157:AG$362,0)),Countries!$A:$B,2,FALSE),"")</f>
        <v/>
      </c>
      <c r="AJ192" s="144" t="str">
        <f>IFERROR(VLOOKUP(INDEX(EU_Extra!$D$157:$D$362,MATCH(LARGE(EU_Extra!AH$157:AH$362,$D192),EU_Extra!AH$157:AH$362,0)),Countries!$A:$B,2,FALSE),"")</f>
        <v/>
      </c>
    </row>
    <row r="193" spans="4:36" ht="16" customHeight="1">
      <c r="D193" s="145">
        <f t="shared" si="3"/>
        <v>186</v>
      </c>
      <c r="E193" s="144" t="str">
        <f>IFERROR(VLOOKUP(INDEX(EU_Extra!$D$156:$D$362,MATCH(LARGE(EU_Extra!#REF!,$D193),EU_Extra!#REF!,0)),Countries!$A:$B,2,FALSE),"")</f>
        <v/>
      </c>
      <c r="G193" s="144" t="str">
        <f>IFERROR(VLOOKUP(INDEX(EU_Extra!$D$157:$D$362,MATCH(LARGE(EU_Extra!E$157:E$362,$D193),EU_Extra!E$157:E$362,0)),Countries!$A:$B,2,FALSE),"")</f>
        <v/>
      </c>
      <c r="H193" s="144" t="str">
        <f>IFERROR(VLOOKUP(INDEX(EU_Extra!$D$157:$D$362,MATCH(LARGE(EU_Extra!F$157:F$362,$D193),EU_Extra!F$157:F$362,0)),Countries!$A:$B,2,FALSE),"")</f>
        <v/>
      </c>
      <c r="I193" s="144" t="str">
        <f>IFERROR(VLOOKUP(INDEX(EU_Extra!$D$157:$D$362,MATCH(LARGE(EU_Extra!G$157:G$362,$D193),EU_Extra!G$157:G$362,0)),Countries!$A:$B,2,FALSE),"")</f>
        <v/>
      </c>
      <c r="J193" s="144" t="str">
        <f>IFERROR(VLOOKUP(INDEX(EU_Extra!$D$157:$D$362,MATCH(LARGE(EU_Extra!H$157:H$362,$D193),EU_Extra!H$157:H$362,0)),Countries!$A:$B,2,FALSE),"")</f>
        <v/>
      </c>
      <c r="K193" s="144" t="str">
        <f>IFERROR(VLOOKUP(INDEX(EU_Extra!$D$157:$D$362,MATCH(LARGE(EU_Extra!I$157:I$362,$D193),EU_Extra!I$157:I$362,0)),Countries!$A:$B,2,FALSE),"")</f>
        <v/>
      </c>
      <c r="L193" s="144" t="str">
        <f>IFERROR(VLOOKUP(INDEX(EU_Extra!$D$157:$D$362,MATCH(LARGE(EU_Extra!J$157:J$362,$D193),EU_Extra!J$157:J$362,0)),Countries!$A:$B,2,FALSE),"")</f>
        <v/>
      </c>
      <c r="M193" s="144" t="str">
        <f>IFERROR(VLOOKUP(INDEX(EU_Extra!$D$157:$D$362,MATCH(LARGE(EU_Extra!K$157:K$362,$D193),EU_Extra!K$157:K$362,0)),Countries!$A:$B,2,FALSE),"")</f>
        <v/>
      </c>
      <c r="N193" s="144" t="str">
        <f>IFERROR(VLOOKUP(INDEX(EU_Extra!$D$157:$D$362,MATCH(LARGE(EU_Extra!L$157:L$362,$D193),EU_Extra!L$157:L$362,0)),Countries!$A:$B,2,FALSE),"")</f>
        <v/>
      </c>
      <c r="O193" s="144" t="str">
        <f>IFERROR(VLOOKUP(INDEX(EU_Extra!$D$157:$D$362,MATCH(LARGE(EU_Extra!M$157:M$362,$D193),EU_Extra!M$157:M$362,0)),Countries!$A:$B,2,FALSE),"")</f>
        <v/>
      </c>
      <c r="P193" s="144" t="str">
        <f>IFERROR(VLOOKUP(INDEX(EU_Extra!$D$157:$D$362,MATCH(LARGE(EU_Extra!N$157:N$362,$D193),EU_Extra!N$157:N$362,0)),Countries!$A:$B,2,FALSE),"")</f>
        <v/>
      </c>
      <c r="Q193" s="144" t="str">
        <f>IFERROR(VLOOKUP(INDEX(EU_Extra!$D$157:$D$362,MATCH(LARGE(EU_Extra!O$157:O$362,$D193),EU_Extra!O$157:O$362,0)),Countries!$A:$B,2,FALSE),"")</f>
        <v/>
      </c>
      <c r="R193" s="144" t="str">
        <f>IFERROR(VLOOKUP(INDEX(EU_Extra!$D$157:$D$362,MATCH(LARGE(EU_Extra!P$157:P$362,$D193),EU_Extra!P$157:P$362,0)),Countries!$A:$B,2,FALSE),"")</f>
        <v/>
      </c>
      <c r="S193" s="144" t="str">
        <f>IFERROR(VLOOKUP(INDEX(EU_Extra!$D$157:$D$362,MATCH(LARGE(EU_Extra!Q$157:Q$362,$D193),EU_Extra!Q$157:Q$362,0)),Countries!$A:$B,2,FALSE),"")</f>
        <v/>
      </c>
      <c r="T193" s="144" t="str">
        <f>IFERROR(VLOOKUP(INDEX(EU_Extra!$D$157:$D$362,MATCH(LARGE(EU_Extra!R$157:R$362,$D193),EU_Extra!R$157:R$362,0)),Countries!$A:$B,2,FALSE),"")</f>
        <v/>
      </c>
      <c r="U193" s="144" t="str">
        <f>IFERROR(VLOOKUP(INDEX(EU_Extra!$D$157:$D$362,MATCH(LARGE(EU_Extra!S$157:S$362,$D193),EU_Extra!S$157:S$362,0)),Countries!$A:$B,2,FALSE),"")</f>
        <v/>
      </c>
      <c r="V193" s="144" t="str">
        <f>IFERROR(VLOOKUP(INDEX(EU_Extra!$D$157:$D$362,MATCH(LARGE(EU_Extra!T$157:T$362,$D193),EU_Extra!T$157:T$362,0)),Countries!$A:$B,2,FALSE),"")</f>
        <v/>
      </c>
      <c r="W193" s="144" t="str">
        <f>IFERROR(VLOOKUP(INDEX(EU_Extra!$D$157:$D$362,MATCH(LARGE(EU_Extra!U$157:U$362,$D193),EU_Extra!U$157:U$362,0)),Countries!$A:$B,2,FALSE),"")</f>
        <v/>
      </c>
      <c r="X193" s="144" t="str">
        <f>IFERROR(VLOOKUP(INDEX(EU_Extra!$D$157:$D$362,MATCH(LARGE(EU_Extra!V$157:V$362,$D193),EU_Extra!V$157:V$362,0)),Countries!$A:$B,2,FALSE),"")</f>
        <v/>
      </c>
      <c r="Y193" s="144" t="str">
        <f>IFERROR(VLOOKUP(INDEX(EU_Extra!$D$157:$D$362,MATCH(LARGE(EU_Extra!W$157:W$362,$D193),EU_Extra!W$157:W$362,0)),Countries!$A:$B,2,FALSE),"")</f>
        <v/>
      </c>
      <c r="Z193" s="144" t="str">
        <f>IFERROR(VLOOKUP(INDEX(EU_Extra!$D$157:$D$362,MATCH(LARGE(EU_Extra!X$157:X$362,$D193),EU_Extra!X$157:X$362,0)),Countries!$A:$B,2,FALSE),"")</f>
        <v/>
      </c>
      <c r="AA193" s="144" t="str">
        <f>IFERROR(VLOOKUP(INDEX(EU_Extra!$D$157:$D$362,MATCH(LARGE(EU_Extra!Y$157:Y$362,$D193),EU_Extra!Y$157:Y$362,0)),Countries!$A:$B,2,FALSE),"")</f>
        <v/>
      </c>
      <c r="AB193" s="144" t="str">
        <f>IFERROR(VLOOKUP(INDEX(EU_Extra!$D$157:$D$362,MATCH(LARGE(EU_Extra!Z$157:Z$362,$D193),EU_Extra!Z$157:Z$362,0)),Countries!$A:$B,2,FALSE),"")</f>
        <v/>
      </c>
      <c r="AC193" s="144" t="str">
        <f>IFERROR(VLOOKUP(INDEX(EU_Extra!$D$157:$D$362,MATCH(LARGE(EU_Extra!AA$157:AA$362,$D193),EU_Extra!AA$157:AA$362,0)),Countries!$A:$B,2,FALSE),"")</f>
        <v/>
      </c>
      <c r="AD193" s="144" t="str">
        <f>IFERROR(VLOOKUP(INDEX(EU_Extra!$D$157:$D$362,MATCH(LARGE(EU_Extra!AB$157:AB$362,$D193),EU_Extra!AB$157:AB$362,0)),Countries!$A:$B,2,FALSE),"")</f>
        <v/>
      </c>
      <c r="AE193" s="144" t="str">
        <f>IFERROR(VLOOKUP(INDEX(EU_Extra!$D$157:$D$362,MATCH(LARGE(EU_Extra!AC$157:AC$362,$D193),EU_Extra!AC$157:AC$362,0)),Countries!$A:$B,2,FALSE),"")</f>
        <v/>
      </c>
      <c r="AF193" s="144" t="str">
        <f>IFERROR(VLOOKUP(INDEX(EU_Extra!$D$157:$D$362,MATCH(LARGE(EU_Extra!AD$157:AD$362,$D193),EU_Extra!AD$157:AD$362,0)),Countries!$A:$B,2,FALSE),"")</f>
        <v/>
      </c>
      <c r="AG193" s="144" t="str">
        <f>IFERROR(VLOOKUP(INDEX(EU_Extra!$D$157:$D$362,MATCH(LARGE(EU_Extra!AE$157:AE$362,$D193),EU_Extra!AE$157:AE$362,0)),Countries!$A:$B,2,FALSE),"")</f>
        <v/>
      </c>
      <c r="AH193" s="144" t="str">
        <f>IFERROR(VLOOKUP(INDEX(EU_Extra!$D$157:$D$362,MATCH(LARGE(EU_Extra!AF$157:AF$362,$D193),EU_Extra!AF$157:AF$362,0)),Countries!$A:$B,2,FALSE),"")</f>
        <v/>
      </c>
      <c r="AI193" s="144" t="str">
        <f>IFERROR(VLOOKUP(INDEX(EU_Extra!$D$157:$D$362,MATCH(LARGE(EU_Extra!AG$157:AG$362,$D193),EU_Extra!AG$157:AG$362,0)),Countries!$A:$B,2,FALSE),"")</f>
        <v/>
      </c>
      <c r="AJ193" s="144" t="str">
        <f>IFERROR(VLOOKUP(INDEX(EU_Extra!$D$157:$D$362,MATCH(LARGE(EU_Extra!AH$157:AH$362,$D193),EU_Extra!AH$157:AH$362,0)),Countries!$A:$B,2,FALSE),"")</f>
        <v/>
      </c>
    </row>
    <row r="194" spans="4:36" ht="16" customHeight="1">
      <c r="D194" s="145">
        <f t="shared" si="3"/>
        <v>187</v>
      </c>
      <c r="E194" s="144" t="str">
        <f>IFERROR(VLOOKUP(INDEX(EU_Extra!$D$156:$D$362,MATCH(LARGE(EU_Extra!#REF!,$D194),EU_Extra!#REF!,0)),Countries!$A:$B,2,FALSE),"")</f>
        <v/>
      </c>
      <c r="G194" s="144" t="str">
        <f>IFERROR(VLOOKUP(INDEX(EU_Extra!$D$157:$D$362,MATCH(LARGE(EU_Extra!E$157:E$362,$D194),EU_Extra!E$157:E$362,0)),Countries!$A:$B,2,FALSE),"")</f>
        <v/>
      </c>
      <c r="H194" s="144" t="str">
        <f>IFERROR(VLOOKUP(INDEX(EU_Extra!$D$157:$D$362,MATCH(LARGE(EU_Extra!F$157:F$362,$D194),EU_Extra!F$157:F$362,0)),Countries!$A:$B,2,FALSE),"")</f>
        <v/>
      </c>
      <c r="I194" s="144" t="str">
        <f>IFERROR(VLOOKUP(INDEX(EU_Extra!$D$157:$D$362,MATCH(LARGE(EU_Extra!G$157:G$362,$D194),EU_Extra!G$157:G$362,0)),Countries!$A:$B,2,FALSE),"")</f>
        <v/>
      </c>
      <c r="J194" s="144" t="str">
        <f>IFERROR(VLOOKUP(INDEX(EU_Extra!$D$157:$D$362,MATCH(LARGE(EU_Extra!H$157:H$362,$D194),EU_Extra!H$157:H$362,0)),Countries!$A:$B,2,FALSE),"")</f>
        <v/>
      </c>
      <c r="K194" s="144" t="str">
        <f>IFERROR(VLOOKUP(INDEX(EU_Extra!$D$157:$D$362,MATCH(LARGE(EU_Extra!I$157:I$362,$D194),EU_Extra!I$157:I$362,0)),Countries!$A:$B,2,FALSE),"")</f>
        <v/>
      </c>
      <c r="L194" s="144" t="str">
        <f>IFERROR(VLOOKUP(INDEX(EU_Extra!$D$157:$D$362,MATCH(LARGE(EU_Extra!J$157:J$362,$D194),EU_Extra!J$157:J$362,0)),Countries!$A:$B,2,FALSE),"")</f>
        <v/>
      </c>
      <c r="M194" s="144" t="str">
        <f>IFERROR(VLOOKUP(INDEX(EU_Extra!$D$157:$D$362,MATCH(LARGE(EU_Extra!K$157:K$362,$D194),EU_Extra!K$157:K$362,0)),Countries!$A:$B,2,FALSE),"")</f>
        <v/>
      </c>
      <c r="N194" s="144" t="str">
        <f>IFERROR(VLOOKUP(INDEX(EU_Extra!$D$157:$D$362,MATCH(LARGE(EU_Extra!L$157:L$362,$D194),EU_Extra!L$157:L$362,0)),Countries!$A:$B,2,FALSE),"")</f>
        <v/>
      </c>
      <c r="O194" s="144" t="str">
        <f>IFERROR(VLOOKUP(INDEX(EU_Extra!$D$157:$D$362,MATCH(LARGE(EU_Extra!M$157:M$362,$D194),EU_Extra!M$157:M$362,0)),Countries!$A:$B,2,FALSE),"")</f>
        <v/>
      </c>
      <c r="P194" s="144" t="str">
        <f>IFERROR(VLOOKUP(INDEX(EU_Extra!$D$157:$D$362,MATCH(LARGE(EU_Extra!N$157:N$362,$D194),EU_Extra!N$157:N$362,0)),Countries!$A:$B,2,FALSE),"")</f>
        <v/>
      </c>
      <c r="Q194" s="144" t="str">
        <f>IFERROR(VLOOKUP(INDEX(EU_Extra!$D$157:$D$362,MATCH(LARGE(EU_Extra!O$157:O$362,$D194),EU_Extra!O$157:O$362,0)),Countries!$A:$B,2,FALSE),"")</f>
        <v/>
      </c>
      <c r="R194" s="144" t="str">
        <f>IFERROR(VLOOKUP(INDEX(EU_Extra!$D$157:$D$362,MATCH(LARGE(EU_Extra!P$157:P$362,$D194),EU_Extra!P$157:P$362,0)),Countries!$A:$B,2,FALSE),"")</f>
        <v/>
      </c>
      <c r="S194" s="144" t="str">
        <f>IFERROR(VLOOKUP(INDEX(EU_Extra!$D$157:$D$362,MATCH(LARGE(EU_Extra!Q$157:Q$362,$D194),EU_Extra!Q$157:Q$362,0)),Countries!$A:$B,2,FALSE),"")</f>
        <v/>
      </c>
      <c r="T194" s="144" t="str">
        <f>IFERROR(VLOOKUP(INDEX(EU_Extra!$D$157:$D$362,MATCH(LARGE(EU_Extra!R$157:R$362,$D194),EU_Extra!R$157:R$362,0)),Countries!$A:$B,2,FALSE),"")</f>
        <v/>
      </c>
      <c r="U194" s="144" t="str">
        <f>IFERROR(VLOOKUP(INDEX(EU_Extra!$D$157:$D$362,MATCH(LARGE(EU_Extra!S$157:S$362,$D194),EU_Extra!S$157:S$362,0)),Countries!$A:$B,2,FALSE),"")</f>
        <v/>
      </c>
      <c r="V194" s="144" t="str">
        <f>IFERROR(VLOOKUP(INDEX(EU_Extra!$D$157:$D$362,MATCH(LARGE(EU_Extra!T$157:T$362,$D194),EU_Extra!T$157:T$362,0)),Countries!$A:$B,2,FALSE),"")</f>
        <v/>
      </c>
      <c r="W194" s="144" t="str">
        <f>IFERROR(VLOOKUP(INDEX(EU_Extra!$D$157:$D$362,MATCH(LARGE(EU_Extra!U$157:U$362,$D194),EU_Extra!U$157:U$362,0)),Countries!$A:$B,2,FALSE),"")</f>
        <v/>
      </c>
      <c r="X194" s="144" t="str">
        <f>IFERROR(VLOOKUP(INDEX(EU_Extra!$D$157:$D$362,MATCH(LARGE(EU_Extra!V$157:V$362,$D194),EU_Extra!V$157:V$362,0)),Countries!$A:$B,2,FALSE),"")</f>
        <v/>
      </c>
      <c r="Y194" s="144" t="str">
        <f>IFERROR(VLOOKUP(INDEX(EU_Extra!$D$157:$D$362,MATCH(LARGE(EU_Extra!W$157:W$362,$D194),EU_Extra!W$157:W$362,0)),Countries!$A:$B,2,FALSE),"")</f>
        <v/>
      </c>
      <c r="Z194" s="144" t="str">
        <f>IFERROR(VLOOKUP(INDEX(EU_Extra!$D$157:$D$362,MATCH(LARGE(EU_Extra!X$157:X$362,$D194),EU_Extra!X$157:X$362,0)),Countries!$A:$B,2,FALSE),"")</f>
        <v/>
      </c>
      <c r="AA194" s="144" t="str">
        <f>IFERROR(VLOOKUP(INDEX(EU_Extra!$D$157:$D$362,MATCH(LARGE(EU_Extra!Y$157:Y$362,$D194),EU_Extra!Y$157:Y$362,0)),Countries!$A:$B,2,FALSE),"")</f>
        <v/>
      </c>
      <c r="AB194" s="144" t="str">
        <f>IFERROR(VLOOKUP(INDEX(EU_Extra!$D$157:$D$362,MATCH(LARGE(EU_Extra!Z$157:Z$362,$D194),EU_Extra!Z$157:Z$362,0)),Countries!$A:$B,2,FALSE),"")</f>
        <v/>
      </c>
      <c r="AC194" s="144" t="str">
        <f>IFERROR(VLOOKUP(INDEX(EU_Extra!$D$157:$D$362,MATCH(LARGE(EU_Extra!AA$157:AA$362,$D194),EU_Extra!AA$157:AA$362,0)),Countries!$A:$B,2,FALSE),"")</f>
        <v/>
      </c>
      <c r="AD194" s="144" t="str">
        <f>IFERROR(VLOOKUP(INDEX(EU_Extra!$D$157:$D$362,MATCH(LARGE(EU_Extra!AB$157:AB$362,$D194),EU_Extra!AB$157:AB$362,0)),Countries!$A:$B,2,FALSE),"")</f>
        <v/>
      </c>
      <c r="AE194" s="144" t="str">
        <f>IFERROR(VLOOKUP(INDEX(EU_Extra!$D$157:$D$362,MATCH(LARGE(EU_Extra!AC$157:AC$362,$D194),EU_Extra!AC$157:AC$362,0)),Countries!$A:$B,2,FALSE),"")</f>
        <v/>
      </c>
      <c r="AF194" s="144" t="str">
        <f>IFERROR(VLOOKUP(INDEX(EU_Extra!$D$157:$D$362,MATCH(LARGE(EU_Extra!AD$157:AD$362,$D194),EU_Extra!AD$157:AD$362,0)),Countries!$A:$B,2,FALSE),"")</f>
        <v/>
      </c>
      <c r="AG194" s="144" t="str">
        <f>IFERROR(VLOOKUP(INDEX(EU_Extra!$D$157:$D$362,MATCH(LARGE(EU_Extra!AE$157:AE$362,$D194),EU_Extra!AE$157:AE$362,0)),Countries!$A:$B,2,FALSE),"")</f>
        <v/>
      </c>
      <c r="AH194" s="144" t="str">
        <f>IFERROR(VLOOKUP(INDEX(EU_Extra!$D$157:$D$362,MATCH(LARGE(EU_Extra!AF$157:AF$362,$D194),EU_Extra!AF$157:AF$362,0)),Countries!$A:$B,2,FALSE),"")</f>
        <v/>
      </c>
      <c r="AI194" s="144" t="str">
        <f>IFERROR(VLOOKUP(INDEX(EU_Extra!$D$157:$D$362,MATCH(LARGE(EU_Extra!AG$157:AG$362,$D194),EU_Extra!AG$157:AG$362,0)),Countries!$A:$B,2,FALSE),"")</f>
        <v/>
      </c>
      <c r="AJ194" s="144" t="str">
        <f>IFERROR(VLOOKUP(INDEX(EU_Extra!$D$157:$D$362,MATCH(LARGE(EU_Extra!AH$157:AH$362,$D194),EU_Extra!AH$157:AH$362,0)),Countries!$A:$B,2,FALSE),"")</f>
        <v/>
      </c>
    </row>
    <row r="195" spans="4:36" ht="16" customHeight="1">
      <c r="D195" s="145">
        <f t="shared" si="3"/>
        <v>188</v>
      </c>
      <c r="E195" s="144" t="str">
        <f>IFERROR(VLOOKUP(INDEX(EU_Extra!$D$156:$D$362,MATCH(LARGE(EU_Extra!#REF!,$D195),EU_Extra!#REF!,0)),Countries!$A:$B,2,FALSE),"")</f>
        <v/>
      </c>
      <c r="G195" s="144" t="str">
        <f>IFERROR(VLOOKUP(INDEX(EU_Extra!$D$157:$D$362,MATCH(LARGE(EU_Extra!E$157:E$362,$D195),EU_Extra!E$157:E$362,0)),Countries!$A:$B,2,FALSE),"")</f>
        <v/>
      </c>
      <c r="H195" s="144" t="str">
        <f>IFERROR(VLOOKUP(INDEX(EU_Extra!$D$157:$D$362,MATCH(LARGE(EU_Extra!F$157:F$362,$D195),EU_Extra!F$157:F$362,0)),Countries!$A:$B,2,FALSE),"")</f>
        <v/>
      </c>
      <c r="I195" s="144" t="str">
        <f>IFERROR(VLOOKUP(INDEX(EU_Extra!$D$157:$D$362,MATCH(LARGE(EU_Extra!G$157:G$362,$D195),EU_Extra!G$157:G$362,0)),Countries!$A:$B,2,FALSE),"")</f>
        <v/>
      </c>
      <c r="J195" s="144" t="str">
        <f>IFERROR(VLOOKUP(INDEX(EU_Extra!$D$157:$D$362,MATCH(LARGE(EU_Extra!H$157:H$362,$D195),EU_Extra!H$157:H$362,0)),Countries!$A:$B,2,FALSE),"")</f>
        <v/>
      </c>
      <c r="K195" s="144" t="str">
        <f>IFERROR(VLOOKUP(INDEX(EU_Extra!$D$157:$D$362,MATCH(LARGE(EU_Extra!I$157:I$362,$D195),EU_Extra!I$157:I$362,0)),Countries!$A:$B,2,FALSE),"")</f>
        <v/>
      </c>
      <c r="L195" s="144" t="str">
        <f>IFERROR(VLOOKUP(INDEX(EU_Extra!$D$157:$D$362,MATCH(LARGE(EU_Extra!J$157:J$362,$D195),EU_Extra!J$157:J$362,0)),Countries!$A:$B,2,FALSE),"")</f>
        <v/>
      </c>
      <c r="M195" s="144" t="str">
        <f>IFERROR(VLOOKUP(INDEX(EU_Extra!$D$157:$D$362,MATCH(LARGE(EU_Extra!K$157:K$362,$D195),EU_Extra!K$157:K$362,0)),Countries!$A:$B,2,FALSE),"")</f>
        <v/>
      </c>
      <c r="N195" s="144" t="str">
        <f>IFERROR(VLOOKUP(INDEX(EU_Extra!$D$157:$D$362,MATCH(LARGE(EU_Extra!L$157:L$362,$D195),EU_Extra!L$157:L$362,0)),Countries!$A:$B,2,FALSE),"")</f>
        <v/>
      </c>
      <c r="O195" s="144" t="str">
        <f>IFERROR(VLOOKUP(INDEX(EU_Extra!$D$157:$D$362,MATCH(LARGE(EU_Extra!M$157:M$362,$D195),EU_Extra!M$157:M$362,0)),Countries!$A:$B,2,FALSE),"")</f>
        <v/>
      </c>
      <c r="P195" s="144" t="str">
        <f>IFERROR(VLOOKUP(INDEX(EU_Extra!$D$157:$D$362,MATCH(LARGE(EU_Extra!N$157:N$362,$D195),EU_Extra!N$157:N$362,0)),Countries!$A:$B,2,FALSE),"")</f>
        <v/>
      </c>
      <c r="Q195" s="144" t="str">
        <f>IFERROR(VLOOKUP(INDEX(EU_Extra!$D$157:$D$362,MATCH(LARGE(EU_Extra!O$157:O$362,$D195),EU_Extra!O$157:O$362,0)),Countries!$A:$B,2,FALSE),"")</f>
        <v/>
      </c>
      <c r="R195" s="144" t="str">
        <f>IFERROR(VLOOKUP(INDEX(EU_Extra!$D$157:$D$362,MATCH(LARGE(EU_Extra!P$157:P$362,$D195),EU_Extra!P$157:P$362,0)),Countries!$A:$B,2,FALSE),"")</f>
        <v/>
      </c>
      <c r="S195" s="144" t="str">
        <f>IFERROR(VLOOKUP(INDEX(EU_Extra!$D$157:$D$362,MATCH(LARGE(EU_Extra!Q$157:Q$362,$D195),EU_Extra!Q$157:Q$362,0)),Countries!$A:$B,2,FALSE),"")</f>
        <v/>
      </c>
      <c r="T195" s="144" t="str">
        <f>IFERROR(VLOOKUP(INDEX(EU_Extra!$D$157:$D$362,MATCH(LARGE(EU_Extra!R$157:R$362,$D195),EU_Extra!R$157:R$362,0)),Countries!$A:$B,2,FALSE),"")</f>
        <v/>
      </c>
      <c r="U195" s="144" t="str">
        <f>IFERROR(VLOOKUP(INDEX(EU_Extra!$D$157:$D$362,MATCH(LARGE(EU_Extra!S$157:S$362,$D195),EU_Extra!S$157:S$362,0)),Countries!$A:$B,2,FALSE),"")</f>
        <v/>
      </c>
      <c r="V195" s="144" t="str">
        <f>IFERROR(VLOOKUP(INDEX(EU_Extra!$D$157:$D$362,MATCH(LARGE(EU_Extra!T$157:T$362,$D195),EU_Extra!T$157:T$362,0)),Countries!$A:$B,2,FALSE),"")</f>
        <v/>
      </c>
      <c r="W195" s="144" t="str">
        <f>IFERROR(VLOOKUP(INDEX(EU_Extra!$D$157:$D$362,MATCH(LARGE(EU_Extra!U$157:U$362,$D195),EU_Extra!U$157:U$362,0)),Countries!$A:$B,2,FALSE),"")</f>
        <v/>
      </c>
      <c r="X195" s="144" t="str">
        <f>IFERROR(VLOOKUP(INDEX(EU_Extra!$D$157:$D$362,MATCH(LARGE(EU_Extra!V$157:V$362,$D195),EU_Extra!V$157:V$362,0)),Countries!$A:$B,2,FALSE),"")</f>
        <v/>
      </c>
      <c r="Y195" s="144" t="str">
        <f>IFERROR(VLOOKUP(INDEX(EU_Extra!$D$157:$D$362,MATCH(LARGE(EU_Extra!W$157:W$362,$D195),EU_Extra!W$157:W$362,0)),Countries!$A:$B,2,FALSE),"")</f>
        <v/>
      </c>
      <c r="Z195" s="144" t="str">
        <f>IFERROR(VLOOKUP(INDEX(EU_Extra!$D$157:$D$362,MATCH(LARGE(EU_Extra!X$157:X$362,$D195),EU_Extra!X$157:X$362,0)),Countries!$A:$B,2,FALSE),"")</f>
        <v/>
      </c>
      <c r="AA195" s="144" t="str">
        <f>IFERROR(VLOOKUP(INDEX(EU_Extra!$D$157:$D$362,MATCH(LARGE(EU_Extra!Y$157:Y$362,$D195),EU_Extra!Y$157:Y$362,0)),Countries!$A:$B,2,FALSE),"")</f>
        <v/>
      </c>
      <c r="AB195" s="144" t="str">
        <f>IFERROR(VLOOKUP(INDEX(EU_Extra!$D$157:$D$362,MATCH(LARGE(EU_Extra!Z$157:Z$362,$D195),EU_Extra!Z$157:Z$362,0)),Countries!$A:$B,2,FALSE),"")</f>
        <v/>
      </c>
      <c r="AC195" s="144" t="str">
        <f>IFERROR(VLOOKUP(INDEX(EU_Extra!$D$157:$D$362,MATCH(LARGE(EU_Extra!AA$157:AA$362,$D195),EU_Extra!AA$157:AA$362,0)),Countries!$A:$B,2,FALSE),"")</f>
        <v/>
      </c>
      <c r="AD195" s="144" t="str">
        <f>IFERROR(VLOOKUP(INDEX(EU_Extra!$D$157:$D$362,MATCH(LARGE(EU_Extra!AB$157:AB$362,$D195),EU_Extra!AB$157:AB$362,0)),Countries!$A:$B,2,FALSE),"")</f>
        <v/>
      </c>
      <c r="AE195" s="144" t="str">
        <f>IFERROR(VLOOKUP(INDEX(EU_Extra!$D$157:$D$362,MATCH(LARGE(EU_Extra!AC$157:AC$362,$D195),EU_Extra!AC$157:AC$362,0)),Countries!$A:$B,2,FALSE),"")</f>
        <v/>
      </c>
      <c r="AF195" s="144" t="str">
        <f>IFERROR(VLOOKUP(INDEX(EU_Extra!$D$157:$D$362,MATCH(LARGE(EU_Extra!AD$157:AD$362,$D195),EU_Extra!AD$157:AD$362,0)),Countries!$A:$B,2,FALSE),"")</f>
        <v/>
      </c>
      <c r="AG195" s="144" t="str">
        <f>IFERROR(VLOOKUP(INDEX(EU_Extra!$D$157:$D$362,MATCH(LARGE(EU_Extra!AE$157:AE$362,$D195),EU_Extra!AE$157:AE$362,0)),Countries!$A:$B,2,FALSE),"")</f>
        <v/>
      </c>
      <c r="AH195" s="144" t="str">
        <f>IFERROR(VLOOKUP(INDEX(EU_Extra!$D$157:$D$362,MATCH(LARGE(EU_Extra!AF$157:AF$362,$D195),EU_Extra!AF$157:AF$362,0)),Countries!$A:$B,2,FALSE),"")</f>
        <v/>
      </c>
      <c r="AI195" s="144" t="str">
        <f>IFERROR(VLOOKUP(INDEX(EU_Extra!$D$157:$D$362,MATCH(LARGE(EU_Extra!AG$157:AG$362,$D195),EU_Extra!AG$157:AG$362,0)),Countries!$A:$B,2,FALSE),"")</f>
        <v/>
      </c>
      <c r="AJ195" s="144" t="str">
        <f>IFERROR(VLOOKUP(INDEX(EU_Extra!$D$157:$D$362,MATCH(LARGE(EU_Extra!AH$157:AH$362,$D195),EU_Extra!AH$157:AH$362,0)),Countries!$A:$B,2,FALSE),"")</f>
        <v/>
      </c>
    </row>
    <row r="196" spans="4:36" ht="16" customHeight="1">
      <c r="D196" s="145">
        <f t="shared" si="3"/>
        <v>189</v>
      </c>
      <c r="E196" s="144" t="str">
        <f>IFERROR(VLOOKUP(INDEX(EU_Extra!$D$156:$D$362,MATCH(LARGE(EU_Extra!#REF!,$D196),EU_Extra!#REF!,0)),Countries!$A:$B,2,FALSE),"")</f>
        <v/>
      </c>
      <c r="G196" s="144" t="str">
        <f>IFERROR(VLOOKUP(INDEX(EU_Extra!$D$157:$D$362,MATCH(LARGE(EU_Extra!E$157:E$362,$D196),EU_Extra!E$157:E$362,0)),Countries!$A:$B,2,FALSE),"")</f>
        <v/>
      </c>
      <c r="H196" s="144" t="str">
        <f>IFERROR(VLOOKUP(INDEX(EU_Extra!$D$157:$D$362,MATCH(LARGE(EU_Extra!F$157:F$362,$D196),EU_Extra!F$157:F$362,0)),Countries!$A:$B,2,FALSE),"")</f>
        <v/>
      </c>
      <c r="I196" s="144" t="str">
        <f>IFERROR(VLOOKUP(INDEX(EU_Extra!$D$157:$D$362,MATCH(LARGE(EU_Extra!G$157:G$362,$D196),EU_Extra!G$157:G$362,0)),Countries!$A:$B,2,FALSE),"")</f>
        <v/>
      </c>
      <c r="J196" s="144" t="str">
        <f>IFERROR(VLOOKUP(INDEX(EU_Extra!$D$157:$D$362,MATCH(LARGE(EU_Extra!H$157:H$362,$D196),EU_Extra!H$157:H$362,0)),Countries!$A:$B,2,FALSE),"")</f>
        <v/>
      </c>
      <c r="K196" s="144" t="str">
        <f>IFERROR(VLOOKUP(INDEX(EU_Extra!$D$157:$D$362,MATCH(LARGE(EU_Extra!I$157:I$362,$D196),EU_Extra!I$157:I$362,0)),Countries!$A:$B,2,FALSE),"")</f>
        <v/>
      </c>
      <c r="L196" s="144" t="str">
        <f>IFERROR(VLOOKUP(INDEX(EU_Extra!$D$157:$D$362,MATCH(LARGE(EU_Extra!J$157:J$362,$D196),EU_Extra!J$157:J$362,0)),Countries!$A:$B,2,FALSE),"")</f>
        <v/>
      </c>
      <c r="M196" s="144" t="str">
        <f>IFERROR(VLOOKUP(INDEX(EU_Extra!$D$157:$D$362,MATCH(LARGE(EU_Extra!K$157:K$362,$D196),EU_Extra!K$157:K$362,0)),Countries!$A:$B,2,FALSE),"")</f>
        <v/>
      </c>
      <c r="N196" s="144" t="str">
        <f>IFERROR(VLOOKUP(INDEX(EU_Extra!$D$157:$D$362,MATCH(LARGE(EU_Extra!L$157:L$362,$D196),EU_Extra!L$157:L$362,0)),Countries!$A:$B,2,FALSE),"")</f>
        <v/>
      </c>
      <c r="O196" s="144" t="str">
        <f>IFERROR(VLOOKUP(INDEX(EU_Extra!$D$157:$D$362,MATCH(LARGE(EU_Extra!M$157:M$362,$D196),EU_Extra!M$157:M$362,0)),Countries!$A:$B,2,FALSE),"")</f>
        <v/>
      </c>
      <c r="P196" s="144" t="str">
        <f>IFERROR(VLOOKUP(INDEX(EU_Extra!$D$157:$D$362,MATCH(LARGE(EU_Extra!N$157:N$362,$D196),EU_Extra!N$157:N$362,0)),Countries!$A:$B,2,FALSE),"")</f>
        <v/>
      </c>
      <c r="Q196" s="144" t="str">
        <f>IFERROR(VLOOKUP(INDEX(EU_Extra!$D$157:$D$362,MATCH(LARGE(EU_Extra!O$157:O$362,$D196),EU_Extra!O$157:O$362,0)),Countries!$A:$B,2,FALSE),"")</f>
        <v/>
      </c>
      <c r="R196" s="144" t="str">
        <f>IFERROR(VLOOKUP(INDEX(EU_Extra!$D$157:$D$362,MATCH(LARGE(EU_Extra!P$157:P$362,$D196),EU_Extra!P$157:P$362,0)),Countries!$A:$B,2,FALSE),"")</f>
        <v/>
      </c>
      <c r="S196" s="144" t="str">
        <f>IFERROR(VLOOKUP(INDEX(EU_Extra!$D$157:$D$362,MATCH(LARGE(EU_Extra!Q$157:Q$362,$D196),EU_Extra!Q$157:Q$362,0)),Countries!$A:$B,2,FALSE),"")</f>
        <v/>
      </c>
      <c r="T196" s="144" t="str">
        <f>IFERROR(VLOOKUP(INDEX(EU_Extra!$D$157:$D$362,MATCH(LARGE(EU_Extra!R$157:R$362,$D196),EU_Extra!R$157:R$362,0)),Countries!$A:$B,2,FALSE),"")</f>
        <v/>
      </c>
      <c r="U196" s="144" t="str">
        <f>IFERROR(VLOOKUP(INDEX(EU_Extra!$D$157:$D$362,MATCH(LARGE(EU_Extra!S$157:S$362,$D196),EU_Extra!S$157:S$362,0)),Countries!$A:$B,2,FALSE),"")</f>
        <v/>
      </c>
      <c r="V196" s="144" t="str">
        <f>IFERROR(VLOOKUP(INDEX(EU_Extra!$D$157:$D$362,MATCH(LARGE(EU_Extra!T$157:T$362,$D196),EU_Extra!T$157:T$362,0)),Countries!$A:$B,2,FALSE),"")</f>
        <v/>
      </c>
      <c r="W196" s="144" t="str">
        <f>IFERROR(VLOOKUP(INDEX(EU_Extra!$D$157:$D$362,MATCH(LARGE(EU_Extra!U$157:U$362,$D196),EU_Extra!U$157:U$362,0)),Countries!$A:$B,2,FALSE),"")</f>
        <v/>
      </c>
      <c r="X196" s="144" t="str">
        <f>IFERROR(VLOOKUP(INDEX(EU_Extra!$D$157:$D$362,MATCH(LARGE(EU_Extra!V$157:V$362,$D196),EU_Extra!V$157:V$362,0)),Countries!$A:$B,2,FALSE),"")</f>
        <v/>
      </c>
      <c r="Y196" s="144" t="str">
        <f>IFERROR(VLOOKUP(INDEX(EU_Extra!$D$157:$D$362,MATCH(LARGE(EU_Extra!W$157:W$362,$D196),EU_Extra!W$157:W$362,0)),Countries!$A:$B,2,FALSE),"")</f>
        <v/>
      </c>
      <c r="Z196" s="144" t="str">
        <f>IFERROR(VLOOKUP(INDEX(EU_Extra!$D$157:$D$362,MATCH(LARGE(EU_Extra!X$157:X$362,$D196),EU_Extra!X$157:X$362,0)),Countries!$A:$B,2,FALSE),"")</f>
        <v/>
      </c>
      <c r="AA196" s="144" t="str">
        <f>IFERROR(VLOOKUP(INDEX(EU_Extra!$D$157:$D$362,MATCH(LARGE(EU_Extra!Y$157:Y$362,$D196),EU_Extra!Y$157:Y$362,0)),Countries!$A:$B,2,FALSE),"")</f>
        <v/>
      </c>
      <c r="AB196" s="144" t="str">
        <f>IFERROR(VLOOKUP(INDEX(EU_Extra!$D$157:$D$362,MATCH(LARGE(EU_Extra!Z$157:Z$362,$D196),EU_Extra!Z$157:Z$362,0)),Countries!$A:$B,2,FALSE),"")</f>
        <v/>
      </c>
      <c r="AC196" s="144" t="str">
        <f>IFERROR(VLOOKUP(INDEX(EU_Extra!$D$157:$D$362,MATCH(LARGE(EU_Extra!AA$157:AA$362,$D196),EU_Extra!AA$157:AA$362,0)),Countries!$A:$B,2,FALSE),"")</f>
        <v/>
      </c>
      <c r="AD196" s="144" t="str">
        <f>IFERROR(VLOOKUP(INDEX(EU_Extra!$D$157:$D$362,MATCH(LARGE(EU_Extra!AB$157:AB$362,$D196),EU_Extra!AB$157:AB$362,0)),Countries!$A:$B,2,FALSE),"")</f>
        <v/>
      </c>
      <c r="AE196" s="144" t="str">
        <f>IFERROR(VLOOKUP(INDEX(EU_Extra!$D$157:$D$362,MATCH(LARGE(EU_Extra!AC$157:AC$362,$D196),EU_Extra!AC$157:AC$362,0)),Countries!$A:$B,2,FALSE),"")</f>
        <v/>
      </c>
      <c r="AF196" s="144" t="str">
        <f>IFERROR(VLOOKUP(INDEX(EU_Extra!$D$157:$D$362,MATCH(LARGE(EU_Extra!AD$157:AD$362,$D196),EU_Extra!AD$157:AD$362,0)),Countries!$A:$B,2,FALSE),"")</f>
        <v/>
      </c>
      <c r="AG196" s="144" t="str">
        <f>IFERROR(VLOOKUP(INDEX(EU_Extra!$D$157:$D$362,MATCH(LARGE(EU_Extra!AE$157:AE$362,$D196),EU_Extra!AE$157:AE$362,0)),Countries!$A:$B,2,FALSE),"")</f>
        <v/>
      </c>
      <c r="AH196" s="144" t="str">
        <f>IFERROR(VLOOKUP(INDEX(EU_Extra!$D$157:$D$362,MATCH(LARGE(EU_Extra!AF$157:AF$362,$D196),EU_Extra!AF$157:AF$362,0)),Countries!$A:$B,2,FALSE),"")</f>
        <v/>
      </c>
      <c r="AI196" s="144" t="str">
        <f>IFERROR(VLOOKUP(INDEX(EU_Extra!$D$157:$D$362,MATCH(LARGE(EU_Extra!AG$157:AG$362,$D196),EU_Extra!AG$157:AG$362,0)),Countries!$A:$B,2,FALSE),"")</f>
        <v/>
      </c>
      <c r="AJ196" s="144" t="str">
        <f>IFERROR(VLOOKUP(INDEX(EU_Extra!$D$157:$D$362,MATCH(LARGE(EU_Extra!AH$157:AH$362,$D196),EU_Extra!AH$157:AH$362,0)),Countries!$A:$B,2,FALSE),"")</f>
        <v/>
      </c>
    </row>
    <row r="197" spans="4:36" ht="16" customHeight="1">
      <c r="D197" s="145">
        <f t="shared" si="3"/>
        <v>190</v>
      </c>
      <c r="E197" s="144" t="str">
        <f>IFERROR(VLOOKUP(INDEX(EU_Extra!$D$156:$D$362,MATCH(LARGE(EU_Extra!#REF!,$D197),EU_Extra!#REF!,0)),Countries!$A:$B,2,FALSE),"")</f>
        <v/>
      </c>
      <c r="G197" s="144" t="str">
        <f>IFERROR(VLOOKUP(INDEX(EU_Extra!$D$157:$D$362,MATCH(LARGE(EU_Extra!E$157:E$362,$D197),EU_Extra!E$157:E$362,0)),Countries!$A:$B,2,FALSE),"")</f>
        <v/>
      </c>
      <c r="H197" s="144" t="str">
        <f>IFERROR(VLOOKUP(INDEX(EU_Extra!$D$157:$D$362,MATCH(LARGE(EU_Extra!F$157:F$362,$D197),EU_Extra!F$157:F$362,0)),Countries!$A:$B,2,FALSE),"")</f>
        <v/>
      </c>
      <c r="I197" s="144" t="str">
        <f>IFERROR(VLOOKUP(INDEX(EU_Extra!$D$157:$D$362,MATCH(LARGE(EU_Extra!G$157:G$362,$D197),EU_Extra!G$157:G$362,0)),Countries!$A:$B,2,FALSE),"")</f>
        <v/>
      </c>
      <c r="J197" s="144" t="str">
        <f>IFERROR(VLOOKUP(INDEX(EU_Extra!$D$157:$D$362,MATCH(LARGE(EU_Extra!H$157:H$362,$D197),EU_Extra!H$157:H$362,0)),Countries!$A:$B,2,FALSE),"")</f>
        <v/>
      </c>
      <c r="K197" s="144" t="str">
        <f>IFERROR(VLOOKUP(INDEX(EU_Extra!$D$157:$D$362,MATCH(LARGE(EU_Extra!I$157:I$362,$D197),EU_Extra!I$157:I$362,0)),Countries!$A:$B,2,FALSE),"")</f>
        <v/>
      </c>
      <c r="L197" s="144" t="str">
        <f>IFERROR(VLOOKUP(INDEX(EU_Extra!$D$157:$D$362,MATCH(LARGE(EU_Extra!J$157:J$362,$D197),EU_Extra!J$157:J$362,0)),Countries!$A:$B,2,FALSE),"")</f>
        <v/>
      </c>
      <c r="M197" s="144" t="str">
        <f>IFERROR(VLOOKUP(INDEX(EU_Extra!$D$157:$D$362,MATCH(LARGE(EU_Extra!K$157:K$362,$D197),EU_Extra!K$157:K$362,0)),Countries!$A:$B,2,FALSE),"")</f>
        <v/>
      </c>
      <c r="N197" s="144" t="str">
        <f>IFERROR(VLOOKUP(INDEX(EU_Extra!$D$157:$D$362,MATCH(LARGE(EU_Extra!L$157:L$362,$D197),EU_Extra!L$157:L$362,0)),Countries!$A:$B,2,FALSE),"")</f>
        <v/>
      </c>
      <c r="O197" s="144" t="str">
        <f>IFERROR(VLOOKUP(INDEX(EU_Extra!$D$157:$D$362,MATCH(LARGE(EU_Extra!M$157:M$362,$D197),EU_Extra!M$157:M$362,0)),Countries!$A:$B,2,FALSE),"")</f>
        <v/>
      </c>
      <c r="P197" s="144" t="str">
        <f>IFERROR(VLOOKUP(INDEX(EU_Extra!$D$157:$D$362,MATCH(LARGE(EU_Extra!N$157:N$362,$D197),EU_Extra!N$157:N$362,0)),Countries!$A:$B,2,FALSE),"")</f>
        <v/>
      </c>
      <c r="Q197" s="144" t="str">
        <f>IFERROR(VLOOKUP(INDEX(EU_Extra!$D$157:$D$362,MATCH(LARGE(EU_Extra!O$157:O$362,$D197),EU_Extra!O$157:O$362,0)),Countries!$A:$B,2,FALSE),"")</f>
        <v/>
      </c>
      <c r="R197" s="144" t="str">
        <f>IFERROR(VLOOKUP(INDEX(EU_Extra!$D$157:$D$362,MATCH(LARGE(EU_Extra!P$157:P$362,$D197),EU_Extra!P$157:P$362,0)),Countries!$A:$B,2,FALSE),"")</f>
        <v/>
      </c>
      <c r="S197" s="144" t="str">
        <f>IFERROR(VLOOKUP(INDEX(EU_Extra!$D$157:$D$362,MATCH(LARGE(EU_Extra!Q$157:Q$362,$D197),EU_Extra!Q$157:Q$362,0)),Countries!$A:$B,2,FALSE),"")</f>
        <v/>
      </c>
      <c r="T197" s="144" t="str">
        <f>IFERROR(VLOOKUP(INDEX(EU_Extra!$D$157:$D$362,MATCH(LARGE(EU_Extra!R$157:R$362,$D197),EU_Extra!R$157:R$362,0)),Countries!$A:$B,2,FALSE),"")</f>
        <v/>
      </c>
      <c r="U197" s="144" t="str">
        <f>IFERROR(VLOOKUP(INDEX(EU_Extra!$D$157:$D$362,MATCH(LARGE(EU_Extra!S$157:S$362,$D197),EU_Extra!S$157:S$362,0)),Countries!$A:$B,2,FALSE),"")</f>
        <v/>
      </c>
      <c r="V197" s="144" t="str">
        <f>IFERROR(VLOOKUP(INDEX(EU_Extra!$D$157:$D$362,MATCH(LARGE(EU_Extra!T$157:T$362,$D197),EU_Extra!T$157:T$362,0)),Countries!$A:$B,2,FALSE),"")</f>
        <v/>
      </c>
      <c r="W197" s="144" t="str">
        <f>IFERROR(VLOOKUP(INDEX(EU_Extra!$D$157:$D$362,MATCH(LARGE(EU_Extra!U$157:U$362,$D197),EU_Extra!U$157:U$362,0)),Countries!$A:$B,2,FALSE),"")</f>
        <v/>
      </c>
      <c r="X197" s="144" t="str">
        <f>IFERROR(VLOOKUP(INDEX(EU_Extra!$D$157:$D$362,MATCH(LARGE(EU_Extra!V$157:V$362,$D197),EU_Extra!V$157:V$362,0)),Countries!$A:$B,2,FALSE),"")</f>
        <v/>
      </c>
      <c r="Y197" s="144" t="str">
        <f>IFERROR(VLOOKUP(INDEX(EU_Extra!$D$157:$D$362,MATCH(LARGE(EU_Extra!W$157:W$362,$D197),EU_Extra!W$157:W$362,0)),Countries!$A:$B,2,FALSE),"")</f>
        <v/>
      </c>
      <c r="Z197" s="144" t="str">
        <f>IFERROR(VLOOKUP(INDEX(EU_Extra!$D$157:$D$362,MATCH(LARGE(EU_Extra!X$157:X$362,$D197),EU_Extra!X$157:X$362,0)),Countries!$A:$B,2,FALSE),"")</f>
        <v/>
      </c>
      <c r="AA197" s="144" t="str">
        <f>IFERROR(VLOOKUP(INDEX(EU_Extra!$D$157:$D$362,MATCH(LARGE(EU_Extra!Y$157:Y$362,$D197),EU_Extra!Y$157:Y$362,0)),Countries!$A:$B,2,FALSE),"")</f>
        <v/>
      </c>
      <c r="AB197" s="144" t="str">
        <f>IFERROR(VLOOKUP(INDEX(EU_Extra!$D$157:$D$362,MATCH(LARGE(EU_Extra!Z$157:Z$362,$D197),EU_Extra!Z$157:Z$362,0)),Countries!$A:$B,2,FALSE),"")</f>
        <v/>
      </c>
      <c r="AC197" s="144" t="str">
        <f>IFERROR(VLOOKUP(INDEX(EU_Extra!$D$157:$D$362,MATCH(LARGE(EU_Extra!AA$157:AA$362,$D197),EU_Extra!AA$157:AA$362,0)),Countries!$A:$B,2,FALSE),"")</f>
        <v/>
      </c>
      <c r="AD197" s="144" t="str">
        <f>IFERROR(VLOOKUP(INDEX(EU_Extra!$D$157:$D$362,MATCH(LARGE(EU_Extra!AB$157:AB$362,$D197),EU_Extra!AB$157:AB$362,0)),Countries!$A:$B,2,FALSE),"")</f>
        <v/>
      </c>
      <c r="AE197" s="144" t="str">
        <f>IFERROR(VLOOKUP(INDEX(EU_Extra!$D$157:$D$362,MATCH(LARGE(EU_Extra!AC$157:AC$362,$D197),EU_Extra!AC$157:AC$362,0)),Countries!$A:$B,2,FALSE),"")</f>
        <v/>
      </c>
      <c r="AF197" s="144" t="str">
        <f>IFERROR(VLOOKUP(INDEX(EU_Extra!$D$157:$D$362,MATCH(LARGE(EU_Extra!AD$157:AD$362,$D197),EU_Extra!AD$157:AD$362,0)),Countries!$A:$B,2,FALSE),"")</f>
        <v/>
      </c>
      <c r="AG197" s="144" t="str">
        <f>IFERROR(VLOOKUP(INDEX(EU_Extra!$D$157:$D$362,MATCH(LARGE(EU_Extra!AE$157:AE$362,$D197),EU_Extra!AE$157:AE$362,0)),Countries!$A:$B,2,FALSE),"")</f>
        <v/>
      </c>
      <c r="AH197" s="144" t="str">
        <f>IFERROR(VLOOKUP(INDEX(EU_Extra!$D$157:$D$362,MATCH(LARGE(EU_Extra!AF$157:AF$362,$D197),EU_Extra!AF$157:AF$362,0)),Countries!$A:$B,2,FALSE),"")</f>
        <v/>
      </c>
      <c r="AI197" s="144" t="str">
        <f>IFERROR(VLOOKUP(INDEX(EU_Extra!$D$157:$D$362,MATCH(LARGE(EU_Extra!AG$157:AG$362,$D197),EU_Extra!AG$157:AG$362,0)),Countries!$A:$B,2,FALSE),"")</f>
        <v/>
      </c>
      <c r="AJ197" s="144" t="str">
        <f>IFERROR(VLOOKUP(INDEX(EU_Extra!$D$157:$D$362,MATCH(LARGE(EU_Extra!AH$157:AH$362,$D197),EU_Extra!AH$157:AH$362,0)),Countries!$A:$B,2,FALSE),"")</f>
        <v/>
      </c>
    </row>
    <row r="198" spans="4:36" ht="16" customHeight="1">
      <c r="D198" s="145">
        <f t="shared" si="3"/>
        <v>191</v>
      </c>
      <c r="E198" s="144" t="str">
        <f>IFERROR(VLOOKUP(INDEX(EU_Extra!$D$156:$D$362,MATCH(LARGE(EU_Extra!#REF!,$D198),EU_Extra!#REF!,0)),Countries!$A:$B,2,FALSE),"")</f>
        <v/>
      </c>
      <c r="G198" s="144" t="str">
        <f>IFERROR(VLOOKUP(INDEX(EU_Extra!$D$157:$D$362,MATCH(LARGE(EU_Extra!E$157:E$362,$D198),EU_Extra!E$157:E$362,0)),Countries!$A:$B,2,FALSE),"")</f>
        <v/>
      </c>
      <c r="H198" s="144" t="str">
        <f>IFERROR(VLOOKUP(INDEX(EU_Extra!$D$157:$D$362,MATCH(LARGE(EU_Extra!F$157:F$362,$D198),EU_Extra!F$157:F$362,0)),Countries!$A:$B,2,FALSE),"")</f>
        <v/>
      </c>
      <c r="I198" s="144" t="str">
        <f>IFERROR(VLOOKUP(INDEX(EU_Extra!$D$157:$D$362,MATCH(LARGE(EU_Extra!G$157:G$362,$D198),EU_Extra!G$157:G$362,0)),Countries!$A:$B,2,FALSE),"")</f>
        <v/>
      </c>
      <c r="J198" s="144" t="str">
        <f>IFERROR(VLOOKUP(INDEX(EU_Extra!$D$157:$D$362,MATCH(LARGE(EU_Extra!H$157:H$362,$D198),EU_Extra!H$157:H$362,0)),Countries!$A:$B,2,FALSE),"")</f>
        <v/>
      </c>
      <c r="K198" s="144" t="str">
        <f>IFERROR(VLOOKUP(INDEX(EU_Extra!$D$157:$D$362,MATCH(LARGE(EU_Extra!I$157:I$362,$D198),EU_Extra!I$157:I$362,0)),Countries!$A:$B,2,FALSE),"")</f>
        <v/>
      </c>
      <c r="L198" s="144" t="str">
        <f>IFERROR(VLOOKUP(INDEX(EU_Extra!$D$157:$D$362,MATCH(LARGE(EU_Extra!J$157:J$362,$D198),EU_Extra!J$157:J$362,0)),Countries!$A:$B,2,FALSE),"")</f>
        <v/>
      </c>
      <c r="M198" s="144" t="str">
        <f>IFERROR(VLOOKUP(INDEX(EU_Extra!$D$157:$D$362,MATCH(LARGE(EU_Extra!K$157:K$362,$D198),EU_Extra!K$157:K$362,0)),Countries!$A:$B,2,FALSE),"")</f>
        <v/>
      </c>
      <c r="N198" s="144" t="str">
        <f>IFERROR(VLOOKUP(INDEX(EU_Extra!$D$157:$D$362,MATCH(LARGE(EU_Extra!L$157:L$362,$D198),EU_Extra!L$157:L$362,0)),Countries!$A:$B,2,FALSE),"")</f>
        <v/>
      </c>
      <c r="O198" s="144" t="str">
        <f>IFERROR(VLOOKUP(INDEX(EU_Extra!$D$157:$D$362,MATCH(LARGE(EU_Extra!M$157:M$362,$D198),EU_Extra!M$157:M$362,0)),Countries!$A:$B,2,FALSE),"")</f>
        <v/>
      </c>
      <c r="P198" s="144" t="str">
        <f>IFERROR(VLOOKUP(INDEX(EU_Extra!$D$157:$D$362,MATCH(LARGE(EU_Extra!N$157:N$362,$D198),EU_Extra!N$157:N$362,0)),Countries!$A:$B,2,FALSE),"")</f>
        <v/>
      </c>
      <c r="Q198" s="144" t="str">
        <f>IFERROR(VLOOKUP(INDEX(EU_Extra!$D$157:$D$362,MATCH(LARGE(EU_Extra!O$157:O$362,$D198),EU_Extra!O$157:O$362,0)),Countries!$A:$B,2,FALSE),"")</f>
        <v/>
      </c>
      <c r="R198" s="144" t="str">
        <f>IFERROR(VLOOKUP(INDEX(EU_Extra!$D$157:$D$362,MATCH(LARGE(EU_Extra!P$157:P$362,$D198),EU_Extra!P$157:P$362,0)),Countries!$A:$B,2,FALSE),"")</f>
        <v/>
      </c>
      <c r="S198" s="144" t="str">
        <f>IFERROR(VLOOKUP(INDEX(EU_Extra!$D$157:$D$362,MATCH(LARGE(EU_Extra!Q$157:Q$362,$D198),EU_Extra!Q$157:Q$362,0)),Countries!$A:$B,2,FALSE),"")</f>
        <v/>
      </c>
      <c r="T198" s="144" t="str">
        <f>IFERROR(VLOOKUP(INDEX(EU_Extra!$D$157:$D$362,MATCH(LARGE(EU_Extra!R$157:R$362,$D198),EU_Extra!R$157:R$362,0)),Countries!$A:$B,2,FALSE),"")</f>
        <v/>
      </c>
      <c r="U198" s="144" t="str">
        <f>IFERROR(VLOOKUP(INDEX(EU_Extra!$D$157:$D$362,MATCH(LARGE(EU_Extra!S$157:S$362,$D198),EU_Extra!S$157:S$362,0)),Countries!$A:$B,2,FALSE),"")</f>
        <v/>
      </c>
      <c r="V198" s="144" t="str">
        <f>IFERROR(VLOOKUP(INDEX(EU_Extra!$D$157:$D$362,MATCH(LARGE(EU_Extra!T$157:T$362,$D198),EU_Extra!T$157:T$362,0)),Countries!$A:$B,2,FALSE),"")</f>
        <v/>
      </c>
      <c r="W198" s="144" t="str">
        <f>IFERROR(VLOOKUP(INDEX(EU_Extra!$D$157:$D$362,MATCH(LARGE(EU_Extra!U$157:U$362,$D198),EU_Extra!U$157:U$362,0)),Countries!$A:$B,2,FALSE),"")</f>
        <v/>
      </c>
      <c r="X198" s="144" t="str">
        <f>IFERROR(VLOOKUP(INDEX(EU_Extra!$D$157:$D$362,MATCH(LARGE(EU_Extra!V$157:V$362,$D198),EU_Extra!V$157:V$362,0)),Countries!$A:$B,2,FALSE),"")</f>
        <v/>
      </c>
      <c r="Y198" s="144" t="str">
        <f>IFERROR(VLOOKUP(INDEX(EU_Extra!$D$157:$D$362,MATCH(LARGE(EU_Extra!W$157:W$362,$D198),EU_Extra!W$157:W$362,0)),Countries!$A:$B,2,FALSE),"")</f>
        <v/>
      </c>
      <c r="Z198" s="144" t="str">
        <f>IFERROR(VLOOKUP(INDEX(EU_Extra!$D$157:$D$362,MATCH(LARGE(EU_Extra!X$157:X$362,$D198),EU_Extra!X$157:X$362,0)),Countries!$A:$B,2,FALSE),"")</f>
        <v/>
      </c>
      <c r="AA198" s="144" t="str">
        <f>IFERROR(VLOOKUP(INDEX(EU_Extra!$D$157:$D$362,MATCH(LARGE(EU_Extra!Y$157:Y$362,$D198),EU_Extra!Y$157:Y$362,0)),Countries!$A:$B,2,FALSE),"")</f>
        <v/>
      </c>
      <c r="AB198" s="144" t="str">
        <f>IFERROR(VLOOKUP(INDEX(EU_Extra!$D$157:$D$362,MATCH(LARGE(EU_Extra!Z$157:Z$362,$D198),EU_Extra!Z$157:Z$362,0)),Countries!$A:$B,2,FALSE),"")</f>
        <v/>
      </c>
      <c r="AC198" s="144" t="str">
        <f>IFERROR(VLOOKUP(INDEX(EU_Extra!$D$157:$D$362,MATCH(LARGE(EU_Extra!AA$157:AA$362,$D198),EU_Extra!AA$157:AA$362,0)),Countries!$A:$B,2,FALSE),"")</f>
        <v/>
      </c>
      <c r="AD198" s="144" t="str">
        <f>IFERROR(VLOOKUP(INDEX(EU_Extra!$D$157:$D$362,MATCH(LARGE(EU_Extra!AB$157:AB$362,$D198),EU_Extra!AB$157:AB$362,0)),Countries!$A:$B,2,FALSE),"")</f>
        <v/>
      </c>
      <c r="AE198" s="144" t="str">
        <f>IFERROR(VLOOKUP(INDEX(EU_Extra!$D$157:$D$362,MATCH(LARGE(EU_Extra!AC$157:AC$362,$D198),EU_Extra!AC$157:AC$362,0)),Countries!$A:$B,2,FALSE),"")</f>
        <v/>
      </c>
      <c r="AF198" s="144" t="str">
        <f>IFERROR(VLOOKUP(INDEX(EU_Extra!$D$157:$D$362,MATCH(LARGE(EU_Extra!AD$157:AD$362,$D198),EU_Extra!AD$157:AD$362,0)),Countries!$A:$B,2,FALSE),"")</f>
        <v/>
      </c>
      <c r="AG198" s="144" t="str">
        <f>IFERROR(VLOOKUP(INDEX(EU_Extra!$D$157:$D$362,MATCH(LARGE(EU_Extra!AE$157:AE$362,$D198),EU_Extra!AE$157:AE$362,0)),Countries!$A:$B,2,FALSE),"")</f>
        <v/>
      </c>
      <c r="AH198" s="144" t="str">
        <f>IFERROR(VLOOKUP(INDEX(EU_Extra!$D$157:$D$362,MATCH(LARGE(EU_Extra!AF$157:AF$362,$D198),EU_Extra!AF$157:AF$362,0)),Countries!$A:$B,2,FALSE),"")</f>
        <v/>
      </c>
      <c r="AI198" s="144" t="str">
        <f>IFERROR(VLOOKUP(INDEX(EU_Extra!$D$157:$D$362,MATCH(LARGE(EU_Extra!AG$157:AG$362,$D198),EU_Extra!AG$157:AG$362,0)),Countries!$A:$B,2,FALSE),"")</f>
        <v/>
      </c>
      <c r="AJ198" s="144" t="str">
        <f>IFERROR(VLOOKUP(INDEX(EU_Extra!$D$157:$D$362,MATCH(LARGE(EU_Extra!AH$157:AH$362,$D198),EU_Extra!AH$157:AH$362,0)),Countries!$A:$B,2,FALSE),"")</f>
        <v/>
      </c>
    </row>
    <row r="199" spans="4:36" ht="16" customHeight="1">
      <c r="D199" s="145">
        <f t="shared" si="3"/>
        <v>192</v>
      </c>
      <c r="E199" s="144" t="str">
        <f>IFERROR(VLOOKUP(INDEX(EU_Extra!$D$156:$D$362,MATCH(LARGE(EU_Extra!#REF!,$D199),EU_Extra!#REF!,0)),Countries!$A:$B,2,FALSE),"")</f>
        <v/>
      </c>
      <c r="G199" s="144" t="str">
        <f>IFERROR(VLOOKUP(INDEX(EU_Extra!$D$157:$D$362,MATCH(LARGE(EU_Extra!E$157:E$362,$D199),EU_Extra!E$157:E$362,0)),Countries!$A:$B,2,FALSE),"")</f>
        <v/>
      </c>
      <c r="H199" s="144" t="str">
        <f>IFERROR(VLOOKUP(INDEX(EU_Extra!$D$157:$D$362,MATCH(LARGE(EU_Extra!F$157:F$362,$D199),EU_Extra!F$157:F$362,0)),Countries!$A:$B,2,FALSE),"")</f>
        <v/>
      </c>
      <c r="I199" s="144" t="str">
        <f>IFERROR(VLOOKUP(INDEX(EU_Extra!$D$157:$D$362,MATCH(LARGE(EU_Extra!G$157:G$362,$D199),EU_Extra!G$157:G$362,0)),Countries!$A:$B,2,FALSE),"")</f>
        <v/>
      </c>
      <c r="J199" s="144" t="str">
        <f>IFERROR(VLOOKUP(INDEX(EU_Extra!$D$157:$D$362,MATCH(LARGE(EU_Extra!H$157:H$362,$D199),EU_Extra!H$157:H$362,0)),Countries!$A:$B,2,FALSE),"")</f>
        <v/>
      </c>
      <c r="K199" s="144" t="str">
        <f>IFERROR(VLOOKUP(INDEX(EU_Extra!$D$157:$D$362,MATCH(LARGE(EU_Extra!I$157:I$362,$D199),EU_Extra!I$157:I$362,0)),Countries!$A:$B,2,FALSE),"")</f>
        <v/>
      </c>
      <c r="L199" s="144" t="str">
        <f>IFERROR(VLOOKUP(INDEX(EU_Extra!$D$157:$D$362,MATCH(LARGE(EU_Extra!J$157:J$362,$D199),EU_Extra!J$157:J$362,0)),Countries!$A:$B,2,FALSE),"")</f>
        <v/>
      </c>
      <c r="M199" s="144" t="str">
        <f>IFERROR(VLOOKUP(INDEX(EU_Extra!$D$157:$D$362,MATCH(LARGE(EU_Extra!K$157:K$362,$D199),EU_Extra!K$157:K$362,0)),Countries!$A:$B,2,FALSE),"")</f>
        <v/>
      </c>
      <c r="N199" s="144" t="str">
        <f>IFERROR(VLOOKUP(INDEX(EU_Extra!$D$157:$D$362,MATCH(LARGE(EU_Extra!L$157:L$362,$D199),EU_Extra!L$157:L$362,0)),Countries!$A:$B,2,FALSE),"")</f>
        <v/>
      </c>
      <c r="O199" s="144" t="str">
        <f>IFERROR(VLOOKUP(INDEX(EU_Extra!$D$157:$D$362,MATCH(LARGE(EU_Extra!M$157:M$362,$D199),EU_Extra!M$157:M$362,0)),Countries!$A:$B,2,FALSE),"")</f>
        <v/>
      </c>
      <c r="P199" s="144" t="str">
        <f>IFERROR(VLOOKUP(INDEX(EU_Extra!$D$157:$D$362,MATCH(LARGE(EU_Extra!N$157:N$362,$D199),EU_Extra!N$157:N$362,0)),Countries!$A:$B,2,FALSE),"")</f>
        <v/>
      </c>
      <c r="Q199" s="144" t="str">
        <f>IFERROR(VLOOKUP(INDEX(EU_Extra!$D$157:$D$362,MATCH(LARGE(EU_Extra!O$157:O$362,$D199),EU_Extra!O$157:O$362,0)),Countries!$A:$B,2,FALSE),"")</f>
        <v/>
      </c>
      <c r="R199" s="144" t="str">
        <f>IFERROR(VLOOKUP(INDEX(EU_Extra!$D$157:$D$362,MATCH(LARGE(EU_Extra!P$157:P$362,$D199),EU_Extra!P$157:P$362,0)),Countries!$A:$B,2,FALSE),"")</f>
        <v/>
      </c>
      <c r="S199" s="144" t="str">
        <f>IFERROR(VLOOKUP(INDEX(EU_Extra!$D$157:$D$362,MATCH(LARGE(EU_Extra!Q$157:Q$362,$D199),EU_Extra!Q$157:Q$362,0)),Countries!$A:$B,2,FALSE),"")</f>
        <v/>
      </c>
      <c r="T199" s="144" t="str">
        <f>IFERROR(VLOOKUP(INDEX(EU_Extra!$D$157:$D$362,MATCH(LARGE(EU_Extra!R$157:R$362,$D199),EU_Extra!R$157:R$362,0)),Countries!$A:$B,2,FALSE),"")</f>
        <v/>
      </c>
      <c r="U199" s="144" t="str">
        <f>IFERROR(VLOOKUP(INDEX(EU_Extra!$D$157:$D$362,MATCH(LARGE(EU_Extra!S$157:S$362,$D199),EU_Extra!S$157:S$362,0)),Countries!$A:$B,2,FALSE),"")</f>
        <v/>
      </c>
      <c r="V199" s="144" t="str">
        <f>IFERROR(VLOOKUP(INDEX(EU_Extra!$D$157:$D$362,MATCH(LARGE(EU_Extra!T$157:T$362,$D199),EU_Extra!T$157:T$362,0)),Countries!$A:$B,2,FALSE),"")</f>
        <v/>
      </c>
      <c r="W199" s="144" t="str">
        <f>IFERROR(VLOOKUP(INDEX(EU_Extra!$D$157:$D$362,MATCH(LARGE(EU_Extra!U$157:U$362,$D199),EU_Extra!U$157:U$362,0)),Countries!$A:$B,2,FALSE),"")</f>
        <v/>
      </c>
      <c r="X199" s="144" t="str">
        <f>IFERROR(VLOOKUP(INDEX(EU_Extra!$D$157:$D$362,MATCH(LARGE(EU_Extra!V$157:V$362,$D199),EU_Extra!V$157:V$362,0)),Countries!$A:$B,2,FALSE),"")</f>
        <v/>
      </c>
      <c r="Y199" s="144" t="str">
        <f>IFERROR(VLOOKUP(INDEX(EU_Extra!$D$157:$D$362,MATCH(LARGE(EU_Extra!W$157:W$362,$D199),EU_Extra!W$157:W$362,0)),Countries!$A:$B,2,FALSE),"")</f>
        <v/>
      </c>
      <c r="Z199" s="144" t="str">
        <f>IFERROR(VLOOKUP(INDEX(EU_Extra!$D$157:$D$362,MATCH(LARGE(EU_Extra!X$157:X$362,$D199),EU_Extra!X$157:X$362,0)),Countries!$A:$B,2,FALSE),"")</f>
        <v/>
      </c>
      <c r="AA199" s="144" t="str">
        <f>IFERROR(VLOOKUP(INDEX(EU_Extra!$D$157:$D$362,MATCH(LARGE(EU_Extra!Y$157:Y$362,$D199),EU_Extra!Y$157:Y$362,0)),Countries!$A:$B,2,FALSE),"")</f>
        <v/>
      </c>
      <c r="AB199" s="144" t="str">
        <f>IFERROR(VLOOKUP(INDEX(EU_Extra!$D$157:$D$362,MATCH(LARGE(EU_Extra!Z$157:Z$362,$D199),EU_Extra!Z$157:Z$362,0)),Countries!$A:$B,2,FALSE),"")</f>
        <v/>
      </c>
      <c r="AC199" s="144" t="str">
        <f>IFERROR(VLOOKUP(INDEX(EU_Extra!$D$157:$D$362,MATCH(LARGE(EU_Extra!AA$157:AA$362,$D199),EU_Extra!AA$157:AA$362,0)),Countries!$A:$B,2,FALSE),"")</f>
        <v/>
      </c>
      <c r="AD199" s="144" t="str">
        <f>IFERROR(VLOOKUP(INDEX(EU_Extra!$D$157:$D$362,MATCH(LARGE(EU_Extra!AB$157:AB$362,$D199),EU_Extra!AB$157:AB$362,0)),Countries!$A:$B,2,FALSE),"")</f>
        <v/>
      </c>
      <c r="AE199" s="144" t="str">
        <f>IFERROR(VLOOKUP(INDEX(EU_Extra!$D$157:$D$362,MATCH(LARGE(EU_Extra!AC$157:AC$362,$D199),EU_Extra!AC$157:AC$362,0)),Countries!$A:$B,2,FALSE),"")</f>
        <v/>
      </c>
      <c r="AF199" s="144" t="str">
        <f>IFERROR(VLOOKUP(INDEX(EU_Extra!$D$157:$D$362,MATCH(LARGE(EU_Extra!AD$157:AD$362,$D199),EU_Extra!AD$157:AD$362,0)),Countries!$A:$B,2,FALSE),"")</f>
        <v/>
      </c>
      <c r="AG199" s="144" t="str">
        <f>IFERROR(VLOOKUP(INDEX(EU_Extra!$D$157:$D$362,MATCH(LARGE(EU_Extra!AE$157:AE$362,$D199),EU_Extra!AE$157:AE$362,0)),Countries!$A:$B,2,FALSE),"")</f>
        <v/>
      </c>
      <c r="AH199" s="144" t="str">
        <f>IFERROR(VLOOKUP(INDEX(EU_Extra!$D$157:$D$362,MATCH(LARGE(EU_Extra!AF$157:AF$362,$D199),EU_Extra!AF$157:AF$362,0)),Countries!$A:$B,2,FALSE),"")</f>
        <v/>
      </c>
      <c r="AI199" s="144" t="str">
        <f>IFERROR(VLOOKUP(INDEX(EU_Extra!$D$157:$D$362,MATCH(LARGE(EU_Extra!AG$157:AG$362,$D199),EU_Extra!AG$157:AG$362,0)),Countries!$A:$B,2,FALSE),"")</f>
        <v/>
      </c>
      <c r="AJ199" s="144" t="str">
        <f>IFERROR(VLOOKUP(INDEX(EU_Extra!$D$157:$D$362,MATCH(LARGE(EU_Extra!AH$157:AH$362,$D199),EU_Extra!AH$157:AH$362,0)),Countries!$A:$B,2,FALSE),"")</f>
        <v/>
      </c>
    </row>
    <row r="200" spans="4:36" ht="16" customHeight="1">
      <c r="D200" s="145">
        <f t="shared" si="3"/>
        <v>193</v>
      </c>
      <c r="E200" s="144" t="str">
        <f>IFERROR(VLOOKUP(INDEX(EU_Extra!$D$156:$D$362,MATCH(LARGE(EU_Extra!#REF!,$D200),EU_Extra!#REF!,0)),Countries!$A:$B,2,FALSE),"")</f>
        <v/>
      </c>
      <c r="G200" s="144" t="str">
        <f>IFERROR(VLOOKUP(INDEX(EU_Extra!$D$157:$D$362,MATCH(LARGE(EU_Extra!E$157:E$362,$D200),EU_Extra!E$157:E$362,0)),Countries!$A:$B,2,FALSE),"")</f>
        <v/>
      </c>
      <c r="H200" s="144" t="str">
        <f>IFERROR(VLOOKUP(INDEX(EU_Extra!$D$157:$D$362,MATCH(LARGE(EU_Extra!F$157:F$362,$D200),EU_Extra!F$157:F$362,0)),Countries!$A:$B,2,FALSE),"")</f>
        <v/>
      </c>
      <c r="I200" s="144" t="str">
        <f>IFERROR(VLOOKUP(INDEX(EU_Extra!$D$157:$D$362,MATCH(LARGE(EU_Extra!G$157:G$362,$D200),EU_Extra!G$157:G$362,0)),Countries!$A:$B,2,FALSE),"")</f>
        <v/>
      </c>
      <c r="J200" s="144" t="str">
        <f>IFERROR(VLOOKUP(INDEX(EU_Extra!$D$157:$D$362,MATCH(LARGE(EU_Extra!H$157:H$362,$D200),EU_Extra!H$157:H$362,0)),Countries!$A:$B,2,FALSE),"")</f>
        <v/>
      </c>
      <c r="K200" s="144" t="str">
        <f>IFERROR(VLOOKUP(INDEX(EU_Extra!$D$157:$D$362,MATCH(LARGE(EU_Extra!I$157:I$362,$D200),EU_Extra!I$157:I$362,0)),Countries!$A:$B,2,FALSE),"")</f>
        <v/>
      </c>
      <c r="L200" s="144" t="str">
        <f>IFERROR(VLOOKUP(INDEX(EU_Extra!$D$157:$D$362,MATCH(LARGE(EU_Extra!J$157:J$362,$D200),EU_Extra!J$157:J$362,0)),Countries!$A:$B,2,FALSE),"")</f>
        <v/>
      </c>
      <c r="M200" s="144" t="str">
        <f>IFERROR(VLOOKUP(INDEX(EU_Extra!$D$157:$D$362,MATCH(LARGE(EU_Extra!K$157:K$362,$D200),EU_Extra!K$157:K$362,0)),Countries!$A:$B,2,FALSE),"")</f>
        <v/>
      </c>
      <c r="N200" s="144" t="str">
        <f>IFERROR(VLOOKUP(INDEX(EU_Extra!$D$157:$D$362,MATCH(LARGE(EU_Extra!L$157:L$362,$D200),EU_Extra!L$157:L$362,0)),Countries!$A:$B,2,FALSE),"")</f>
        <v/>
      </c>
      <c r="O200" s="144" t="str">
        <f>IFERROR(VLOOKUP(INDEX(EU_Extra!$D$157:$D$362,MATCH(LARGE(EU_Extra!M$157:M$362,$D200),EU_Extra!M$157:M$362,0)),Countries!$A:$B,2,FALSE),"")</f>
        <v/>
      </c>
      <c r="P200" s="144" t="str">
        <f>IFERROR(VLOOKUP(INDEX(EU_Extra!$D$157:$D$362,MATCH(LARGE(EU_Extra!N$157:N$362,$D200),EU_Extra!N$157:N$362,0)),Countries!$A:$B,2,FALSE),"")</f>
        <v/>
      </c>
      <c r="Q200" s="144" t="str">
        <f>IFERROR(VLOOKUP(INDEX(EU_Extra!$D$157:$D$362,MATCH(LARGE(EU_Extra!O$157:O$362,$D200),EU_Extra!O$157:O$362,0)),Countries!$A:$B,2,FALSE),"")</f>
        <v/>
      </c>
      <c r="R200" s="144" t="str">
        <f>IFERROR(VLOOKUP(INDEX(EU_Extra!$D$157:$D$362,MATCH(LARGE(EU_Extra!P$157:P$362,$D200),EU_Extra!P$157:P$362,0)),Countries!$A:$B,2,FALSE),"")</f>
        <v/>
      </c>
      <c r="S200" s="144" t="str">
        <f>IFERROR(VLOOKUP(INDEX(EU_Extra!$D$157:$D$362,MATCH(LARGE(EU_Extra!Q$157:Q$362,$D200),EU_Extra!Q$157:Q$362,0)),Countries!$A:$B,2,FALSE),"")</f>
        <v/>
      </c>
      <c r="T200" s="144" t="str">
        <f>IFERROR(VLOOKUP(INDEX(EU_Extra!$D$157:$D$362,MATCH(LARGE(EU_Extra!R$157:R$362,$D200),EU_Extra!R$157:R$362,0)),Countries!$A:$B,2,FALSE),"")</f>
        <v/>
      </c>
      <c r="U200" s="144" t="str">
        <f>IFERROR(VLOOKUP(INDEX(EU_Extra!$D$157:$D$362,MATCH(LARGE(EU_Extra!S$157:S$362,$D200),EU_Extra!S$157:S$362,0)),Countries!$A:$B,2,FALSE),"")</f>
        <v/>
      </c>
      <c r="V200" s="144" t="str">
        <f>IFERROR(VLOOKUP(INDEX(EU_Extra!$D$157:$D$362,MATCH(LARGE(EU_Extra!T$157:T$362,$D200),EU_Extra!T$157:T$362,0)),Countries!$A:$B,2,FALSE),"")</f>
        <v/>
      </c>
      <c r="W200" s="144" t="str">
        <f>IFERROR(VLOOKUP(INDEX(EU_Extra!$D$157:$D$362,MATCH(LARGE(EU_Extra!U$157:U$362,$D200),EU_Extra!U$157:U$362,0)),Countries!$A:$B,2,FALSE),"")</f>
        <v/>
      </c>
      <c r="X200" s="144" t="str">
        <f>IFERROR(VLOOKUP(INDEX(EU_Extra!$D$157:$D$362,MATCH(LARGE(EU_Extra!V$157:V$362,$D200),EU_Extra!V$157:V$362,0)),Countries!$A:$B,2,FALSE),"")</f>
        <v/>
      </c>
      <c r="Y200" s="144" t="str">
        <f>IFERROR(VLOOKUP(INDEX(EU_Extra!$D$157:$D$362,MATCH(LARGE(EU_Extra!W$157:W$362,$D200),EU_Extra!W$157:W$362,0)),Countries!$A:$B,2,FALSE),"")</f>
        <v/>
      </c>
      <c r="Z200" s="144" t="str">
        <f>IFERROR(VLOOKUP(INDEX(EU_Extra!$D$157:$D$362,MATCH(LARGE(EU_Extra!X$157:X$362,$D200),EU_Extra!X$157:X$362,0)),Countries!$A:$B,2,FALSE),"")</f>
        <v/>
      </c>
      <c r="AA200" s="144" t="str">
        <f>IFERROR(VLOOKUP(INDEX(EU_Extra!$D$157:$D$362,MATCH(LARGE(EU_Extra!Y$157:Y$362,$D200),EU_Extra!Y$157:Y$362,0)),Countries!$A:$B,2,FALSE),"")</f>
        <v/>
      </c>
      <c r="AB200" s="144" t="str">
        <f>IFERROR(VLOOKUP(INDEX(EU_Extra!$D$157:$D$362,MATCH(LARGE(EU_Extra!Z$157:Z$362,$D200),EU_Extra!Z$157:Z$362,0)),Countries!$A:$B,2,FALSE),"")</f>
        <v/>
      </c>
      <c r="AC200" s="144" t="str">
        <f>IFERROR(VLOOKUP(INDEX(EU_Extra!$D$157:$D$362,MATCH(LARGE(EU_Extra!AA$157:AA$362,$D200),EU_Extra!AA$157:AA$362,0)),Countries!$A:$B,2,FALSE),"")</f>
        <v/>
      </c>
      <c r="AD200" s="144" t="str">
        <f>IFERROR(VLOOKUP(INDEX(EU_Extra!$D$157:$D$362,MATCH(LARGE(EU_Extra!AB$157:AB$362,$D200),EU_Extra!AB$157:AB$362,0)),Countries!$A:$B,2,FALSE),"")</f>
        <v/>
      </c>
      <c r="AE200" s="144" t="str">
        <f>IFERROR(VLOOKUP(INDEX(EU_Extra!$D$157:$D$362,MATCH(LARGE(EU_Extra!AC$157:AC$362,$D200),EU_Extra!AC$157:AC$362,0)),Countries!$A:$B,2,FALSE),"")</f>
        <v/>
      </c>
      <c r="AF200" s="144" t="str">
        <f>IFERROR(VLOOKUP(INDEX(EU_Extra!$D$157:$D$362,MATCH(LARGE(EU_Extra!AD$157:AD$362,$D200),EU_Extra!AD$157:AD$362,0)),Countries!$A:$B,2,FALSE),"")</f>
        <v/>
      </c>
      <c r="AG200" s="144" t="str">
        <f>IFERROR(VLOOKUP(INDEX(EU_Extra!$D$157:$D$362,MATCH(LARGE(EU_Extra!AE$157:AE$362,$D200),EU_Extra!AE$157:AE$362,0)),Countries!$A:$B,2,FALSE),"")</f>
        <v/>
      </c>
      <c r="AH200" s="144" t="str">
        <f>IFERROR(VLOOKUP(INDEX(EU_Extra!$D$157:$D$362,MATCH(LARGE(EU_Extra!AF$157:AF$362,$D200),EU_Extra!AF$157:AF$362,0)),Countries!$A:$B,2,FALSE),"")</f>
        <v/>
      </c>
      <c r="AI200" s="144" t="str">
        <f>IFERROR(VLOOKUP(INDEX(EU_Extra!$D$157:$D$362,MATCH(LARGE(EU_Extra!AG$157:AG$362,$D200),EU_Extra!AG$157:AG$362,0)),Countries!$A:$B,2,FALSE),"")</f>
        <v/>
      </c>
      <c r="AJ200" s="144" t="str">
        <f>IFERROR(VLOOKUP(INDEX(EU_Extra!$D$157:$D$362,MATCH(LARGE(EU_Extra!AH$157:AH$362,$D200),EU_Extra!AH$157:AH$362,0)),Countries!$A:$B,2,FALSE),"")</f>
        <v/>
      </c>
    </row>
    <row r="201" spans="4:36" ht="16" customHeight="1">
      <c r="D201" s="145">
        <f t="shared" si="3"/>
        <v>194</v>
      </c>
      <c r="E201" s="144" t="str">
        <f>IFERROR(VLOOKUP(INDEX(EU_Extra!$D$156:$D$362,MATCH(LARGE(EU_Extra!#REF!,$D201),EU_Extra!#REF!,0)),Countries!$A:$B,2,FALSE),"")</f>
        <v/>
      </c>
      <c r="G201" s="144" t="str">
        <f>IFERROR(VLOOKUP(INDEX(EU_Extra!$D$157:$D$362,MATCH(LARGE(EU_Extra!E$157:E$362,$D201),EU_Extra!E$157:E$362,0)),Countries!$A:$B,2,FALSE),"")</f>
        <v/>
      </c>
      <c r="H201" s="144" t="str">
        <f>IFERROR(VLOOKUP(INDEX(EU_Extra!$D$157:$D$362,MATCH(LARGE(EU_Extra!F$157:F$362,$D201),EU_Extra!F$157:F$362,0)),Countries!$A:$B,2,FALSE),"")</f>
        <v/>
      </c>
      <c r="I201" s="144" t="str">
        <f>IFERROR(VLOOKUP(INDEX(EU_Extra!$D$157:$D$362,MATCH(LARGE(EU_Extra!G$157:G$362,$D201),EU_Extra!G$157:G$362,0)),Countries!$A:$B,2,FALSE),"")</f>
        <v/>
      </c>
      <c r="J201" s="144" t="str">
        <f>IFERROR(VLOOKUP(INDEX(EU_Extra!$D$157:$D$362,MATCH(LARGE(EU_Extra!H$157:H$362,$D201),EU_Extra!H$157:H$362,0)),Countries!$A:$B,2,FALSE),"")</f>
        <v/>
      </c>
      <c r="K201" s="144" t="str">
        <f>IFERROR(VLOOKUP(INDEX(EU_Extra!$D$157:$D$362,MATCH(LARGE(EU_Extra!I$157:I$362,$D201),EU_Extra!I$157:I$362,0)),Countries!$A:$B,2,FALSE),"")</f>
        <v/>
      </c>
      <c r="L201" s="144" t="str">
        <f>IFERROR(VLOOKUP(INDEX(EU_Extra!$D$157:$D$362,MATCH(LARGE(EU_Extra!J$157:J$362,$D201),EU_Extra!J$157:J$362,0)),Countries!$A:$B,2,FALSE),"")</f>
        <v/>
      </c>
      <c r="M201" s="144" t="str">
        <f>IFERROR(VLOOKUP(INDEX(EU_Extra!$D$157:$D$362,MATCH(LARGE(EU_Extra!K$157:K$362,$D201),EU_Extra!K$157:K$362,0)),Countries!$A:$B,2,FALSE),"")</f>
        <v/>
      </c>
      <c r="N201" s="144" t="str">
        <f>IFERROR(VLOOKUP(INDEX(EU_Extra!$D$157:$D$362,MATCH(LARGE(EU_Extra!L$157:L$362,$D201),EU_Extra!L$157:L$362,0)),Countries!$A:$B,2,FALSE),"")</f>
        <v/>
      </c>
      <c r="O201" s="144" t="str">
        <f>IFERROR(VLOOKUP(INDEX(EU_Extra!$D$157:$D$362,MATCH(LARGE(EU_Extra!M$157:M$362,$D201),EU_Extra!M$157:M$362,0)),Countries!$A:$B,2,FALSE),"")</f>
        <v/>
      </c>
      <c r="P201" s="144" t="str">
        <f>IFERROR(VLOOKUP(INDEX(EU_Extra!$D$157:$D$362,MATCH(LARGE(EU_Extra!N$157:N$362,$D201),EU_Extra!N$157:N$362,0)),Countries!$A:$B,2,FALSE),"")</f>
        <v/>
      </c>
      <c r="Q201" s="144" t="str">
        <f>IFERROR(VLOOKUP(INDEX(EU_Extra!$D$157:$D$362,MATCH(LARGE(EU_Extra!O$157:O$362,$D201),EU_Extra!O$157:O$362,0)),Countries!$A:$B,2,FALSE),"")</f>
        <v/>
      </c>
      <c r="R201" s="144" t="str">
        <f>IFERROR(VLOOKUP(INDEX(EU_Extra!$D$157:$D$362,MATCH(LARGE(EU_Extra!P$157:P$362,$D201),EU_Extra!P$157:P$362,0)),Countries!$A:$B,2,FALSE),"")</f>
        <v/>
      </c>
      <c r="S201" s="144" t="str">
        <f>IFERROR(VLOOKUP(INDEX(EU_Extra!$D$157:$D$362,MATCH(LARGE(EU_Extra!Q$157:Q$362,$D201),EU_Extra!Q$157:Q$362,0)),Countries!$A:$B,2,FALSE),"")</f>
        <v/>
      </c>
      <c r="T201" s="144" t="str">
        <f>IFERROR(VLOOKUP(INDEX(EU_Extra!$D$157:$D$362,MATCH(LARGE(EU_Extra!R$157:R$362,$D201),EU_Extra!R$157:R$362,0)),Countries!$A:$B,2,FALSE),"")</f>
        <v/>
      </c>
      <c r="U201" s="144" t="str">
        <f>IFERROR(VLOOKUP(INDEX(EU_Extra!$D$157:$D$362,MATCH(LARGE(EU_Extra!S$157:S$362,$D201),EU_Extra!S$157:S$362,0)),Countries!$A:$B,2,FALSE),"")</f>
        <v/>
      </c>
      <c r="V201" s="144" t="str">
        <f>IFERROR(VLOOKUP(INDEX(EU_Extra!$D$157:$D$362,MATCH(LARGE(EU_Extra!T$157:T$362,$D201),EU_Extra!T$157:T$362,0)),Countries!$A:$B,2,FALSE),"")</f>
        <v/>
      </c>
      <c r="W201" s="144" t="str">
        <f>IFERROR(VLOOKUP(INDEX(EU_Extra!$D$157:$D$362,MATCH(LARGE(EU_Extra!U$157:U$362,$D201),EU_Extra!U$157:U$362,0)),Countries!$A:$B,2,FALSE),"")</f>
        <v/>
      </c>
      <c r="X201" s="144" t="str">
        <f>IFERROR(VLOOKUP(INDEX(EU_Extra!$D$157:$D$362,MATCH(LARGE(EU_Extra!V$157:V$362,$D201),EU_Extra!V$157:V$362,0)),Countries!$A:$B,2,FALSE),"")</f>
        <v/>
      </c>
      <c r="Y201" s="144" t="str">
        <f>IFERROR(VLOOKUP(INDEX(EU_Extra!$D$157:$D$362,MATCH(LARGE(EU_Extra!W$157:W$362,$D201),EU_Extra!W$157:W$362,0)),Countries!$A:$B,2,FALSE),"")</f>
        <v/>
      </c>
      <c r="Z201" s="144" t="str">
        <f>IFERROR(VLOOKUP(INDEX(EU_Extra!$D$157:$D$362,MATCH(LARGE(EU_Extra!X$157:X$362,$D201),EU_Extra!X$157:X$362,0)),Countries!$A:$B,2,FALSE),"")</f>
        <v/>
      </c>
      <c r="AA201" s="144" t="str">
        <f>IFERROR(VLOOKUP(INDEX(EU_Extra!$D$157:$D$362,MATCH(LARGE(EU_Extra!Y$157:Y$362,$D201),EU_Extra!Y$157:Y$362,0)),Countries!$A:$B,2,FALSE),"")</f>
        <v/>
      </c>
      <c r="AB201" s="144" t="str">
        <f>IFERROR(VLOOKUP(INDEX(EU_Extra!$D$157:$D$362,MATCH(LARGE(EU_Extra!Z$157:Z$362,$D201),EU_Extra!Z$157:Z$362,0)),Countries!$A:$B,2,FALSE),"")</f>
        <v/>
      </c>
      <c r="AC201" s="144" t="str">
        <f>IFERROR(VLOOKUP(INDEX(EU_Extra!$D$157:$D$362,MATCH(LARGE(EU_Extra!AA$157:AA$362,$D201),EU_Extra!AA$157:AA$362,0)),Countries!$A:$B,2,FALSE),"")</f>
        <v/>
      </c>
      <c r="AD201" s="144" t="str">
        <f>IFERROR(VLOOKUP(INDEX(EU_Extra!$D$157:$D$362,MATCH(LARGE(EU_Extra!AB$157:AB$362,$D201),EU_Extra!AB$157:AB$362,0)),Countries!$A:$B,2,FALSE),"")</f>
        <v/>
      </c>
      <c r="AE201" s="144" t="str">
        <f>IFERROR(VLOOKUP(INDEX(EU_Extra!$D$157:$D$362,MATCH(LARGE(EU_Extra!AC$157:AC$362,$D201),EU_Extra!AC$157:AC$362,0)),Countries!$A:$B,2,FALSE),"")</f>
        <v/>
      </c>
      <c r="AF201" s="144" t="str">
        <f>IFERROR(VLOOKUP(INDEX(EU_Extra!$D$157:$D$362,MATCH(LARGE(EU_Extra!AD$157:AD$362,$D201),EU_Extra!AD$157:AD$362,0)),Countries!$A:$B,2,FALSE),"")</f>
        <v/>
      </c>
      <c r="AG201" s="144" t="str">
        <f>IFERROR(VLOOKUP(INDEX(EU_Extra!$D$157:$D$362,MATCH(LARGE(EU_Extra!AE$157:AE$362,$D201),EU_Extra!AE$157:AE$362,0)),Countries!$A:$B,2,FALSE),"")</f>
        <v/>
      </c>
      <c r="AH201" s="144" t="str">
        <f>IFERROR(VLOOKUP(INDEX(EU_Extra!$D$157:$D$362,MATCH(LARGE(EU_Extra!AF$157:AF$362,$D201),EU_Extra!AF$157:AF$362,0)),Countries!$A:$B,2,FALSE),"")</f>
        <v/>
      </c>
      <c r="AI201" s="144" t="str">
        <f>IFERROR(VLOOKUP(INDEX(EU_Extra!$D$157:$D$362,MATCH(LARGE(EU_Extra!AG$157:AG$362,$D201),EU_Extra!AG$157:AG$362,0)),Countries!$A:$B,2,FALSE),"")</f>
        <v/>
      </c>
      <c r="AJ201" s="144" t="str">
        <f>IFERROR(VLOOKUP(INDEX(EU_Extra!$D$157:$D$362,MATCH(LARGE(EU_Extra!AH$157:AH$362,$D201),EU_Extra!AH$157:AH$362,0)),Countries!$A:$B,2,FALSE),"")</f>
        <v/>
      </c>
    </row>
    <row r="202" spans="4:36" ht="16" customHeight="1">
      <c r="D202" s="145">
        <f>D201+1</f>
        <v>195</v>
      </c>
      <c r="E202" s="144" t="str">
        <f>IFERROR(VLOOKUP(INDEX(EU_Extra!$D$156:$D$362,MATCH(LARGE(EU_Extra!#REF!,$D202),EU_Extra!#REF!,0)),Countries!$A:$B,2,FALSE),"")</f>
        <v/>
      </c>
      <c r="G202" s="144" t="str">
        <f>IFERROR(VLOOKUP(INDEX(EU_Extra!$D$157:$D$362,MATCH(LARGE(EU_Extra!E$157:E$362,$D202),EU_Extra!E$157:E$362,0)),Countries!$A:$B,2,FALSE),"")</f>
        <v/>
      </c>
      <c r="H202" s="144" t="str">
        <f>IFERROR(VLOOKUP(INDEX(EU_Extra!$D$157:$D$362,MATCH(LARGE(EU_Extra!F$157:F$362,$D202),EU_Extra!F$157:F$362,0)),Countries!$A:$B,2,FALSE),"")</f>
        <v/>
      </c>
      <c r="I202" s="144" t="str">
        <f>IFERROR(VLOOKUP(INDEX(EU_Extra!$D$157:$D$362,MATCH(LARGE(EU_Extra!G$157:G$362,$D202),EU_Extra!G$157:G$362,0)),Countries!$A:$B,2,FALSE),"")</f>
        <v/>
      </c>
      <c r="J202" s="144" t="str">
        <f>IFERROR(VLOOKUP(INDEX(EU_Extra!$D$157:$D$362,MATCH(LARGE(EU_Extra!H$157:H$362,$D202),EU_Extra!H$157:H$362,0)),Countries!$A:$B,2,FALSE),"")</f>
        <v/>
      </c>
      <c r="K202" s="144" t="str">
        <f>IFERROR(VLOOKUP(INDEX(EU_Extra!$D$157:$D$362,MATCH(LARGE(EU_Extra!I$157:I$362,$D202),EU_Extra!I$157:I$362,0)),Countries!$A:$B,2,FALSE),"")</f>
        <v/>
      </c>
      <c r="L202" s="144" t="str">
        <f>IFERROR(VLOOKUP(INDEX(EU_Extra!$D$157:$D$362,MATCH(LARGE(EU_Extra!J$157:J$362,$D202),EU_Extra!J$157:J$362,0)),Countries!$A:$B,2,FALSE),"")</f>
        <v/>
      </c>
      <c r="M202" s="144" t="str">
        <f>IFERROR(VLOOKUP(INDEX(EU_Extra!$D$157:$D$362,MATCH(LARGE(EU_Extra!K$157:K$362,$D202),EU_Extra!K$157:K$362,0)),Countries!$A:$B,2,FALSE),"")</f>
        <v/>
      </c>
      <c r="N202" s="144" t="str">
        <f>IFERROR(VLOOKUP(INDEX(EU_Extra!$D$157:$D$362,MATCH(LARGE(EU_Extra!L$157:L$362,$D202),EU_Extra!L$157:L$362,0)),Countries!$A:$B,2,FALSE),"")</f>
        <v/>
      </c>
      <c r="O202" s="144" t="str">
        <f>IFERROR(VLOOKUP(INDEX(EU_Extra!$D$157:$D$362,MATCH(LARGE(EU_Extra!M$157:M$362,$D202),EU_Extra!M$157:M$362,0)),Countries!$A:$B,2,FALSE),"")</f>
        <v/>
      </c>
      <c r="P202" s="144" t="str">
        <f>IFERROR(VLOOKUP(INDEX(EU_Extra!$D$157:$D$362,MATCH(LARGE(EU_Extra!N$157:N$362,$D202),EU_Extra!N$157:N$362,0)),Countries!$A:$B,2,FALSE),"")</f>
        <v/>
      </c>
      <c r="Q202" s="144" t="str">
        <f>IFERROR(VLOOKUP(INDEX(EU_Extra!$D$157:$D$362,MATCH(LARGE(EU_Extra!O$157:O$362,$D202),EU_Extra!O$157:O$362,0)),Countries!$A:$B,2,FALSE),"")</f>
        <v/>
      </c>
      <c r="R202" s="144" t="str">
        <f>IFERROR(VLOOKUP(INDEX(EU_Extra!$D$157:$D$362,MATCH(LARGE(EU_Extra!P$157:P$362,$D202),EU_Extra!P$157:P$362,0)),Countries!$A:$B,2,FALSE),"")</f>
        <v/>
      </c>
      <c r="S202" s="144" t="str">
        <f>IFERROR(VLOOKUP(INDEX(EU_Extra!$D$157:$D$362,MATCH(LARGE(EU_Extra!Q$157:Q$362,$D202),EU_Extra!Q$157:Q$362,0)),Countries!$A:$B,2,FALSE),"")</f>
        <v/>
      </c>
      <c r="T202" s="144" t="str">
        <f>IFERROR(VLOOKUP(INDEX(EU_Extra!$D$157:$D$362,MATCH(LARGE(EU_Extra!R$157:R$362,$D202),EU_Extra!R$157:R$362,0)),Countries!$A:$B,2,FALSE),"")</f>
        <v/>
      </c>
      <c r="U202" s="144" t="str">
        <f>IFERROR(VLOOKUP(INDEX(EU_Extra!$D$157:$D$362,MATCH(LARGE(EU_Extra!S$157:S$362,$D202),EU_Extra!S$157:S$362,0)),Countries!$A:$B,2,FALSE),"")</f>
        <v/>
      </c>
      <c r="V202" s="144" t="str">
        <f>IFERROR(VLOOKUP(INDEX(EU_Extra!$D$157:$D$362,MATCH(LARGE(EU_Extra!T$157:T$362,$D202),EU_Extra!T$157:T$362,0)),Countries!$A:$B,2,FALSE),"")</f>
        <v/>
      </c>
      <c r="W202" s="144" t="str">
        <f>IFERROR(VLOOKUP(INDEX(EU_Extra!$D$157:$D$362,MATCH(LARGE(EU_Extra!U$157:U$362,$D202),EU_Extra!U$157:U$362,0)),Countries!$A:$B,2,FALSE),"")</f>
        <v/>
      </c>
      <c r="X202" s="144" t="str">
        <f>IFERROR(VLOOKUP(INDEX(EU_Extra!$D$157:$D$362,MATCH(LARGE(EU_Extra!V$157:V$362,$D202),EU_Extra!V$157:V$362,0)),Countries!$A:$B,2,FALSE),"")</f>
        <v/>
      </c>
      <c r="Y202" s="144" t="str">
        <f>IFERROR(VLOOKUP(INDEX(EU_Extra!$D$157:$D$362,MATCH(LARGE(EU_Extra!W$157:W$362,$D202),EU_Extra!W$157:W$362,0)),Countries!$A:$B,2,FALSE),"")</f>
        <v/>
      </c>
      <c r="Z202" s="144" t="str">
        <f>IFERROR(VLOOKUP(INDEX(EU_Extra!$D$157:$D$362,MATCH(LARGE(EU_Extra!X$157:X$362,$D202),EU_Extra!X$157:X$362,0)),Countries!$A:$B,2,FALSE),"")</f>
        <v/>
      </c>
      <c r="AA202" s="144" t="str">
        <f>IFERROR(VLOOKUP(INDEX(EU_Extra!$D$157:$D$362,MATCH(LARGE(EU_Extra!Y$157:Y$362,$D202),EU_Extra!Y$157:Y$362,0)),Countries!$A:$B,2,FALSE),"")</f>
        <v/>
      </c>
      <c r="AB202" s="144" t="str">
        <f>IFERROR(VLOOKUP(INDEX(EU_Extra!$D$157:$D$362,MATCH(LARGE(EU_Extra!Z$157:Z$362,$D202),EU_Extra!Z$157:Z$362,0)),Countries!$A:$B,2,FALSE),"")</f>
        <v/>
      </c>
      <c r="AC202" s="144" t="str">
        <f>IFERROR(VLOOKUP(INDEX(EU_Extra!$D$157:$D$362,MATCH(LARGE(EU_Extra!AA$157:AA$362,$D202),EU_Extra!AA$157:AA$362,0)),Countries!$A:$B,2,FALSE),"")</f>
        <v/>
      </c>
      <c r="AD202" s="144" t="str">
        <f>IFERROR(VLOOKUP(INDEX(EU_Extra!$D$157:$D$362,MATCH(LARGE(EU_Extra!AB$157:AB$362,$D202),EU_Extra!AB$157:AB$362,0)),Countries!$A:$B,2,FALSE),"")</f>
        <v/>
      </c>
      <c r="AE202" s="144" t="str">
        <f>IFERROR(VLOOKUP(INDEX(EU_Extra!$D$157:$D$362,MATCH(LARGE(EU_Extra!AC$157:AC$362,$D202),EU_Extra!AC$157:AC$362,0)),Countries!$A:$B,2,FALSE),"")</f>
        <v/>
      </c>
      <c r="AF202" s="144" t="str">
        <f>IFERROR(VLOOKUP(INDEX(EU_Extra!$D$157:$D$362,MATCH(LARGE(EU_Extra!AD$157:AD$362,$D202),EU_Extra!AD$157:AD$362,0)),Countries!$A:$B,2,FALSE),"")</f>
        <v/>
      </c>
      <c r="AG202" s="144" t="str">
        <f>IFERROR(VLOOKUP(INDEX(EU_Extra!$D$157:$D$362,MATCH(LARGE(EU_Extra!AE$157:AE$362,$D202),EU_Extra!AE$157:AE$362,0)),Countries!$A:$B,2,FALSE),"")</f>
        <v/>
      </c>
      <c r="AH202" s="144" t="str">
        <f>IFERROR(VLOOKUP(INDEX(EU_Extra!$D$157:$D$362,MATCH(LARGE(EU_Extra!AF$157:AF$362,$D202),EU_Extra!AF$157:AF$362,0)),Countries!$A:$B,2,FALSE),"")</f>
        <v/>
      </c>
      <c r="AI202" s="144" t="str">
        <f>IFERROR(VLOOKUP(INDEX(EU_Extra!$D$157:$D$362,MATCH(LARGE(EU_Extra!AG$157:AG$362,$D202),EU_Extra!AG$157:AG$362,0)),Countries!$A:$B,2,FALSE),"")</f>
        <v/>
      </c>
      <c r="AJ202" s="144" t="str">
        <f>IFERROR(VLOOKUP(INDEX(EU_Extra!$D$157:$D$362,MATCH(LARGE(EU_Extra!AH$157:AH$362,$D202),EU_Extra!AH$157:AH$362,0)),Countries!$A:$B,2,FALSE),"")</f>
        <v/>
      </c>
    </row>
    <row r="203" spans="4:36" ht="16" customHeight="1">
      <c r="D203" s="145">
        <f>D202+1</f>
        <v>196</v>
      </c>
      <c r="E203" s="144" t="str">
        <f>IFERROR(VLOOKUP(INDEX(EU_Extra!$D$156:$D$362,MATCH(LARGE(EU_Extra!#REF!,$D203),EU_Extra!#REF!,0)),Countries!$A:$B,2,FALSE),"")</f>
        <v/>
      </c>
      <c r="G203" s="144" t="str">
        <f>IFERROR(VLOOKUP(INDEX(EU_Extra!$D$157:$D$362,MATCH(LARGE(EU_Extra!E$157:E$362,$D203),EU_Extra!E$157:E$362,0)),Countries!$A:$B,2,FALSE),"")</f>
        <v/>
      </c>
      <c r="H203" s="144" t="str">
        <f>IFERROR(VLOOKUP(INDEX(EU_Extra!$D$157:$D$362,MATCH(LARGE(EU_Extra!F$157:F$362,$D203),EU_Extra!F$157:F$362,0)),Countries!$A:$B,2,FALSE),"")</f>
        <v/>
      </c>
      <c r="I203" s="144" t="str">
        <f>IFERROR(VLOOKUP(INDEX(EU_Extra!$D$157:$D$362,MATCH(LARGE(EU_Extra!G$157:G$362,$D203),EU_Extra!G$157:G$362,0)),Countries!$A:$B,2,FALSE),"")</f>
        <v/>
      </c>
      <c r="J203" s="144" t="str">
        <f>IFERROR(VLOOKUP(INDEX(EU_Extra!$D$157:$D$362,MATCH(LARGE(EU_Extra!H$157:H$362,$D203),EU_Extra!H$157:H$362,0)),Countries!$A:$B,2,FALSE),"")</f>
        <v/>
      </c>
      <c r="K203" s="144" t="str">
        <f>IFERROR(VLOOKUP(INDEX(EU_Extra!$D$157:$D$362,MATCH(LARGE(EU_Extra!I$157:I$362,$D203),EU_Extra!I$157:I$362,0)),Countries!$A:$B,2,FALSE),"")</f>
        <v/>
      </c>
      <c r="L203" s="144" t="str">
        <f>IFERROR(VLOOKUP(INDEX(EU_Extra!$D$157:$D$362,MATCH(LARGE(EU_Extra!J$157:J$362,$D203),EU_Extra!J$157:J$362,0)),Countries!$A:$B,2,FALSE),"")</f>
        <v/>
      </c>
      <c r="M203" s="144" t="str">
        <f>IFERROR(VLOOKUP(INDEX(EU_Extra!$D$157:$D$362,MATCH(LARGE(EU_Extra!K$157:K$362,$D203),EU_Extra!K$157:K$362,0)),Countries!$A:$B,2,FALSE),"")</f>
        <v/>
      </c>
      <c r="N203" s="144" t="str">
        <f>IFERROR(VLOOKUP(INDEX(EU_Extra!$D$157:$D$362,MATCH(LARGE(EU_Extra!L$157:L$362,$D203),EU_Extra!L$157:L$362,0)),Countries!$A:$B,2,FALSE),"")</f>
        <v/>
      </c>
      <c r="O203" s="144" t="str">
        <f>IFERROR(VLOOKUP(INDEX(EU_Extra!$D$157:$D$362,MATCH(LARGE(EU_Extra!M$157:M$362,$D203),EU_Extra!M$157:M$362,0)),Countries!$A:$B,2,FALSE),"")</f>
        <v/>
      </c>
      <c r="P203" s="144" t="str">
        <f>IFERROR(VLOOKUP(INDEX(EU_Extra!$D$157:$D$362,MATCH(LARGE(EU_Extra!N$157:N$362,$D203),EU_Extra!N$157:N$362,0)),Countries!$A:$B,2,FALSE),"")</f>
        <v/>
      </c>
      <c r="Q203" s="144" t="str">
        <f>IFERROR(VLOOKUP(INDEX(EU_Extra!$D$157:$D$362,MATCH(LARGE(EU_Extra!O$157:O$362,$D203),EU_Extra!O$157:O$362,0)),Countries!$A:$B,2,FALSE),"")</f>
        <v/>
      </c>
      <c r="R203" s="144" t="str">
        <f>IFERROR(VLOOKUP(INDEX(EU_Extra!$D$157:$D$362,MATCH(LARGE(EU_Extra!P$157:P$362,$D203),EU_Extra!P$157:P$362,0)),Countries!$A:$B,2,FALSE),"")</f>
        <v/>
      </c>
      <c r="S203" s="144" t="str">
        <f>IFERROR(VLOOKUP(INDEX(EU_Extra!$D$157:$D$362,MATCH(LARGE(EU_Extra!Q$157:Q$362,$D203),EU_Extra!Q$157:Q$362,0)),Countries!$A:$B,2,FALSE),"")</f>
        <v/>
      </c>
      <c r="T203" s="144" t="str">
        <f>IFERROR(VLOOKUP(INDEX(EU_Extra!$D$157:$D$362,MATCH(LARGE(EU_Extra!R$157:R$362,$D203),EU_Extra!R$157:R$362,0)),Countries!$A:$B,2,FALSE),"")</f>
        <v/>
      </c>
      <c r="U203" s="144" t="str">
        <f>IFERROR(VLOOKUP(INDEX(EU_Extra!$D$157:$D$362,MATCH(LARGE(EU_Extra!S$157:S$362,$D203),EU_Extra!S$157:S$362,0)),Countries!$A:$B,2,FALSE),"")</f>
        <v/>
      </c>
      <c r="V203" s="144" t="str">
        <f>IFERROR(VLOOKUP(INDEX(EU_Extra!$D$157:$D$362,MATCH(LARGE(EU_Extra!T$157:T$362,$D203),EU_Extra!T$157:T$362,0)),Countries!$A:$B,2,FALSE),"")</f>
        <v/>
      </c>
      <c r="W203" s="144" t="str">
        <f>IFERROR(VLOOKUP(INDEX(EU_Extra!$D$157:$D$362,MATCH(LARGE(EU_Extra!U$157:U$362,$D203),EU_Extra!U$157:U$362,0)),Countries!$A:$B,2,FALSE),"")</f>
        <v/>
      </c>
      <c r="X203" s="144" t="str">
        <f>IFERROR(VLOOKUP(INDEX(EU_Extra!$D$157:$D$362,MATCH(LARGE(EU_Extra!V$157:V$362,$D203),EU_Extra!V$157:V$362,0)),Countries!$A:$B,2,FALSE),"")</f>
        <v/>
      </c>
      <c r="Y203" s="144" t="str">
        <f>IFERROR(VLOOKUP(INDEX(EU_Extra!$D$157:$D$362,MATCH(LARGE(EU_Extra!W$157:W$362,$D203),EU_Extra!W$157:W$362,0)),Countries!$A:$B,2,FALSE),"")</f>
        <v/>
      </c>
      <c r="Z203" s="144" t="str">
        <f>IFERROR(VLOOKUP(INDEX(EU_Extra!$D$157:$D$362,MATCH(LARGE(EU_Extra!X$157:X$362,$D203),EU_Extra!X$157:X$362,0)),Countries!$A:$B,2,FALSE),"")</f>
        <v/>
      </c>
      <c r="AA203" s="144" t="str">
        <f>IFERROR(VLOOKUP(INDEX(EU_Extra!$D$157:$D$362,MATCH(LARGE(EU_Extra!Y$157:Y$362,$D203),EU_Extra!Y$157:Y$362,0)),Countries!$A:$B,2,FALSE),"")</f>
        <v/>
      </c>
      <c r="AB203" s="144" t="str">
        <f>IFERROR(VLOOKUP(INDEX(EU_Extra!$D$157:$D$362,MATCH(LARGE(EU_Extra!Z$157:Z$362,$D203),EU_Extra!Z$157:Z$362,0)),Countries!$A:$B,2,FALSE),"")</f>
        <v/>
      </c>
      <c r="AC203" s="144" t="str">
        <f>IFERROR(VLOOKUP(INDEX(EU_Extra!$D$157:$D$362,MATCH(LARGE(EU_Extra!AA$157:AA$362,$D203),EU_Extra!AA$157:AA$362,0)),Countries!$A:$B,2,FALSE),"")</f>
        <v/>
      </c>
      <c r="AD203" s="144" t="str">
        <f>IFERROR(VLOOKUP(INDEX(EU_Extra!$D$157:$D$362,MATCH(LARGE(EU_Extra!AB$157:AB$362,$D203),EU_Extra!AB$157:AB$362,0)),Countries!$A:$B,2,FALSE),"")</f>
        <v/>
      </c>
      <c r="AE203" s="144" t="str">
        <f>IFERROR(VLOOKUP(INDEX(EU_Extra!$D$157:$D$362,MATCH(LARGE(EU_Extra!AC$157:AC$362,$D203),EU_Extra!AC$157:AC$362,0)),Countries!$A:$B,2,FALSE),"")</f>
        <v/>
      </c>
      <c r="AF203" s="144" t="str">
        <f>IFERROR(VLOOKUP(INDEX(EU_Extra!$D$157:$D$362,MATCH(LARGE(EU_Extra!AD$157:AD$362,$D203),EU_Extra!AD$157:AD$362,0)),Countries!$A:$B,2,FALSE),"")</f>
        <v/>
      </c>
      <c r="AG203" s="144" t="str">
        <f>IFERROR(VLOOKUP(INDEX(EU_Extra!$D$157:$D$362,MATCH(LARGE(EU_Extra!AE$157:AE$362,$D203),EU_Extra!AE$157:AE$362,0)),Countries!$A:$B,2,FALSE),"")</f>
        <v/>
      </c>
      <c r="AH203" s="144" t="str">
        <f>IFERROR(VLOOKUP(INDEX(EU_Extra!$D$157:$D$362,MATCH(LARGE(EU_Extra!AF$157:AF$362,$D203),EU_Extra!AF$157:AF$362,0)),Countries!$A:$B,2,FALSE),"")</f>
        <v/>
      </c>
      <c r="AI203" s="144" t="str">
        <f>IFERROR(VLOOKUP(INDEX(EU_Extra!$D$157:$D$362,MATCH(LARGE(EU_Extra!AG$157:AG$362,$D203),EU_Extra!AG$157:AG$362,0)),Countries!$A:$B,2,FALSE),"")</f>
        <v/>
      </c>
      <c r="AJ203" s="144" t="str">
        <f>IFERROR(VLOOKUP(INDEX(EU_Extra!$D$157:$D$362,MATCH(LARGE(EU_Extra!AH$157:AH$362,$D203),EU_Extra!AH$157:AH$362,0)),Countries!$A:$B,2,FALSE),"")</f>
        <v/>
      </c>
    </row>
    <row r="204" spans="4:36" ht="16" customHeight="1">
      <c r="D204" s="145">
        <f>D203+1</f>
        <v>197</v>
      </c>
      <c r="E204" s="144" t="str">
        <f>IFERROR(VLOOKUP(INDEX(EU_Extra!$D$156:$D$362,MATCH(LARGE(EU_Extra!#REF!,$D204),EU_Extra!#REF!,0)),Countries!$A:$B,2,FALSE),"")</f>
        <v/>
      </c>
      <c r="G204" s="144" t="str">
        <f>IFERROR(VLOOKUP(INDEX(EU_Extra!$D$157:$D$362,MATCH(LARGE(EU_Extra!E$157:E$362,$D204),EU_Extra!E$157:E$362,0)),Countries!$A:$B,2,FALSE),"")</f>
        <v/>
      </c>
      <c r="H204" s="144" t="str">
        <f>IFERROR(VLOOKUP(INDEX(EU_Extra!$D$157:$D$362,MATCH(LARGE(EU_Extra!F$157:F$362,$D204),EU_Extra!F$157:F$362,0)),Countries!$A:$B,2,FALSE),"")</f>
        <v/>
      </c>
      <c r="I204" s="144" t="str">
        <f>IFERROR(VLOOKUP(INDEX(EU_Extra!$D$157:$D$362,MATCH(LARGE(EU_Extra!G$157:G$362,$D204),EU_Extra!G$157:G$362,0)),Countries!$A:$B,2,FALSE),"")</f>
        <v/>
      </c>
      <c r="J204" s="144" t="str">
        <f>IFERROR(VLOOKUP(INDEX(EU_Extra!$D$157:$D$362,MATCH(LARGE(EU_Extra!H$157:H$362,$D204),EU_Extra!H$157:H$362,0)),Countries!$A:$B,2,FALSE),"")</f>
        <v/>
      </c>
      <c r="K204" s="144" t="str">
        <f>IFERROR(VLOOKUP(INDEX(EU_Extra!$D$157:$D$362,MATCH(LARGE(EU_Extra!I$157:I$362,$D204),EU_Extra!I$157:I$362,0)),Countries!$A:$B,2,FALSE),"")</f>
        <v/>
      </c>
      <c r="L204" s="144" t="str">
        <f>IFERROR(VLOOKUP(INDEX(EU_Extra!$D$157:$D$362,MATCH(LARGE(EU_Extra!J$157:J$362,$D204),EU_Extra!J$157:J$362,0)),Countries!$A:$B,2,FALSE),"")</f>
        <v/>
      </c>
      <c r="M204" s="144" t="str">
        <f>IFERROR(VLOOKUP(INDEX(EU_Extra!$D$157:$D$362,MATCH(LARGE(EU_Extra!K$157:K$362,$D204),EU_Extra!K$157:K$362,0)),Countries!$A:$B,2,FALSE),"")</f>
        <v/>
      </c>
      <c r="N204" s="144" t="str">
        <f>IFERROR(VLOOKUP(INDEX(EU_Extra!$D$157:$D$362,MATCH(LARGE(EU_Extra!L$157:L$362,$D204),EU_Extra!L$157:L$362,0)),Countries!$A:$B,2,FALSE),"")</f>
        <v/>
      </c>
      <c r="O204" s="144" t="str">
        <f>IFERROR(VLOOKUP(INDEX(EU_Extra!$D$157:$D$362,MATCH(LARGE(EU_Extra!M$157:M$362,$D204),EU_Extra!M$157:M$362,0)),Countries!$A:$B,2,FALSE),"")</f>
        <v/>
      </c>
      <c r="P204" s="144" t="str">
        <f>IFERROR(VLOOKUP(INDEX(EU_Extra!$D$157:$D$362,MATCH(LARGE(EU_Extra!N$157:N$362,$D204),EU_Extra!N$157:N$362,0)),Countries!$A:$B,2,FALSE),"")</f>
        <v/>
      </c>
      <c r="Q204" s="144" t="str">
        <f>IFERROR(VLOOKUP(INDEX(EU_Extra!$D$157:$D$362,MATCH(LARGE(EU_Extra!O$157:O$362,$D204),EU_Extra!O$157:O$362,0)),Countries!$A:$B,2,FALSE),"")</f>
        <v/>
      </c>
      <c r="R204" s="144" t="str">
        <f>IFERROR(VLOOKUP(INDEX(EU_Extra!$D$157:$D$362,MATCH(LARGE(EU_Extra!P$157:P$362,$D204),EU_Extra!P$157:P$362,0)),Countries!$A:$B,2,FALSE),"")</f>
        <v/>
      </c>
      <c r="S204" s="144" t="str">
        <f>IFERROR(VLOOKUP(INDEX(EU_Extra!$D$157:$D$362,MATCH(LARGE(EU_Extra!Q$157:Q$362,$D204),EU_Extra!Q$157:Q$362,0)),Countries!$A:$B,2,FALSE),"")</f>
        <v/>
      </c>
      <c r="T204" s="144" t="str">
        <f>IFERROR(VLOOKUP(INDEX(EU_Extra!$D$157:$D$362,MATCH(LARGE(EU_Extra!R$157:R$362,$D204),EU_Extra!R$157:R$362,0)),Countries!$A:$B,2,FALSE),"")</f>
        <v/>
      </c>
      <c r="U204" s="144" t="str">
        <f>IFERROR(VLOOKUP(INDEX(EU_Extra!$D$157:$D$362,MATCH(LARGE(EU_Extra!S$157:S$362,$D204),EU_Extra!S$157:S$362,0)),Countries!$A:$B,2,FALSE),"")</f>
        <v/>
      </c>
      <c r="V204" s="144" t="str">
        <f>IFERROR(VLOOKUP(INDEX(EU_Extra!$D$157:$D$362,MATCH(LARGE(EU_Extra!T$157:T$362,$D204),EU_Extra!T$157:T$362,0)),Countries!$A:$B,2,FALSE),"")</f>
        <v/>
      </c>
      <c r="W204" s="144" t="str">
        <f>IFERROR(VLOOKUP(INDEX(EU_Extra!$D$157:$D$362,MATCH(LARGE(EU_Extra!U$157:U$362,$D204),EU_Extra!U$157:U$362,0)),Countries!$A:$B,2,FALSE),"")</f>
        <v/>
      </c>
      <c r="X204" s="144" t="str">
        <f>IFERROR(VLOOKUP(INDEX(EU_Extra!$D$157:$D$362,MATCH(LARGE(EU_Extra!V$157:V$362,$D204),EU_Extra!V$157:V$362,0)),Countries!$A:$B,2,FALSE),"")</f>
        <v/>
      </c>
      <c r="Y204" s="144" t="str">
        <f>IFERROR(VLOOKUP(INDEX(EU_Extra!$D$157:$D$362,MATCH(LARGE(EU_Extra!W$157:W$362,$D204),EU_Extra!W$157:W$362,0)),Countries!$A:$B,2,FALSE),"")</f>
        <v/>
      </c>
      <c r="Z204" s="144" t="str">
        <f>IFERROR(VLOOKUP(INDEX(EU_Extra!$D$157:$D$362,MATCH(LARGE(EU_Extra!X$157:X$362,$D204),EU_Extra!X$157:X$362,0)),Countries!$A:$B,2,FALSE),"")</f>
        <v/>
      </c>
      <c r="AA204" s="144" t="str">
        <f>IFERROR(VLOOKUP(INDEX(EU_Extra!$D$157:$D$362,MATCH(LARGE(EU_Extra!Y$157:Y$362,$D204),EU_Extra!Y$157:Y$362,0)),Countries!$A:$B,2,FALSE),"")</f>
        <v/>
      </c>
      <c r="AB204" s="144" t="str">
        <f>IFERROR(VLOOKUP(INDEX(EU_Extra!$D$157:$D$362,MATCH(LARGE(EU_Extra!Z$157:Z$362,$D204),EU_Extra!Z$157:Z$362,0)),Countries!$A:$B,2,FALSE),"")</f>
        <v/>
      </c>
      <c r="AC204" s="144" t="str">
        <f>IFERROR(VLOOKUP(INDEX(EU_Extra!$D$157:$D$362,MATCH(LARGE(EU_Extra!AA$157:AA$362,$D204),EU_Extra!AA$157:AA$362,0)),Countries!$A:$B,2,FALSE),"")</f>
        <v/>
      </c>
      <c r="AD204" s="144" t="str">
        <f>IFERROR(VLOOKUP(INDEX(EU_Extra!$D$157:$D$362,MATCH(LARGE(EU_Extra!AB$157:AB$362,$D204),EU_Extra!AB$157:AB$362,0)),Countries!$A:$B,2,FALSE),"")</f>
        <v/>
      </c>
      <c r="AE204" s="144" t="str">
        <f>IFERROR(VLOOKUP(INDEX(EU_Extra!$D$157:$D$362,MATCH(LARGE(EU_Extra!AC$157:AC$362,$D204),EU_Extra!AC$157:AC$362,0)),Countries!$A:$B,2,FALSE),"")</f>
        <v/>
      </c>
      <c r="AF204" s="144" t="str">
        <f>IFERROR(VLOOKUP(INDEX(EU_Extra!$D$157:$D$362,MATCH(LARGE(EU_Extra!AD$157:AD$362,$D204),EU_Extra!AD$157:AD$362,0)),Countries!$A:$B,2,FALSE),"")</f>
        <v/>
      </c>
      <c r="AG204" s="144" t="str">
        <f>IFERROR(VLOOKUP(INDEX(EU_Extra!$D$157:$D$362,MATCH(LARGE(EU_Extra!AE$157:AE$362,$D204),EU_Extra!AE$157:AE$362,0)),Countries!$A:$B,2,FALSE),"")</f>
        <v/>
      </c>
      <c r="AH204" s="144" t="str">
        <f>IFERROR(VLOOKUP(INDEX(EU_Extra!$D$157:$D$362,MATCH(LARGE(EU_Extra!AF$157:AF$362,$D204),EU_Extra!AF$157:AF$362,0)),Countries!$A:$B,2,FALSE),"")</f>
        <v/>
      </c>
      <c r="AI204" s="144" t="str">
        <f>IFERROR(VLOOKUP(INDEX(EU_Extra!$D$157:$D$362,MATCH(LARGE(EU_Extra!AG$157:AG$362,$D204),EU_Extra!AG$157:AG$362,0)),Countries!$A:$B,2,FALSE),"")</f>
        <v/>
      </c>
      <c r="AJ204" s="144" t="str">
        <f>IFERROR(VLOOKUP(INDEX(EU_Extra!$D$157:$D$362,MATCH(LARGE(EU_Extra!AH$157:AH$362,$D204),EU_Extra!AH$157:AH$362,0)),Countries!$A:$B,2,FALSE),"")</f>
        <v/>
      </c>
    </row>
    <row r="205" spans="4:36" ht="16" customHeight="1">
      <c r="D205" s="145">
        <f>D204+1</f>
        <v>198</v>
      </c>
      <c r="E205" s="144" t="str">
        <f>IFERROR(VLOOKUP(INDEX(EU_Extra!$D$156:$D$362,MATCH(LARGE(EU_Extra!#REF!,$D205),EU_Extra!#REF!,0)),Countries!$A:$B,2,FALSE),"")</f>
        <v/>
      </c>
      <c r="G205" s="144" t="str">
        <f>IFERROR(VLOOKUP(INDEX(EU_Extra!$D$157:$D$362,MATCH(LARGE(EU_Extra!E$157:E$362,$D205),EU_Extra!E$157:E$362,0)),Countries!$A:$B,2,FALSE),"")</f>
        <v/>
      </c>
      <c r="H205" s="144" t="str">
        <f>IFERROR(VLOOKUP(INDEX(EU_Extra!$D$157:$D$362,MATCH(LARGE(EU_Extra!F$157:F$362,$D205),EU_Extra!F$157:F$362,0)),Countries!$A:$B,2,FALSE),"")</f>
        <v/>
      </c>
      <c r="I205" s="144" t="str">
        <f>IFERROR(VLOOKUP(INDEX(EU_Extra!$D$157:$D$362,MATCH(LARGE(EU_Extra!G$157:G$362,$D205),EU_Extra!G$157:G$362,0)),Countries!$A:$B,2,FALSE),"")</f>
        <v/>
      </c>
      <c r="J205" s="144" t="str">
        <f>IFERROR(VLOOKUP(INDEX(EU_Extra!$D$157:$D$362,MATCH(LARGE(EU_Extra!H$157:H$362,$D205),EU_Extra!H$157:H$362,0)),Countries!$A:$B,2,FALSE),"")</f>
        <v/>
      </c>
      <c r="K205" s="144" t="str">
        <f>IFERROR(VLOOKUP(INDEX(EU_Extra!$D$157:$D$362,MATCH(LARGE(EU_Extra!I$157:I$362,$D205),EU_Extra!I$157:I$362,0)),Countries!$A:$B,2,FALSE),"")</f>
        <v/>
      </c>
      <c r="L205" s="144" t="str">
        <f>IFERROR(VLOOKUP(INDEX(EU_Extra!$D$157:$D$362,MATCH(LARGE(EU_Extra!J$157:J$362,$D205),EU_Extra!J$157:J$362,0)),Countries!$A:$B,2,FALSE),"")</f>
        <v/>
      </c>
      <c r="M205" s="144" t="str">
        <f>IFERROR(VLOOKUP(INDEX(EU_Extra!$D$157:$D$362,MATCH(LARGE(EU_Extra!K$157:K$362,$D205),EU_Extra!K$157:K$362,0)),Countries!$A:$B,2,FALSE),"")</f>
        <v/>
      </c>
      <c r="N205" s="144" t="str">
        <f>IFERROR(VLOOKUP(INDEX(EU_Extra!$D$157:$D$362,MATCH(LARGE(EU_Extra!L$157:L$362,$D205),EU_Extra!L$157:L$362,0)),Countries!$A:$B,2,FALSE),"")</f>
        <v/>
      </c>
      <c r="O205" s="144" t="str">
        <f>IFERROR(VLOOKUP(INDEX(EU_Extra!$D$157:$D$362,MATCH(LARGE(EU_Extra!M$157:M$362,$D205),EU_Extra!M$157:M$362,0)),Countries!$A:$B,2,FALSE),"")</f>
        <v/>
      </c>
      <c r="P205" s="144" t="str">
        <f>IFERROR(VLOOKUP(INDEX(EU_Extra!$D$157:$D$362,MATCH(LARGE(EU_Extra!N$157:N$362,$D205),EU_Extra!N$157:N$362,0)),Countries!$A:$B,2,FALSE),"")</f>
        <v/>
      </c>
      <c r="Q205" s="144" t="str">
        <f>IFERROR(VLOOKUP(INDEX(EU_Extra!$D$157:$D$362,MATCH(LARGE(EU_Extra!O$157:O$362,$D205),EU_Extra!O$157:O$362,0)),Countries!$A:$B,2,FALSE),"")</f>
        <v/>
      </c>
      <c r="R205" s="144" t="str">
        <f>IFERROR(VLOOKUP(INDEX(EU_Extra!$D$157:$D$362,MATCH(LARGE(EU_Extra!P$157:P$362,$D205),EU_Extra!P$157:P$362,0)),Countries!$A:$B,2,FALSE),"")</f>
        <v/>
      </c>
      <c r="S205" s="144" t="str">
        <f>IFERROR(VLOOKUP(INDEX(EU_Extra!$D$157:$D$362,MATCH(LARGE(EU_Extra!Q$157:Q$362,$D205),EU_Extra!Q$157:Q$362,0)),Countries!$A:$B,2,FALSE),"")</f>
        <v/>
      </c>
      <c r="T205" s="144" t="str">
        <f>IFERROR(VLOOKUP(INDEX(EU_Extra!$D$157:$D$362,MATCH(LARGE(EU_Extra!R$157:R$362,$D205),EU_Extra!R$157:R$362,0)),Countries!$A:$B,2,FALSE),"")</f>
        <v/>
      </c>
      <c r="U205" s="144" t="str">
        <f>IFERROR(VLOOKUP(INDEX(EU_Extra!$D$157:$D$362,MATCH(LARGE(EU_Extra!S$157:S$362,$D205),EU_Extra!S$157:S$362,0)),Countries!$A:$B,2,FALSE),"")</f>
        <v/>
      </c>
      <c r="V205" s="144" t="str">
        <f>IFERROR(VLOOKUP(INDEX(EU_Extra!$D$157:$D$362,MATCH(LARGE(EU_Extra!T$157:T$362,$D205),EU_Extra!T$157:T$362,0)),Countries!$A:$B,2,FALSE),"")</f>
        <v/>
      </c>
      <c r="W205" s="144" t="str">
        <f>IFERROR(VLOOKUP(INDEX(EU_Extra!$D$157:$D$362,MATCH(LARGE(EU_Extra!U$157:U$362,$D205),EU_Extra!U$157:U$362,0)),Countries!$A:$B,2,FALSE),"")</f>
        <v/>
      </c>
      <c r="X205" s="144" t="str">
        <f>IFERROR(VLOOKUP(INDEX(EU_Extra!$D$157:$D$362,MATCH(LARGE(EU_Extra!V$157:V$362,$D205),EU_Extra!V$157:V$362,0)),Countries!$A:$B,2,FALSE),"")</f>
        <v/>
      </c>
      <c r="Y205" s="144" t="str">
        <f>IFERROR(VLOOKUP(INDEX(EU_Extra!$D$157:$D$362,MATCH(LARGE(EU_Extra!W$157:W$362,$D205),EU_Extra!W$157:W$362,0)),Countries!$A:$B,2,FALSE),"")</f>
        <v/>
      </c>
      <c r="Z205" s="144" t="str">
        <f>IFERROR(VLOOKUP(INDEX(EU_Extra!$D$157:$D$362,MATCH(LARGE(EU_Extra!X$157:X$362,$D205),EU_Extra!X$157:X$362,0)),Countries!$A:$B,2,FALSE),"")</f>
        <v/>
      </c>
      <c r="AA205" s="144" t="str">
        <f>IFERROR(VLOOKUP(INDEX(EU_Extra!$D$157:$D$362,MATCH(LARGE(EU_Extra!Y$157:Y$362,$D205),EU_Extra!Y$157:Y$362,0)),Countries!$A:$B,2,FALSE),"")</f>
        <v/>
      </c>
      <c r="AB205" s="144" t="str">
        <f>IFERROR(VLOOKUP(INDEX(EU_Extra!$D$157:$D$362,MATCH(LARGE(EU_Extra!Z$157:Z$362,$D205),EU_Extra!Z$157:Z$362,0)),Countries!$A:$B,2,FALSE),"")</f>
        <v/>
      </c>
      <c r="AC205" s="144" t="str">
        <f>IFERROR(VLOOKUP(INDEX(EU_Extra!$D$157:$D$362,MATCH(LARGE(EU_Extra!AA$157:AA$362,$D205),EU_Extra!AA$157:AA$362,0)),Countries!$A:$B,2,FALSE),"")</f>
        <v/>
      </c>
      <c r="AD205" s="144" t="str">
        <f>IFERROR(VLOOKUP(INDEX(EU_Extra!$D$157:$D$362,MATCH(LARGE(EU_Extra!AB$157:AB$362,$D205),EU_Extra!AB$157:AB$362,0)),Countries!$A:$B,2,FALSE),"")</f>
        <v/>
      </c>
      <c r="AE205" s="144" t="str">
        <f>IFERROR(VLOOKUP(INDEX(EU_Extra!$D$157:$D$362,MATCH(LARGE(EU_Extra!AC$157:AC$362,$D205),EU_Extra!AC$157:AC$362,0)),Countries!$A:$B,2,FALSE),"")</f>
        <v/>
      </c>
      <c r="AF205" s="144" t="str">
        <f>IFERROR(VLOOKUP(INDEX(EU_Extra!$D$157:$D$362,MATCH(LARGE(EU_Extra!AD$157:AD$362,$D205),EU_Extra!AD$157:AD$362,0)),Countries!$A:$B,2,FALSE),"")</f>
        <v/>
      </c>
      <c r="AG205" s="144" t="str">
        <f>IFERROR(VLOOKUP(INDEX(EU_Extra!$D$157:$D$362,MATCH(LARGE(EU_Extra!AE$157:AE$362,$D205),EU_Extra!AE$157:AE$362,0)),Countries!$A:$B,2,FALSE),"")</f>
        <v/>
      </c>
      <c r="AH205" s="144" t="str">
        <f>IFERROR(VLOOKUP(INDEX(EU_Extra!$D$157:$D$362,MATCH(LARGE(EU_Extra!AF$157:AF$362,$D205),EU_Extra!AF$157:AF$362,0)),Countries!$A:$B,2,FALSE),"")</f>
        <v/>
      </c>
      <c r="AI205" s="144" t="str">
        <f>IFERROR(VLOOKUP(INDEX(EU_Extra!$D$157:$D$362,MATCH(LARGE(EU_Extra!AG$157:AG$362,$D205),EU_Extra!AG$157:AG$362,0)),Countries!$A:$B,2,FALSE),"")</f>
        <v/>
      </c>
      <c r="AJ205" s="144" t="str">
        <f>IFERROR(VLOOKUP(INDEX(EU_Extra!$D$157:$D$362,MATCH(LARGE(EU_Extra!AH$157:AH$362,$D205),EU_Extra!AH$157:AH$362,0)),Countries!$A:$B,2,FALSE),"")</f>
        <v/>
      </c>
    </row>
    <row r="206" spans="4:36" ht="16" customHeight="1">
      <c r="D206" s="145">
        <f>D205+1</f>
        <v>199</v>
      </c>
      <c r="E206" s="144" t="str">
        <f>IFERROR(VLOOKUP(INDEX(EU_Extra!$D$156:$D$362,MATCH(LARGE(EU_Extra!#REF!,$D206),EU_Extra!#REF!,0)),Countries!$A:$B,2,FALSE),"")</f>
        <v/>
      </c>
      <c r="G206" s="144" t="str">
        <f>IFERROR(VLOOKUP(INDEX(EU_Extra!$D$157:$D$362,MATCH(LARGE(EU_Extra!E$157:E$362,$D206),EU_Extra!E$157:E$362,0)),Countries!$A:$B,2,FALSE),"")</f>
        <v/>
      </c>
      <c r="H206" s="144" t="str">
        <f>IFERROR(VLOOKUP(INDEX(EU_Extra!$D$157:$D$362,MATCH(LARGE(EU_Extra!F$157:F$362,$D206),EU_Extra!F$157:F$362,0)),Countries!$A:$B,2,FALSE),"")</f>
        <v/>
      </c>
      <c r="I206" s="144" t="str">
        <f>IFERROR(VLOOKUP(INDEX(EU_Extra!$D$157:$D$362,MATCH(LARGE(EU_Extra!G$157:G$362,$D206),EU_Extra!G$157:G$362,0)),Countries!$A:$B,2,FALSE),"")</f>
        <v/>
      </c>
      <c r="J206" s="144" t="str">
        <f>IFERROR(VLOOKUP(INDEX(EU_Extra!$D$157:$D$362,MATCH(LARGE(EU_Extra!H$157:H$362,$D206),EU_Extra!H$157:H$362,0)),Countries!$A:$B,2,FALSE),"")</f>
        <v/>
      </c>
      <c r="K206" s="144" t="str">
        <f>IFERROR(VLOOKUP(INDEX(EU_Extra!$D$157:$D$362,MATCH(LARGE(EU_Extra!I$157:I$362,$D206),EU_Extra!I$157:I$362,0)),Countries!$A:$B,2,FALSE),"")</f>
        <v/>
      </c>
      <c r="L206" s="144" t="str">
        <f>IFERROR(VLOOKUP(INDEX(EU_Extra!$D$157:$D$362,MATCH(LARGE(EU_Extra!J$157:J$362,$D206),EU_Extra!J$157:J$362,0)),Countries!$A:$B,2,FALSE),"")</f>
        <v/>
      </c>
      <c r="M206" s="144" t="str">
        <f>IFERROR(VLOOKUP(INDEX(EU_Extra!$D$157:$D$362,MATCH(LARGE(EU_Extra!K$157:K$362,$D206),EU_Extra!K$157:K$362,0)),Countries!$A:$B,2,FALSE),"")</f>
        <v/>
      </c>
      <c r="N206" s="144" t="str">
        <f>IFERROR(VLOOKUP(INDEX(EU_Extra!$D$157:$D$362,MATCH(LARGE(EU_Extra!L$157:L$362,$D206),EU_Extra!L$157:L$362,0)),Countries!$A:$B,2,FALSE),"")</f>
        <v/>
      </c>
      <c r="O206" s="144" t="str">
        <f>IFERROR(VLOOKUP(INDEX(EU_Extra!$D$157:$D$362,MATCH(LARGE(EU_Extra!M$157:M$362,$D206),EU_Extra!M$157:M$362,0)),Countries!$A:$B,2,FALSE),"")</f>
        <v/>
      </c>
      <c r="P206" s="144" t="str">
        <f>IFERROR(VLOOKUP(INDEX(EU_Extra!$D$157:$D$362,MATCH(LARGE(EU_Extra!N$157:N$362,$D206),EU_Extra!N$157:N$362,0)),Countries!$A:$B,2,FALSE),"")</f>
        <v/>
      </c>
      <c r="Q206" s="144" t="str">
        <f>IFERROR(VLOOKUP(INDEX(EU_Extra!$D$157:$D$362,MATCH(LARGE(EU_Extra!O$157:O$362,$D206),EU_Extra!O$157:O$362,0)),Countries!$A:$B,2,FALSE),"")</f>
        <v/>
      </c>
      <c r="R206" s="144" t="str">
        <f>IFERROR(VLOOKUP(INDEX(EU_Extra!$D$157:$D$362,MATCH(LARGE(EU_Extra!P$157:P$362,$D206),EU_Extra!P$157:P$362,0)),Countries!$A:$B,2,FALSE),"")</f>
        <v/>
      </c>
      <c r="S206" s="144" t="str">
        <f>IFERROR(VLOOKUP(INDEX(EU_Extra!$D$157:$D$362,MATCH(LARGE(EU_Extra!Q$157:Q$362,$D206),EU_Extra!Q$157:Q$362,0)),Countries!$A:$B,2,FALSE),"")</f>
        <v/>
      </c>
      <c r="T206" s="144" t="str">
        <f>IFERROR(VLOOKUP(INDEX(EU_Extra!$D$157:$D$362,MATCH(LARGE(EU_Extra!R$157:R$362,$D206),EU_Extra!R$157:R$362,0)),Countries!$A:$B,2,FALSE),"")</f>
        <v/>
      </c>
      <c r="U206" s="144" t="str">
        <f>IFERROR(VLOOKUP(INDEX(EU_Extra!$D$157:$D$362,MATCH(LARGE(EU_Extra!S$157:S$362,$D206),EU_Extra!S$157:S$362,0)),Countries!$A:$B,2,FALSE),"")</f>
        <v/>
      </c>
      <c r="V206" s="144" t="str">
        <f>IFERROR(VLOOKUP(INDEX(EU_Extra!$D$157:$D$362,MATCH(LARGE(EU_Extra!T$157:T$362,$D206),EU_Extra!T$157:T$362,0)),Countries!$A:$B,2,FALSE),"")</f>
        <v/>
      </c>
      <c r="W206" s="144" t="str">
        <f>IFERROR(VLOOKUP(INDEX(EU_Extra!$D$157:$D$362,MATCH(LARGE(EU_Extra!U$157:U$362,$D206),EU_Extra!U$157:U$362,0)),Countries!$A:$B,2,FALSE),"")</f>
        <v/>
      </c>
      <c r="X206" s="144" t="str">
        <f>IFERROR(VLOOKUP(INDEX(EU_Extra!$D$157:$D$362,MATCH(LARGE(EU_Extra!V$157:V$362,$D206),EU_Extra!V$157:V$362,0)),Countries!$A:$B,2,FALSE),"")</f>
        <v/>
      </c>
      <c r="Y206" s="144" t="str">
        <f>IFERROR(VLOOKUP(INDEX(EU_Extra!$D$157:$D$362,MATCH(LARGE(EU_Extra!W$157:W$362,$D206),EU_Extra!W$157:W$362,0)),Countries!$A:$B,2,FALSE),"")</f>
        <v/>
      </c>
      <c r="Z206" s="144" t="str">
        <f>IFERROR(VLOOKUP(INDEX(EU_Extra!$D$157:$D$362,MATCH(LARGE(EU_Extra!X$157:X$362,$D206),EU_Extra!X$157:X$362,0)),Countries!$A:$B,2,FALSE),"")</f>
        <v/>
      </c>
      <c r="AA206" s="144" t="str">
        <f>IFERROR(VLOOKUP(INDEX(EU_Extra!$D$157:$D$362,MATCH(LARGE(EU_Extra!Y$157:Y$362,$D206),EU_Extra!Y$157:Y$362,0)),Countries!$A:$B,2,FALSE),"")</f>
        <v/>
      </c>
      <c r="AB206" s="144" t="str">
        <f>IFERROR(VLOOKUP(INDEX(EU_Extra!$D$157:$D$362,MATCH(LARGE(EU_Extra!Z$157:Z$362,$D206),EU_Extra!Z$157:Z$362,0)),Countries!$A:$B,2,FALSE),"")</f>
        <v/>
      </c>
      <c r="AC206" s="144" t="str">
        <f>IFERROR(VLOOKUP(INDEX(EU_Extra!$D$157:$D$362,MATCH(LARGE(EU_Extra!AA$157:AA$362,$D206),EU_Extra!AA$157:AA$362,0)),Countries!$A:$B,2,FALSE),"")</f>
        <v/>
      </c>
      <c r="AD206" s="144" t="str">
        <f>IFERROR(VLOOKUP(INDEX(EU_Extra!$D$157:$D$362,MATCH(LARGE(EU_Extra!AB$157:AB$362,$D206),EU_Extra!AB$157:AB$362,0)),Countries!$A:$B,2,FALSE),"")</f>
        <v/>
      </c>
      <c r="AE206" s="144" t="str">
        <f>IFERROR(VLOOKUP(INDEX(EU_Extra!$D$157:$D$362,MATCH(LARGE(EU_Extra!AC$157:AC$362,$D206),EU_Extra!AC$157:AC$362,0)),Countries!$A:$B,2,FALSE),"")</f>
        <v/>
      </c>
      <c r="AF206" s="144" t="str">
        <f>IFERROR(VLOOKUP(INDEX(EU_Extra!$D$157:$D$362,MATCH(LARGE(EU_Extra!AD$157:AD$362,$D206),EU_Extra!AD$157:AD$362,0)),Countries!$A:$B,2,FALSE),"")</f>
        <v/>
      </c>
      <c r="AG206" s="144" t="str">
        <f>IFERROR(VLOOKUP(INDEX(EU_Extra!$D$157:$D$362,MATCH(LARGE(EU_Extra!AE$157:AE$362,$D206),EU_Extra!AE$157:AE$362,0)),Countries!$A:$B,2,FALSE),"")</f>
        <v/>
      </c>
      <c r="AH206" s="144" t="str">
        <f>IFERROR(VLOOKUP(INDEX(EU_Extra!$D$157:$D$362,MATCH(LARGE(EU_Extra!AF$157:AF$362,$D206),EU_Extra!AF$157:AF$362,0)),Countries!$A:$B,2,FALSE),"")</f>
        <v/>
      </c>
      <c r="AI206" s="144" t="str">
        <f>IFERROR(VLOOKUP(INDEX(EU_Extra!$D$157:$D$362,MATCH(LARGE(EU_Extra!AG$157:AG$362,$D206),EU_Extra!AG$157:AG$362,0)),Countries!$A:$B,2,FALSE),"")</f>
        <v/>
      </c>
      <c r="AJ206" s="144" t="str">
        <f>IFERROR(VLOOKUP(INDEX(EU_Extra!$D$157:$D$362,MATCH(LARGE(EU_Extra!AH$157:AH$362,$D206),EU_Extra!AH$157:AH$362,0)),Countries!$A:$B,2,FALSE),"")</f>
        <v/>
      </c>
    </row>
    <row r="278" spans="37:56" ht="16" customHeight="1"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</row>
    <row r="279" spans="37:56" ht="16" customHeight="1"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</row>
    <row r="280" spans="37:56" ht="16" customHeight="1"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</row>
    <row r="281" spans="37:56" ht="16" customHeight="1"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</row>
    <row r="282" spans="37:56" ht="16" customHeight="1"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</row>
    <row r="283" spans="37:56" ht="16" customHeight="1"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</row>
    <row r="284" spans="37:56" ht="16" customHeight="1"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</row>
    <row r="285" spans="37:56" ht="16" customHeight="1"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</row>
    <row r="286" spans="37:56" ht="16" customHeight="1"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</row>
    <row r="287" spans="37:56" ht="16" customHeight="1"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</row>
    <row r="288" spans="37:56" ht="16" customHeight="1"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</row>
    <row r="289" spans="37:56" ht="16" customHeight="1"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</row>
    <row r="290" spans="37:56" ht="16" customHeight="1"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</row>
    <row r="291" spans="37:56" ht="16" customHeight="1"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</row>
    <row r="292" spans="37:56" ht="16" customHeight="1"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</row>
    <row r="293" spans="37:56" ht="16" customHeight="1"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</row>
    <row r="294" spans="37:56" ht="16" customHeight="1"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</row>
    <row r="295" spans="37:56" ht="16" customHeight="1"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</row>
    <row r="296" spans="37:56" ht="16" customHeight="1"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</row>
    <row r="297" spans="37:56" ht="16" customHeight="1"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</row>
    <row r="298" spans="37:56" ht="16" customHeight="1"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</row>
    <row r="299" spans="37:56" ht="16" customHeight="1"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</row>
    <row r="300" spans="37:56" ht="16" customHeight="1"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</row>
    <row r="301" spans="37:56" ht="16" customHeight="1"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</row>
    <row r="302" spans="37:56" ht="16" customHeight="1"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</row>
    <row r="303" spans="37:56" ht="16" customHeight="1"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</row>
    <row r="304" spans="37:56" ht="16" customHeight="1"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</row>
    <row r="305" spans="37:56" ht="16" customHeight="1"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</row>
    <row r="306" spans="37:56" ht="16" customHeight="1"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</row>
    <row r="307" spans="37:56" ht="16" customHeight="1"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</row>
    <row r="308" spans="37:56" ht="16" customHeight="1"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</row>
    <row r="309" spans="37:56" ht="16" customHeight="1"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</row>
    <row r="310" spans="37:56" ht="16" customHeight="1"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</row>
    <row r="311" spans="37:56" ht="16" customHeight="1"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</row>
    <row r="312" spans="37:56" ht="16" customHeight="1"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</row>
    <row r="313" spans="37:56" ht="16" customHeight="1"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</row>
    <row r="314" spans="37:56" ht="16" customHeight="1"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</row>
    <row r="315" spans="37:56" ht="16" customHeight="1"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</row>
    <row r="316" spans="37:56" ht="16" customHeight="1"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</row>
    <row r="317" spans="37:56" ht="16" customHeight="1"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</row>
    <row r="318" spans="37:56" ht="16" customHeight="1"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</row>
    <row r="319" spans="37:56" ht="16" customHeight="1"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</row>
    <row r="320" spans="37:56" ht="16" customHeight="1"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</row>
    <row r="321" spans="37:56" ht="16" customHeight="1"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</row>
    <row r="322" spans="37:56" ht="16" customHeight="1"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</row>
    <row r="323" spans="37:56" ht="16" customHeight="1"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</row>
    <row r="324" spans="37:56" ht="16" customHeight="1"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</row>
    <row r="325" spans="37:56" ht="16" customHeight="1"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</row>
    <row r="326" spans="37:56" ht="16" customHeight="1"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</row>
    <row r="327" spans="37:56" ht="16" customHeight="1"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</row>
    <row r="328" spans="37:56" ht="16" customHeight="1"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</row>
    <row r="329" spans="37:56" ht="16" customHeight="1"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</row>
    <row r="330" spans="37:56" ht="16" customHeight="1"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</row>
    <row r="331" spans="37:56" ht="16" customHeight="1"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</row>
    <row r="332" spans="37:56" ht="16" customHeight="1"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</row>
    <row r="333" spans="37:56" ht="16" customHeight="1"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</row>
    <row r="334" spans="37:56" ht="16" customHeight="1"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</row>
    <row r="335" spans="37:56" ht="16" customHeight="1"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</row>
    <row r="336" spans="37:56" ht="16" customHeight="1"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</row>
    <row r="337" spans="37:56" ht="16" customHeight="1"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</row>
    <row r="338" spans="37:56" ht="16" customHeight="1"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</row>
    <row r="339" spans="37:56" ht="16" customHeight="1"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</row>
    <row r="340" spans="37:56" ht="16" customHeight="1"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</row>
  </sheetData>
  <sheetProtection algorithmName="SHA-512" hashValue="bSI5fN3Hw05cKHb7X5kgxq9um7mVdiW5h3Dl5fgUMsZgO2TaV/gjB7EO8HewehIkrVOf+Ts0vdogz591+on1Aw==" saltValue="qB90QO6mId1GDDDUS5O03Q==" spinCount="100000" sheet="1" formatCells="0" formatColumns="0" formatRows="0" sort="0" autoFilter="0"/>
  <mergeCells count="2">
    <mergeCell ref="N4:Q4"/>
    <mergeCell ref="B7:C7"/>
  </mergeCells>
  <pageMargins left="0.7" right="0.7" top="0.75" bottom="0.75" header="0.3" footer="0.3"/>
  <pageSetup paperSize="9" scale="16" fitToHeight="0" orientation="landscape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A8D992B-B351-429C-A288-588B43F5DB66}">
            <xm:f>NOT(ISERROR(SEARCH($B$7,A2)))</xm:f>
            <xm:f>$B$7</xm:f>
            <x14:dxf>
              <font>
                <color theme="6" tint="-0.499984740745262"/>
              </font>
              <fill>
                <patternFill>
                  <bgColor theme="6" tint="0.59996337778862885"/>
                </patternFill>
              </fill>
            </x14:dxf>
          </x14:cfRule>
          <xm:sqref>A6:A7 BM2:XFD2 AB6:AJ6 R4:AJ4 A5:AJ5 A278:XFD1048576 A2:AJ2 A4:N4 C6:W6 BM4:XFD277 N3 A8:AJ277 D7:AJ7 P3:U3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02FBD3-D2FC-42EA-BE9A-EFFACCAFFE3A}">
          <x14:formula1>
            <xm:f>Countries!$E$3:$E$256</xm:f>
          </x14:formula1>
          <xm:sqref>B7:C7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ABAC-D249-42F8-A6AC-30F6E6754D2B}">
  <dimension ref="A1:AZ609"/>
  <sheetViews>
    <sheetView zoomScale="70" zoomScaleNormal="70" workbookViewId="0">
      <pane xSplit="3" ySplit="3" topLeftCell="AC4" activePane="bottomRight" state="frozen"/>
      <selection pane="topRight" activeCell="D1" sqref="D1"/>
      <selection pane="bottomLeft" activeCell="A4" sqref="A4"/>
      <selection pane="bottomRight" activeCell="AW4" sqref="AW4:AX303"/>
    </sheetView>
  </sheetViews>
  <sheetFormatPr baseColWidth="10" defaultColWidth="11.453125" defaultRowHeight="14.5"/>
  <cols>
    <col min="1" max="1" width="17.81640625" style="1" customWidth="1"/>
    <col min="2" max="2" width="11.453125" style="1"/>
    <col min="3" max="3" width="26.26953125" style="1" customWidth="1"/>
    <col min="4" max="40" width="11.453125" style="1"/>
    <col min="41" max="41" width="17.81640625" style="1" customWidth="1"/>
    <col min="42" max="42" width="11.453125" style="1"/>
    <col min="43" max="43" width="15.7265625" style="1" customWidth="1"/>
    <col min="44" max="44" width="26.26953125" style="1" customWidth="1"/>
    <col min="45" max="16384" width="11.453125" style="1"/>
  </cols>
  <sheetData>
    <row r="1" spans="1:52">
      <c r="C1" s="11">
        <v>1</v>
      </c>
      <c r="D1" s="11">
        <f>C1+1</f>
        <v>2</v>
      </c>
      <c r="E1" s="11">
        <f t="shared" ref="E1:X1" si="0">D1+1</f>
        <v>3</v>
      </c>
      <c r="F1" s="11">
        <f t="shared" si="0"/>
        <v>4</v>
      </c>
      <c r="G1" s="11">
        <f t="shared" si="0"/>
        <v>5</v>
      </c>
      <c r="H1" s="11">
        <f t="shared" si="0"/>
        <v>6</v>
      </c>
      <c r="I1" s="11">
        <f t="shared" si="0"/>
        <v>7</v>
      </c>
      <c r="J1" s="11">
        <f t="shared" si="0"/>
        <v>8</v>
      </c>
      <c r="K1" s="11">
        <f t="shared" si="0"/>
        <v>9</v>
      </c>
      <c r="L1" s="11">
        <f t="shared" si="0"/>
        <v>10</v>
      </c>
      <c r="M1" s="11">
        <f t="shared" si="0"/>
        <v>11</v>
      </c>
      <c r="N1" s="11">
        <f t="shared" si="0"/>
        <v>12</v>
      </c>
      <c r="O1" s="11">
        <f t="shared" si="0"/>
        <v>13</v>
      </c>
      <c r="P1" s="11">
        <f t="shared" si="0"/>
        <v>14</v>
      </c>
      <c r="Q1" s="11">
        <f t="shared" si="0"/>
        <v>15</v>
      </c>
      <c r="R1" s="11">
        <f t="shared" si="0"/>
        <v>16</v>
      </c>
      <c r="S1" s="11">
        <f t="shared" si="0"/>
        <v>17</v>
      </c>
      <c r="T1" s="11">
        <f t="shared" si="0"/>
        <v>18</v>
      </c>
      <c r="U1" s="11">
        <f t="shared" si="0"/>
        <v>19</v>
      </c>
      <c r="V1" s="11">
        <f t="shared" si="0"/>
        <v>20</v>
      </c>
      <c r="W1" s="11">
        <f t="shared" si="0"/>
        <v>21</v>
      </c>
      <c r="X1" s="11">
        <f t="shared" si="0"/>
        <v>22</v>
      </c>
      <c r="Y1" s="11"/>
      <c r="Z1" s="11"/>
      <c r="AA1" s="11"/>
      <c r="AQ1" s="11"/>
      <c r="AR1" s="11"/>
      <c r="AS1" s="11"/>
      <c r="AT1" s="11"/>
    </row>
    <row r="2" spans="1:52" ht="18.5">
      <c r="B2" s="10" t="str">
        <f>IF(ISTEXT(EU_Extra!B2),EU_Extra!B2,"")</f>
        <v>Handel der EU mit Drittstaaten (1.000 t Ww)</v>
      </c>
      <c r="C2" s="10"/>
      <c r="I2" s="22"/>
      <c r="J2" s="22"/>
      <c r="K2" s="22"/>
      <c r="L2" s="22"/>
      <c r="M2" s="22"/>
      <c r="T2" s="3"/>
      <c r="U2" s="3"/>
      <c r="V2" s="3"/>
      <c r="W2" s="3"/>
      <c r="X2" s="3"/>
      <c r="AP2" s="10"/>
      <c r="AQ2" s="10"/>
      <c r="AR2" s="10"/>
      <c r="AW2" s="183" t="s">
        <v>245</v>
      </c>
      <c r="AX2" s="184"/>
    </row>
    <row r="3" spans="1:52" ht="18.5">
      <c r="B3" s="1" t="str">
        <f>IF(ISTEXT(EU_Extra!B3),EU_Extra!B3,"")</f>
        <v/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12">
        <v>2006</v>
      </c>
      <c r="L3" s="12">
        <v>2007</v>
      </c>
      <c r="M3" s="12">
        <v>2008</v>
      </c>
      <c r="N3" s="12">
        <v>2009</v>
      </c>
      <c r="O3" s="12">
        <v>2010</v>
      </c>
      <c r="P3" s="12">
        <v>2011</v>
      </c>
      <c r="Q3" s="12">
        <v>2012</v>
      </c>
      <c r="R3" s="12">
        <v>2013</v>
      </c>
      <c r="S3" s="12">
        <v>2014</v>
      </c>
      <c r="T3" s="12">
        <v>2015</v>
      </c>
      <c r="U3" s="12">
        <v>2016</v>
      </c>
      <c r="V3" s="12">
        <v>2017</v>
      </c>
      <c r="W3" s="12">
        <v>2018</v>
      </c>
      <c r="X3" s="12">
        <v>2019</v>
      </c>
      <c r="Y3" s="12">
        <v>2020</v>
      </c>
      <c r="Z3" s="12">
        <v>2021</v>
      </c>
      <c r="AA3" s="86" t="s">
        <v>635</v>
      </c>
      <c r="AB3" s="12" t="s">
        <v>633</v>
      </c>
      <c r="AC3" s="12" t="s">
        <v>636</v>
      </c>
      <c r="AD3" s="12" t="s">
        <v>634</v>
      </c>
      <c r="AE3" s="12" t="s">
        <v>648</v>
      </c>
      <c r="AF3" s="12"/>
      <c r="AG3" s="12"/>
      <c r="AH3" s="12"/>
      <c r="AI3" s="12"/>
      <c r="AJ3" s="12"/>
      <c r="AK3" s="12"/>
      <c r="AO3" s="10" t="s">
        <v>584</v>
      </c>
      <c r="AS3" s="12">
        <f>Rankings!K4</f>
        <v>2021</v>
      </c>
      <c r="AT3" s="12" t="str">
        <f>Rankings!O4</f>
        <v>avg 2018-20</v>
      </c>
      <c r="AU3" s="12" t="s">
        <v>580</v>
      </c>
      <c r="AV3" s="12" t="s">
        <v>587</v>
      </c>
      <c r="AW3" s="86">
        <f>AS3</f>
        <v>2021</v>
      </c>
      <c r="AX3" s="87" t="str">
        <f>AT3</f>
        <v>avg 2018-20</v>
      </c>
    </row>
    <row r="4" spans="1:52">
      <c r="A4" s="85" t="str">
        <f>CONCATENATE(B4,"_",C4)</f>
        <v>Ausfuhr_EG</v>
      </c>
      <c r="B4" s="2" t="str">
        <f>Rankings!G4</f>
        <v>Ausfuhr</v>
      </c>
      <c r="C4" s="1" t="str">
        <f>Countries!A3</f>
        <v>EG</v>
      </c>
      <c r="D4" s="3" t="str">
        <f>IFERROR(IF(VLOOKUP($A4,EU_Extra!$A:$AD,COLUMN(EU_Extra!#REF!),FALSE)=0,"",VLOOKUP($A4,EU_Extra!$A:$AD,COLUMN(EU_Extra!#REF!),FALSE)),"")</f>
        <v/>
      </c>
      <c r="E4" s="3" t="str">
        <f>IFERROR(IF(VLOOKUP($A4,EU_Extra!$A:$AD,COLUMN(EU_Extra!#REF!),FALSE)=0,"",VLOOKUP($A4,EU_Extra!$A:$AD,COLUMN(EU_Extra!#REF!),FALSE)),"")</f>
        <v/>
      </c>
      <c r="F4" s="3">
        <f>IFERROR(IF(VLOOKUP($A4,EU_Extra!$A:$AD,COLUMN(EU_Extra!E$3),FALSE)=0,"",VLOOKUP($A4,EU_Extra!$A:$AD,COLUMN(EU_Extra!E$3),FALSE)),"")</f>
        <v>55.166919999999998</v>
      </c>
      <c r="G4" s="3">
        <f>IFERROR(IF(VLOOKUP($A4,EU_Extra!$A:$AD,COLUMN(EU_Extra!F$3),FALSE)=0,"",VLOOKUP($A4,EU_Extra!$A:$AD,COLUMN(EU_Extra!F$3),FALSE)),"")</f>
        <v>68.564211999999998</v>
      </c>
      <c r="H4" s="3">
        <f>IFERROR(IF(VLOOKUP($A4,EU_Extra!$A:$AD,COLUMN(EU_Extra!G$3),FALSE)=0,"",VLOOKUP($A4,EU_Extra!$A:$AD,COLUMN(EU_Extra!G$3),FALSE)),"")</f>
        <v>26.400559999999999</v>
      </c>
      <c r="I4" s="3">
        <f>IFERROR(IF(VLOOKUP($A4,EU_Extra!$A:$AD,COLUMN(EU_Extra!H$3),FALSE)=0,"",VLOOKUP($A4,EU_Extra!$A:$AD,COLUMN(EU_Extra!H$3),FALSE)),"")</f>
        <v>14.623491999999999</v>
      </c>
      <c r="J4" s="3">
        <f>IFERROR(IF(VLOOKUP($A4,EU_Extra!$A:$AD,COLUMN(EU_Extra!I$3),FALSE)=0,"",VLOOKUP($A4,EU_Extra!$A:$AD,COLUMN(EU_Extra!I$3),FALSE)),"")</f>
        <v>5.7523600000000004</v>
      </c>
      <c r="K4" s="3">
        <f>IFERROR(IF(VLOOKUP($A4,EU_Extra!$A:$AD,COLUMN(EU_Extra!J$3),FALSE)=0,"",VLOOKUP($A4,EU_Extra!$A:$AD,COLUMN(EU_Extra!J$3),FALSE)),"")</f>
        <v>0.61904000000000003</v>
      </c>
      <c r="L4" s="3">
        <f>IFERROR(IF(VLOOKUP($A4,EU_Extra!$A:$AD,COLUMN(EU_Extra!K$3),FALSE)=0,"",VLOOKUP($A4,EU_Extra!$A:$AD,COLUMN(EU_Extra!K$3),FALSE)),"")</f>
        <v>3.7246119999999996</v>
      </c>
      <c r="M4" s="3">
        <f>IFERROR(IF(VLOOKUP($A4,EU_Extra!$A:$AD,COLUMN(EU_Extra!L$3),FALSE)=0,"",VLOOKUP($A4,EU_Extra!$A:$AD,COLUMN(EU_Extra!L$3),FALSE)),"")</f>
        <v>7.1854199999999997</v>
      </c>
      <c r="N4" s="3">
        <f>IFERROR(IF(VLOOKUP($A4,EU_Extra!$A:$AD,COLUMN(EU_Extra!M$3),FALSE)=0,"",VLOOKUP($A4,EU_Extra!$A:$AD,COLUMN(EU_Extra!M$3),FALSE)),"")</f>
        <v>54.933104</v>
      </c>
      <c r="O4" s="3">
        <f>IFERROR(IF(VLOOKUP($A4,EU_Extra!$A:$AD,COLUMN(EU_Extra!N$3),FALSE)=0,"",VLOOKUP($A4,EU_Extra!$A:$AD,COLUMN(EU_Extra!N$3),FALSE)),"")</f>
        <v>2.7246052399999998</v>
      </c>
      <c r="P4" s="3">
        <f>IFERROR(IF(VLOOKUP($A4,EU_Extra!$A:$AD,COLUMN(EU_Extra!O$3),FALSE)=0,"",VLOOKUP($A4,EU_Extra!$A:$AD,COLUMN(EU_Extra!O$3),FALSE)),"")</f>
        <v>143.13116963999997</v>
      </c>
      <c r="Q4" s="3">
        <f>IFERROR(IF(VLOOKUP($A4,EU_Extra!$A:$AD,COLUMN(EU_Extra!P$3),FALSE)=0,"",VLOOKUP($A4,EU_Extra!$A:$AD,COLUMN(EU_Extra!P$3),FALSE)),"")</f>
        <v>35.242833439999998</v>
      </c>
      <c r="R4" s="3">
        <f>IFERROR(IF(VLOOKUP($A4,EU_Extra!$A:$AD,COLUMN(EU_Extra!Q$3),FALSE)=0,"",VLOOKUP($A4,EU_Extra!$A:$AD,COLUMN(EU_Extra!Q$3),FALSE)),"")</f>
        <v>79.786832360000005</v>
      </c>
      <c r="S4" s="3">
        <f>IFERROR(IF(VLOOKUP($A4,EU_Extra!$A:$AD,COLUMN(EU_Extra!R$3),FALSE)=0,"",VLOOKUP($A4,EU_Extra!$A:$AD,COLUMN(EU_Extra!R$3),FALSE)),"")</f>
        <v>189.89702908000001</v>
      </c>
      <c r="T4" s="3">
        <f>IFERROR(IF(VLOOKUP($A4,EU_Extra!$A:$AD,COLUMN(EU_Extra!S$3),FALSE)=0,"",VLOOKUP($A4,EU_Extra!$A:$AD,COLUMN(EU_Extra!S$3),FALSE)),"")</f>
        <v>19.719294359999999</v>
      </c>
      <c r="U4" s="3">
        <f>IFERROR(IF(VLOOKUP($A4,EU_Extra!$A:$AD,COLUMN(EU_Extra!T$3),FALSE)=0,"",VLOOKUP($A4,EU_Extra!$A:$AD,COLUMN(EU_Extra!T$3),FALSE)),"")</f>
        <v>134.66506659999999</v>
      </c>
      <c r="V4" s="3">
        <f>IFERROR(IF(VLOOKUP($A4,EU_Extra!$A:$AD,COLUMN(EU_Extra!U$3),FALSE)=0,"",VLOOKUP($A4,EU_Extra!$A:$AD,COLUMN(EU_Extra!U$3),FALSE)),"")</f>
        <v>515.60603503999994</v>
      </c>
      <c r="W4" s="3">
        <f>IFERROR(IF(VLOOKUP($A4,EU_Extra!$A:$AD,COLUMN(EU_Extra!V$3),FALSE)=0,"",VLOOKUP($A4,EU_Extra!$A:$AD,COLUMN(EU_Extra!V$3),FALSE)),"")</f>
        <v>262.36234031999999</v>
      </c>
      <c r="X4" s="3">
        <f>IFERROR(IF(VLOOKUP($A4,EU_Extra!$A:$AD,COLUMN(EU_Extra!W$3),FALSE)=0,"",VLOOKUP($A4,EU_Extra!$A:$AD,COLUMN(EU_Extra!W$3),FALSE)),"")</f>
        <v>83.938835679999997</v>
      </c>
      <c r="Y4" s="3">
        <f>IFERROR(IF(VLOOKUP($A4,EU_Extra!$A:$AD,COLUMN(EU_Extra!X$3),FALSE)=0,"",VLOOKUP($A4,EU_Extra!$A:$AD,COLUMN(EU_Extra!X$3),FALSE)),"")</f>
        <v>24.833164919999998</v>
      </c>
      <c r="Z4" s="3">
        <f>IFERROR(IF(VLOOKUP($A4,EU_Extra!$A:$AD,COLUMN(EU_Extra!Y$3),FALSE)=0,"",VLOOKUP($A4,EU_Extra!$A:$AD,COLUMN(EU_Extra!Y$3),FALSE)),"")</f>
        <v>93.23043088</v>
      </c>
      <c r="AA4" s="157">
        <f>IFERROR(AVERAGE(H4:J4),0)</f>
        <v>15.592137333333334</v>
      </c>
      <c r="AB4" s="3">
        <f>IFERROR(AVERAGE(S4:U4),0)</f>
        <v>114.76046334666667</v>
      </c>
      <c r="AC4" s="3">
        <f>IFERROR(AVERAGE(V4:X4),0)</f>
        <v>287.30240368</v>
      </c>
      <c r="AD4" s="3">
        <f>IFERROR(AVERAGE(W4:Y4),0)</f>
        <v>123.71144697333334</v>
      </c>
      <c r="AE4" s="3">
        <f>IFERROR(AVERAGE(Y4:Z4),"")</f>
        <v>59.031797900000001</v>
      </c>
      <c r="AF4" s="3"/>
      <c r="AG4" s="3"/>
      <c r="AH4" s="3"/>
      <c r="AI4" s="3"/>
      <c r="AJ4" s="3" t="str">
        <f>IFERROR(IF(VLOOKUP($A4,EU_Extra!$A:$AD,COLUMN(EU_Extra!AC$3),FALSE)=0,"",VLOOKUP($A4,EU_Extra!$A:$AD,COLUMN(EU_Extra!AC$3),FALSE)),"")</f>
        <v/>
      </c>
      <c r="AK4" s="3" t="str">
        <f>IFERROR(IF(VLOOKUP($A4,EU_Extra!$A:$AD,COLUMN(EU_Extra!AD$3),FALSE)=0,"",VLOOKUP($A4,EU_Extra!$A:$AD,COLUMN(EU_Extra!AD$3),FALSE)),"")</f>
        <v/>
      </c>
      <c r="AO4" s="85" t="str">
        <f>CONCATENATE(AP4,"_",AQ4)</f>
        <v>Ausfuhr_EG</v>
      </c>
      <c r="AP4" s="2" t="str">
        <f>B4</f>
        <v>Ausfuhr</v>
      </c>
      <c r="AQ4" s="2" t="str">
        <f>C4</f>
        <v>EG</v>
      </c>
      <c r="AR4" s="2" t="str">
        <f>VLOOKUP(AQ4,Countries!A:B,2,FALSE)</f>
        <v>Agypten</v>
      </c>
      <c r="AS4" s="3">
        <f>HLOOKUP(AS$3,$C$3:$AK$1000,ROW($C4)-ROW($C$2),FALSE)</f>
        <v>93.23043088</v>
      </c>
      <c r="AT4" s="3">
        <f>HLOOKUP(AT$3,$C$3:$AK$1000,ROW($C4)-ROW($C$2),FALSE)</f>
        <v>123.71144697333334</v>
      </c>
      <c r="AU4" s="3">
        <f>IFERROR(AT4-AS4,"")</f>
        <v>30.481016093333338</v>
      </c>
      <c r="AV4" s="15">
        <f>IFERROR(IF(OR(AU4/AS4&gt;1000%),"",AU4/AS4+ROW(A1)*0.0000001%),"")</f>
        <v>0.32694277929270654</v>
      </c>
      <c r="AW4" s="88">
        <f>IFERROR(AS4/$AS$303+ROW(A1)*0.0000001%,"")</f>
        <v>9.5955372741659689E-2</v>
      </c>
      <c r="AX4" s="89">
        <f>IFERROR(AT4/$AT$303+ROW(B1)*0.0000001%,"")</f>
        <v>8.5576604005017126E-2</v>
      </c>
    </row>
    <row r="5" spans="1:52">
      <c r="A5" s="85" t="str">
        <f t="shared" ref="A5:A68" si="1">CONCATENATE(B5,"_",C5)</f>
        <v>Ausfuhr_GQ</v>
      </c>
      <c r="B5" s="2" t="str">
        <f>B4</f>
        <v>Ausfuhr</v>
      </c>
      <c r="C5" s="1" t="str">
        <f>Countries!A4</f>
        <v>GQ</v>
      </c>
      <c r="D5" s="3" t="str">
        <f>IFERROR(IF(VLOOKUP($A5,EU_Extra!$A:$AD,COLUMN(EU_Extra!#REF!),FALSE)=0,"",VLOOKUP($A5,EU_Extra!$A:$AD,COLUMN(EU_Extra!#REF!),FALSE)),"")</f>
        <v/>
      </c>
      <c r="E5" s="3" t="str">
        <f>IFERROR(IF(VLOOKUP($A5,EU_Extra!$A:$AD,COLUMN(EU_Extra!#REF!),FALSE)=0,"",VLOOKUP($A5,EU_Extra!$A:$AD,COLUMN(EU_Extra!#REF!),FALSE)),"")</f>
        <v/>
      </c>
      <c r="F5" s="3">
        <f>IFERROR(IF(VLOOKUP($A5,EU_Extra!$A:$AD,COLUMN(EU_Extra!E$3),FALSE)=0,"",VLOOKUP($A5,EU_Extra!$A:$AD,COLUMN(EU_Extra!E$3),FALSE)),"")</f>
        <v>2.0667999999999997</v>
      </c>
      <c r="G5" s="3">
        <f>IFERROR(IF(VLOOKUP($A5,EU_Extra!$A:$AD,COLUMN(EU_Extra!F$3),FALSE)=0,"",VLOOKUP($A5,EU_Extra!$A:$AD,COLUMN(EU_Extra!F$3),FALSE)),"")</f>
        <v>2.7763</v>
      </c>
      <c r="H5" s="3">
        <f>IFERROR(IF(VLOOKUP($A5,EU_Extra!$A:$AD,COLUMN(EU_Extra!G$3),FALSE)=0,"",VLOOKUP($A5,EU_Extra!$A:$AD,COLUMN(EU_Extra!G$3),FALSE)),"")</f>
        <v>2.0631999999999997</v>
      </c>
      <c r="I5" s="3">
        <f>IFERROR(IF(VLOOKUP($A5,EU_Extra!$A:$AD,COLUMN(EU_Extra!H$3),FALSE)=0,"",VLOOKUP($A5,EU_Extra!$A:$AD,COLUMN(EU_Extra!H$3),FALSE)),"")</f>
        <v>2.7668999999999997</v>
      </c>
      <c r="J5" s="3">
        <f>IFERROR(IF(VLOOKUP($A5,EU_Extra!$A:$AD,COLUMN(EU_Extra!I$3),FALSE)=0,"",VLOOKUP($A5,EU_Extra!$A:$AD,COLUMN(EU_Extra!I$3),FALSE)),"")</f>
        <v>7.8874359999999992</v>
      </c>
      <c r="K5" s="3">
        <f>IFERROR(IF(VLOOKUP($A5,EU_Extra!$A:$AD,COLUMN(EU_Extra!J$3),FALSE)=0,"",VLOOKUP($A5,EU_Extra!$A:$AD,COLUMN(EU_Extra!J$3),FALSE)),"")</f>
        <v>0.83589999999999998</v>
      </c>
      <c r="L5" s="3">
        <f>IFERROR(IF(VLOOKUP($A5,EU_Extra!$A:$AD,COLUMN(EU_Extra!K$3),FALSE)=0,"",VLOOKUP($A5,EU_Extra!$A:$AD,COLUMN(EU_Extra!K$3),FALSE)),"")</f>
        <v>1.2428999999999999</v>
      </c>
      <c r="M5" s="3">
        <f>IFERROR(IF(VLOOKUP($A5,EU_Extra!$A:$AD,COLUMN(EU_Extra!L$3),FALSE)=0,"",VLOOKUP($A5,EU_Extra!$A:$AD,COLUMN(EU_Extra!L$3),FALSE)),"")</f>
        <v>1.5583</v>
      </c>
      <c r="N5" s="3">
        <f>IFERROR(IF(VLOOKUP($A5,EU_Extra!$A:$AD,COLUMN(EU_Extra!M$3),FALSE)=0,"",VLOOKUP($A5,EU_Extra!$A:$AD,COLUMN(EU_Extra!M$3),FALSE)),"")</f>
        <v>1.5752283599999999</v>
      </c>
      <c r="O5" s="3">
        <f>IFERROR(IF(VLOOKUP($A5,EU_Extra!$A:$AD,COLUMN(EU_Extra!N$3),FALSE)=0,"",VLOOKUP($A5,EU_Extra!$A:$AD,COLUMN(EU_Extra!N$3),FALSE)),"")</f>
        <v>2.1089518000000003</v>
      </c>
      <c r="P5" s="3">
        <f>IFERROR(IF(VLOOKUP($A5,EU_Extra!$A:$AD,COLUMN(EU_Extra!O$3),FALSE)=0,"",VLOOKUP($A5,EU_Extra!$A:$AD,COLUMN(EU_Extra!O$3),FALSE)),"")</f>
        <v>2.3358589199999997</v>
      </c>
      <c r="Q5" s="3">
        <f>IFERROR(IF(VLOOKUP($A5,EU_Extra!$A:$AD,COLUMN(EU_Extra!P$3),FALSE)=0,"",VLOOKUP($A5,EU_Extra!$A:$AD,COLUMN(EU_Extra!P$3),FALSE)),"")</f>
        <v>1.4232863199999999</v>
      </c>
      <c r="R5" s="3">
        <f>IFERROR(IF(VLOOKUP($A5,EU_Extra!$A:$AD,COLUMN(EU_Extra!Q$3),FALSE)=0,"",VLOOKUP($A5,EU_Extra!$A:$AD,COLUMN(EU_Extra!Q$3),FALSE)),"")</f>
        <v>2.1993477599999998</v>
      </c>
      <c r="S5" s="3">
        <f>IFERROR(IF(VLOOKUP($A5,EU_Extra!$A:$AD,COLUMN(EU_Extra!R$3),FALSE)=0,"",VLOOKUP($A5,EU_Extra!$A:$AD,COLUMN(EU_Extra!R$3),FALSE)),"")</f>
        <v>2.0673821600000002</v>
      </c>
      <c r="T5" s="3">
        <f>IFERROR(IF(VLOOKUP($A5,EU_Extra!$A:$AD,COLUMN(EU_Extra!S$3),FALSE)=0,"",VLOOKUP($A5,EU_Extra!$A:$AD,COLUMN(EU_Extra!S$3),FALSE)),"")</f>
        <v>2.12745432</v>
      </c>
      <c r="U5" s="3">
        <f>IFERROR(IF(VLOOKUP($A5,EU_Extra!$A:$AD,COLUMN(EU_Extra!T$3),FALSE)=0,"",VLOOKUP($A5,EU_Extra!$A:$AD,COLUMN(EU_Extra!T$3),FALSE)),"")</f>
        <v>2.7783874800000001</v>
      </c>
      <c r="V5" s="3">
        <f>IFERROR(IF(VLOOKUP($A5,EU_Extra!$A:$AD,COLUMN(EU_Extra!U$3),FALSE)=0,"",VLOOKUP($A5,EU_Extra!$A:$AD,COLUMN(EU_Extra!U$3),FALSE)),"")</f>
        <v>1.8363685599999999</v>
      </c>
      <c r="W5" s="3">
        <f>IFERROR(IF(VLOOKUP($A5,EU_Extra!$A:$AD,COLUMN(EU_Extra!V$3),FALSE)=0,"",VLOOKUP($A5,EU_Extra!$A:$AD,COLUMN(EU_Extra!V$3),FALSE)),"")</f>
        <v>1.2841904</v>
      </c>
      <c r="X5" s="3">
        <f>IFERROR(IF(VLOOKUP($A5,EU_Extra!$A:$AD,COLUMN(EU_Extra!W$3),FALSE)=0,"",VLOOKUP($A5,EU_Extra!$A:$AD,COLUMN(EU_Extra!W$3),FALSE)),"")</f>
        <v>1.9863241599999999</v>
      </c>
      <c r="Y5" s="3">
        <f>IFERROR(IF(VLOOKUP($A5,EU_Extra!$A:$AD,COLUMN(EU_Extra!X$3),FALSE)=0,"",VLOOKUP($A5,EU_Extra!$A:$AD,COLUMN(EU_Extra!X$3),FALSE)),"")</f>
        <v>0.89520240000000006</v>
      </c>
      <c r="Z5" s="3">
        <f>IFERROR(IF(VLOOKUP($A5,EU_Extra!$A:$AD,COLUMN(EU_Extra!Y$3),FALSE)=0,"",VLOOKUP($A5,EU_Extra!$A:$AD,COLUMN(EU_Extra!Y$3),FALSE)),"")</f>
        <v>1.5646942400000001</v>
      </c>
      <c r="AA5" s="157">
        <f t="shared" ref="AA5:AA68" si="2">IFERROR(AVERAGE(H5:J5),0)</f>
        <v>4.2391786666666667</v>
      </c>
      <c r="AB5" s="3">
        <f t="shared" ref="AB5:AB68" si="3">IFERROR(AVERAGE(S5:U5),0)</f>
        <v>2.3244079866666669</v>
      </c>
      <c r="AC5" s="3">
        <f t="shared" ref="AC5:AC68" si="4">IFERROR(AVERAGE(V5:X5),0)</f>
        <v>1.7022943733333333</v>
      </c>
      <c r="AD5" s="3">
        <f t="shared" ref="AD5:AD68" si="5">IFERROR(AVERAGE(W5:Y5),0)</f>
        <v>1.3885723199999997</v>
      </c>
      <c r="AE5" s="3">
        <f t="shared" ref="AE5:AE68" si="6">IFERROR(AVERAGE(Y5:Z5),"")</f>
        <v>1.2299483200000001</v>
      </c>
      <c r="AF5" s="3"/>
      <c r="AG5" s="3"/>
      <c r="AH5" s="3"/>
      <c r="AI5" s="3"/>
      <c r="AJ5" s="3" t="str">
        <f>IFERROR(IF(VLOOKUP($A5,EU_Extra!$A:$AD,COLUMN(EU_Extra!AC$3),FALSE)=0,"",VLOOKUP($A5,EU_Extra!$A:$AD,COLUMN(EU_Extra!AC$3),FALSE)),"")</f>
        <v/>
      </c>
      <c r="AK5" s="3" t="str">
        <f>IFERROR(IF(VLOOKUP($A5,EU_Extra!$A:$AD,COLUMN(EU_Extra!AD$3),FALSE)=0,"",VLOOKUP($A5,EU_Extra!$A:$AD,COLUMN(EU_Extra!AD$3),FALSE)),"")</f>
        <v/>
      </c>
      <c r="AL5" s="15"/>
      <c r="AO5" s="85" t="str">
        <f t="shared" ref="AO5:AO68" si="7">CONCATENATE(AP5,"_",AQ5)</f>
        <v>Ausfuhr_GQ</v>
      </c>
      <c r="AP5" s="2" t="str">
        <f t="shared" ref="AP5:AP68" si="8">B5</f>
        <v>Ausfuhr</v>
      </c>
      <c r="AQ5" s="2" t="str">
        <f t="shared" ref="AQ5:AQ68" si="9">C5</f>
        <v>GQ</v>
      </c>
      <c r="AR5" s="2" t="str">
        <f>VLOOKUP(AQ5,Countries!A:B,2,FALSE)</f>
        <v>Aquatorialguinea</v>
      </c>
      <c r="AS5" s="3">
        <f t="shared" ref="AS5:AS68" si="10">HLOOKUP(AS$3,$C$3:$AK$1000,ROW($C5)-ROW($C$2),FALSE)</f>
        <v>1.5646942400000001</v>
      </c>
      <c r="AT5" s="3">
        <f t="shared" ref="AT5:AT68" si="11">HLOOKUP(AT$3,$C$3:$AK$1000,ROW($C5)-ROW($C$2),FALSE)</f>
        <v>1.3885723199999997</v>
      </c>
      <c r="AU5" s="3">
        <f t="shared" ref="AU5:AU68" si="12">IFERROR(AT5-AS5,"")</f>
        <v>-0.17612192000000038</v>
      </c>
      <c r="AV5" s="15">
        <f t="shared" ref="AV5:AV68" si="13">IFERROR(IF(OR(AU5/AS5&gt;1000%),"",AU5/AS5+ROW(A2)*0.0000001%),"")</f>
        <v>-0.11255995731831407</v>
      </c>
      <c r="AW5" s="88">
        <f t="shared" ref="AW5:AW68" si="14">IFERROR(AS5/$AS$303+ROW(A2)*0.0000001%,"")</f>
        <v>1.6104291539245053E-3</v>
      </c>
      <c r="AX5" s="89">
        <f t="shared" ref="AX5:AX68" si="15">IFERROR(AT5/$AT$303+ROW(B2)*0.0000001%,"")</f>
        <v>9.6053803025118506E-4</v>
      </c>
    </row>
    <row r="6" spans="1:52">
      <c r="A6" s="85" t="str">
        <f t="shared" si="1"/>
        <v>Ausfuhr_ET</v>
      </c>
      <c r="B6" s="2" t="str">
        <f t="shared" ref="B6:B69" si="16">B5</f>
        <v>Ausfuhr</v>
      </c>
      <c r="C6" s="1" t="str">
        <f>Countries!A5</f>
        <v>ET</v>
      </c>
      <c r="D6" s="3" t="str">
        <f>IFERROR(IF(VLOOKUP($A6,EU_Extra!$A:$AD,COLUMN(EU_Extra!#REF!),FALSE)=0,"",VLOOKUP($A6,EU_Extra!$A:$AD,COLUMN(EU_Extra!#REF!),FALSE)),"")</f>
        <v/>
      </c>
      <c r="E6" s="3" t="str">
        <f>IFERROR(IF(VLOOKUP($A6,EU_Extra!$A:$AD,COLUMN(EU_Extra!#REF!),FALSE)=0,"",VLOOKUP($A6,EU_Extra!$A:$AD,COLUMN(EU_Extra!#REF!),FALSE)),"")</f>
        <v/>
      </c>
      <c r="F6" s="3">
        <f>IFERROR(IF(VLOOKUP($A6,EU_Extra!$A:$AD,COLUMN(EU_Extra!E$3),FALSE)=0,"",VLOOKUP($A6,EU_Extra!$A:$AD,COLUMN(EU_Extra!E$3),FALSE)),"")</f>
        <v>0.61909999999999998</v>
      </c>
      <c r="G6" s="3">
        <f>IFERROR(IF(VLOOKUP($A6,EU_Extra!$A:$AD,COLUMN(EU_Extra!F$3),FALSE)=0,"",VLOOKUP($A6,EU_Extra!$A:$AD,COLUMN(EU_Extra!F$3),FALSE)),"")</f>
        <v>1.5299999999999999E-2</v>
      </c>
      <c r="H6" s="3">
        <f>IFERROR(IF(VLOOKUP($A6,EU_Extra!$A:$AD,COLUMN(EU_Extra!G$3),FALSE)=0,"",VLOOKUP($A6,EU_Extra!$A:$AD,COLUMN(EU_Extra!G$3),FALSE)),"")</f>
        <v>1.7100000000000001E-2</v>
      </c>
      <c r="I6" s="3">
        <f>IFERROR(IF(VLOOKUP($A6,EU_Extra!$A:$AD,COLUMN(EU_Extra!H$3),FALSE)=0,"",VLOOKUP($A6,EU_Extra!$A:$AD,COLUMN(EU_Extra!H$3),FALSE)),"")</f>
        <v>0.15570000000000001</v>
      </c>
      <c r="J6" s="3">
        <f>IFERROR(IF(VLOOKUP($A6,EU_Extra!$A:$AD,COLUMN(EU_Extra!I$3),FALSE)=0,"",VLOOKUP($A6,EU_Extra!$A:$AD,COLUMN(EU_Extra!I$3),FALSE)),"")</f>
        <v>0.68599999999999994</v>
      </c>
      <c r="K6" s="3">
        <f>IFERROR(IF(VLOOKUP($A6,EU_Extra!$A:$AD,COLUMN(EU_Extra!J$3),FALSE)=0,"",VLOOKUP($A6,EU_Extra!$A:$AD,COLUMN(EU_Extra!J$3),FALSE)),"")</f>
        <v>0.1552</v>
      </c>
      <c r="L6" s="3">
        <f>IFERROR(IF(VLOOKUP($A6,EU_Extra!$A:$AD,COLUMN(EU_Extra!K$3),FALSE)=0,"",VLOOKUP($A6,EU_Extra!$A:$AD,COLUMN(EU_Extra!K$3),FALSE)),"")</f>
        <v>0.4859</v>
      </c>
      <c r="M6" s="3">
        <f>IFERROR(IF(VLOOKUP($A6,EU_Extra!$A:$AD,COLUMN(EU_Extra!L$3),FALSE)=0,"",VLOOKUP($A6,EU_Extra!$A:$AD,COLUMN(EU_Extra!L$3),FALSE)),"")</f>
        <v>0.94779999999999998</v>
      </c>
      <c r="N6" s="3">
        <f>IFERROR(IF(VLOOKUP($A6,EU_Extra!$A:$AD,COLUMN(EU_Extra!M$3),FALSE)=0,"",VLOOKUP($A6,EU_Extra!$A:$AD,COLUMN(EU_Extra!M$3),FALSE)),"")</f>
        <v>0.40498799999999996</v>
      </c>
      <c r="O6" s="3">
        <f>IFERROR(IF(VLOOKUP($A6,EU_Extra!$A:$AD,COLUMN(EU_Extra!N$3),FALSE)=0,"",VLOOKUP($A6,EU_Extra!$A:$AD,COLUMN(EU_Extra!N$3),FALSE)),"")</f>
        <v>1.2151049999999999</v>
      </c>
      <c r="P6" s="3">
        <f>IFERROR(IF(VLOOKUP($A6,EU_Extra!$A:$AD,COLUMN(EU_Extra!O$3),FALSE)=0,"",VLOOKUP($A6,EU_Extra!$A:$AD,COLUMN(EU_Extra!O$3),FALSE)),"")</f>
        <v>1.686639</v>
      </c>
      <c r="Q6" s="3">
        <f>IFERROR(IF(VLOOKUP($A6,EU_Extra!$A:$AD,COLUMN(EU_Extra!P$3),FALSE)=0,"",VLOOKUP($A6,EU_Extra!$A:$AD,COLUMN(EU_Extra!P$3),FALSE)),"")</f>
        <v>0.47561799999999999</v>
      </c>
      <c r="R6" s="3">
        <f>IFERROR(IF(VLOOKUP($A6,EU_Extra!$A:$AD,COLUMN(EU_Extra!Q$3),FALSE)=0,"",VLOOKUP($A6,EU_Extra!$A:$AD,COLUMN(EU_Extra!Q$3),FALSE)),"")</f>
        <v>0.45111299999999999</v>
      </c>
      <c r="S6" s="3">
        <f>IFERROR(IF(VLOOKUP($A6,EU_Extra!$A:$AD,COLUMN(EU_Extra!R$3),FALSE)=0,"",VLOOKUP($A6,EU_Extra!$A:$AD,COLUMN(EU_Extra!R$3),FALSE)),"")</f>
        <v>1.4433209999999999</v>
      </c>
      <c r="T6" s="3">
        <f>IFERROR(IF(VLOOKUP($A6,EU_Extra!$A:$AD,COLUMN(EU_Extra!S$3),FALSE)=0,"",VLOOKUP($A6,EU_Extra!$A:$AD,COLUMN(EU_Extra!S$3),FALSE)),"")</f>
        <v>5.3099999999999994E-2</v>
      </c>
      <c r="U6" s="3">
        <f>IFERROR(IF(VLOOKUP($A6,EU_Extra!$A:$AD,COLUMN(EU_Extra!T$3),FALSE)=0,"",VLOOKUP($A6,EU_Extra!$A:$AD,COLUMN(EU_Extra!T$3),FALSE)),"")</f>
        <v>6.4872999999999986E-2</v>
      </c>
      <c r="V6" s="3">
        <f>IFERROR(IF(VLOOKUP($A6,EU_Extra!$A:$AD,COLUMN(EU_Extra!U$3),FALSE)=0,"",VLOOKUP($A6,EU_Extra!$A:$AD,COLUMN(EU_Extra!U$3),FALSE)),"")</f>
        <v>2.2354419999999999</v>
      </c>
      <c r="W6" s="3">
        <f>IFERROR(IF(VLOOKUP($A6,EU_Extra!$A:$AD,COLUMN(EU_Extra!V$3),FALSE)=0,"",VLOOKUP($A6,EU_Extra!$A:$AD,COLUMN(EU_Extra!V$3),FALSE)),"")</f>
        <v>0.28252299999999997</v>
      </c>
      <c r="X6" s="3">
        <f>IFERROR(IF(VLOOKUP($A6,EU_Extra!$A:$AD,COLUMN(EU_Extra!W$3),FALSE)=0,"",VLOOKUP($A6,EU_Extra!$A:$AD,COLUMN(EU_Extra!W$3),FALSE)),"")</f>
        <v>7.8100000000000001E-4</v>
      </c>
      <c r="Y6" s="3">
        <f>IFERROR(IF(VLOOKUP($A6,EU_Extra!$A:$AD,COLUMN(EU_Extra!X$3),FALSE)=0,"",VLOOKUP($A6,EU_Extra!$A:$AD,COLUMN(EU_Extra!X$3),FALSE)),"")</f>
        <v>5.2030000000000002E-3</v>
      </c>
      <c r="Z6" s="3">
        <f>IFERROR(IF(VLOOKUP($A6,EU_Extra!$A:$AD,COLUMN(EU_Extra!Y$3),FALSE)=0,"",VLOOKUP($A6,EU_Extra!$A:$AD,COLUMN(EU_Extra!Y$3),FALSE)),"")</f>
        <v>1.0163E-2</v>
      </c>
      <c r="AA6" s="157">
        <f t="shared" si="2"/>
        <v>0.28626666666666667</v>
      </c>
      <c r="AB6" s="3">
        <f t="shared" si="3"/>
        <v>0.52043133333333325</v>
      </c>
      <c r="AC6" s="3">
        <f t="shared" si="4"/>
        <v>0.83958199999999994</v>
      </c>
      <c r="AD6" s="3">
        <f t="shared" si="5"/>
        <v>9.6168999999999991E-2</v>
      </c>
      <c r="AE6" s="3">
        <f t="shared" si="6"/>
        <v>7.6830000000000006E-3</v>
      </c>
      <c r="AF6" s="3"/>
      <c r="AG6" s="3"/>
      <c r="AH6" s="3"/>
      <c r="AI6" s="3"/>
      <c r="AJ6" s="3" t="str">
        <f>IFERROR(IF(VLOOKUP($A6,EU_Extra!$A:$AD,COLUMN(EU_Extra!AC$3),FALSE)=0,"",VLOOKUP($A6,EU_Extra!$A:$AD,COLUMN(EU_Extra!AC$3),FALSE)),"")</f>
        <v/>
      </c>
      <c r="AK6" s="3" t="str">
        <f>IFERROR(IF(VLOOKUP($A6,EU_Extra!$A:$AD,COLUMN(EU_Extra!AD$3),FALSE)=0,"",VLOOKUP($A6,EU_Extra!$A:$AD,COLUMN(EU_Extra!AD$3),FALSE)),"")</f>
        <v/>
      </c>
      <c r="AO6" s="85" t="str">
        <f t="shared" si="7"/>
        <v>Ausfuhr_ET</v>
      </c>
      <c r="AP6" s="2" t="str">
        <f t="shared" si="8"/>
        <v>Ausfuhr</v>
      </c>
      <c r="AQ6" s="2" t="str">
        <f t="shared" si="9"/>
        <v>ET</v>
      </c>
      <c r="AR6" s="2" t="str">
        <f>VLOOKUP(AQ6,Countries!A:B,2,FALSE)</f>
        <v>Athiopien</v>
      </c>
      <c r="AS6" s="3">
        <f t="shared" si="10"/>
        <v>1.0163E-2</v>
      </c>
      <c r="AT6" s="3">
        <f t="shared" si="11"/>
        <v>9.6168999999999991E-2</v>
      </c>
      <c r="AU6" s="3">
        <f t="shared" si="12"/>
        <v>8.6005999999999985E-2</v>
      </c>
      <c r="AV6" s="15">
        <f t="shared" si="13"/>
        <v>8.4626586667803778</v>
      </c>
      <c r="AW6" s="88">
        <f t="shared" si="14"/>
        <v>1.0463044363258309E-5</v>
      </c>
      <c r="AX6" s="89">
        <f t="shared" si="15"/>
        <v>6.6527291290226947E-5</v>
      </c>
    </row>
    <row r="7" spans="1:52">
      <c r="A7" s="85" t="str">
        <f t="shared" si="1"/>
        <v>Ausfuhr_AF</v>
      </c>
      <c r="B7" s="2" t="str">
        <f t="shared" si="16"/>
        <v>Ausfuhr</v>
      </c>
      <c r="C7" s="1" t="str">
        <f>Countries!A6</f>
        <v>AF</v>
      </c>
      <c r="D7" s="3" t="str">
        <f>IFERROR(IF(VLOOKUP($A7,EU_Extra!$A:$AD,COLUMN(EU_Extra!#REF!),FALSE)=0,"",VLOOKUP($A7,EU_Extra!$A:$AD,COLUMN(EU_Extra!#REF!),FALSE)),"")</f>
        <v/>
      </c>
      <c r="E7" s="3" t="str">
        <f>IFERROR(IF(VLOOKUP($A7,EU_Extra!$A:$AD,COLUMN(EU_Extra!#REF!),FALSE)=0,"",VLOOKUP($A7,EU_Extra!$A:$AD,COLUMN(EU_Extra!#REF!),FALSE)),"")</f>
        <v/>
      </c>
      <c r="F7" s="3">
        <f>IFERROR(IF(VLOOKUP($A7,EU_Extra!$A:$AD,COLUMN(EU_Extra!E$3),FALSE)=0,"",VLOOKUP($A7,EU_Extra!$A:$AD,COLUMN(EU_Extra!E$3),FALSE)),"")</f>
        <v>3.6680919999999997</v>
      </c>
      <c r="G7" s="3">
        <f>IFERROR(IF(VLOOKUP($A7,EU_Extra!$A:$AD,COLUMN(EU_Extra!F$3),FALSE)=0,"",VLOOKUP($A7,EU_Extra!$A:$AD,COLUMN(EU_Extra!F$3),FALSE)),"")</f>
        <v>18.810700000000001</v>
      </c>
      <c r="H7" s="3">
        <f>IFERROR(IF(VLOOKUP($A7,EU_Extra!$A:$AD,COLUMN(EU_Extra!G$3),FALSE)=0,"",VLOOKUP($A7,EU_Extra!$A:$AD,COLUMN(EU_Extra!G$3),FALSE)),"")</f>
        <v>7.1166359999999997</v>
      </c>
      <c r="I7" s="3">
        <f>IFERROR(IF(VLOOKUP($A7,EU_Extra!$A:$AD,COLUMN(EU_Extra!H$3),FALSE)=0,"",VLOOKUP($A7,EU_Extra!$A:$AD,COLUMN(EU_Extra!H$3),FALSE)),"")</f>
        <v>55.926479999999998</v>
      </c>
      <c r="J7" s="3">
        <f>IFERROR(IF(VLOOKUP($A7,EU_Extra!$A:$AD,COLUMN(EU_Extra!I$3),FALSE)=0,"",VLOOKUP($A7,EU_Extra!$A:$AD,COLUMN(EU_Extra!I$3),FALSE)),"")</f>
        <v>44.176559999999995</v>
      </c>
      <c r="K7" s="3">
        <f>IFERROR(IF(VLOOKUP($A7,EU_Extra!$A:$AD,COLUMN(EU_Extra!J$3),FALSE)=0,"",VLOOKUP($A7,EU_Extra!$A:$AD,COLUMN(EU_Extra!J$3),FALSE)),"")</f>
        <v>2.1700000000000001E-2</v>
      </c>
      <c r="L7" s="3">
        <f>IFERROR(IF(VLOOKUP($A7,EU_Extra!$A:$AD,COLUMN(EU_Extra!K$3),FALSE)=0,"",VLOOKUP($A7,EU_Extra!$A:$AD,COLUMN(EU_Extra!K$3),FALSE)),"")</f>
        <v>2.8399999999999998E-2</v>
      </c>
      <c r="M7" s="3">
        <f>IFERROR(IF(VLOOKUP($A7,EU_Extra!$A:$AD,COLUMN(EU_Extra!L$3),FALSE)=0,"",VLOOKUP($A7,EU_Extra!$A:$AD,COLUMN(EU_Extra!L$3),FALSE)),"")</f>
        <v>3.8699999999999998E-2</v>
      </c>
      <c r="N7" s="3">
        <f>IFERROR(IF(VLOOKUP($A7,EU_Extra!$A:$AD,COLUMN(EU_Extra!M$3),FALSE)=0,"",VLOOKUP($A7,EU_Extra!$A:$AD,COLUMN(EU_Extra!M$3),FALSE)),"")</f>
        <v>6.4037200000000002E-2</v>
      </c>
      <c r="O7" s="3">
        <f>IFERROR(IF(VLOOKUP($A7,EU_Extra!$A:$AD,COLUMN(EU_Extra!N$3),FALSE)=0,"",VLOOKUP($A7,EU_Extra!$A:$AD,COLUMN(EU_Extra!N$3),FALSE)),"")</f>
        <v>8.2379800000000003E-2</v>
      </c>
      <c r="P7" s="3">
        <f>IFERROR(IF(VLOOKUP($A7,EU_Extra!$A:$AD,COLUMN(EU_Extra!O$3),FALSE)=0,"",VLOOKUP($A7,EU_Extra!$A:$AD,COLUMN(EU_Extra!O$3),FALSE)),"")</f>
        <v>0.19534299999999999</v>
      </c>
      <c r="Q7" s="3">
        <f>IFERROR(IF(VLOOKUP($A7,EU_Extra!$A:$AD,COLUMN(EU_Extra!P$3),FALSE)=0,"",VLOOKUP($A7,EU_Extra!$A:$AD,COLUMN(EU_Extra!P$3),FALSE)),"")</f>
        <v>9.594599999999999E-2</v>
      </c>
      <c r="R7" s="3">
        <f>IFERROR(IF(VLOOKUP($A7,EU_Extra!$A:$AD,COLUMN(EU_Extra!Q$3),FALSE)=0,"",VLOOKUP($A7,EU_Extra!$A:$AD,COLUMN(EU_Extra!Q$3),FALSE)),"")</f>
        <v>1.6574999999999999E-2</v>
      </c>
      <c r="S7" s="3">
        <f>IFERROR(IF(VLOOKUP($A7,EU_Extra!$A:$AD,COLUMN(EU_Extra!R$3),FALSE)=0,"",VLOOKUP($A7,EU_Extra!$A:$AD,COLUMN(EU_Extra!R$3),FALSE)),"")</f>
        <v>7.4979999999999995E-3</v>
      </c>
      <c r="T7" s="3">
        <f>IFERROR(IF(VLOOKUP($A7,EU_Extra!$A:$AD,COLUMN(EU_Extra!S$3),FALSE)=0,"",VLOOKUP($A7,EU_Extra!$A:$AD,COLUMN(EU_Extra!S$3),FALSE)),"")</f>
        <v>2.6059999999999998E-3</v>
      </c>
      <c r="U7" s="3">
        <f>IFERROR(IF(VLOOKUP($A7,EU_Extra!$A:$AD,COLUMN(EU_Extra!T$3),FALSE)=0,"",VLOOKUP($A7,EU_Extra!$A:$AD,COLUMN(EU_Extra!T$3),FALSE)),"")</f>
        <v>1.3487999999999998E-3</v>
      </c>
      <c r="V7" s="3">
        <f>IFERROR(IF(VLOOKUP($A7,EU_Extra!$A:$AD,COLUMN(EU_Extra!U$3),FALSE)=0,"",VLOOKUP($A7,EU_Extra!$A:$AD,COLUMN(EU_Extra!U$3),FALSE)),"")</f>
        <v>1.1253999999999998E-2</v>
      </c>
      <c r="W7" s="3">
        <f>IFERROR(IF(VLOOKUP($A7,EU_Extra!$A:$AD,COLUMN(EU_Extra!V$3),FALSE)=0,"",VLOOKUP($A7,EU_Extra!$A:$AD,COLUMN(EU_Extra!V$3),FALSE)),"")</f>
        <v>1.93358E-2</v>
      </c>
      <c r="X7" s="3">
        <f>IFERROR(IF(VLOOKUP($A7,EU_Extra!$A:$AD,COLUMN(EU_Extra!W$3),FALSE)=0,"",VLOOKUP($A7,EU_Extra!$A:$AD,COLUMN(EU_Extra!W$3),FALSE)),"")</f>
        <v>1.66614E-2</v>
      </c>
      <c r="Y7" s="3">
        <f>IFERROR(IF(VLOOKUP($A7,EU_Extra!$A:$AD,COLUMN(EU_Extra!X$3),FALSE)=0,"",VLOOKUP($A7,EU_Extra!$A:$AD,COLUMN(EU_Extra!X$3),FALSE)),"")</f>
        <v>7.3026799999999998E-3</v>
      </c>
      <c r="Z7" s="3" t="str">
        <f>IFERROR(IF(VLOOKUP($A7,EU_Extra!$A:$AD,COLUMN(EU_Extra!Y$3),FALSE)=0,"",VLOOKUP($A7,EU_Extra!$A:$AD,COLUMN(EU_Extra!Y$3),FALSE)),"")</f>
        <v/>
      </c>
      <c r="AA7" s="157">
        <f t="shared" si="2"/>
        <v>35.739891999999998</v>
      </c>
      <c r="AB7" s="3">
        <f t="shared" si="3"/>
        <v>3.8175999999999996E-3</v>
      </c>
      <c r="AC7" s="3">
        <f t="shared" si="4"/>
        <v>1.5750400000000001E-2</v>
      </c>
      <c r="AD7" s="3">
        <f t="shared" si="5"/>
        <v>1.4433293333333333E-2</v>
      </c>
      <c r="AE7" s="3">
        <f t="shared" si="6"/>
        <v>7.3026799999999998E-3</v>
      </c>
      <c r="AF7" s="3"/>
      <c r="AG7" s="3"/>
      <c r="AH7" s="3"/>
      <c r="AI7" s="3"/>
      <c r="AJ7" s="3" t="str">
        <f>IFERROR(IF(VLOOKUP($A7,EU_Extra!$A:$AD,COLUMN(EU_Extra!AC$3),FALSE)=0,"",VLOOKUP($A7,EU_Extra!$A:$AD,COLUMN(EU_Extra!AC$3),FALSE)),"")</f>
        <v/>
      </c>
      <c r="AK7" s="3" t="str">
        <f>IFERROR(IF(VLOOKUP($A7,EU_Extra!$A:$AD,COLUMN(EU_Extra!AD$3),FALSE)=0,"",VLOOKUP($A7,EU_Extra!$A:$AD,COLUMN(EU_Extra!AD$3),FALSE)),"")</f>
        <v/>
      </c>
      <c r="AO7" s="85" t="str">
        <f t="shared" si="7"/>
        <v>Ausfuhr_AF</v>
      </c>
      <c r="AP7" s="2" t="str">
        <f t="shared" si="8"/>
        <v>Ausfuhr</v>
      </c>
      <c r="AQ7" s="2" t="str">
        <f t="shared" si="9"/>
        <v>AF</v>
      </c>
      <c r="AR7" s="2" t="str">
        <f>VLOOKUP(AQ7,Countries!A:B,2,FALSE)</f>
        <v>Afghanistan</v>
      </c>
      <c r="AS7" s="3" t="str">
        <f t="shared" si="10"/>
        <v/>
      </c>
      <c r="AT7" s="3">
        <f t="shared" si="11"/>
        <v>1.4433293333333333E-2</v>
      </c>
      <c r="AU7" s="3" t="str">
        <f t="shared" si="12"/>
        <v/>
      </c>
      <c r="AV7" s="15" t="str">
        <f t="shared" si="13"/>
        <v/>
      </c>
      <c r="AW7" s="88" t="str">
        <f t="shared" si="14"/>
        <v/>
      </c>
      <c r="AX7" s="89">
        <f t="shared" si="15"/>
        <v>9.9881384436144436E-6</v>
      </c>
    </row>
    <row r="8" spans="1:52">
      <c r="A8" s="85" t="str">
        <f t="shared" si="1"/>
        <v>Ausfuhr_AL</v>
      </c>
      <c r="B8" s="2" t="str">
        <f t="shared" si="16"/>
        <v>Ausfuhr</v>
      </c>
      <c r="C8" s="1" t="str">
        <f>Countries!A7</f>
        <v>AL</v>
      </c>
      <c r="D8" s="3" t="str">
        <f>IFERROR(IF(VLOOKUP($A8,EU_Extra!$A:$AD,COLUMN(EU_Extra!#REF!),FALSE)=0,"",VLOOKUP($A8,EU_Extra!$A:$AD,COLUMN(EU_Extra!#REF!),FALSE)),"")</f>
        <v/>
      </c>
      <c r="E8" s="3" t="str">
        <f>IFERROR(IF(VLOOKUP($A8,EU_Extra!$A:$AD,COLUMN(EU_Extra!#REF!),FALSE)=0,"",VLOOKUP($A8,EU_Extra!$A:$AD,COLUMN(EU_Extra!#REF!),FALSE)),"")</f>
        <v/>
      </c>
      <c r="F8" s="3">
        <f>IFERROR(IF(VLOOKUP($A8,EU_Extra!$A:$AD,COLUMN(EU_Extra!E$3),FALSE)=0,"",VLOOKUP($A8,EU_Extra!$A:$AD,COLUMN(EU_Extra!E$3),FALSE)),"")</f>
        <v>61.626297999999998</v>
      </c>
      <c r="G8" s="3">
        <f>IFERROR(IF(VLOOKUP($A8,EU_Extra!$A:$AD,COLUMN(EU_Extra!F$3),FALSE)=0,"",VLOOKUP($A8,EU_Extra!$A:$AD,COLUMN(EU_Extra!F$3),FALSE)),"")</f>
        <v>107.63329499999999</v>
      </c>
      <c r="H8" s="3">
        <f>IFERROR(IF(VLOOKUP($A8,EU_Extra!$A:$AD,COLUMN(EU_Extra!G$3),FALSE)=0,"",VLOOKUP($A8,EU_Extra!$A:$AD,COLUMN(EU_Extra!G$3),FALSE)),"")</f>
        <v>70.489056839999989</v>
      </c>
      <c r="I8" s="3">
        <f>IFERROR(IF(VLOOKUP($A8,EU_Extra!$A:$AD,COLUMN(EU_Extra!H$3),FALSE)=0,"",VLOOKUP($A8,EU_Extra!$A:$AD,COLUMN(EU_Extra!H$3),FALSE)),"")</f>
        <v>68.323799999999991</v>
      </c>
      <c r="J8" s="3">
        <f>IFERROR(IF(VLOOKUP($A8,EU_Extra!$A:$AD,COLUMN(EU_Extra!I$3),FALSE)=0,"",VLOOKUP($A8,EU_Extra!$A:$AD,COLUMN(EU_Extra!I$3),FALSE)),"")</f>
        <v>58.971418839999991</v>
      </c>
      <c r="K8" s="3">
        <f>IFERROR(IF(VLOOKUP($A8,EU_Extra!$A:$AD,COLUMN(EU_Extra!J$3),FALSE)=0,"",VLOOKUP($A8,EU_Extra!$A:$AD,COLUMN(EU_Extra!J$3),FALSE)),"")</f>
        <v>1.6509999999999997E-2</v>
      </c>
      <c r="L8" s="3">
        <f>IFERROR(IF(VLOOKUP($A8,EU_Extra!$A:$AD,COLUMN(EU_Extra!K$3),FALSE)=0,"",VLOOKUP($A8,EU_Extra!$A:$AD,COLUMN(EU_Extra!K$3),FALSE)),"")</f>
        <v>0.1318</v>
      </c>
      <c r="M8" s="3">
        <f>IFERROR(IF(VLOOKUP($A8,EU_Extra!$A:$AD,COLUMN(EU_Extra!L$3),FALSE)=0,"",VLOOKUP($A8,EU_Extra!$A:$AD,COLUMN(EU_Extra!L$3),FALSE)),"")</f>
        <v>5.5919999999999997E-3</v>
      </c>
      <c r="N8" s="3">
        <f>IFERROR(IF(VLOOKUP($A8,EU_Extra!$A:$AD,COLUMN(EU_Extra!M$3),FALSE)=0,"",VLOOKUP($A8,EU_Extra!$A:$AD,COLUMN(EU_Extra!M$3),FALSE)),"")</f>
        <v>3.8164805199999998</v>
      </c>
      <c r="O8" s="3">
        <f>IFERROR(IF(VLOOKUP($A8,EU_Extra!$A:$AD,COLUMN(EU_Extra!N$3),FALSE)=0,"",VLOOKUP($A8,EU_Extra!$A:$AD,COLUMN(EU_Extra!N$3),FALSE)),"")</f>
        <v>2.3487057600000001</v>
      </c>
      <c r="P8" s="3">
        <f>IFERROR(IF(VLOOKUP($A8,EU_Extra!$A:$AD,COLUMN(EU_Extra!O$3),FALSE)=0,"",VLOOKUP($A8,EU_Extra!$A:$AD,COLUMN(EU_Extra!O$3),FALSE)),"")</f>
        <v>1.0075472399999998</v>
      </c>
      <c r="Q8" s="3">
        <f>IFERROR(IF(VLOOKUP($A8,EU_Extra!$A:$AD,COLUMN(EU_Extra!P$3),FALSE)=0,"",VLOOKUP($A8,EU_Extra!$A:$AD,COLUMN(EU_Extra!P$3),FALSE)),"")</f>
        <v>2.8990776799999995</v>
      </c>
      <c r="R8" s="3">
        <f>IFERROR(IF(VLOOKUP($A8,EU_Extra!$A:$AD,COLUMN(EU_Extra!Q$3),FALSE)=0,"",VLOOKUP($A8,EU_Extra!$A:$AD,COLUMN(EU_Extra!Q$3),FALSE)),"")</f>
        <v>1.3875519999999999E-2</v>
      </c>
      <c r="S8" s="3">
        <f>IFERROR(IF(VLOOKUP($A8,EU_Extra!$A:$AD,COLUMN(EU_Extra!R$3),FALSE)=0,"",VLOOKUP($A8,EU_Extra!$A:$AD,COLUMN(EU_Extra!R$3),FALSE)),"")</f>
        <v>2.667228E-2</v>
      </c>
      <c r="T8" s="3">
        <f>IFERROR(IF(VLOOKUP($A8,EU_Extra!$A:$AD,COLUMN(EU_Extra!S$3),FALSE)=0,"",VLOOKUP($A8,EU_Extra!$A:$AD,COLUMN(EU_Extra!S$3),FALSE)),"")</f>
        <v>2.4389827199999998</v>
      </c>
      <c r="U8" s="3">
        <f>IFERROR(IF(VLOOKUP($A8,EU_Extra!$A:$AD,COLUMN(EU_Extra!T$3),FALSE)=0,"",VLOOKUP($A8,EU_Extra!$A:$AD,COLUMN(EU_Extra!T$3),FALSE)),"")</f>
        <v>6.5090079999999995E-2</v>
      </c>
      <c r="V8" s="3">
        <f>IFERROR(IF(VLOOKUP($A8,EU_Extra!$A:$AD,COLUMN(EU_Extra!U$3),FALSE)=0,"",VLOOKUP($A8,EU_Extra!$A:$AD,COLUMN(EU_Extra!U$3),FALSE)),"")</f>
        <v>62.681115879999993</v>
      </c>
      <c r="W8" s="3">
        <f>IFERROR(IF(VLOOKUP($A8,EU_Extra!$A:$AD,COLUMN(EU_Extra!V$3),FALSE)=0,"",VLOOKUP($A8,EU_Extra!$A:$AD,COLUMN(EU_Extra!V$3),FALSE)),"")</f>
        <v>53.228281999999993</v>
      </c>
      <c r="X8" s="3">
        <f>IFERROR(IF(VLOOKUP($A8,EU_Extra!$A:$AD,COLUMN(EU_Extra!W$3),FALSE)=0,"",VLOOKUP($A8,EU_Extra!$A:$AD,COLUMN(EU_Extra!W$3),FALSE)),"")</f>
        <v>52.321257359999997</v>
      </c>
      <c r="Y8" s="3">
        <f>IFERROR(IF(VLOOKUP($A8,EU_Extra!$A:$AD,COLUMN(EU_Extra!X$3),FALSE)=0,"",VLOOKUP($A8,EU_Extra!$A:$AD,COLUMN(EU_Extra!X$3),FALSE)),"")</f>
        <v>50.407395600000001</v>
      </c>
      <c r="Z8" s="3">
        <f>IFERROR(IF(VLOOKUP($A8,EU_Extra!$A:$AD,COLUMN(EU_Extra!Y$3),FALSE)=0,"",VLOOKUP($A8,EU_Extra!$A:$AD,COLUMN(EU_Extra!Y$3),FALSE)),"")</f>
        <v>62.655391119999997</v>
      </c>
      <c r="AA8" s="157">
        <f t="shared" si="2"/>
        <v>65.928091893333331</v>
      </c>
      <c r="AB8" s="3">
        <f t="shared" si="3"/>
        <v>0.84358169333333333</v>
      </c>
      <c r="AC8" s="3">
        <f t="shared" si="4"/>
        <v>56.07688507999999</v>
      </c>
      <c r="AD8" s="3">
        <f t="shared" si="5"/>
        <v>51.985644986666664</v>
      </c>
      <c r="AE8" s="3">
        <f t="shared" si="6"/>
        <v>56.531393359999996</v>
      </c>
      <c r="AF8" s="3"/>
      <c r="AG8" s="3"/>
      <c r="AH8" s="3"/>
      <c r="AI8" s="3"/>
      <c r="AJ8" s="3" t="str">
        <f>IFERROR(IF(VLOOKUP($A8,EU_Extra!$A:$AD,COLUMN(EU_Extra!AC$3),FALSE)=0,"",VLOOKUP($A8,EU_Extra!$A:$AD,COLUMN(EU_Extra!AC$3),FALSE)),"")</f>
        <v/>
      </c>
      <c r="AK8" s="3" t="str">
        <f>IFERROR(IF(VLOOKUP($A8,EU_Extra!$A:$AD,COLUMN(EU_Extra!AD$3),FALSE)=0,"",VLOOKUP($A8,EU_Extra!$A:$AD,COLUMN(EU_Extra!AD$3),FALSE)),"")</f>
        <v/>
      </c>
      <c r="AO8" s="85" t="str">
        <f t="shared" si="7"/>
        <v>Ausfuhr_AL</v>
      </c>
      <c r="AP8" s="2" t="str">
        <f t="shared" si="8"/>
        <v>Ausfuhr</v>
      </c>
      <c r="AQ8" s="2" t="str">
        <f t="shared" si="9"/>
        <v>AL</v>
      </c>
      <c r="AR8" s="2" t="str">
        <f>VLOOKUP(AQ8,Countries!A:B,2,FALSE)</f>
        <v>Albanien</v>
      </c>
      <c r="AS8" s="3">
        <f t="shared" si="10"/>
        <v>62.655391119999997</v>
      </c>
      <c r="AT8" s="3">
        <f t="shared" si="11"/>
        <v>51.985644986666664</v>
      </c>
      <c r="AU8" s="3">
        <f t="shared" si="12"/>
        <v>-10.669746133333334</v>
      </c>
      <c r="AV8" s="15">
        <f t="shared" si="13"/>
        <v>-0.17029254193978732</v>
      </c>
      <c r="AW8" s="88">
        <f t="shared" si="14"/>
        <v>6.4486689120092561E-2</v>
      </c>
      <c r="AX8" s="89">
        <f t="shared" si="15"/>
        <v>3.5960742763763161E-2</v>
      </c>
      <c r="AZ8" s="18"/>
    </row>
    <row r="9" spans="1:52">
      <c r="A9" s="85" t="str">
        <f t="shared" si="1"/>
        <v>Ausfuhr_DZ</v>
      </c>
      <c r="B9" s="2" t="str">
        <f t="shared" si="16"/>
        <v>Ausfuhr</v>
      </c>
      <c r="C9" s="1" t="str">
        <f>Countries!A8</f>
        <v>DZ</v>
      </c>
      <c r="D9" s="3" t="str">
        <f>IFERROR(IF(VLOOKUP($A9,EU_Extra!$A:$AD,COLUMN(EU_Extra!#REF!),FALSE)=0,"",VLOOKUP($A9,EU_Extra!$A:$AD,COLUMN(EU_Extra!#REF!),FALSE)),"")</f>
        <v/>
      </c>
      <c r="E9" s="3" t="str">
        <f>IFERROR(IF(VLOOKUP($A9,EU_Extra!$A:$AD,COLUMN(EU_Extra!#REF!),FALSE)=0,"",VLOOKUP($A9,EU_Extra!$A:$AD,COLUMN(EU_Extra!#REF!),FALSE)),"")</f>
        <v/>
      </c>
      <c r="F9" s="3">
        <f>IFERROR(IF(VLOOKUP($A9,EU_Extra!$A:$AD,COLUMN(EU_Extra!E$3),FALSE)=0,"",VLOOKUP($A9,EU_Extra!$A:$AD,COLUMN(EU_Extra!E$3),FALSE)),"")</f>
        <v>554.22398799999996</v>
      </c>
      <c r="G9" s="3">
        <f>IFERROR(IF(VLOOKUP($A9,EU_Extra!$A:$AD,COLUMN(EU_Extra!F$3),FALSE)=0,"",VLOOKUP($A9,EU_Extra!$A:$AD,COLUMN(EU_Extra!F$3),FALSE)),"")</f>
        <v>465.27339999999998</v>
      </c>
      <c r="H9" s="3">
        <f>IFERROR(IF(VLOOKUP($A9,EU_Extra!$A:$AD,COLUMN(EU_Extra!G$3),FALSE)=0,"",VLOOKUP($A9,EU_Extra!$A:$AD,COLUMN(EU_Extra!G$3),FALSE)),"")</f>
        <v>296.30812800000001</v>
      </c>
      <c r="I9" s="3">
        <f>IFERROR(IF(VLOOKUP($A9,EU_Extra!$A:$AD,COLUMN(EU_Extra!H$3),FALSE)=0,"",VLOOKUP($A9,EU_Extra!$A:$AD,COLUMN(EU_Extra!H$3),FALSE)),"")</f>
        <v>396.33549999999997</v>
      </c>
      <c r="J9" s="3">
        <f>IFERROR(IF(VLOOKUP($A9,EU_Extra!$A:$AD,COLUMN(EU_Extra!I$3),FALSE)=0,"",VLOOKUP($A9,EU_Extra!$A:$AD,COLUMN(EU_Extra!I$3),FALSE)),"")</f>
        <v>374.05142000000001</v>
      </c>
      <c r="K9" s="3">
        <f>IFERROR(IF(VLOOKUP($A9,EU_Extra!$A:$AD,COLUMN(EU_Extra!J$3),FALSE)=0,"",VLOOKUP($A9,EU_Extra!$A:$AD,COLUMN(EU_Extra!J$3),FALSE)),"")</f>
        <v>191.33320399999999</v>
      </c>
      <c r="L9" s="3">
        <f>IFERROR(IF(VLOOKUP($A9,EU_Extra!$A:$AD,COLUMN(EU_Extra!K$3),FALSE)=0,"",VLOOKUP($A9,EU_Extra!$A:$AD,COLUMN(EU_Extra!K$3),FALSE)),"")</f>
        <v>200.69178799999997</v>
      </c>
      <c r="M9" s="3">
        <f>IFERROR(IF(VLOOKUP($A9,EU_Extra!$A:$AD,COLUMN(EU_Extra!L$3),FALSE)=0,"",VLOOKUP($A9,EU_Extra!$A:$AD,COLUMN(EU_Extra!L$3),FALSE)),"")</f>
        <v>267.31335200000001</v>
      </c>
      <c r="N9" s="3">
        <f>IFERROR(IF(VLOOKUP($A9,EU_Extra!$A:$AD,COLUMN(EU_Extra!M$3),FALSE)=0,"",VLOOKUP($A9,EU_Extra!$A:$AD,COLUMN(EU_Extra!M$3),FALSE)),"")</f>
        <v>168.25986800000001</v>
      </c>
      <c r="O9" s="3">
        <f>IFERROR(IF(VLOOKUP($A9,EU_Extra!$A:$AD,COLUMN(EU_Extra!N$3),FALSE)=0,"",VLOOKUP($A9,EU_Extra!$A:$AD,COLUMN(EU_Extra!N$3),FALSE)),"")</f>
        <v>87.354377999999997</v>
      </c>
      <c r="P9" s="3">
        <f>IFERROR(IF(VLOOKUP($A9,EU_Extra!$A:$AD,COLUMN(EU_Extra!O$3),FALSE)=0,"",VLOOKUP($A9,EU_Extra!$A:$AD,COLUMN(EU_Extra!O$3),FALSE)),"")</f>
        <v>42.478909999999999</v>
      </c>
      <c r="Q9" s="3">
        <f>IFERROR(IF(VLOOKUP($A9,EU_Extra!$A:$AD,COLUMN(EU_Extra!P$3),FALSE)=0,"",VLOOKUP($A9,EU_Extra!$A:$AD,COLUMN(EU_Extra!P$3),FALSE)),"")</f>
        <v>182.57285299999998</v>
      </c>
      <c r="R9" s="3">
        <f>IFERROR(IF(VLOOKUP($A9,EU_Extra!$A:$AD,COLUMN(EU_Extra!Q$3),FALSE)=0,"",VLOOKUP($A9,EU_Extra!$A:$AD,COLUMN(EU_Extra!Q$3),FALSE)),"")</f>
        <v>159.68820195999999</v>
      </c>
      <c r="S9" s="3">
        <f>IFERROR(IF(VLOOKUP($A9,EU_Extra!$A:$AD,COLUMN(EU_Extra!R$3),FALSE)=0,"",VLOOKUP($A9,EU_Extra!$A:$AD,COLUMN(EU_Extra!R$3),FALSE)),"")</f>
        <v>162.57768160000001</v>
      </c>
      <c r="T9" s="3">
        <f>IFERROR(IF(VLOOKUP($A9,EU_Extra!$A:$AD,COLUMN(EU_Extra!S$3),FALSE)=0,"",VLOOKUP($A9,EU_Extra!$A:$AD,COLUMN(EU_Extra!S$3),FALSE)),"")</f>
        <v>124.5150122</v>
      </c>
      <c r="U9" s="3">
        <f>IFERROR(IF(VLOOKUP($A9,EU_Extra!$A:$AD,COLUMN(EU_Extra!T$3),FALSE)=0,"",VLOOKUP($A9,EU_Extra!$A:$AD,COLUMN(EU_Extra!T$3),FALSE)),"")</f>
        <v>49.451073559999998</v>
      </c>
      <c r="V9" s="3">
        <f>IFERROR(IF(VLOOKUP($A9,EU_Extra!$A:$AD,COLUMN(EU_Extra!U$3),FALSE)=0,"",VLOOKUP($A9,EU_Extra!$A:$AD,COLUMN(EU_Extra!U$3),FALSE)),"")</f>
        <v>40.601041999999993</v>
      </c>
      <c r="W9" s="3">
        <f>IFERROR(IF(VLOOKUP($A9,EU_Extra!$A:$AD,COLUMN(EU_Extra!V$3),FALSE)=0,"",VLOOKUP($A9,EU_Extra!$A:$AD,COLUMN(EU_Extra!V$3),FALSE)),"")</f>
        <v>8.4430224000000003</v>
      </c>
      <c r="X9" s="3">
        <f>IFERROR(IF(VLOOKUP($A9,EU_Extra!$A:$AD,COLUMN(EU_Extra!W$3),FALSE)=0,"",VLOOKUP($A9,EU_Extra!$A:$AD,COLUMN(EU_Extra!W$3),FALSE)),"")</f>
        <v>2.5218867999999999</v>
      </c>
      <c r="Y9" s="3">
        <f>IFERROR(IF(VLOOKUP($A9,EU_Extra!$A:$AD,COLUMN(EU_Extra!X$3),FALSE)=0,"",VLOOKUP($A9,EU_Extra!$A:$AD,COLUMN(EU_Extra!X$3),FALSE)),"")</f>
        <v>1.1388479599999999</v>
      </c>
      <c r="Z9" s="3">
        <f>IFERROR(IF(VLOOKUP($A9,EU_Extra!$A:$AD,COLUMN(EU_Extra!Y$3),FALSE)=0,"",VLOOKUP($A9,EU_Extra!$A:$AD,COLUMN(EU_Extra!Y$3),FALSE)),"")</f>
        <v>0.13690439999999998</v>
      </c>
      <c r="AA9" s="157">
        <f t="shared" si="2"/>
        <v>355.56501600000001</v>
      </c>
      <c r="AB9" s="3">
        <f t="shared" si="3"/>
        <v>112.18125578666667</v>
      </c>
      <c r="AC9" s="3">
        <f t="shared" si="4"/>
        <v>17.188650399999997</v>
      </c>
      <c r="AD9" s="3">
        <f t="shared" si="5"/>
        <v>4.0345857199999999</v>
      </c>
      <c r="AE9" s="3">
        <f t="shared" si="6"/>
        <v>0.6378761799999999</v>
      </c>
      <c r="AF9" s="3"/>
      <c r="AG9" s="3"/>
      <c r="AH9" s="3"/>
      <c r="AI9" s="3"/>
      <c r="AJ9" s="3" t="str">
        <f>IFERROR(IF(VLOOKUP($A9,EU_Extra!$A:$AD,COLUMN(EU_Extra!AC$3),FALSE)=0,"",VLOOKUP($A9,EU_Extra!$A:$AD,COLUMN(EU_Extra!AC$3),FALSE)),"")</f>
        <v/>
      </c>
      <c r="AK9" s="3" t="str">
        <f>IFERROR(IF(VLOOKUP($A9,EU_Extra!$A:$AD,COLUMN(EU_Extra!AD$3),FALSE)=0,"",VLOOKUP($A9,EU_Extra!$A:$AD,COLUMN(EU_Extra!AD$3),FALSE)),"")</f>
        <v/>
      </c>
      <c r="AO9" s="85" t="str">
        <f t="shared" si="7"/>
        <v>Ausfuhr_DZ</v>
      </c>
      <c r="AP9" s="2" t="str">
        <f t="shared" si="8"/>
        <v>Ausfuhr</v>
      </c>
      <c r="AQ9" s="2" t="str">
        <f t="shared" si="9"/>
        <v>DZ</v>
      </c>
      <c r="AR9" s="2" t="str">
        <f>VLOOKUP(AQ9,Countries!A:B,2,FALSE)</f>
        <v>Algerien</v>
      </c>
      <c r="AS9" s="3">
        <f t="shared" si="10"/>
        <v>0.13690439999999998</v>
      </c>
      <c r="AT9" s="3">
        <f t="shared" si="11"/>
        <v>4.0345857199999999</v>
      </c>
      <c r="AU9" s="3">
        <f t="shared" si="12"/>
        <v>3.8976813199999998</v>
      </c>
      <c r="AV9" s="15" t="str">
        <f t="shared" si="13"/>
        <v/>
      </c>
      <c r="AW9" s="88">
        <f t="shared" si="14"/>
        <v>1.4091184448738176E-4</v>
      </c>
      <c r="AX9" s="89">
        <f t="shared" si="15"/>
        <v>2.7909048933301792E-3</v>
      </c>
    </row>
    <row r="10" spans="1:52">
      <c r="A10" s="85" t="str">
        <f t="shared" si="1"/>
        <v>Ausfuhr_VI</v>
      </c>
      <c r="B10" s="2" t="str">
        <f t="shared" si="16"/>
        <v>Ausfuhr</v>
      </c>
      <c r="C10" s="1" t="str">
        <f>Countries!A9</f>
        <v>VI</v>
      </c>
      <c r="D10" s="3" t="str">
        <f>IFERROR(IF(VLOOKUP($A10,EU_Extra!$A:$AD,COLUMN(EU_Extra!#REF!),FALSE)=0,"",VLOOKUP($A10,EU_Extra!$A:$AD,COLUMN(EU_Extra!#REF!),FALSE)),"")</f>
        <v/>
      </c>
      <c r="E10" s="3" t="str">
        <f>IFERROR(IF(VLOOKUP($A10,EU_Extra!$A:$AD,COLUMN(EU_Extra!#REF!),FALSE)=0,"",VLOOKUP($A10,EU_Extra!$A:$AD,COLUMN(EU_Extra!#REF!),FALSE)),"")</f>
        <v/>
      </c>
      <c r="F10" s="3" t="str">
        <f>IFERROR(IF(VLOOKUP($A10,EU_Extra!$A:$AD,COLUMN(EU_Extra!E$3),FALSE)=0,"",VLOOKUP($A10,EU_Extra!$A:$AD,COLUMN(EU_Extra!E$3),FALSE)),"")</f>
        <v/>
      </c>
      <c r="G10" s="3" t="str">
        <f>IFERROR(IF(VLOOKUP($A10,EU_Extra!$A:$AD,COLUMN(EU_Extra!F$3),FALSE)=0,"",VLOOKUP($A10,EU_Extra!$A:$AD,COLUMN(EU_Extra!F$3),FALSE)),"")</f>
        <v/>
      </c>
      <c r="H10" s="3" t="str">
        <f>IFERROR(IF(VLOOKUP($A10,EU_Extra!$A:$AD,COLUMN(EU_Extra!G$3),FALSE)=0,"",VLOOKUP($A10,EU_Extra!$A:$AD,COLUMN(EU_Extra!G$3),FALSE)),"")</f>
        <v/>
      </c>
      <c r="I10" s="3" t="str">
        <f>IFERROR(IF(VLOOKUP($A10,EU_Extra!$A:$AD,COLUMN(EU_Extra!H$3),FALSE)=0,"",VLOOKUP($A10,EU_Extra!$A:$AD,COLUMN(EU_Extra!H$3),FALSE)),"")</f>
        <v/>
      </c>
      <c r="J10" s="3" t="str">
        <f>IFERROR(IF(VLOOKUP($A10,EU_Extra!$A:$AD,COLUMN(EU_Extra!I$3),FALSE)=0,"",VLOOKUP($A10,EU_Extra!$A:$AD,COLUMN(EU_Extra!I$3),FALSE)),"")</f>
        <v/>
      </c>
      <c r="K10" s="3" t="str">
        <f>IFERROR(IF(VLOOKUP($A10,EU_Extra!$A:$AD,COLUMN(EU_Extra!J$3),FALSE)=0,"",VLOOKUP($A10,EU_Extra!$A:$AD,COLUMN(EU_Extra!J$3),FALSE)),"")</f>
        <v/>
      </c>
      <c r="L10" s="3" t="str">
        <f>IFERROR(IF(VLOOKUP($A10,EU_Extra!$A:$AD,COLUMN(EU_Extra!K$3),FALSE)=0,"",VLOOKUP($A10,EU_Extra!$A:$AD,COLUMN(EU_Extra!K$3),FALSE)),"")</f>
        <v/>
      </c>
      <c r="M10" s="3" t="str">
        <f>IFERROR(IF(VLOOKUP($A10,EU_Extra!$A:$AD,COLUMN(EU_Extra!L$3),FALSE)=0,"",VLOOKUP($A10,EU_Extra!$A:$AD,COLUMN(EU_Extra!L$3),FALSE)),"")</f>
        <v/>
      </c>
      <c r="N10" s="3" t="str">
        <f>IFERROR(IF(VLOOKUP($A10,EU_Extra!$A:$AD,COLUMN(EU_Extra!M$3),FALSE)=0,"",VLOOKUP($A10,EU_Extra!$A:$AD,COLUMN(EU_Extra!M$3),FALSE)),"")</f>
        <v/>
      </c>
      <c r="O10" s="3" t="str">
        <f>IFERROR(IF(VLOOKUP($A10,EU_Extra!$A:$AD,COLUMN(EU_Extra!N$3),FALSE)=0,"",VLOOKUP($A10,EU_Extra!$A:$AD,COLUMN(EU_Extra!N$3),FALSE)),"")</f>
        <v/>
      </c>
      <c r="P10" s="3" t="str">
        <f>IFERROR(IF(VLOOKUP($A10,EU_Extra!$A:$AD,COLUMN(EU_Extra!O$3),FALSE)=0,"",VLOOKUP($A10,EU_Extra!$A:$AD,COLUMN(EU_Extra!O$3),FALSE)),"")</f>
        <v/>
      </c>
      <c r="Q10" s="3" t="str">
        <f>IFERROR(IF(VLOOKUP($A10,EU_Extra!$A:$AD,COLUMN(EU_Extra!P$3),FALSE)=0,"",VLOOKUP($A10,EU_Extra!$A:$AD,COLUMN(EU_Extra!P$3),FALSE)),"")</f>
        <v/>
      </c>
      <c r="R10" s="3" t="str">
        <f>IFERROR(IF(VLOOKUP($A10,EU_Extra!$A:$AD,COLUMN(EU_Extra!Q$3),FALSE)=0,"",VLOOKUP($A10,EU_Extra!$A:$AD,COLUMN(EU_Extra!Q$3),FALSE)),"")</f>
        <v/>
      </c>
      <c r="S10" s="3" t="str">
        <f>IFERROR(IF(VLOOKUP($A10,EU_Extra!$A:$AD,COLUMN(EU_Extra!R$3),FALSE)=0,"",VLOOKUP($A10,EU_Extra!$A:$AD,COLUMN(EU_Extra!R$3),FALSE)),"")</f>
        <v/>
      </c>
      <c r="T10" s="3" t="str">
        <f>IFERROR(IF(VLOOKUP($A10,EU_Extra!$A:$AD,COLUMN(EU_Extra!S$3),FALSE)=0,"",VLOOKUP($A10,EU_Extra!$A:$AD,COLUMN(EU_Extra!S$3),FALSE)),"")</f>
        <v/>
      </c>
      <c r="U10" s="3" t="str">
        <f>IFERROR(IF(VLOOKUP($A10,EU_Extra!$A:$AD,COLUMN(EU_Extra!T$3),FALSE)=0,"",VLOOKUP($A10,EU_Extra!$A:$AD,COLUMN(EU_Extra!T$3),FALSE)),"")</f>
        <v/>
      </c>
      <c r="V10" s="3" t="str">
        <f>IFERROR(IF(VLOOKUP($A10,EU_Extra!$A:$AD,COLUMN(EU_Extra!U$3),FALSE)=0,"",VLOOKUP($A10,EU_Extra!$A:$AD,COLUMN(EU_Extra!U$3),FALSE)),"")</f>
        <v/>
      </c>
      <c r="W10" s="3" t="str">
        <f>IFERROR(IF(VLOOKUP($A10,EU_Extra!$A:$AD,COLUMN(EU_Extra!V$3),FALSE)=0,"",VLOOKUP($A10,EU_Extra!$A:$AD,COLUMN(EU_Extra!V$3),FALSE)),"")</f>
        <v/>
      </c>
      <c r="X10" s="3" t="str">
        <f>IFERROR(IF(VLOOKUP($A10,EU_Extra!$A:$AD,COLUMN(EU_Extra!W$3),FALSE)=0,"",VLOOKUP($A10,EU_Extra!$A:$AD,COLUMN(EU_Extra!W$3),FALSE)),"")</f>
        <v/>
      </c>
      <c r="Y10" s="3" t="str">
        <f>IFERROR(IF(VLOOKUP($A10,EU_Extra!$A:$AD,COLUMN(EU_Extra!X$3),FALSE)=0,"",VLOOKUP($A10,EU_Extra!$A:$AD,COLUMN(EU_Extra!X$3),FALSE)),"")</f>
        <v/>
      </c>
      <c r="Z10" s="3" t="str">
        <f>IFERROR(IF(VLOOKUP($A10,EU_Extra!$A:$AD,COLUMN(EU_Extra!Y$3),FALSE)=0,"",VLOOKUP($A10,EU_Extra!$A:$AD,COLUMN(EU_Extra!Y$3),FALSE)),"")</f>
        <v/>
      </c>
      <c r="AA10" s="157">
        <f t="shared" si="2"/>
        <v>0</v>
      </c>
      <c r="AB10" s="3">
        <f t="shared" si="3"/>
        <v>0</v>
      </c>
      <c r="AC10" s="3">
        <f t="shared" si="4"/>
        <v>0</v>
      </c>
      <c r="AD10" s="3">
        <f t="shared" si="5"/>
        <v>0</v>
      </c>
      <c r="AE10" s="3" t="str">
        <f t="shared" si="6"/>
        <v/>
      </c>
      <c r="AF10" s="3"/>
      <c r="AG10" s="3"/>
      <c r="AH10" s="3"/>
      <c r="AI10" s="3"/>
      <c r="AJ10" s="3" t="str">
        <f>IFERROR(IF(VLOOKUP($A10,EU_Extra!$A:$AD,COLUMN(EU_Extra!AC$3),FALSE)=0,"",VLOOKUP($A10,EU_Extra!$A:$AD,COLUMN(EU_Extra!AC$3),FALSE)),"")</f>
        <v/>
      </c>
      <c r="AK10" s="3" t="str">
        <f>IFERROR(IF(VLOOKUP($A10,EU_Extra!$A:$AD,COLUMN(EU_Extra!AD$3),FALSE)=0,"",VLOOKUP($A10,EU_Extra!$A:$AD,COLUMN(EU_Extra!AD$3),FALSE)),"")</f>
        <v/>
      </c>
      <c r="AO10" s="85" t="str">
        <f t="shared" si="7"/>
        <v>Ausfuhr_VI</v>
      </c>
      <c r="AP10" s="2" t="str">
        <f t="shared" si="8"/>
        <v>Ausfuhr</v>
      </c>
      <c r="AQ10" s="2" t="str">
        <f t="shared" si="9"/>
        <v>VI</v>
      </c>
      <c r="AR10" s="2" t="str">
        <f>VLOOKUP(AQ10,Countries!A:B,2,FALSE)</f>
        <v>Amerikanische Jungferninseln</v>
      </c>
      <c r="AS10" s="3" t="str">
        <f t="shared" si="10"/>
        <v/>
      </c>
      <c r="AT10" s="3">
        <f t="shared" si="11"/>
        <v>0</v>
      </c>
      <c r="AU10" s="3" t="str">
        <f t="shared" si="12"/>
        <v/>
      </c>
      <c r="AV10" s="15" t="str">
        <f t="shared" si="13"/>
        <v/>
      </c>
      <c r="AW10" s="88" t="str">
        <f t="shared" si="14"/>
        <v/>
      </c>
      <c r="AX10" s="89">
        <f t="shared" si="15"/>
        <v>6.999999999999999E-9</v>
      </c>
    </row>
    <row r="11" spans="1:52">
      <c r="A11" s="85" t="str">
        <f t="shared" si="1"/>
        <v>Ausfuhr_XA</v>
      </c>
      <c r="B11" s="2" t="str">
        <f t="shared" si="16"/>
        <v>Ausfuhr</v>
      </c>
      <c r="C11" s="1" t="str">
        <f>Countries!A10</f>
        <v>XA</v>
      </c>
      <c r="D11" s="3" t="str">
        <f>IFERROR(IF(VLOOKUP($A11,EU_Extra!$A:$AD,COLUMN(EU_Extra!#REF!),FALSE)=0,"",VLOOKUP($A11,EU_Extra!$A:$AD,COLUMN(EU_Extra!#REF!),FALSE)),"")</f>
        <v/>
      </c>
      <c r="E11" s="3" t="str">
        <f>IFERROR(IF(VLOOKUP($A11,EU_Extra!$A:$AD,COLUMN(EU_Extra!#REF!),FALSE)=0,"",VLOOKUP($A11,EU_Extra!$A:$AD,COLUMN(EU_Extra!#REF!),FALSE)),"")</f>
        <v/>
      </c>
      <c r="F11" s="3" t="str">
        <f>IFERROR(IF(VLOOKUP($A11,EU_Extra!$A:$AD,COLUMN(EU_Extra!E$3),FALSE)=0,"",VLOOKUP($A11,EU_Extra!$A:$AD,COLUMN(EU_Extra!E$3),FALSE)),"")</f>
        <v/>
      </c>
      <c r="G11" s="3" t="str">
        <f>IFERROR(IF(VLOOKUP($A11,EU_Extra!$A:$AD,COLUMN(EU_Extra!F$3),FALSE)=0,"",VLOOKUP($A11,EU_Extra!$A:$AD,COLUMN(EU_Extra!F$3),FALSE)),"")</f>
        <v/>
      </c>
      <c r="H11" s="3" t="str">
        <f>IFERROR(IF(VLOOKUP($A11,EU_Extra!$A:$AD,COLUMN(EU_Extra!G$3),FALSE)=0,"",VLOOKUP($A11,EU_Extra!$A:$AD,COLUMN(EU_Extra!G$3),FALSE)),"")</f>
        <v/>
      </c>
      <c r="I11" s="3" t="str">
        <f>IFERROR(IF(VLOOKUP($A11,EU_Extra!$A:$AD,COLUMN(EU_Extra!H$3),FALSE)=0,"",VLOOKUP($A11,EU_Extra!$A:$AD,COLUMN(EU_Extra!H$3),FALSE)),"")</f>
        <v/>
      </c>
      <c r="J11" s="3" t="str">
        <f>IFERROR(IF(VLOOKUP($A11,EU_Extra!$A:$AD,COLUMN(EU_Extra!I$3),FALSE)=0,"",VLOOKUP($A11,EU_Extra!$A:$AD,COLUMN(EU_Extra!I$3),FALSE)),"")</f>
        <v/>
      </c>
      <c r="K11" s="3" t="str">
        <f>IFERROR(IF(VLOOKUP($A11,EU_Extra!$A:$AD,COLUMN(EU_Extra!J$3),FALSE)=0,"",VLOOKUP($A11,EU_Extra!$A:$AD,COLUMN(EU_Extra!J$3),FALSE)),"")</f>
        <v/>
      </c>
      <c r="L11" s="3" t="str">
        <f>IFERROR(IF(VLOOKUP($A11,EU_Extra!$A:$AD,COLUMN(EU_Extra!K$3),FALSE)=0,"",VLOOKUP($A11,EU_Extra!$A:$AD,COLUMN(EU_Extra!K$3),FALSE)),"")</f>
        <v/>
      </c>
      <c r="M11" s="3" t="str">
        <f>IFERROR(IF(VLOOKUP($A11,EU_Extra!$A:$AD,COLUMN(EU_Extra!L$3),FALSE)=0,"",VLOOKUP($A11,EU_Extra!$A:$AD,COLUMN(EU_Extra!L$3),FALSE)),"")</f>
        <v/>
      </c>
      <c r="N11" s="3" t="str">
        <f>IFERROR(IF(VLOOKUP($A11,EU_Extra!$A:$AD,COLUMN(EU_Extra!M$3),FALSE)=0,"",VLOOKUP($A11,EU_Extra!$A:$AD,COLUMN(EU_Extra!M$3),FALSE)),"")</f>
        <v/>
      </c>
      <c r="O11" s="3" t="str">
        <f>IFERROR(IF(VLOOKUP($A11,EU_Extra!$A:$AD,COLUMN(EU_Extra!N$3),FALSE)=0,"",VLOOKUP($A11,EU_Extra!$A:$AD,COLUMN(EU_Extra!N$3),FALSE)),"")</f>
        <v/>
      </c>
      <c r="P11" s="3" t="str">
        <f>IFERROR(IF(VLOOKUP($A11,EU_Extra!$A:$AD,COLUMN(EU_Extra!O$3),FALSE)=0,"",VLOOKUP($A11,EU_Extra!$A:$AD,COLUMN(EU_Extra!O$3),FALSE)),"")</f>
        <v/>
      </c>
      <c r="Q11" s="3" t="str">
        <f>IFERROR(IF(VLOOKUP($A11,EU_Extra!$A:$AD,COLUMN(EU_Extra!P$3),FALSE)=0,"",VLOOKUP($A11,EU_Extra!$A:$AD,COLUMN(EU_Extra!P$3),FALSE)),"")</f>
        <v/>
      </c>
      <c r="R11" s="3" t="str">
        <f>IFERROR(IF(VLOOKUP($A11,EU_Extra!$A:$AD,COLUMN(EU_Extra!Q$3),FALSE)=0,"",VLOOKUP($A11,EU_Extra!$A:$AD,COLUMN(EU_Extra!Q$3),FALSE)),"")</f>
        <v/>
      </c>
      <c r="S11" s="3" t="str">
        <f>IFERROR(IF(VLOOKUP($A11,EU_Extra!$A:$AD,COLUMN(EU_Extra!R$3),FALSE)=0,"",VLOOKUP($A11,EU_Extra!$A:$AD,COLUMN(EU_Extra!R$3),FALSE)),"")</f>
        <v/>
      </c>
      <c r="T11" s="3" t="str">
        <f>IFERROR(IF(VLOOKUP($A11,EU_Extra!$A:$AD,COLUMN(EU_Extra!S$3),FALSE)=0,"",VLOOKUP($A11,EU_Extra!$A:$AD,COLUMN(EU_Extra!S$3),FALSE)),"")</f>
        <v/>
      </c>
      <c r="U11" s="3" t="str">
        <f>IFERROR(IF(VLOOKUP($A11,EU_Extra!$A:$AD,COLUMN(EU_Extra!T$3),FALSE)=0,"",VLOOKUP($A11,EU_Extra!$A:$AD,COLUMN(EU_Extra!T$3),FALSE)),"")</f>
        <v/>
      </c>
      <c r="V11" s="3" t="str">
        <f>IFERROR(IF(VLOOKUP($A11,EU_Extra!$A:$AD,COLUMN(EU_Extra!U$3),FALSE)=0,"",VLOOKUP($A11,EU_Extra!$A:$AD,COLUMN(EU_Extra!U$3),FALSE)),"")</f>
        <v/>
      </c>
      <c r="W11" s="3" t="str">
        <f>IFERROR(IF(VLOOKUP($A11,EU_Extra!$A:$AD,COLUMN(EU_Extra!V$3),FALSE)=0,"",VLOOKUP($A11,EU_Extra!$A:$AD,COLUMN(EU_Extra!V$3),FALSE)),"")</f>
        <v/>
      </c>
      <c r="X11" s="3" t="str">
        <f>IFERROR(IF(VLOOKUP($A11,EU_Extra!$A:$AD,COLUMN(EU_Extra!W$3),FALSE)=0,"",VLOOKUP($A11,EU_Extra!$A:$AD,COLUMN(EU_Extra!W$3),FALSE)),"")</f>
        <v/>
      </c>
      <c r="Y11" s="3" t="str">
        <f>IFERROR(IF(VLOOKUP($A11,EU_Extra!$A:$AD,COLUMN(EU_Extra!X$3),FALSE)=0,"",VLOOKUP($A11,EU_Extra!$A:$AD,COLUMN(EU_Extra!X$3),FALSE)),"")</f>
        <v/>
      </c>
      <c r="Z11" s="3" t="str">
        <f>IFERROR(IF(VLOOKUP($A11,EU_Extra!$A:$AD,COLUMN(EU_Extra!Y$3),FALSE)=0,"",VLOOKUP($A11,EU_Extra!$A:$AD,COLUMN(EU_Extra!Y$3),FALSE)),"")</f>
        <v/>
      </c>
      <c r="AA11" s="157">
        <f t="shared" si="2"/>
        <v>0</v>
      </c>
      <c r="AB11" s="3">
        <f t="shared" si="3"/>
        <v>0</v>
      </c>
      <c r="AC11" s="3">
        <f t="shared" si="4"/>
        <v>0</v>
      </c>
      <c r="AD11" s="3">
        <f t="shared" si="5"/>
        <v>0</v>
      </c>
      <c r="AE11" s="3" t="str">
        <f t="shared" si="6"/>
        <v/>
      </c>
      <c r="AF11" s="3"/>
      <c r="AG11" s="3"/>
      <c r="AH11" s="3"/>
      <c r="AI11" s="3"/>
      <c r="AJ11" s="3" t="str">
        <f>IFERROR(IF(VLOOKUP($A11,EU_Extra!$A:$AD,COLUMN(EU_Extra!AC$3),FALSE)=0,"",VLOOKUP($A11,EU_Extra!$A:$AD,COLUMN(EU_Extra!AC$3),FALSE)),"")</f>
        <v/>
      </c>
      <c r="AK11" s="3" t="str">
        <f>IFERROR(IF(VLOOKUP($A11,EU_Extra!$A:$AD,COLUMN(EU_Extra!AD$3),FALSE)=0,"",VLOOKUP($A11,EU_Extra!$A:$AD,COLUMN(EU_Extra!AD$3),FALSE)),"")</f>
        <v/>
      </c>
      <c r="AO11" s="85" t="str">
        <f t="shared" si="7"/>
        <v>Ausfuhr_XA</v>
      </c>
      <c r="AP11" s="2" t="str">
        <f t="shared" si="8"/>
        <v>Ausfuhr</v>
      </c>
      <c r="AQ11" s="2" t="str">
        <f t="shared" si="9"/>
        <v>XA</v>
      </c>
      <c r="AR11" s="2" t="str">
        <f>VLOOKUP(AQ11,Countries!A:B,2,FALSE)</f>
        <v>Amerikanische Ozeanien</v>
      </c>
      <c r="AS11" s="3" t="str">
        <f t="shared" si="10"/>
        <v/>
      </c>
      <c r="AT11" s="3">
        <f t="shared" si="11"/>
        <v>0</v>
      </c>
      <c r="AU11" s="3" t="str">
        <f t="shared" si="12"/>
        <v/>
      </c>
      <c r="AV11" s="15" t="str">
        <f t="shared" si="13"/>
        <v/>
      </c>
      <c r="AW11" s="88" t="str">
        <f t="shared" si="14"/>
        <v/>
      </c>
      <c r="AX11" s="89">
        <f t="shared" si="15"/>
        <v>7.9999999999999988E-9</v>
      </c>
    </row>
    <row r="12" spans="1:52">
      <c r="A12" s="85" t="str">
        <f t="shared" si="1"/>
        <v>Ausfuhr_AS</v>
      </c>
      <c r="B12" s="2" t="str">
        <f t="shared" si="16"/>
        <v>Ausfuhr</v>
      </c>
      <c r="C12" s="1" t="str">
        <f>Countries!A11</f>
        <v>AS</v>
      </c>
      <c r="D12" s="3" t="str">
        <f>IFERROR(IF(VLOOKUP($A12,EU_Extra!$A:$AD,COLUMN(EU_Extra!#REF!),FALSE)=0,"",VLOOKUP($A12,EU_Extra!$A:$AD,COLUMN(EU_Extra!#REF!),FALSE)),"")</f>
        <v/>
      </c>
      <c r="E12" s="3" t="str">
        <f>IFERROR(IF(VLOOKUP($A12,EU_Extra!$A:$AD,COLUMN(EU_Extra!#REF!),FALSE)=0,"",VLOOKUP($A12,EU_Extra!$A:$AD,COLUMN(EU_Extra!#REF!),FALSE)),"")</f>
        <v/>
      </c>
      <c r="F12" s="3" t="str">
        <f>IFERROR(IF(VLOOKUP($A12,EU_Extra!$A:$AD,COLUMN(EU_Extra!E$3),FALSE)=0,"",VLOOKUP($A12,EU_Extra!$A:$AD,COLUMN(EU_Extra!E$3),FALSE)),"")</f>
        <v/>
      </c>
      <c r="G12" s="3" t="str">
        <f>IFERROR(IF(VLOOKUP($A12,EU_Extra!$A:$AD,COLUMN(EU_Extra!F$3),FALSE)=0,"",VLOOKUP($A12,EU_Extra!$A:$AD,COLUMN(EU_Extra!F$3),FALSE)),"")</f>
        <v/>
      </c>
      <c r="H12" s="3" t="str">
        <f>IFERROR(IF(VLOOKUP($A12,EU_Extra!$A:$AD,COLUMN(EU_Extra!G$3),FALSE)=0,"",VLOOKUP($A12,EU_Extra!$A:$AD,COLUMN(EU_Extra!G$3),FALSE)),"")</f>
        <v/>
      </c>
      <c r="I12" s="3" t="str">
        <f>IFERROR(IF(VLOOKUP($A12,EU_Extra!$A:$AD,COLUMN(EU_Extra!H$3),FALSE)=0,"",VLOOKUP($A12,EU_Extra!$A:$AD,COLUMN(EU_Extra!H$3),FALSE)),"")</f>
        <v/>
      </c>
      <c r="J12" s="3" t="str">
        <f>IFERROR(IF(VLOOKUP($A12,EU_Extra!$A:$AD,COLUMN(EU_Extra!I$3),FALSE)=0,"",VLOOKUP($A12,EU_Extra!$A:$AD,COLUMN(EU_Extra!I$3),FALSE)),"")</f>
        <v/>
      </c>
      <c r="K12" s="3" t="str">
        <f>IFERROR(IF(VLOOKUP($A12,EU_Extra!$A:$AD,COLUMN(EU_Extra!J$3),FALSE)=0,"",VLOOKUP($A12,EU_Extra!$A:$AD,COLUMN(EU_Extra!J$3),FALSE)),"")</f>
        <v>Eps</v>
      </c>
      <c r="L12" s="3" t="str">
        <f>IFERROR(IF(VLOOKUP($A12,EU_Extra!$A:$AD,COLUMN(EU_Extra!K$3),FALSE)=0,"",VLOOKUP($A12,EU_Extra!$A:$AD,COLUMN(EU_Extra!K$3),FALSE)),"")</f>
        <v/>
      </c>
      <c r="M12" s="3" t="str">
        <f>IFERROR(IF(VLOOKUP($A12,EU_Extra!$A:$AD,COLUMN(EU_Extra!L$3),FALSE)=0,"",VLOOKUP($A12,EU_Extra!$A:$AD,COLUMN(EU_Extra!L$3),FALSE)),"")</f>
        <v/>
      </c>
      <c r="N12" s="3" t="str">
        <f>IFERROR(IF(VLOOKUP($A12,EU_Extra!$A:$AD,COLUMN(EU_Extra!M$3),FALSE)=0,"",VLOOKUP($A12,EU_Extra!$A:$AD,COLUMN(EU_Extra!M$3),FALSE)),"")</f>
        <v/>
      </c>
      <c r="O12" s="3" t="str">
        <f>IFERROR(IF(VLOOKUP($A12,EU_Extra!$A:$AD,COLUMN(EU_Extra!N$3),FALSE)=0,"",VLOOKUP($A12,EU_Extra!$A:$AD,COLUMN(EU_Extra!N$3),FALSE)),"")</f>
        <v/>
      </c>
      <c r="P12" s="3" t="str">
        <f>IFERROR(IF(VLOOKUP($A12,EU_Extra!$A:$AD,COLUMN(EU_Extra!O$3),FALSE)=0,"",VLOOKUP($A12,EU_Extra!$A:$AD,COLUMN(EU_Extra!O$3),FALSE)),"")</f>
        <v/>
      </c>
      <c r="Q12" s="3" t="str">
        <f>IFERROR(IF(VLOOKUP($A12,EU_Extra!$A:$AD,COLUMN(EU_Extra!P$3),FALSE)=0,"",VLOOKUP($A12,EU_Extra!$A:$AD,COLUMN(EU_Extra!P$3),FALSE)),"")</f>
        <v/>
      </c>
      <c r="R12" s="3" t="str">
        <f>IFERROR(IF(VLOOKUP($A12,EU_Extra!$A:$AD,COLUMN(EU_Extra!Q$3),FALSE)=0,"",VLOOKUP($A12,EU_Extra!$A:$AD,COLUMN(EU_Extra!Q$3),FALSE)),"")</f>
        <v/>
      </c>
      <c r="S12" s="3" t="str">
        <f>IFERROR(IF(VLOOKUP($A12,EU_Extra!$A:$AD,COLUMN(EU_Extra!R$3),FALSE)=0,"",VLOOKUP($A12,EU_Extra!$A:$AD,COLUMN(EU_Extra!R$3),FALSE)),"")</f>
        <v/>
      </c>
      <c r="T12" s="3" t="str">
        <f>IFERROR(IF(VLOOKUP($A12,EU_Extra!$A:$AD,COLUMN(EU_Extra!S$3),FALSE)=0,"",VLOOKUP($A12,EU_Extra!$A:$AD,COLUMN(EU_Extra!S$3),FALSE)),"")</f>
        <v/>
      </c>
      <c r="U12" s="3" t="str">
        <f>IFERROR(IF(VLOOKUP($A12,EU_Extra!$A:$AD,COLUMN(EU_Extra!T$3),FALSE)=0,"",VLOOKUP($A12,EU_Extra!$A:$AD,COLUMN(EU_Extra!T$3),FALSE)),"")</f>
        <v/>
      </c>
      <c r="V12" s="3" t="str">
        <f>IFERROR(IF(VLOOKUP($A12,EU_Extra!$A:$AD,COLUMN(EU_Extra!U$3),FALSE)=0,"",VLOOKUP($A12,EU_Extra!$A:$AD,COLUMN(EU_Extra!U$3),FALSE)),"")</f>
        <v/>
      </c>
      <c r="W12" s="3" t="str">
        <f>IFERROR(IF(VLOOKUP($A12,EU_Extra!$A:$AD,COLUMN(EU_Extra!V$3),FALSE)=0,"",VLOOKUP($A12,EU_Extra!$A:$AD,COLUMN(EU_Extra!V$3),FALSE)),"")</f>
        <v/>
      </c>
      <c r="X12" s="3" t="str">
        <f>IFERROR(IF(VLOOKUP($A12,EU_Extra!$A:$AD,COLUMN(EU_Extra!W$3),FALSE)=0,"",VLOOKUP($A12,EU_Extra!$A:$AD,COLUMN(EU_Extra!W$3),FALSE)),"")</f>
        <v/>
      </c>
      <c r="Y12" s="3" t="str">
        <f>IFERROR(IF(VLOOKUP($A12,EU_Extra!$A:$AD,COLUMN(EU_Extra!X$3),FALSE)=0,"",VLOOKUP($A12,EU_Extra!$A:$AD,COLUMN(EU_Extra!X$3),FALSE)),"")</f>
        <v/>
      </c>
      <c r="Z12" s="3" t="str">
        <f>IFERROR(IF(VLOOKUP($A12,EU_Extra!$A:$AD,COLUMN(EU_Extra!Y$3),FALSE)=0,"",VLOOKUP($A12,EU_Extra!$A:$AD,COLUMN(EU_Extra!Y$3),FALSE)),"")</f>
        <v/>
      </c>
      <c r="AA12" s="157">
        <f t="shared" si="2"/>
        <v>0</v>
      </c>
      <c r="AB12" s="3">
        <f t="shared" si="3"/>
        <v>0</v>
      </c>
      <c r="AC12" s="3">
        <f t="shared" si="4"/>
        <v>0</v>
      </c>
      <c r="AD12" s="3">
        <f t="shared" si="5"/>
        <v>0</v>
      </c>
      <c r="AE12" s="3" t="str">
        <f t="shared" si="6"/>
        <v/>
      </c>
      <c r="AF12" s="3"/>
      <c r="AG12" s="3"/>
      <c r="AH12" s="3"/>
      <c r="AI12" s="3"/>
      <c r="AJ12" s="3" t="str">
        <f>IFERROR(IF(VLOOKUP($A12,EU_Extra!$A:$AD,COLUMN(EU_Extra!AC$3),FALSE)=0,"",VLOOKUP($A12,EU_Extra!$A:$AD,COLUMN(EU_Extra!AC$3),FALSE)),"")</f>
        <v/>
      </c>
      <c r="AK12" s="3" t="str">
        <f>IFERROR(IF(VLOOKUP($A12,EU_Extra!$A:$AD,COLUMN(EU_Extra!AD$3),FALSE)=0,"",VLOOKUP($A12,EU_Extra!$A:$AD,COLUMN(EU_Extra!AD$3),FALSE)),"")</f>
        <v/>
      </c>
      <c r="AO12" s="85" t="str">
        <f t="shared" si="7"/>
        <v>Ausfuhr_AS</v>
      </c>
      <c r="AP12" s="2" t="str">
        <f t="shared" si="8"/>
        <v>Ausfuhr</v>
      </c>
      <c r="AQ12" s="2" t="str">
        <f t="shared" si="9"/>
        <v>AS</v>
      </c>
      <c r="AR12" s="2" t="str">
        <f>VLOOKUP(AQ12,Countries!A:B,2,FALSE)</f>
        <v>Americanisch Samoa</v>
      </c>
      <c r="AS12" s="3" t="str">
        <f t="shared" si="10"/>
        <v/>
      </c>
      <c r="AT12" s="3">
        <f t="shared" si="11"/>
        <v>0</v>
      </c>
      <c r="AU12" s="3" t="str">
        <f t="shared" si="12"/>
        <v/>
      </c>
      <c r="AV12" s="15" t="str">
        <f t="shared" si="13"/>
        <v/>
      </c>
      <c r="AW12" s="88" t="str">
        <f t="shared" si="14"/>
        <v/>
      </c>
      <c r="AX12" s="89">
        <f t="shared" si="15"/>
        <v>8.9999999999999979E-9</v>
      </c>
    </row>
    <row r="13" spans="1:52">
      <c r="A13" s="85" t="str">
        <f t="shared" si="1"/>
        <v>Ausfuhr_AD</v>
      </c>
      <c r="B13" s="2" t="str">
        <f t="shared" si="16"/>
        <v>Ausfuhr</v>
      </c>
      <c r="C13" s="1" t="str">
        <f>Countries!A12</f>
        <v>AD</v>
      </c>
      <c r="D13" s="3" t="str">
        <f>IFERROR(IF(VLOOKUP($A13,EU_Extra!$A:$AD,COLUMN(EU_Extra!#REF!),FALSE)=0,"",VLOOKUP($A13,EU_Extra!$A:$AD,COLUMN(EU_Extra!#REF!),FALSE)),"")</f>
        <v/>
      </c>
      <c r="E13" s="3" t="str">
        <f>IFERROR(IF(VLOOKUP($A13,EU_Extra!$A:$AD,COLUMN(EU_Extra!#REF!),FALSE)=0,"",VLOOKUP($A13,EU_Extra!$A:$AD,COLUMN(EU_Extra!#REF!),FALSE)),"")</f>
        <v/>
      </c>
      <c r="F13" s="3">
        <f>IFERROR(IF(VLOOKUP($A13,EU_Extra!$A:$AD,COLUMN(EU_Extra!E$3),FALSE)=0,"",VLOOKUP($A13,EU_Extra!$A:$AD,COLUMN(EU_Extra!E$3),FALSE)),"")</f>
        <v>11.712289999999999</v>
      </c>
      <c r="G13" s="3">
        <f>IFERROR(IF(VLOOKUP($A13,EU_Extra!$A:$AD,COLUMN(EU_Extra!F$3),FALSE)=0,"",VLOOKUP($A13,EU_Extra!$A:$AD,COLUMN(EU_Extra!F$3),FALSE)),"")</f>
        <v>15.582604</v>
      </c>
      <c r="H13" s="3">
        <f>IFERROR(IF(VLOOKUP($A13,EU_Extra!$A:$AD,COLUMN(EU_Extra!G$3),FALSE)=0,"",VLOOKUP($A13,EU_Extra!$A:$AD,COLUMN(EU_Extra!G$3),FALSE)),"")</f>
        <v>24.542472</v>
      </c>
      <c r="I13" s="3">
        <f>IFERROR(IF(VLOOKUP($A13,EU_Extra!$A:$AD,COLUMN(EU_Extra!H$3),FALSE)=0,"",VLOOKUP($A13,EU_Extra!$A:$AD,COLUMN(EU_Extra!H$3),FALSE)),"")</f>
        <v>54.430179999999993</v>
      </c>
      <c r="J13" s="3">
        <f>IFERROR(IF(VLOOKUP($A13,EU_Extra!$A:$AD,COLUMN(EU_Extra!I$3),FALSE)=0,"",VLOOKUP($A13,EU_Extra!$A:$AD,COLUMN(EU_Extra!I$3),FALSE)),"")</f>
        <v>98.937783999999994</v>
      </c>
      <c r="K13" s="3">
        <f>IFERROR(IF(VLOOKUP($A13,EU_Extra!$A:$AD,COLUMN(EU_Extra!J$3),FALSE)=0,"",VLOOKUP($A13,EU_Extra!$A:$AD,COLUMN(EU_Extra!J$3),FALSE)),"")</f>
        <v>9.1556999999999995</v>
      </c>
      <c r="L13" s="3">
        <f>IFERROR(IF(VLOOKUP($A13,EU_Extra!$A:$AD,COLUMN(EU_Extra!K$3),FALSE)=0,"",VLOOKUP($A13,EU_Extra!$A:$AD,COLUMN(EU_Extra!K$3),FALSE)),"")</f>
        <v>1.0343479999999998</v>
      </c>
      <c r="M13" s="3">
        <f>IFERROR(IF(VLOOKUP($A13,EU_Extra!$A:$AD,COLUMN(EU_Extra!L$3),FALSE)=0,"",VLOOKUP($A13,EU_Extra!$A:$AD,COLUMN(EU_Extra!L$3),FALSE)),"")</f>
        <v>3.4888159999999999</v>
      </c>
      <c r="N13" s="3">
        <f>IFERROR(IF(VLOOKUP($A13,EU_Extra!$A:$AD,COLUMN(EU_Extra!M$3),FALSE)=0,"",VLOOKUP($A13,EU_Extra!$A:$AD,COLUMN(EU_Extra!M$3),FALSE)),"")</f>
        <v>3.4833615199999999</v>
      </c>
      <c r="O13" s="3">
        <f>IFERROR(IF(VLOOKUP($A13,EU_Extra!$A:$AD,COLUMN(EU_Extra!N$3),FALSE)=0,"",VLOOKUP($A13,EU_Extra!$A:$AD,COLUMN(EU_Extra!N$3),FALSE)),"")</f>
        <v>3.0381751599999998</v>
      </c>
      <c r="P13" s="3">
        <f>IFERROR(IF(VLOOKUP($A13,EU_Extra!$A:$AD,COLUMN(EU_Extra!O$3),FALSE)=0,"",VLOOKUP($A13,EU_Extra!$A:$AD,COLUMN(EU_Extra!O$3),FALSE)),"")</f>
        <v>1.1571419199999999</v>
      </c>
      <c r="Q13" s="3">
        <f>IFERROR(IF(VLOOKUP($A13,EU_Extra!$A:$AD,COLUMN(EU_Extra!P$3),FALSE)=0,"",VLOOKUP($A13,EU_Extra!$A:$AD,COLUMN(EU_Extra!P$3),FALSE)),"")</f>
        <v>1.0765113999999998</v>
      </c>
      <c r="R13" s="3">
        <f>IFERROR(IF(VLOOKUP($A13,EU_Extra!$A:$AD,COLUMN(EU_Extra!Q$3),FALSE)=0,"",VLOOKUP($A13,EU_Extra!$A:$AD,COLUMN(EU_Extra!Q$3),FALSE)),"")</f>
        <v>0.96269799999999994</v>
      </c>
      <c r="S13" s="3">
        <f>IFERROR(IF(VLOOKUP($A13,EU_Extra!$A:$AD,COLUMN(EU_Extra!R$3),FALSE)=0,"",VLOOKUP($A13,EU_Extra!$A:$AD,COLUMN(EU_Extra!R$3),FALSE)),"")</f>
        <v>1.6873095199999999</v>
      </c>
      <c r="T13" s="3">
        <f>IFERROR(IF(VLOOKUP($A13,EU_Extra!$A:$AD,COLUMN(EU_Extra!S$3),FALSE)=0,"",VLOOKUP($A13,EU_Extra!$A:$AD,COLUMN(EU_Extra!S$3),FALSE)),"")</f>
        <v>1.4571106799999998</v>
      </c>
      <c r="U13" s="3">
        <f>IFERROR(IF(VLOOKUP($A13,EU_Extra!$A:$AD,COLUMN(EU_Extra!T$3),FALSE)=0,"",VLOOKUP($A13,EU_Extra!$A:$AD,COLUMN(EU_Extra!T$3),FALSE)),"")</f>
        <v>1.3442698399999999</v>
      </c>
      <c r="V13" s="3">
        <f>IFERROR(IF(VLOOKUP($A13,EU_Extra!$A:$AD,COLUMN(EU_Extra!U$3),FALSE)=0,"",VLOOKUP($A13,EU_Extra!$A:$AD,COLUMN(EU_Extra!U$3),FALSE)),"")</f>
        <v>1.1885755999999998</v>
      </c>
      <c r="W13" s="3">
        <f>IFERROR(IF(VLOOKUP($A13,EU_Extra!$A:$AD,COLUMN(EU_Extra!V$3),FALSE)=0,"",VLOOKUP($A13,EU_Extra!$A:$AD,COLUMN(EU_Extra!V$3),FALSE)),"")</f>
        <v>1.09273212</v>
      </c>
      <c r="X13" s="3">
        <f>IFERROR(IF(VLOOKUP($A13,EU_Extra!$A:$AD,COLUMN(EU_Extra!W$3),FALSE)=0,"",VLOOKUP($A13,EU_Extra!$A:$AD,COLUMN(EU_Extra!W$3),FALSE)),"")</f>
        <v>0.73471247999999989</v>
      </c>
      <c r="Y13" s="3">
        <f>IFERROR(IF(VLOOKUP($A13,EU_Extra!$A:$AD,COLUMN(EU_Extra!X$3),FALSE)=0,"",VLOOKUP($A13,EU_Extra!$A:$AD,COLUMN(EU_Extra!X$3),FALSE)),"")</f>
        <v>0.66902899999999998</v>
      </c>
      <c r="Z13" s="3">
        <f>IFERROR(IF(VLOOKUP($A13,EU_Extra!$A:$AD,COLUMN(EU_Extra!Y$3),FALSE)=0,"",VLOOKUP($A13,EU_Extra!$A:$AD,COLUMN(EU_Extra!Y$3),FALSE)),"")</f>
        <v>0.85784771999999987</v>
      </c>
      <c r="AA13" s="157">
        <f t="shared" si="2"/>
        <v>59.30347866666667</v>
      </c>
      <c r="AB13" s="3">
        <f t="shared" si="3"/>
        <v>1.4962300133333333</v>
      </c>
      <c r="AC13" s="3">
        <f t="shared" si="4"/>
        <v>1.0053400666666665</v>
      </c>
      <c r="AD13" s="3">
        <f t="shared" si="5"/>
        <v>0.83215786666666658</v>
      </c>
      <c r="AE13" s="3">
        <f t="shared" si="6"/>
        <v>0.76343835999999987</v>
      </c>
      <c r="AF13" s="3"/>
      <c r="AG13" s="3"/>
      <c r="AH13" s="3"/>
      <c r="AI13" s="3"/>
      <c r="AJ13" s="3" t="str">
        <f>IFERROR(IF(VLOOKUP($A13,EU_Extra!$A:$AD,COLUMN(EU_Extra!AC$3),FALSE)=0,"",VLOOKUP($A13,EU_Extra!$A:$AD,COLUMN(EU_Extra!AC$3),FALSE)),"")</f>
        <v/>
      </c>
      <c r="AK13" s="3" t="str">
        <f>IFERROR(IF(VLOOKUP($A13,EU_Extra!$A:$AD,COLUMN(EU_Extra!AD$3),FALSE)=0,"",VLOOKUP($A13,EU_Extra!$A:$AD,COLUMN(EU_Extra!AD$3),FALSE)),"")</f>
        <v/>
      </c>
      <c r="AO13" s="85" t="str">
        <f t="shared" si="7"/>
        <v>Ausfuhr_AD</v>
      </c>
      <c r="AP13" s="2" t="str">
        <f t="shared" si="8"/>
        <v>Ausfuhr</v>
      </c>
      <c r="AQ13" s="2" t="str">
        <f t="shared" si="9"/>
        <v>AD</v>
      </c>
      <c r="AR13" s="2" t="str">
        <f>VLOOKUP(AQ13,Countries!A:B,2,FALSE)</f>
        <v>Andorra</v>
      </c>
      <c r="AS13" s="3">
        <f t="shared" si="10"/>
        <v>0.85784771999999987</v>
      </c>
      <c r="AT13" s="3">
        <f t="shared" si="11"/>
        <v>0.83215786666666658</v>
      </c>
      <c r="AU13" s="3">
        <f t="shared" si="12"/>
        <v>-2.568985333333329E-2</v>
      </c>
      <c r="AV13" s="15">
        <f t="shared" si="13"/>
        <v>-2.9946859047263182E-2</v>
      </c>
      <c r="AW13" s="88">
        <f t="shared" si="14"/>
        <v>8.82930909979336E-4</v>
      </c>
      <c r="AX13" s="89">
        <f t="shared" si="15"/>
        <v>5.7564988729826841E-4</v>
      </c>
    </row>
    <row r="14" spans="1:52">
      <c r="A14" s="85" t="str">
        <f t="shared" si="1"/>
        <v>Ausfuhr_AO</v>
      </c>
      <c r="B14" s="2" t="str">
        <f t="shared" si="16"/>
        <v>Ausfuhr</v>
      </c>
      <c r="C14" s="1" t="str">
        <f>Countries!A13</f>
        <v>AO</v>
      </c>
      <c r="D14" s="3" t="str">
        <f>IFERROR(IF(VLOOKUP($A14,EU_Extra!$A:$AD,COLUMN(EU_Extra!#REF!),FALSE)=0,"",VLOOKUP($A14,EU_Extra!$A:$AD,COLUMN(EU_Extra!#REF!),FALSE)),"")</f>
        <v/>
      </c>
      <c r="E14" s="3" t="str">
        <f>IFERROR(IF(VLOOKUP($A14,EU_Extra!$A:$AD,COLUMN(EU_Extra!#REF!),FALSE)=0,"",VLOOKUP($A14,EU_Extra!$A:$AD,COLUMN(EU_Extra!#REF!),FALSE)),"")</f>
        <v/>
      </c>
      <c r="F14" s="3">
        <f>IFERROR(IF(VLOOKUP($A14,EU_Extra!$A:$AD,COLUMN(EU_Extra!E$3),FALSE)=0,"",VLOOKUP($A14,EU_Extra!$A:$AD,COLUMN(EU_Extra!E$3),FALSE)),"")</f>
        <v>14.070143999999999</v>
      </c>
      <c r="G14" s="3">
        <f>IFERROR(IF(VLOOKUP($A14,EU_Extra!$A:$AD,COLUMN(EU_Extra!F$3),FALSE)=0,"",VLOOKUP($A14,EU_Extra!$A:$AD,COLUMN(EU_Extra!F$3),FALSE)),"")</f>
        <v>28.944991000000002</v>
      </c>
      <c r="H14" s="3">
        <f>IFERROR(IF(VLOOKUP($A14,EU_Extra!$A:$AD,COLUMN(EU_Extra!G$3),FALSE)=0,"",VLOOKUP($A14,EU_Extra!$A:$AD,COLUMN(EU_Extra!G$3),FALSE)),"")</f>
        <v>5.4625959999999996</v>
      </c>
      <c r="I14" s="3">
        <f>IFERROR(IF(VLOOKUP($A14,EU_Extra!$A:$AD,COLUMN(EU_Extra!H$3),FALSE)=0,"",VLOOKUP($A14,EU_Extra!$A:$AD,COLUMN(EU_Extra!H$3),FALSE)),"")</f>
        <v>11.6747</v>
      </c>
      <c r="J14" s="3">
        <f>IFERROR(IF(VLOOKUP($A14,EU_Extra!$A:$AD,COLUMN(EU_Extra!I$3),FALSE)=0,"",VLOOKUP($A14,EU_Extra!$A:$AD,COLUMN(EU_Extra!I$3),FALSE)),"")</f>
        <v>17.715944</v>
      </c>
      <c r="K14" s="3">
        <f>IFERROR(IF(VLOOKUP($A14,EU_Extra!$A:$AD,COLUMN(EU_Extra!J$3),FALSE)=0,"",VLOOKUP($A14,EU_Extra!$A:$AD,COLUMN(EU_Extra!J$3),FALSE)),"")</f>
        <v>1.2880480000000001</v>
      </c>
      <c r="L14" s="3">
        <f>IFERROR(IF(VLOOKUP($A14,EU_Extra!$A:$AD,COLUMN(EU_Extra!K$3),FALSE)=0,"",VLOOKUP($A14,EU_Extra!$A:$AD,COLUMN(EU_Extra!K$3),FALSE)),"")</f>
        <v>0.39498</v>
      </c>
      <c r="M14" s="3">
        <f>IFERROR(IF(VLOOKUP($A14,EU_Extra!$A:$AD,COLUMN(EU_Extra!L$3),FALSE)=0,"",VLOOKUP($A14,EU_Extra!$A:$AD,COLUMN(EU_Extra!L$3),FALSE)),"")</f>
        <v>0.37449199999999999</v>
      </c>
      <c r="N14" s="3">
        <f>IFERROR(IF(VLOOKUP($A14,EU_Extra!$A:$AD,COLUMN(EU_Extra!M$3),FALSE)=0,"",VLOOKUP($A14,EU_Extra!$A:$AD,COLUMN(EU_Extra!M$3),FALSE)),"")</f>
        <v>0.4252746</v>
      </c>
      <c r="O14" s="3">
        <f>IFERROR(IF(VLOOKUP($A14,EU_Extra!$A:$AD,COLUMN(EU_Extra!N$3),FALSE)=0,"",VLOOKUP($A14,EU_Extra!$A:$AD,COLUMN(EU_Extra!N$3),FALSE)),"")</f>
        <v>0.36407135999999996</v>
      </c>
      <c r="P14" s="3">
        <f>IFERROR(IF(VLOOKUP($A14,EU_Extra!$A:$AD,COLUMN(EU_Extra!O$3),FALSE)=0,"",VLOOKUP($A14,EU_Extra!$A:$AD,COLUMN(EU_Extra!O$3),FALSE)),"")</f>
        <v>1.0051494000000001</v>
      </c>
      <c r="Q14" s="3">
        <f>IFERROR(IF(VLOOKUP($A14,EU_Extra!$A:$AD,COLUMN(EU_Extra!P$3),FALSE)=0,"",VLOOKUP($A14,EU_Extra!$A:$AD,COLUMN(EU_Extra!P$3),FALSE)),"")</f>
        <v>3.7348520799999996</v>
      </c>
      <c r="R14" s="3">
        <f>IFERROR(IF(VLOOKUP($A14,EU_Extra!$A:$AD,COLUMN(EU_Extra!Q$3),FALSE)=0,"",VLOOKUP($A14,EU_Extra!$A:$AD,COLUMN(EU_Extra!Q$3),FALSE)),"")</f>
        <v>0.72262596000000001</v>
      </c>
      <c r="S14" s="3">
        <f>IFERROR(IF(VLOOKUP($A14,EU_Extra!$A:$AD,COLUMN(EU_Extra!R$3),FALSE)=0,"",VLOOKUP($A14,EU_Extra!$A:$AD,COLUMN(EU_Extra!R$3),FALSE)),"")</f>
        <v>0.69235143999999993</v>
      </c>
      <c r="T14" s="3">
        <f>IFERROR(IF(VLOOKUP($A14,EU_Extra!$A:$AD,COLUMN(EU_Extra!S$3),FALSE)=0,"",VLOOKUP($A14,EU_Extra!$A:$AD,COLUMN(EU_Extra!S$3),FALSE)),"")</f>
        <v>1.9604099599999998</v>
      </c>
      <c r="U14" s="3">
        <f>IFERROR(IF(VLOOKUP($A14,EU_Extra!$A:$AD,COLUMN(EU_Extra!T$3),FALSE)=0,"",VLOOKUP($A14,EU_Extra!$A:$AD,COLUMN(EU_Extra!T$3),FALSE)),"")</f>
        <v>5.9230750799999994</v>
      </c>
      <c r="V14" s="3">
        <f>IFERROR(IF(VLOOKUP($A14,EU_Extra!$A:$AD,COLUMN(EU_Extra!U$3),FALSE)=0,"",VLOOKUP($A14,EU_Extra!$A:$AD,COLUMN(EU_Extra!U$3),FALSE)),"")</f>
        <v>16.735966679999997</v>
      </c>
      <c r="W14" s="3">
        <f>IFERROR(IF(VLOOKUP($A14,EU_Extra!$A:$AD,COLUMN(EU_Extra!V$3),FALSE)=0,"",VLOOKUP($A14,EU_Extra!$A:$AD,COLUMN(EU_Extra!V$3),FALSE)),"")</f>
        <v>7.0575594399999995</v>
      </c>
      <c r="X14" s="3">
        <f>IFERROR(IF(VLOOKUP($A14,EU_Extra!$A:$AD,COLUMN(EU_Extra!W$3),FALSE)=0,"",VLOOKUP($A14,EU_Extra!$A:$AD,COLUMN(EU_Extra!W$3),FALSE)),"")</f>
        <v>0.83227563999999987</v>
      </c>
      <c r="Y14" s="3">
        <f>IFERROR(IF(VLOOKUP($A14,EU_Extra!$A:$AD,COLUMN(EU_Extra!X$3),FALSE)=0,"",VLOOKUP($A14,EU_Extra!$A:$AD,COLUMN(EU_Extra!X$3),FALSE)),"")</f>
        <v>0.47951827999999996</v>
      </c>
      <c r="Z14" s="3">
        <f>IFERROR(IF(VLOOKUP($A14,EU_Extra!$A:$AD,COLUMN(EU_Extra!Y$3),FALSE)=0,"",VLOOKUP($A14,EU_Extra!$A:$AD,COLUMN(EU_Extra!Y$3),FALSE)),"")</f>
        <v>1.99837536</v>
      </c>
      <c r="AA14" s="157">
        <f t="shared" si="2"/>
        <v>11.617746666666667</v>
      </c>
      <c r="AB14" s="3">
        <f t="shared" si="3"/>
        <v>2.8586121599999998</v>
      </c>
      <c r="AC14" s="3">
        <f t="shared" si="4"/>
        <v>8.2086005866666643</v>
      </c>
      <c r="AD14" s="3">
        <f t="shared" si="5"/>
        <v>2.7897844533333331</v>
      </c>
      <c r="AE14" s="3">
        <f t="shared" si="6"/>
        <v>1.23894682</v>
      </c>
      <c r="AF14" s="3"/>
      <c r="AG14" s="3"/>
      <c r="AH14" s="3"/>
      <c r="AI14" s="3"/>
      <c r="AJ14" s="3" t="str">
        <f>IFERROR(IF(VLOOKUP($A14,EU_Extra!$A:$AD,COLUMN(EU_Extra!AC$3),FALSE)=0,"",VLOOKUP($A14,EU_Extra!$A:$AD,COLUMN(EU_Extra!AC$3),FALSE)),"")</f>
        <v/>
      </c>
      <c r="AK14" s="3" t="str">
        <f>IFERROR(IF(VLOOKUP($A14,EU_Extra!$A:$AD,COLUMN(EU_Extra!AD$3),FALSE)=0,"",VLOOKUP($A14,EU_Extra!$A:$AD,COLUMN(EU_Extra!AD$3),FALSE)),"")</f>
        <v/>
      </c>
      <c r="AO14" s="85" t="str">
        <f t="shared" si="7"/>
        <v>Ausfuhr_AO</v>
      </c>
      <c r="AP14" s="2" t="str">
        <f t="shared" si="8"/>
        <v>Ausfuhr</v>
      </c>
      <c r="AQ14" s="2" t="str">
        <f t="shared" si="9"/>
        <v>AO</v>
      </c>
      <c r="AR14" s="2" t="str">
        <f>VLOOKUP(AQ14,Countries!A:B,2,FALSE)</f>
        <v>Angola</v>
      </c>
      <c r="AS14" s="3">
        <f t="shared" si="10"/>
        <v>1.99837536</v>
      </c>
      <c r="AT14" s="3">
        <f t="shared" si="11"/>
        <v>2.7897844533333331</v>
      </c>
      <c r="AU14" s="3">
        <f t="shared" si="12"/>
        <v>0.79140909333333309</v>
      </c>
      <c r="AV14" s="15">
        <f t="shared" si="13"/>
        <v>0.39602625770739192</v>
      </c>
      <c r="AW14" s="88">
        <f t="shared" si="14"/>
        <v>2.0567949142027251E-3</v>
      </c>
      <c r="AX14" s="89">
        <f t="shared" si="15"/>
        <v>1.9298265706152004E-3</v>
      </c>
    </row>
    <row r="15" spans="1:52">
      <c r="A15" s="85" t="str">
        <f t="shared" si="1"/>
        <v>Ausfuhr_AI</v>
      </c>
      <c r="B15" s="2" t="str">
        <f t="shared" si="16"/>
        <v>Ausfuhr</v>
      </c>
      <c r="C15" s="1" t="str">
        <f>Countries!A14</f>
        <v>AI</v>
      </c>
      <c r="D15" s="3" t="str">
        <f>IFERROR(IF(VLOOKUP($A15,EU_Extra!$A:$AD,COLUMN(EU_Extra!#REF!),FALSE)=0,"",VLOOKUP($A15,EU_Extra!$A:$AD,COLUMN(EU_Extra!#REF!),FALSE)),"")</f>
        <v/>
      </c>
      <c r="E15" s="3" t="str">
        <f>IFERROR(IF(VLOOKUP($A15,EU_Extra!$A:$AD,COLUMN(EU_Extra!#REF!),FALSE)=0,"",VLOOKUP($A15,EU_Extra!$A:$AD,COLUMN(EU_Extra!#REF!),FALSE)),"")</f>
        <v/>
      </c>
      <c r="F15" s="3" t="str">
        <f>IFERROR(IF(VLOOKUP($A15,EU_Extra!$A:$AD,COLUMN(EU_Extra!E$3),FALSE)=0,"",VLOOKUP($A15,EU_Extra!$A:$AD,COLUMN(EU_Extra!E$3),FALSE)),"")</f>
        <v/>
      </c>
      <c r="G15" s="3" t="str">
        <f>IFERROR(IF(VLOOKUP($A15,EU_Extra!$A:$AD,COLUMN(EU_Extra!F$3),FALSE)=0,"",VLOOKUP($A15,EU_Extra!$A:$AD,COLUMN(EU_Extra!F$3),FALSE)),"")</f>
        <v/>
      </c>
      <c r="H15" s="3">
        <f>IFERROR(IF(VLOOKUP($A15,EU_Extra!$A:$AD,COLUMN(EU_Extra!G$3),FALSE)=0,"",VLOOKUP($A15,EU_Extra!$A:$AD,COLUMN(EU_Extra!G$3),FALSE)),"")</f>
        <v>1.8754</v>
      </c>
      <c r="I15" s="3">
        <f>IFERROR(IF(VLOOKUP($A15,EU_Extra!$A:$AD,COLUMN(EU_Extra!H$3),FALSE)=0,"",VLOOKUP($A15,EU_Extra!$A:$AD,COLUMN(EU_Extra!H$3),FALSE)),"")</f>
        <v>6.9959999999999996</v>
      </c>
      <c r="J15" s="3">
        <f>IFERROR(IF(VLOOKUP($A15,EU_Extra!$A:$AD,COLUMN(EU_Extra!I$3),FALSE)=0,"",VLOOKUP($A15,EU_Extra!$A:$AD,COLUMN(EU_Extra!I$3),FALSE)),"")</f>
        <v>9.3279999999999994</v>
      </c>
      <c r="K15" s="3" t="str">
        <f>IFERROR(IF(VLOOKUP($A15,EU_Extra!$A:$AD,COLUMN(EU_Extra!J$3),FALSE)=0,"",VLOOKUP($A15,EU_Extra!$A:$AD,COLUMN(EU_Extra!J$3),FALSE)),"")</f>
        <v/>
      </c>
      <c r="L15" s="3" t="str">
        <f>IFERROR(IF(VLOOKUP($A15,EU_Extra!$A:$AD,COLUMN(EU_Extra!K$3),FALSE)=0,"",VLOOKUP($A15,EU_Extra!$A:$AD,COLUMN(EU_Extra!K$3),FALSE)),"")</f>
        <v/>
      </c>
      <c r="M15" s="3" t="str">
        <f>IFERROR(IF(VLOOKUP($A15,EU_Extra!$A:$AD,COLUMN(EU_Extra!L$3),FALSE)=0,"",VLOOKUP($A15,EU_Extra!$A:$AD,COLUMN(EU_Extra!L$3),FALSE)),"")</f>
        <v/>
      </c>
      <c r="N15" s="3" t="str">
        <f>IFERROR(IF(VLOOKUP($A15,EU_Extra!$A:$AD,COLUMN(EU_Extra!M$3),FALSE)=0,"",VLOOKUP($A15,EU_Extra!$A:$AD,COLUMN(EU_Extra!M$3),FALSE)),"")</f>
        <v/>
      </c>
      <c r="O15" s="3" t="str">
        <f>IFERROR(IF(VLOOKUP($A15,EU_Extra!$A:$AD,COLUMN(EU_Extra!N$3),FALSE)=0,"",VLOOKUP($A15,EU_Extra!$A:$AD,COLUMN(EU_Extra!N$3),FALSE)),"")</f>
        <v/>
      </c>
      <c r="P15" s="3" t="str">
        <f>IFERROR(IF(VLOOKUP($A15,EU_Extra!$A:$AD,COLUMN(EU_Extra!O$3),FALSE)=0,"",VLOOKUP($A15,EU_Extra!$A:$AD,COLUMN(EU_Extra!O$3),FALSE)),"")</f>
        <v/>
      </c>
      <c r="Q15" s="3">
        <f>IFERROR(IF(VLOOKUP($A15,EU_Extra!$A:$AD,COLUMN(EU_Extra!P$3),FALSE)=0,"",VLOOKUP($A15,EU_Extra!$A:$AD,COLUMN(EU_Extra!P$3),FALSE)),"")</f>
        <v>5.9999999999999995E-5</v>
      </c>
      <c r="R15" s="3" t="str">
        <f>IFERROR(IF(VLOOKUP($A15,EU_Extra!$A:$AD,COLUMN(EU_Extra!Q$3),FALSE)=0,"",VLOOKUP($A15,EU_Extra!$A:$AD,COLUMN(EU_Extra!Q$3),FALSE)),"")</f>
        <v/>
      </c>
      <c r="S15" s="3">
        <f>IFERROR(IF(VLOOKUP($A15,EU_Extra!$A:$AD,COLUMN(EU_Extra!R$3),FALSE)=0,"",VLOOKUP($A15,EU_Extra!$A:$AD,COLUMN(EU_Extra!R$3),FALSE)),"")</f>
        <v>1.84E-6</v>
      </c>
      <c r="T15" s="3">
        <f>IFERROR(IF(VLOOKUP($A15,EU_Extra!$A:$AD,COLUMN(EU_Extra!S$3),FALSE)=0,"",VLOOKUP($A15,EU_Extra!$A:$AD,COLUMN(EU_Extra!S$3),FALSE)),"")</f>
        <v>1.84E-6</v>
      </c>
      <c r="U15" s="3">
        <f>IFERROR(IF(VLOOKUP($A15,EU_Extra!$A:$AD,COLUMN(EU_Extra!T$3),FALSE)=0,"",VLOOKUP($A15,EU_Extra!$A:$AD,COLUMN(EU_Extra!T$3),FALSE)),"")</f>
        <v>1.84E-6</v>
      </c>
      <c r="V15" s="3">
        <f>IFERROR(IF(VLOOKUP($A15,EU_Extra!$A:$AD,COLUMN(EU_Extra!U$3),FALSE)=0,"",VLOOKUP($A15,EU_Extra!$A:$AD,COLUMN(EU_Extra!U$3),FALSE)),"")</f>
        <v>1.288E-5</v>
      </c>
      <c r="W15" s="3" t="str">
        <f>IFERROR(IF(VLOOKUP($A15,EU_Extra!$A:$AD,COLUMN(EU_Extra!V$3),FALSE)=0,"",VLOOKUP($A15,EU_Extra!$A:$AD,COLUMN(EU_Extra!V$3),FALSE)),"")</f>
        <v/>
      </c>
      <c r="X15" s="3" t="str">
        <f>IFERROR(IF(VLOOKUP($A15,EU_Extra!$A:$AD,COLUMN(EU_Extra!W$3),FALSE)=0,"",VLOOKUP($A15,EU_Extra!$A:$AD,COLUMN(EU_Extra!W$3),FALSE)),"")</f>
        <v/>
      </c>
      <c r="Y15" s="3" t="str">
        <f>IFERROR(IF(VLOOKUP($A15,EU_Extra!$A:$AD,COLUMN(EU_Extra!X$3),FALSE)=0,"",VLOOKUP($A15,EU_Extra!$A:$AD,COLUMN(EU_Extra!X$3),FALSE)),"")</f>
        <v/>
      </c>
      <c r="Z15" s="3" t="str">
        <f>IFERROR(IF(VLOOKUP($A15,EU_Extra!$A:$AD,COLUMN(EU_Extra!Y$3),FALSE)=0,"",VLOOKUP($A15,EU_Extra!$A:$AD,COLUMN(EU_Extra!Y$3),FALSE)),"")</f>
        <v/>
      </c>
      <c r="AA15" s="157">
        <f t="shared" si="2"/>
        <v>6.066466666666666</v>
      </c>
      <c r="AB15" s="3">
        <f t="shared" si="3"/>
        <v>1.84E-6</v>
      </c>
      <c r="AC15" s="3">
        <f t="shared" si="4"/>
        <v>1.288E-5</v>
      </c>
      <c r="AD15" s="3">
        <f t="shared" si="5"/>
        <v>0</v>
      </c>
      <c r="AE15" s="3" t="str">
        <f t="shared" si="6"/>
        <v/>
      </c>
      <c r="AF15" s="3"/>
      <c r="AG15" s="3"/>
      <c r="AH15" s="3"/>
      <c r="AI15" s="3"/>
      <c r="AJ15" s="3" t="str">
        <f>IFERROR(IF(VLOOKUP($A15,EU_Extra!$A:$AD,COLUMN(EU_Extra!AC$3),FALSE)=0,"",VLOOKUP($A15,EU_Extra!$A:$AD,COLUMN(EU_Extra!AC$3),FALSE)),"")</f>
        <v/>
      </c>
      <c r="AK15" s="3" t="str">
        <f>IFERROR(IF(VLOOKUP($A15,EU_Extra!$A:$AD,COLUMN(EU_Extra!AD$3),FALSE)=0,"",VLOOKUP($A15,EU_Extra!$A:$AD,COLUMN(EU_Extra!AD$3),FALSE)),"")</f>
        <v/>
      </c>
      <c r="AO15" s="85" t="str">
        <f t="shared" si="7"/>
        <v>Ausfuhr_AI</v>
      </c>
      <c r="AP15" s="2" t="str">
        <f t="shared" si="8"/>
        <v>Ausfuhr</v>
      </c>
      <c r="AQ15" s="2" t="str">
        <f t="shared" si="9"/>
        <v>AI</v>
      </c>
      <c r="AR15" s="2" t="str">
        <f>VLOOKUP(AQ15,Countries!A:B,2,FALSE)</f>
        <v>Anguilla</v>
      </c>
      <c r="AS15" s="3" t="str">
        <f t="shared" si="10"/>
        <v/>
      </c>
      <c r="AT15" s="3">
        <f t="shared" si="11"/>
        <v>0</v>
      </c>
      <c r="AU15" s="3" t="str">
        <f t="shared" si="12"/>
        <v/>
      </c>
      <c r="AV15" s="15" t="str">
        <f t="shared" si="13"/>
        <v/>
      </c>
      <c r="AW15" s="88" t="str">
        <f t="shared" si="14"/>
        <v/>
      </c>
      <c r="AX15" s="89">
        <f t="shared" si="15"/>
        <v>1.1999999999999998E-8</v>
      </c>
    </row>
    <row r="16" spans="1:52">
      <c r="A16" s="85" t="str">
        <f t="shared" si="1"/>
        <v>Ausfuhr_AQ</v>
      </c>
      <c r="B16" s="2" t="str">
        <f t="shared" si="16"/>
        <v>Ausfuhr</v>
      </c>
      <c r="C16" s="1" t="str">
        <f>Countries!A15</f>
        <v>AQ</v>
      </c>
      <c r="D16" s="3" t="str">
        <f>IFERROR(IF(VLOOKUP($A16,EU_Extra!$A:$AD,COLUMN(EU_Extra!#REF!),FALSE)=0,"",VLOOKUP($A16,EU_Extra!$A:$AD,COLUMN(EU_Extra!#REF!),FALSE)),"")</f>
        <v/>
      </c>
      <c r="E16" s="3" t="str">
        <f>IFERROR(IF(VLOOKUP($A16,EU_Extra!$A:$AD,COLUMN(EU_Extra!#REF!),FALSE)=0,"",VLOOKUP($A16,EU_Extra!$A:$AD,COLUMN(EU_Extra!#REF!),FALSE)),"")</f>
        <v/>
      </c>
      <c r="F16" s="3" t="str">
        <f>IFERROR(IF(VLOOKUP($A16,EU_Extra!$A:$AD,COLUMN(EU_Extra!E$3),FALSE)=0,"",VLOOKUP($A16,EU_Extra!$A:$AD,COLUMN(EU_Extra!E$3),FALSE)),"")</f>
        <v/>
      </c>
      <c r="G16" s="3" t="str">
        <f>IFERROR(IF(VLOOKUP($A16,EU_Extra!$A:$AD,COLUMN(EU_Extra!F$3),FALSE)=0,"",VLOOKUP($A16,EU_Extra!$A:$AD,COLUMN(EU_Extra!F$3),FALSE)),"")</f>
        <v/>
      </c>
      <c r="H16" s="3" t="str">
        <f>IFERROR(IF(VLOOKUP($A16,EU_Extra!$A:$AD,COLUMN(EU_Extra!G$3),FALSE)=0,"",VLOOKUP($A16,EU_Extra!$A:$AD,COLUMN(EU_Extra!G$3),FALSE)),"")</f>
        <v/>
      </c>
      <c r="I16" s="3">
        <f>IFERROR(IF(VLOOKUP($A16,EU_Extra!$A:$AD,COLUMN(EU_Extra!H$3),FALSE)=0,"",VLOOKUP($A16,EU_Extra!$A:$AD,COLUMN(EU_Extra!H$3),FALSE)),"")</f>
        <v>5.0000000000000001E-4</v>
      </c>
      <c r="J16" s="3">
        <f>IFERROR(IF(VLOOKUP($A16,EU_Extra!$A:$AD,COLUMN(EU_Extra!I$3),FALSE)=0,"",VLOOKUP($A16,EU_Extra!$A:$AD,COLUMN(EU_Extra!I$3),FALSE)),"")</f>
        <v>1.9999999999999998E-4</v>
      </c>
      <c r="K16" s="3">
        <f>IFERROR(IF(VLOOKUP($A16,EU_Extra!$A:$AD,COLUMN(EU_Extra!J$3),FALSE)=0,"",VLOOKUP($A16,EU_Extra!$A:$AD,COLUMN(EU_Extra!J$3),FALSE)),"")</f>
        <v>5.0000000000000001E-4</v>
      </c>
      <c r="L16" s="3">
        <f>IFERROR(IF(VLOOKUP($A16,EU_Extra!$A:$AD,COLUMN(EU_Extra!K$3),FALSE)=0,"",VLOOKUP($A16,EU_Extra!$A:$AD,COLUMN(EU_Extra!K$3),FALSE)),"")</f>
        <v>3.9999999999999996E-4</v>
      </c>
      <c r="M16" s="3">
        <f>IFERROR(IF(VLOOKUP($A16,EU_Extra!$A:$AD,COLUMN(EU_Extra!L$3),FALSE)=0,"",VLOOKUP($A16,EU_Extra!$A:$AD,COLUMN(EU_Extra!L$3),FALSE)),"")</f>
        <v>6.9999999999999999E-4</v>
      </c>
      <c r="N16" s="3">
        <f>IFERROR(IF(VLOOKUP($A16,EU_Extra!$A:$AD,COLUMN(EU_Extra!M$3),FALSE)=0,"",VLOOKUP($A16,EU_Extra!$A:$AD,COLUMN(EU_Extra!M$3),FALSE)),"")</f>
        <v>6.0799999999999993E-4</v>
      </c>
      <c r="O16" s="3">
        <f>IFERROR(IF(VLOOKUP($A16,EU_Extra!$A:$AD,COLUMN(EU_Extra!N$3),FALSE)=0,"",VLOOKUP($A16,EU_Extra!$A:$AD,COLUMN(EU_Extra!N$3),FALSE)),"")</f>
        <v>4.9999999999999996E-5</v>
      </c>
      <c r="P16" s="3">
        <f>IFERROR(IF(VLOOKUP($A16,EU_Extra!$A:$AD,COLUMN(EU_Extra!O$3),FALSE)=0,"",VLOOKUP($A16,EU_Extra!$A:$AD,COLUMN(EU_Extra!O$3),FALSE)),"")</f>
        <v>2.0099999999999998E-4</v>
      </c>
      <c r="Q16" s="3">
        <f>IFERROR(IF(VLOOKUP($A16,EU_Extra!$A:$AD,COLUMN(EU_Extra!P$3),FALSE)=0,"",VLOOKUP($A16,EU_Extra!$A:$AD,COLUMN(EU_Extra!P$3),FALSE)),"")</f>
        <v>3.7999999999999995E-5</v>
      </c>
      <c r="R16" s="3">
        <f>IFERROR(IF(VLOOKUP($A16,EU_Extra!$A:$AD,COLUMN(EU_Extra!Q$3),FALSE)=0,"",VLOOKUP($A16,EU_Extra!$A:$AD,COLUMN(EU_Extra!Q$3),FALSE)),"")</f>
        <v>1.55E-4</v>
      </c>
      <c r="S16" s="3">
        <f>IFERROR(IF(VLOOKUP($A16,EU_Extra!$A:$AD,COLUMN(EU_Extra!R$3),FALSE)=0,"",VLOOKUP($A16,EU_Extra!$A:$AD,COLUMN(EU_Extra!R$3),FALSE)),"")</f>
        <v>1.9999999999999998E-5</v>
      </c>
      <c r="T16" s="3">
        <f>IFERROR(IF(VLOOKUP($A16,EU_Extra!$A:$AD,COLUMN(EU_Extra!S$3),FALSE)=0,"",VLOOKUP($A16,EU_Extra!$A:$AD,COLUMN(EU_Extra!S$3),FALSE)),"")</f>
        <v>2.0599999999999999E-4</v>
      </c>
      <c r="U16" s="3">
        <f>IFERROR(IF(VLOOKUP($A16,EU_Extra!$A:$AD,COLUMN(EU_Extra!T$3),FALSE)=0,"",VLOOKUP($A16,EU_Extra!$A:$AD,COLUMN(EU_Extra!T$3),FALSE)),"")</f>
        <v>1.08E-4</v>
      </c>
      <c r="V16" s="3">
        <f>IFERROR(IF(VLOOKUP($A16,EU_Extra!$A:$AD,COLUMN(EU_Extra!U$3),FALSE)=0,"",VLOOKUP($A16,EU_Extra!$A:$AD,COLUMN(EU_Extra!U$3),FALSE)),"")</f>
        <v>4.5399999999999998E-4</v>
      </c>
      <c r="W16" s="3" t="str">
        <f>IFERROR(IF(VLOOKUP($A16,EU_Extra!$A:$AD,COLUMN(EU_Extra!V$3),FALSE)=0,"",VLOOKUP($A16,EU_Extra!$A:$AD,COLUMN(EU_Extra!V$3),FALSE)),"")</f>
        <v/>
      </c>
      <c r="X16" s="3">
        <f>IFERROR(IF(VLOOKUP($A16,EU_Extra!$A:$AD,COLUMN(EU_Extra!W$3),FALSE)=0,"",VLOOKUP($A16,EU_Extra!$A:$AD,COLUMN(EU_Extra!W$3),FALSE)),"")</f>
        <v>2.9384000000000002E-4</v>
      </c>
      <c r="Y16" s="3">
        <f>IFERROR(IF(VLOOKUP($A16,EU_Extra!$A:$AD,COLUMN(EU_Extra!X$3),FALSE)=0,"",VLOOKUP($A16,EU_Extra!$A:$AD,COLUMN(EU_Extra!X$3),FALSE)),"")</f>
        <v>1.2400000000000001E-4</v>
      </c>
      <c r="Z16" s="3">
        <f>IFERROR(IF(VLOOKUP($A16,EU_Extra!$A:$AD,COLUMN(EU_Extra!Y$3),FALSE)=0,"",VLOOKUP($A16,EU_Extra!$A:$AD,COLUMN(EU_Extra!Y$3),FALSE)),"")</f>
        <v>3.3199999999999999E-4</v>
      </c>
      <c r="AA16" s="157">
        <f t="shared" si="2"/>
        <v>3.5E-4</v>
      </c>
      <c r="AB16" s="3">
        <f t="shared" si="3"/>
        <v>1.1133333333333333E-4</v>
      </c>
      <c r="AC16" s="3">
        <f t="shared" si="4"/>
        <v>3.7392000000000002E-4</v>
      </c>
      <c r="AD16" s="3">
        <f t="shared" si="5"/>
        <v>2.0892000000000003E-4</v>
      </c>
      <c r="AE16" s="3">
        <f t="shared" si="6"/>
        <v>2.2800000000000001E-4</v>
      </c>
      <c r="AF16" s="3"/>
      <c r="AG16" s="3"/>
      <c r="AH16" s="3"/>
      <c r="AI16" s="3"/>
      <c r="AJ16" s="3" t="str">
        <f>IFERROR(IF(VLOOKUP($A16,EU_Extra!$A:$AD,COLUMN(EU_Extra!AC$3),FALSE)=0,"",VLOOKUP($A16,EU_Extra!$A:$AD,COLUMN(EU_Extra!AC$3),FALSE)),"")</f>
        <v/>
      </c>
      <c r="AK16" s="3" t="str">
        <f>IFERROR(IF(VLOOKUP($A16,EU_Extra!$A:$AD,COLUMN(EU_Extra!AD$3),FALSE)=0,"",VLOOKUP($A16,EU_Extra!$A:$AD,COLUMN(EU_Extra!AD$3),FALSE)),"")</f>
        <v/>
      </c>
      <c r="AO16" s="85" t="str">
        <f t="shared" si="7"/>
        <v>Ausfuhr_AQ</v>
      </c>
      <c r="AP16" s="2" t="str">
        <f t="shared" si="8"/>
        <v>Ausfuhr</v>
      </c>
      <c r="AQ16" s="2" t="str">
        <f t="shared" si="9"/>
        <v>AQ</v>
      </c>
      <c r="AR16" s="2" t="str">
        <f>VLOOKUP(AQ16,Countries!A:B,2,FALSE)</f>
        <v>Antarktis</v>
      </c>
      <c r="AS16" s="3">
        <f t="shared" si="10"/>
        <v>3.3199999999999999E-4</v>
      </c>
      <c r="AT16" s="3">
        <f t="shared" si="11"/>
        <v>2.0892000000000003E-4</v>
      </c>
      <c r="AU16" s="3">
        <f t="shared" si="12"/>
        <v>-1.2307999999999997E-4</v>
      </c>
      <c r="AV16" s="15">
        <f t="shared" si="13"/>
        <v>-0.37072287856626496</v>
      </c>
      <c r="AW16" s="88">
        <f t="shared" si="14"/>
        <v>3.547037025092747E-7</v>
      </c>
      <c r="AX16" s="89">
        <f t="shared" si="15"/>
        <v>1.5751907513184306E-7</v>
      </c>
    </row>
    <row r="17" spans="1:50">
      <c r="A17" s="85" t="str">
        <f t="shared" si="1"/>
        <v>Ausfuhr_AG</v>
      </c>
      <c r="B17" s="2" t="str">
        <f t="shared" si="16"/>
        <v>Ausfuhr</v>
      </c>
      <c r="C17" s="1" t="str">
        <f>Countries!A16</f>
        <v>AG</v>
      </c>
      <c r="D17" s="3" t="str">
        <f>IFERROR(IF(VLOOKUP($A17,EU_Extra!$A:$AD,COLUMN(EU_Extra!#REF!),FALSE)=0,"",VLOOKUP($A17,EU_Extra!$A:$AD,COLUMN(EU_Extra!#REF!),FALSE)),"")</f>
        <v/>
      </c>
      <c r="E17" s="3" t="str">
        <f>IFERROR(IF(VLOOKUP($A17,EU_Extra!$A:$AD,COLUMN(EU_Extra!#REF!),FALSE)=0,"",VLOOKUP($A17,EU_Extra!$A:$AD,COLUMN(EU_Extra!#REF!),FALSE)),"")</f>
        <v/>
      </c>
      <c r="F17" s="3">
        <f>IFERROR(IF(VLOOKUP($A17,EU_Extra!$A:$AD,COLUMN(EU_Extra!E$3),FALSE)=0,"",VLOOKUP($A17,EU_Extra!$A:$AD,COLUMN(EU_Extra!E$3),FALSE)),"")</f>
        <v>0.28837251999999997</v>
      </c>
      <c r="G17" s="3">
        <f>IFERROR(IF(VLOOKUP($A17,EU_Extra!$A:$AD,COLUMN(EU_Extra!F$3),FALSE)=0,"",VLOOKUP($A17,EU_Extra!$A:$AD,COLUMN(EU_Extra!F$3),FALSE)),"")</f>
        <v>8.4479999999999993E-4</v>
      </c>
      <c r="H17" s="3">
        <f>IFERROR(IF(VLOOKUP($A17,EU_Extra!$A:$AD,COLUMN(EU_Extra!G$3),FALSE)=0,"",VLOOKUP($A17,EU_Extra!$A:$AD,COLUMN(EU_Extra!G$3),FALSE)),"")</f>
        <v>2.342E-2</v>
      </c>
      <c r="I17" s="3">
        <f>IFERROR(IF(VLOOKUP($A17,EU_Extra!$A:$AD,COLUMN(EU_Extra!H$3),FALSE)=0,"",VLOOKUP($A17,EU_Extra!$A:$AD,COLUMN(EU_Extra!H$3),FALSE)),"")</f>
        <v>5.7429999999999998E-3</v>
      </c>
      <c r="J17" s="3">
        <f>IFERROR(IF(VLOOKUP($A17,EU_Extra!$A:$AD,COLUMN(EU_Extra!I$3),FALSE)=0,"",VLOOKUP($A17,EU_Extra!$A:$AD,COLUMN(EU_Extra!I$3),FALSE)),"")</f>
        <v>0.23811199999999999</v>
      </c>
      <c r="K17" s="3">
        <f>IFERROR(IF(VLOOKUP($A17,EU_Extra!$A:$AD,COLUMN(EU_Extra!J$3),FALSE)=0,"",VLOOKUP($A17,EU_Extra!$A:$AD,COLUMN(EU_Extra!J$3),FALSE)),"")</f>
        <v>0.12879299999999999</v>
      </c>
      <c r="L17" s="3">
        <f>IFERROR(IF(VLOOKUP($A17,EU_Extra!$A:$AD,COLUMN(EU_Extra!K$3),FALSE)=0,"",VLOOKUP($A17,EU_Extra!$A:$AD,COLUMN(EU_Extra!K$3),FALSE)),"")</f>
        <v>0.27560000000000001</v>
      </c>
      <c r="M17" s="3" t="str">
        <f>IFERROR(IF(VLOOKUP($A17,EU_Extra!$A:$AD,COLUMN(EU_Extra!L$3),FALSE)=0,"",VLOOKUP($A17,EU_Extra!$A:$AD,COLUMN(EU_Extra!L$3),FALSE)),"")</f>
        <v>Eps</v>
      </c>
      <c r="N17" s="3" t="str">
        <f>IFERROR(IF(VLOOKUP($A17,EU_Extra!$A:$AD,COLUMN(EU_Extra!M$3),FALSE)=0,"",VLOOKUP($A17,EU_Extra!$A:$AD,COLUMN(EU_Extra!M$3),FALSE)),"")</f>
        <v/>
      </c>
      <c r="O17" s="3">
        <f>IFERROR(IF(VLOOKUP($A17,EU_Extra!$A:$AD,COLUMN(EU_Extra!N$3),FALSE)=0,"",VLOOKUP($A17,EU_Extra!$A:$AD,COLUMN(EU_Extra!N$3),FALSE)),"")</f>
        <v>1.9999999999999998E-5</v>
      </c>
      <c r="P17" s="3" t="str">
        <f>IFERROR(IF(VLOOKUP($A17,EU_Extra!$A:$AD,COLUMN(EU_Extra!O$3),FALSE)=0,"",VLOOKUP($A17,EU_Extra!$A:$AD,COLUMN(EU_Extra!O$3),FALSE)),"")</f>
        <v/>
      </c>
      <c r="Q17" s="3" t="str">
        <f>IFERROR(IF(VLOOKUP($A17,EU_Extra!$A:$AD,COLUMN(EU_Extra!P$3),FALSE)=0,"",VLOOKUP($A17,EU_Extra!$A:$AD,COLUMN(EU_Extra!P$3),FALSE)),"")</f>
        <v/>
      </c>
      <c r="R17" s="3">
        <f>IFERROR(IF(VLOOKUP($A17,EU_Extra!$A:$AD,COLUMN(EU_Extra!Q$3),FALSE)=0,"",VLOOKUP($A17,EU_Extra!$A:$AD,COLUMN(EU_Extra!Q$3),FALSE)),"")</f>
        <v>1.236E-5</v>
      </c>
      <c r="S17" s="3" t="str">
        <f>IFERROR(IF(VLOOKUP($A17,EU_Extra!$A:$AD,COLUMN(EU_Extra!R$3),FALSE)=0,"",VLOOKUP($A17,EU_Extra!$A:$AD,COLUMN(EU_Extra!R$3),FALSE)),"")</f>
        <v/>
      </c>
      <c r="T17" s="3" t="str">
        <f>IFERROR(IF(VLOOKUP($A17,EU_Extra!$A:$AD,COLUMN(EU_Extra!S$3),FALSE)=0,"",VLOOKUP($A17,EU_Extra!$A:$AD,COLUMN(EU_Extra!S$3),FALSE)),"")</f>
        <v/>
      </c>
      <c r="U17" s="3" t="str">
        <f>IFERROR(IF(VLOOKUP($A17,EU_Extra!$A:$AD,COLUMN(EU_Extra!T$3),FALSE)=0,"",VLOOKUP($A17,EU_Extra!$A:$AD,COLUMN(EU_Extra!T$3),FALSE)),"")</f>
        <v/>
      </c>
      <c r="V17" s="3" t="str">
        <f>IFERROR(IF(VLOOKUP($A17,EU_Extra!$A:$AD,COLUMN(EU_Extra!U$3),FALSE)=0,"",VLOOKUP($A17,EU_Extra!$A:$AD,COLUMN(EU_Extra!U$3),FALSE)),"")</f>
        <v/>
      </c>
      <c r="W17" s="3">
        <f>IFERROR(IF(VLOOKUP($A17,EU_Extra!$A:$AD,COLUMN(EU_Extra!V$3),FALSE)=0,"",VLOOKUP($A17,EU_Extra!$A:$AD,COLUMN(EU_Extra!V$3),FALSE)),"")</f>
        <v>1.5499999999999999E-3</v>
      </c>
      <c r="X17" s="3" t="str">
        <f>IFERROR(IF(VLOOKUP($A17,EU_Extra!$A:$AD,COLUMN(EU_Extra!W$3),FALSE)=0,"",VLOOKUP($A17,EU_Extra!$A:$AD,COLUMN(EU_Extra!W$3),FALSE)),"")</f>
        <v/>
      </c>
      <c r="Y17" s="3" t="str">
        <f>IFERROR(IF(VLOOKUP($A17,EU_Extra!$A:$AD,COLUMN(EU_Extra!X$3),FALSE)=0,"",VLOOKUP($A17,EU_Extra!$A:$AD,COLUMN(EU_Extra!X$3),FALSE)),"")</f>
        <v/>
      </c>
      <c r="Z17" s="3">
        <f>IFERROR(IF(VLOOKUP($A17,EU_Extra!$A:$AD,COLUMN(EU_Extra!Y$3),FALSE)=0,"",VLOOKUP($A17,EU_Extra!$A:$AD,COLUMN(EU_Extra!Y$3),FALSE)),"")</f>
        <v>2.4599999999999996E-4</v>
      </c>
      <c r="AA17" s="157">
        <f t="shared" si="2"/>
        <v>8.9091666666666666E-2</v>
      </c>
      <c r="AB17" s="3">
        <f t="shared" si="3"/>
        <v>0</v>
      </c>
      <c r="AC17" s="3">
        <f t="shared" si="4"/>
        <v>1.5499999999999999E-3</v>
      </c>
      <c r="AD17" s="3">
        <f t="shared" si="5"/>
        <v>1.5499999999999999E-3</v>
      </c>
      <c r="AE17" s="3">
        <f t="shared" si="6"/>
        <v>2.4599999999999996E-4</v>
      </c>
      <c r="AF17" s="3"/>
      <c r="AG17" s="3"/>
      <c r="AH17" s="3"/>
      <c r="AI17" s="3"/>
      <c r="AJ17" s="3" t="str">
        <f>IFERROR(IF(VLOOKUP($A17,EU_Extra!$A:$AD,COLUMN(EU_Extra!AC$3),FALSE)=0,"",VLOOKUP($A17,EU_Extra!$A:$AD,COLUMN(EU_Extra!AC$3),FALSE)),"")</f>
        <v/>
      </c>
      <c r="AK17" s="3" t="str">
        <f>IFERROR(IF(VLOOKUP($A17,EU_Extra!$A:$AD,COLUMN(EU_Extra!AD$3),FALSE)=0,"",VLOOKUP($A17,EU_Extra!$A:$AD,COLUMN(EU_Extra!AD$3),FALSE)),"")</f>
        <v/>
      </c>
      <c r="AO17" s="85" t="str">
        <f t="shared" si="7"/>
        <v>Ausfuhr_AG</v>
      </c>
      <c r="AP17" s="2" t="str">
        <f t="shared" si="8"/>
        <v>Ausfuhr</v>
      </c>
      <c r="AQ17" s="2" t="str">
        <f t="shared" si="9"/>
        <v>AG</v>
      </c>
      <c r="AR17" s="2" t="str">
        <f>VLOOKUP(AQ17,Countries!A:B,2,FALSE)</f>
        <v>Antigua und Barbuda</v>
      </c>
      <c r="AS17" s="3">
        <f t="shared" si="10"/>
        <v>2.4599999999999996E-4</v>
      </c>
      <c r="AT17" s="3">
        <f t="shared" si="11"/>
        <v>1.5499999999999999E-3</v>
      </c>
      <c r="AU17" s="3">
        <f t="shared" si="12"/>
        <v>1.304E-3</v>
      </c>
      <c r="AV17" s="15">
        <f t="shared" si="13"/>
        <v>5.3008130221300824</v>
      </c>
      <c r="AW17" s="88">
        <f t="shared" si="14"/>
        <v>2.6719009282313726E-7</v>
      </c>
      <c r="AX17" s="89">
        <f t="shared" si="15"/>
        <v>1.0862025964692547E-6</v>
      </c>
    </row>
    <row r="18" spans="1:50">
      <c r="A18" s="85" t="str">
        <f t="shared" si="1"/>
        <v>Ausfuhr_SY</v>
      </c>
      <c r="B18" s="2" t="str">
        <f t="shared" si="16"/>
        <v>Ausfuhr</v>
      </c>
      <c r="C18" s="1" t="str">
        <f>Countries!A17</f>
        <v>SY</v>
      </c>
      <c r="D18" s="3" t="str">
        <f>IFERROR(IF(VLOOKUP($A18,EU_Extra!$A:$AD,COLUMN(EU_Extra!#REF!),FALSE)=0,"",VLOOKUP($A18,EU_Extra!$A:$AD,COLUMN(EU_Extra!#REF!),FALSE)),"")</f>
        <v/>
      </c>
      <c r="E18" s="3" t="str">
        <f>IFERROR(IF(VLOOKUP($A18,EU_Extra!$A:$AD,COLUMN(EU_Extra!#REF!),FALSE)=0,"",VLOOKUP($A18,EU_Extra!$A:$AD,COLUMN(EU_Extra!#REF!),FALSE)),"")</f>
        <v/>
      </c>
      <c r="F18" s="3">
        <f>IFERROR(IF(VLOOKUP($A18,EU_Extra!$A:$AD,COLUMN(EU_Extra!E$3),FALSE)=0,"",VLOOKUP($A18,EU_Extra!$A:$AD,COLUMN(EU_Extra!E$3),FALSE)),"")</f>
        <v>467.32225499999998</v>
      </c>
      <c r="G18" s="3">
        <f>IFERROR(IF(VLOOKUP($A18,EU_Extra!$A:$AD,COLUMN(EU_Extra!F$3),FALSE)=0,"",VLOOKUP($A18,EU_Extra!$A:$AD,COLUMN(EU_Extra!F$3),FALSE)),"")</f>
        <v>625.42110000000002</v>
      </c>
      <c r="H18" s="3">
        <f>IFERROR(IF(VLOOKUP($A18,EU_Extra!$A:$AD,COLUMN(EU_Extra!G$3),FALSE)=0,"",VLOOKUP($A18,EU_Extra!$A:$AD,COLUMN(EU_Extra!G$3),FALSE)),"")</f>
        <v>512.17079999999999</v>
      </c>
      <c r="I18" s="3">
        <f>IFERROR(IF(VLOOKUP($A18,EU_Extra!$A:$AD,COLUMN(EU_Extra!H$3),FALSE)=0,"",VLOOKUP($A18,EU_Extra!$A:$AD,COLUMN(EU_Extra!H$3),FALSE)),"")</f>
        <v>544.84619999999995</v>
      </c>
      <c r="J18" s="3">
        <f>IFERROR(IF(VLOOKUP($A18,EU_Extra!$A:$AD,COLUMN(EU_Extra!I$3),FALSE)=0,"",VLOOKUP($A18,EU_Extra!$A:$AD,COLUMN(EU_Extra!I$3),FALSE)),"")</f>
        <v>697.86479999999995</v>
      </c>
      <c r="K18" s="3">
        <f>IFERROR(IF(VLOOKUP($A18,EU_Extra!$A:$AD,COLUMN(EU_Extra!J$3),FALSE)=0,"",VLOOKUP($A18,EU_Extra!$A:$AD,COLUMN(EU_Extra!J$3),FALSE)),"")</f>
        <v>64.763899999999992</v>
      </c>
      <c r="L18" s="3">
        <f>IFERROR(IF(VLOOKUP($A18,EU_Extra!$A:$AD,COLUMN(EU_Extra!K$3),FALSE)=0,"",VLOOKUP($A18,EU_Extra!$A:$AD,COLUMN(EU_Extra!K$3),FALSE)),"")</f>
        <v>23.874199999999998</v>
      </c>
      <c r="M18" s="3">
        <f>IFERROR(IF(VLOOKUP($A18,EU_Extra!$A:$AD,COLUMN(EU_Extra!L$3),FALSE)=0,"",VLOOKUP($A18,EU_Extra!$A:$AD,COLUMN(EU_Extra!L$3),FALSE)),"")</f>
        <v>18.370200000000001</v>
      </c>
      <c r="N18" s="3">
        <f>IFERROR(IF(VLOOKUP($A18,EU_Extra!$A:$AD,COLUMN(EU_Extra!M$3),FALSE)=0,"",VLOOKUP($A18,EU_Extra!$A:$AD,COLUMN(EU_Extra!M$3),FALSE)),"")</f>
        <v>141.972039</v>
      </c>
      <c r="O18" s="3">
        <f>IFERROR(IF(VLOOKUP($A18,EU_Extra!$A:$AD,COLUMN(EU_Extra!N$3),FALSE)=0,"",VLOOKUP($A18,EU_Extra!$A:$AD,COLUMN(EU_Extra!N$3),FALSE)),"")</f>
        <v>56.739266999999998</v>
      </c>
      <c r="P18" s="3">
        <f>IFERROR(IF(VLOOKUP($A18,EU_Extra!$A:$AD,COLUMN(EU_Extra!O$3),FALSE)=0,"",VLOOKUP($A18,EU_Extra!$A:$AD,COLUMN(EU_Extra!O$3),FALSE)),"")</f>
        <v>280.80762899999996</v>
      </c>
      <c r="Q18" s="3">
        <f>IFERROR(IF(VLOOKUP($A18,EU_Extra!$A:$AD,COLUMN(EU_Extra!P$3),FALSE)=0,"",VLOOKUP($A18,EU_Extra!$A:$AD,COLUMN(EU_Extra!P$3),FALSE)),"")</f>
        <v>85.308543</v>
      </c>
      <c r="R18" s="3">
        <f>IFERROR(IF(VLOOKUP($A18,EU_Extra!$A:$AD,COLUMN(EU_Extra!Q$3),FALSE)=0,"",VLOOKUP($A18,EU_Extra!$A:$AD,COLUMN(EU_Extra!Q$3),FALSE)),"")</f>
        <v>38.107301999999997</v>
      </c>
      <c r="S18" s="3">
        <f>IFERROR(IF(VLOOKUP($A18,EU_Extra!$A:$AD,COLUMN(EU_Extra!R$3),FALSE)=0,"",VLOOKUP($A18,EU_Extra!$A:$AD,COLUMN(EU_Extra!R$3),FALSE)),"")</f>
        <v>38.402101999999999</v>
      </c>
      <c r="T18" s="3">
        <f>IFERROR(IF(VLOOKUP($A18,EU_Extra!$A:$AD,COLUMN(EU_Extra!S$3),FALSE)=0,"",VLOOKUP($A18,EU_Extra!$A:$AD,COLUMN(EU_Extra!S$3),FALSE)),"")</f>
        <v>21.626137</v>
      </c>
      <c r="U18" s="3">
        <f>IFERROR(IF(VLOOKUP($A18,EU_Extra!$A:$AD,COLUMN(EU_Extra!T$3),FALSE)=0,"",VLOOKUP($A18,EU_Extra!$A:$AD,COLUMN(EU_Extra!T$3),FALSE)),"")</f>
        <v>40.036187999999996</v>
      </c>
      <c r="V18" s="3">
        <f>IFERROR(IF(VLOOKUP($A18,EU_Extra!$A:$AD,COLUMN(EU_Extra!U$3),FALSE)=0,"",VLOOKUP($A18,EU_Extra!$A:$AD,COLUMN(EU_Extra!U$3),FALSE)),"")</f>
        <v>226.192432</v>
      </c>
      <c r="W18" s="3">
        <f>IFERROR(IF(VLOOKUP($A18,EU_Extra!$A:$AD,COLUMN(EU_Extra!V$3),FALSE)=0,"",VLOOKUP($A18,EU_Extra!$A:$AD,COLUMN(EU_Extra!V$3),FALSE)),"")</f>
        <v>30.367999999999999</v>
      </c>
      <c r="X18" s="3">
        <f>IFERROR(IF(VLOOKUP($A18,EU_Extra!$A:$AD,COLUMN(EU_Extra!W$3),FALSE)=0,"",VLOOKUP($A18,EU_Extra!$A:$AD,COLUMN(EU_Extra!W$3),FALSE)),"")</f>
        <v>3.3359999999999999</v>
      </c>
      <c r="Y18" s="3">
        <f>IFERROR(IF(VLOOKUP($A18,EU_Extra!$A:$AD,COLUMN(EU_Extra!X$3),FALSE)=0,"",VLOOKUP($A18,EU_Extra!$A:$AD,COLUMN(EU_Extra!X$3),FALSE)),"")</f>
        <v>10.863999999999999</v>
      </c>
      <c r="Z18" s="3" t="str">
        <f>IFERROR(IF(VLOOKUP($A18,EU_Extra!$A:$AD,COLUMN(EU_Extra!Y$3),FALSE)=0,"",VLOOKUP($A18,EU_Extra!$A:$AD,COLUMN(EU_Extra!Y$3),FALSE)),"")</f>
        <v/>
      </c>
      <c r="AA18" s="157">
        <f t="shared" si="2"/>
        <v>584.96059999999989</v>
      </c>
      <c r="AB18" s="3">
        <f t="shared" si="3"/>
        <v>33.354808999999996</v>
      </c>
      <c r="AC18" s="3">
        <f t="shared" si="4"/>
        <v>86.632143999999997</v>
      </c>
      <c r="AD18" s="3">
        <f t="shared" si="5"/>
        <v>14.856</v>
      </c>
      <c r="AE18" s="3">
        <f t="shared" si="6"/>
        <v>10.863999999999999</v>
      </c>
      <c r="AF18" s="3"/>
      <c r="AG18" s="3"/>
      <c r="AH18" s="3"/>
      <c r="AI18" s="3"/>
      <c r="AJ18" s="3" t="str">
        <f>IFERROR(IF(VLOOKUP($A18,EU_Extra!$A:$AD,COLUMN(EU_Extra!AC$3),FALSE)=0,"",VLOOKUP($A18,EU_Extra!$A:$AD,COLUMN(EU_Extra!AC$3),FALSE)),"")</f>
        <v/>
      </c>
      <c r="AK18" s="3" t="str">
        <f>IFERROR(IF(VLOOKUP($A18,EU_Extra!$A:$AD,COLUMN(EU_Extra!AD$3),FALSE)=0,"",VLOOKUP($A18,EU_Extra!$A:$AD,COLUMN(EU_Extra!AD$3),FALSE)),"")</f>
        <v/>
      </c>
      <c r="AO18" s="85" t="str">
        <f t="shared" si="7"/>
        <v>Ausfuhr_SY</v>
      </c>
      <c r="AP18" s="2" t="str">
        <f t="shared" si="8"/>
        <v>Ausfuhr</v>
      </c>
      <c r="AQ18" s="2" t="str">
        <f t="shared" si="9"/>
        <v>SY</v>
      </c>
      <c r="AR18" s="2" t="str">
        <f>VLOOKUP(AQ18,Countries!A:B,2,FALSE)</f>
        <v>Arabische Republik Syrien</v>
      </c>
      <c r="AS18" s="3" t="str">
        <f t="shared" si="10"/>
        <v/>
      </c>
      <c r="AT18" s="3">
        <f t="shared" si="11"/>
        <v>14.856</v>
      </c>
      <c r="AU18" s="3" t="str">
        <f t="shared" si="12"/>
        <v/>
      </c>
      <c r="AV18" s="15" t="str">
        <f t="shared" si="13"/>
        <v/>
      </c>
      <c r="AW18" s="88" t="str">
        <f t="shared" si="14"/>
        <v/>
      </c>
      <c r="AX18" s="89">
        <f t="shared" si="15"/>
        <v>1.0276558079449839E-2</v>
      </c>
    </row>
    <row r="19" spans="1:50">
      <c r="A19" s="85" t="str">
        <f t="shared" si="1"/>
        <v>Ausfuhr_AR</v>
      </c>
      <c r="B19" s="2" t="str">
        <f t="shared" si="16"/>
        <v>Ausfuhr</v>
      </c>
      <c r="C19" s="1" t="str">
        <f>Countries!A18</f>
        <v>AR</v>
      </c>
      <c r="D19" s="3" t="str">
        <f>IFERROR(IF(VLOOKUP($A19,EU_Extra!$A:$AD,COLUMN(EU_Extra!#REF!),FALSE)=0,"",VLOOKUP($A19,EU_Extra!$A:$AD,COLUMN(EU_Extra!#REF!),FALSE)),"")</f>
        <v/>
      </c>
      <c r="E19" s="3" t="str">
        <f>IFERROR(IF(VLOOKUP($A19,EU_Extra!$A:$AD,COLUMN(EU_Extra!#REF!),FALSE)=0,"",VLOOKUP($A19,EU_Extra!$A:$AD,COLUMN(EU_Extra!#REF!),FALSE)),"")</f>
        <v/>
      </c>
      <c r="F19" s="3">
        <f>IFERROR(IF(VLOOKUP($A19,EU_Extra!$A:$AD,COLUMN(EU_Extra!E$3),FALSE)=0,"",VLOOKUP($A19,EU_Extra!$A:$AD,COLUMN(EU_Extra!E$3),FALSE)),"")</f>
        <v>1.6399999999999998E-2</v>
      </c>
      <c r="G19" s="3">
        <f>IFERROR(IF(VLOOKUP($A19,EU_Extra!$A:$AD,COLUMN(EU_Extra!F$3),FALSE)=0,"",VLOOKUP($A19,EU_Extra!$A:$AD,COLUMN(EU_Extra!F$3),FALSE)),"")</f>
        <v>2.4299999999999999E-2</v>
      </c>
      <c r="H19" s="3">
        <f>IFERROR(IF(VLOOKUP($A19,EU_Extra!$A:$AD,COLUMN(EU_Extra!G$3),FALSE)=0,"",VLOOKUP($A19,EU_Extra!$A:$AD,COLUMN(EU_Extra!G$3),FALSE)),"")</f>
        <v>0.158</v>
      </c>
      <c r="I19" s="3">
        <f>IFERROR(IF(VLOOKUP($A19,EU_Extra!$A:$AD,COLUMN(EU_Extra!H$3),FALSE)=0,"",VLOOKUP($A19,EU_Extra!$A:$AD,COLUMN(EU_Extra!H$3),FALSE)),"")</f>
        <v>4.3299999999999998E-2</v>
      </c>
      <c r="J19" s="3">
        <f>IFERROR(IF(VLOOKUP($A19,EU_Extra!$A:$AD,COLUMN(EU_Extra!I$3),FALSE)=0,"",VLOOKUP($A19,EU_Extra!$A:$AD,COLUMN(EU_Extra!I$3),FALSE)),"")</f>
        <v>5.0999999999999997E-2</v>
      </c>
      <c r="K19" s="3">
        <f>IFERROR(IF(VLOOKUP($A19,EU_Extra!$A:$AD,COLUMN(EU_Extra!J$3),FALSE)=0,"",VLOOKUP($A19,EU_Extra!$A:$AD,COLUMN(EU_Extra!J$3),FALSE)),"")</f>
        <v>7.3519999999999992E-3</v>
      </c>
      <c r="L19" s="3">
        <f>IFERROR(IF(VLOOKUP($A19,EU_Extra!$A:$AD,COLUMN(EU_Extra!K$3),FALSE)=0,"",VLOOKUP($A19,EU_Extra!$A:$AD,COLUMN(EU_Extra!K$3),FALSE)),"")</f>
        <v>1.72E-2</v>
      </c>
      <c r="M19" s="3">
        <f>IFERROR(IF(VLOOKUP($A19,EU_Extra!$A:$AD,COLUMN(EU_Extra!L$3),FALSE)=0,"",VLOOKUP($A19,EU_Extra!$A:$AD,COLUMN(EU_Extra!L$3),FALSE)),"")</f>
        <v>3.6999999999999997E-3</v>
      </c>
      <c r="N19" s="3">
        <f>IFERROR(IF(VLOOKUP($A19,EU_Extra!$A:$AD,COLUMN(EU_Extra!M$3),FALSE)=0,"",VLOOKUP($A19,EU_Extra!$A:$AD,COLUMN(EU_Extra!M$3),FALSE)),"")</f>
        <v>2.2543999999999998E-2</v>
      </c>
      <c r="O19" s="3">
        <f>IFERROR(IF(VLOOKUP($A19,EU_Extra!$A:$AD,COLUMN(EU_Extra!N$3),FALSE)=0,"",VLOOKUP($A19,EU_Extra!$A:$AD,COLUMN(EU_Extra!N$3),FALSE)),"")</f>
        <v>1.1722E-2</v>
      </c>
      <c r="P19" s="3">
        <f>IFERROR(IF(VLOOKUP($A19,EU_Extra!$A:$AD,COLUMN(EU_Extra!O$3),FALSE)=0,"",VLOOKUP($A19,EU_Extra!$A:$AD,COLUMN(EU_Extra!O$3),FALSE)),"")</f>
        <v>1.2173E-2</v>
      </c>
      <c r="Q19" s="3">
        <f>IFERROR(IF(VLOOKUP($A19,EU_Extra!$A:$AD,COLUMN(EU_Extra!P$3),FALSE)=0,"",VLOOKUP($A19,EU_Extra!$A:$AD,COLUMN(EU_Extra!P$3),FALSE)),"")</f>
        <v>4.7071999999999996E-2</v>
      </c>
      <c r="R19" s="3">
        <f>IFERROR(IF(VLOOKUP($A19,EU_Extra!$A:$AD,COLUMN(EU_Extra!Q$3),FALSE)=0,"",VLOOKUP($A19,EU_Extra!$A:$AD,COLUMN(EU_Extra!Q$3),FALSE)),"")</f>
        <v>6.633E-3</v>
      </c>
      <c r="S19" s="3">
        <f>IFERROR(IF(VLOOKUP($A19,EU_Extra!$A:$AD,COLUMN(EU_Extra!R$3),FALSE)=0,"",VLOOKUP($A19,EU_Extra!$A:$AD,COLUMN(EU_Extra!R$3),FALSE)),"")</f>
        <v>6.4849999999999994E-3</v>
      </c>
      <c r="T19" s="3">
        <f>IFERROR(IF(VLOOKUP($A19,EU_Extra!$A:$AD,COLUMN(EU_Extra!S$3),FALSE)=0,"",VLOOKUP($A19,EU_Extra!$A:$AD,COLUMN(EU_Extra!S$3),FALSE)),"")</f>
        <v>6.8565199999999996E-3</v>
      </c>
      <c r="U19" s="3">
        <f>IFERROR(IF(VLOOKUP($A19,EU_Extra!$A:$AD,COLUMN(EU_Extra!T$3),FALSE)=0,"",VLOOKUP($A19,EU_Extra!$A:$AD,COLUMN(EU_Extra!T$3),FALSE)),"")</f>
        <v>1.300808E-2</v>
      </c>
      <c r="V19" s="3">
        <f>IFERROR(IF(VLOOKUP($A19,EU_Extra!$A:$AD,COLUMN(EU_Extra!U$3),FALSE)=0,"",VLOOKUP($A19,EU_Extra!$A:$AD,COLUMN(EU_Extra!U$3),FALSE)),"")</f>
        <v>0.1025652</v>
      </c>
      <c r="W19" s="3">
        <f>IFERROR(IF(VLOOKUP($A19,EU_Extra!$A:$AD,COLUMN(EU_Extra!V$3),FALSE)=0,"",VLOOKUP($A19,EU_Extra!$A:$AD,COLUMN(EU_Extra!V$3),FALSE)),"")</f>
        <v>2.3716480000000002E-2</v>
      </c>
      <c r="X19" s="3">
        <f>IFERROR(IF(VLOOKUP($A19,EU_Extra!$A:$AD,COLUMN(EU_Extra!W$3),FALSE)=0,"",VLOOKUP($A19,EU_Extra!$A:$AD,COLUMN(EU_Extra!W$3),FALSE)),"")</f>
        <v>3.4802439999999997E-2</v>
      </c>
      <c r="Y19" s="3">
        <f>IFERROR(IF(VLOOKUP($A19,EU_Extra!$A:$AD,COLUMN(EU_Extra!X$3),FALSE)=0,"",VLOOKUP($A19,EU_Extra!$A:$AD,COLUMN(EU_Extra!X$3),FALSE)),"")</f>
        <v>5.1699679999999998E-2</v>
      </c>
      <c r="Z19" s="3">
        <f>IFERROR(IF(VLOOKUP($A19,EU_Extra!$A:$AD,COLUMN(EU_Extra!Y$3),FALSE)=0,"",VLOOKUP($A19,EU_Extra!$A:$AD,COLUMN(EU_Extra!Y$3),FALSE)),"")</f>
        <v>2.3327000000000001E-2</v>
      </c>
      <c r="AA19" s="157">
        <f t="shared" si="2"/>
        <v>8.4100000000000008E-2</v>
      </c>
      <c r="AB19" s="3">
        <f t="shared" si="3"/>
        <v>8.7831999999999997E-3</v>
      </c>
      <c r="AC19" s="3">
        <f t="shared" si="4"/>
        <v>5.3694706666666668E-2</v>
      </c>
      <c r="AD19" s="3">
        <f t="shared" si="5"/>
        <v>3.6739533333333331E-2</v>
      </c>
      <c r="AE19" s="3">
        <f t="shared" si="6"/>
        <v>3.7513339999999999E-2</v>
      </c>
      <c r="AF19" s="3"/>
      <c r="AG19" s="3"/>
      <c r="AH19" s="3"/>
      <c r="AI19" s="3"/>
      <c r="AJ19" s="3" t="str">
        <f>IFERROR(IF(VLOOKUP($A19,EU_Extra!$A:$AD,COLUMN(EU_Extra!AC$3),FALSE)=0,"",VLOOKUP($A19,EU_Extra!$A:$AD,COLUMN(EU_Extra!AC$3),FALSE)),"")</f>
        <v/>
      </c>
      <c r="AK19" s="3" t="str">
        <f>IFERROR(IF(VLOOKUP($A19,EU_Extra!$A:$AD,COLUMN(EU_Extra!AD$3),FALSE)=0,"",VLOOKUP($A19,EU_Extra!$A:$AD,COLUMN(EU_Extra!AD$3),FALSE)),"")</f>
        <v/>
      </c>
      <c r="AO19" s="85" t="str">
        <f t="shared" si="7"/>
        <v>Ausfuhr_AR</v>
      </c>
      <c r="AP19" s="2" t="str">
        <f t="shared" si="8"/>
        <v>Ausfuhr</v>
      </c>
      <c r="AQ19" s="2" t="str">
        <f t="shared" si="9"/>
        <v>AR</v>
      </c>
      <c r="AR19" s="2" t="str">
        <f>VLOOKUP(AQ19,Countries!A:B,2,FALSE)</f>
        <v>Argentinien</v>
      </c>
      <c r="AS19" s="3">
        <f t="shared" si="10"/>
        <v>2.3327000000000001E-2</v>
      </c>
      <c r="AT19" s="3">
        <f t="shared" si="11"/>
        <v>3.6739533333333331E-2</v>
      </c>
      <c r="AU19" s="3">
        <f t="shared" si="12"/>
        <v>1.341253333333333E-2</v>
      </c>
      <c r="AV19" s="15">
        <f t="shared" si="13"/>
        <v>0.5749789388504879</v>
      </c>
      <c r="AW19" s="88">
        <f t="shared" si="14"/>
        <v>2.4024802013354975E-5</v>
      </c>
      <c r="AX19" s="89">
        <f t="shared" si="15"/>
        <v>2.5430337440689508E-5</v>
      </c>
    </row>
    <row r="20" spans="1:50">
      <c r="A20" s="85" t="str">
        <f t="shared" si="1"/>
        <v>Ausfuhr_AM</v>
      </c>
      <c r="B20" s="2" t="str">
        <f t="shared" si="16"/>
        <v>Ausfuhr</v>
      </c>
      <c r="C20" s="1" t="str">
        <f>Countries!A19</f>
        <v>AM</v>
      </c>
      <c r="D20" s="3" t="str">
        <f>IFERROR(IF(VLOOKUP($A20,EU_Extra!$A:$AD,COLUMN(EU_Extra!#REF!),FALSE)=0,"",VLOOKUP($A20,EU_Extra!$A:$AD,COLUMN(EU_Extra!#REF!),FALSE)),"")</f>
        <v/>
      </c>
      <c r="E20" s="3" t="str">
        <f>IFERROR(IF(VLOOKUP($A20,EU_Extra!$A:$AD,COLUMN(EU_Extra!#REF!),FALSE)=0,"",VLOOKUP($A20,EU_Extra!$A:$AD,COLUMN(EU_Extra!#REF!),FALSE)),"")</f>
        <v/>
      </c>
      <c r="F20" s="3">
        <f>IFERROR(IF(VLOOKUP($A20,EU_Extra!$A:$AD,COLUMN(EU_Extra!E$3),FALSE)=0,"",VLOOKUP($A20,EU_Extra!$A:$AD,COLUMN(EU_Extra!E$3),FALSE)),"")</f>
        <v>4.8523199999999997</v>
      </c>
      <c r="G20" s="3">
        <f>IFERROR(IF(VLOOKUP($A20,EU_Extra!$A:$AD,COLUMN(EU_Extra!F$3),FALSE)=0,"",VLOOKUP($A20,EU_Extra!$A:$AD,COLUMN(EU_Extra!F$3),FALSE)),"")</f>
        <v>8.1181999999999999</v>
      </c>
      <c r="H20" s="3">
        <f>IFERROR(IF(VLOOKUP($A20,EU_Extra!$A:$AD,COLUMN(EU_Extra!G$3),FALSE)=0,"",VLOOKUP($A20,EU_Extra!$A:$AD,COLUMN(EU_Extra!G$3),FALSE)),"")</f>
        <v>2.5442</v>
      </c>
      <c r="I20" s="3">
        <f>IFERROR(IF(VLOOKUP($A20,EU_Extra!$A:$AD,COLUMN(EU_Extra!H$3),FALSE)=0,"",VLOOKUP($A20,EU_Extra!$A:$AD,COLUMN(EU_Extra!H$3),FALSE)),"")</f>
        <v>5.6753</v>
      </c>
      <c r="J20" s="3">
        <f>IFERROR(IF(VLOOKUP($A20,EU_Extra!$A:$AD,COLUMN(EU_Extra!I$3),FALSE)=0,"",VLOOKUP($A20,EU_Extra!$A:$AD,COLUMN(EU_Extra!I$3),FALSE)),"")</f>
        <v>10.1082</v>
      </c>
      <c r="K20" s="3">
        <f>IFERROR(IF(VLOOKUP($A20,EU_Extra!$A:$AD,COLUMN(EU_Extra!J$3),FALSE)=0,"",VLOOKUP($A20,EU_Extra!$A:$AD,COLUMN(EU_Extra!J$3),FALSE)),"")</f>
        <v>3.52725</v>
      </c>
      <c r="L20" s="3">
        <f>IFERROR(IF(VLOOKUP($A20,EU_Extra!$A:$AD,COLUMN(EU_Extra!K$3),FALSE)=0,"",VLOOKUP($A20,EU_Extra!$A:$AD,COLUMN(EU_Extra!K$3),FALSE)),"")</f>
        <v>3.0444459999999998</v>
      </c>
      <c r="M20" s="3">
        <f>IFERROR(IF(VLOOKUP($A20,EU_Extra!$A:$AD,COLUMN(EU_Extra!L$3),FALSE)=0,"",VLOOKUP($A20,EU_Extra!$A:$AD,COLUMN(EU_Extra!L$3),FALSE)),"")</f>
        <v>0.32289999999999996</v>
      </c>
      <c r="N20" s="3">
        <f>IFERROR(IF(VLOOKUP($A20,EU_Extra!$A:$AD,COLUMN(EU_Extra!M$3),FALSE)=0,"",VLOOKUP($A20,EU_Extra!$A:$AD,COLUMN(EU_Extra!M$3),FALSE)),"")</f>
        <v>14.6108888</v>
      </c>
      <c r="O20" s="3">
        <f>IFERROR(IF(VLOOKUP($A20,EU_Extra!$A:$AD,COLUMN(EU_Extra!N$3),FALSE)=0,"",VLOOKUP($A20,EU_Extra!$A:$AD,COLUMN(EU_Extra!N$3),FALSE)),"")</f>
        <v>1.7990909999999998</v>
      </c>
      <c r="P20" s="3">
        <f>IFERROR(IF(VLOOKUP($A20,EU_Extra!$A:$AD,COLUMN(EU_Extra!O$3),FALSE)=0,"",VLOOKUP($A20,EU_Extra!$A:$AD,COLUMN(EU_Extra!O$3),FALSE)),"")</f>
        <v>4.2802359599999997</v>
      </c>
      <c r="Q20" s="3">
        <f>IFERROR(IF(VLOOKUP($A20,EU_Extra!$A:$AD,COLUMN(EU_Extra!P$3),FALSE)=0,"",VLOOKUP($A20,EU_Extra!$A:$AD,COLUMN(EU_Extra!P$3),FALSE)),"")</f>
        <v>4.1966063599999996</v>
      </c>
      <c r="R20" s="3">
        <f>IFERROR(IF(VLOOKUP($A20,EU_Extra!$A:$AD,COLUMN(EU_Extra!Q$3),FALSE)=0,"",VLOOKUP($A20,EU_Extra!$A:$AD,COLUMN(EU_Extra!Q$3),FALSE)),"")</f>
        <v>4.4337560399999996</v>
      </c>
      <c r="S20" s="3">
        <f>IFERROR(IF(VLOOKUP($A20,EU_Extra!$A:$AD,COLUMN(EU_Extra!R$3),FALSE)=0,"",VLOOKUP($A20,EU_Extra!$A:$AD,COLUMN(EU_Extra!R$3),FALSE)),"")</f>
        <v>2.8699171200000002</v>
      </c>
      <c r="T20" s="3">
        <f>IFERROR(IF(VLOOKUP($A20,EU_Extra!$A:$AD,COLUMN(EU_Extra!S$3),FALSE)=0,"",VLOOKUP($A20,EU_Extra!$A:$AD,COLUMN(EU_Extra!S$3),FALSE)),"")</f>
        <v>0.43586668000000001</v>
      </c>
      <c r="U20" s="3">
        <f>IFERROR(IF(VLOOKUP($A20,EU_Extra!$A:$AD,COLUMN(EU_Extra!T$3),FALSE)=0,"",VLOOKUP($A20,EU_Extra!$A:$AD,COLUMN(EU_Extra!T$3),FALSE)),"")</f>
        <v>6.7023600000000001E-3</v>
      </c>
      <c r="V20" s="3">
        <f>IFERROR(IF(VLOOKUP($A20,EU_Extra!$A:$AD,COLUMN(EU_Extra!U$3),FALSE)=0,"",VLOOKUP($A20,EU_Extra!$A:$AD,COLUMN(EU_Extra!U$3),FALSE)),"")</f>
        <v>5.22712E-3</v>
      </c>
      <c r="W20" s="3">
        <f>IFERROR(IF(VLOOKUP($A20,EU_Extra!$A:$AD,COLUMN(EU_Extra!V$3),FALSE)=0,"",VLOOKUP($A20,EU_Extra!$A:$AD,COLUMN(EU_Extra!V$3),FALSE)),"")</f>
        <v>8.4848000000000007E-3</v>
      </c>
      <c r="X20" s="3">
        <f>IFERROR(IF(VLOOKUP($A20,EU_Extra!$A:$AD,COLUMN(EU_Extra!W$3),FALSE)=0,"",VLOOKUP($A20,EU_Extra!$A:$AD,COLUMN(EU_Extra!W$3),FALSE)),"")</f>
        <v>7.9919199999999996E-3</v>
      </c>
      <c r="Y20" s="3">
        <f>IFERROR(IF(VLOOKUP($A20,EU_Extra!$A:$AD,COLUMN(EU_Extra!X$3),FALSE)=0,"",VLOOKUP($A20,EU_Extra!$A:$AD,COLUMN(EU_Extra!X$3),FALSE)),"")</f>
        <v>1.312E-2</v>
      </c>
      <c r="Z20" s="3">
        <f>IFERROR(IF(VLOOKUP($A20,EU_Extra!$A:$AD,COLUMN(EU_Extra!Y$3),FALSE)=0,"",VLOOKUP($A20,EU_Extra!$A:$AD,COLUMN(EU_Extra!Y$3),FALSE)),"")</f>
        <v>0.47241295999999999</v>
      </c>
      <c r="AA20" s="157">
        <f t="shared" si="2"/>
        <v>6.1092333333333331</v>
      </c>
      <c r="AB20" s="3">
        <f t="shared" si="3"/>
        <v>1.1041620533333334</v>
      </c>
      <c r="AC20" s="3">
        <f t="shared" si="4"/>
        <v>7.234613333333334E-3</v>
      </c>
      <c r="AD20" s="3">
        <f t="shared" si="5"/>
        <v>9.8655733333333339E-3</v>
      </c>
      <c r="AE20" s="3">
        <f t="shared" si="6"/>
        <v>0.24276648000000001</v>
      </c>
      <c r="AF20" s="3"/>
      <c r="AG20" s="3"/>
      <c r="AH20" s="3"/>
      <c r="AI20" s="3"/>
      <c r="AJ20" s="3" t="str">
        <f>IFERROR(IF(VLOOKUP($A20,EU_Extra!$A:$AD,COLUMN(EU_Extra!AC$3),FALSE)=0,"",VLOOKUP($A20,EU_Extra!$A:$AD,COLUMN(EU_Extra!AC$3),FALSE)),"")</f>
        <v/>
      </c>
      <c r="AK20" s="3" t="str">
        <f>IFERROR(IF(VLOOKUP($A20,EU_Extra!$A:$AD,COLUMN(EU_Extra!AD$3),FALSE)=0,"",VLOOKUP($A20,EU_Extra!$A:$AD,COLUMN(EU_Extra!AD$3),FALSE)),"")</f>
        <v/>
      </c>
      <c r="AO20" s="85" t="str">
        <f t="shared" si="7"/>
        <v>Ausfuhr_AM</v>
      </c>
      <c r="AP20" s="2" t="str">
        <f t="shared" si="8"/>
        <v>Ausfuhr</v>
      </c>
      <c r="AQ20" s="2" t="str">
        <f t="shared" si="9"/>
        <v>AM</v>
      </c>
      <c r="AR20" s="2" t="str">
        <f>VLOOKUP(AQ20,Countries!A:B,2,FALSE)</f>
        <v>Armenien</v>
      </c>
      <c r="AS20" s="3">
        <f t="shared" si="10"/>
        <v>0.47241295999999999</v>
      </c>
      <c r="AT20" s="3">
        <f t="shared" si="11"/>
        <v>9.8655733333333339E-3</v>
      </c>
      <c r="AU20" s="3">
        <f t="shared" si="12"/>
        <v>-0.46254738666666667</v>
      </c>
      <c r="AV20" s="15">
        <f t="shared" si="13"/>
        <v>-0.97911661575848041</v>
      </c>
      <c r="AW20" s="88">
        <f t="shared" si="14"/>
        <v>4.8623765525712616E-4</v>
      </c>
      <c r="AX20" s="89">
        <f t="shared" si="15"/>
        <v>6.8414473184889305E-6</v>
      </c>
    </row>
    <row r="21" spans="1:50">
      <c r="A21" s="85" t="str">
        <f t="shared" si="1"/>
        <v>Ausfuhr_AW</v>
      </c>
      <c r="B21" s="2" t="str">
        <f t="shared" si="16"/>
        <v>Ausfuhr</v>
      </c>
      <c r="C21" s="1" t="str">
        <f>Countries!A20</f>
        <v>AW</v>
      </c>
      <c r="D21" s="3" t="str">
        <f>IFERROR(IF(VLOOKUP($A21,EU_Extra!$A:$AD,COLUMN(EU_Extra!#REF!),FALSE)=0,"",VLOOKUP($A21,EU_Extra!$A:$AD,COLUMN(EU_Extra!#REF!),FALSE)),"")</f>
        <v/>
      </c>
      <c r="E21" s="3" t="str">
        <f>IFERROR(IF(VLOOKUP($A21,EU_Extra!$A:$AD,COLUMN(EU_Extra!#REF!),FALSE)=0,"",VLOOKUP($A21,EU_Extra!$A:$AD,COLUMN(EU_Extra!#REF!),FALSE)),"")</f>
        <v/>
      </c>
      <c r="F21" s="3">
        <f>IFERROR(IF(VLOOKUP($A21,EU_Extra!$A:$AD,COLUMN(EU_Extra!E$3),FALSE)=0,"",VLOOKUP($A21,EU_Extra!$A:$AD,COLUMN(EU_Extra!E$3),FALSE)),"")</f>
        <v>32.708108000000003</v>
      </c>
      <c r="G21" s="3">
        <f>IFERROR(IF(VLOOKUP($A21,EU_Extra!$A:$AD,COLUMN(EU_Extra!F$3),FALSE)=0,"",VLOOKUP($A21,EU_Extra!$A:$AD,COLUMN(EU_Extra!F$3),FALSE)),"")</f>
        <v>34.371032</v>
      </c>
      <c r="H21" s="3">
        <f>IFERROR(IF(VLOOKUP($A21,EU_Extra!$A:$AD,COLUMN(EU_Extra!G$3),FALSE)=0,"",VLOOKUP($A21,EU_Extra!$A:$AD,COLUMN(EU_Extra!G$3),FALSE)),"")</f>
        <v>38.782171999999996</v>
      </c>
      <c r="I21" s="3">
        <f>IFERROR(IF(VLOOKUP($A21,EU_Extra!$A:$AD,COLUMN(EU_Extra!H$3),FALSE)=0,"",VLOOKUP($A21,EU_Extra!$A:$AD,COLUMN(EU_Extra!H$3),FALSE)),"")</f>
        <v>67.541831999999999</v>
      </c>
      <c r="J21" s="3">
        <f>IFERROR(IF(VLOOKUP($A21,EU_Extra!$A:$AD,COLUMN(EU_Extra!I$3),FALSE)=0,"",VLOOKUP($A21,EU_Extra!$A:$AD,COLUMN(EU_Extra!I$3),FALSE)),"")</f>
        <v>66.34948399999999</v>
      </c>
      <c r="K21" s="3">
        <f>IFERROR(IF(VLOOKUP($A21,EU_Extra!$A:$AD,COLUMN(EU_Extra!J$3),FALSE)=0,"",VLOOKUP($A21,EU_Extra!$A:$AD,COLUMN(EU_Extra!J$3),FALSE)),"")</f>
        <v>6.3299999999999995E-2</v>
      </c>
      <c r="L21" s="3">
        <f>IFERROR(IF(VLOOKUP($A21,EU_Extra!$A:$AD,COLUMN(EU_Extra!K$3),FALSE)=0,"",VLOOKUP($A21,EU_Extra!$A:$AD,COLUMN(EU_Extra!K$3),FALSE)),"")</f>
        <v>4.0843999999999998E-2</v>
      </c>
      <c r="M21" s="3">
        <f>IFERROR(IF(VLOOKUP($A21,EU_Extra!$A:$AD,COLUMN(EU_Extra!L$3),FALSE)=0,"",VLOOKUP($A21,EU_Extra!$A:$AD,COLUMN(EU_Extra!L$3),FALSE)),"")</f>
        <v>9.588552</v>
      </c>
      <c r="N21" s="3">
        <f>IFERROR(IF(VLOOKUP($A21,EU_Extra!$A:$AD,COLUMN(EU_Extra!M$3),FALSE)=0,"",VLOOKUP($A21,EU_Extra!$A:$AD,COLUMN(EU_Extra!M$3),FALSE)),"")</f>
        <v>3.7483879999999997E-2</v>
      </c>
      <c r="O21" s="3">
        <f>IFERROR(IF(VLOOKUP($A21,EU_Extra!$A:$AD,COLUMN(EU_Extra!N$3),FALSE)=0,"",VLOOKUP($A21,EU_Extra!$A:$AD,COLUMN(EU_Extra!N$3),FALSE)),"")</f>
        <v>3.5341600000000001E-2</v>
      </c>
      <c r="P21" s="3">
        <f>IFERROR(IF(VLOOKUP($A21,EU_Extra!$A:$AD,COLUMN(EU_Extra!O$3),FALSE)=0,"",VLOOKUP($A21,EU_Extra!$A:$AD,COLUMN(EU_Extra!O$3),FALSE)),"")</f>
        <v>3.7756159999999997E-2</v>
      </c>
      <c r="Q21" s="3">
        <f>IFERROR(IF(VLOOKUP($A21,EU_Extra!$A:$AD,COLUMN(EU_Extra!P$3),FALSE)=0,"",VLOOKUP($A21,EU_Extra!$A:$AD,COLUMN(EU_Extra!P$3),FALSE)),"")</f>
        <v>0.84087888</v>
      </c>
      <c r="R21" s="3">
        <f>IFERROR(IF(VLOOKUP($A21,EU_Extra!$A:$AD,COLUMN(EU_Extra!Q$3),FALSE)=0,"",VLOOKUP($A21,EU_Extra!$A:$AD,COLUMN(EU_Extra!Q$3),FALSE)),"")</f>
        <v>1.37304424</v>
      </c>
      <c r="S21" s="3">
        <f>IFERROR(IF(VLOOKUP($A21,EU_Extra!$A:$AD,COLUMN(EU_Extra!R$3),FALSE)=0,"",VLOOKUP($A21,EU_Extra!$A:$AD,COLUMN(EU_Extra!R$3),FALSE)),"")</f>
        <v>1.1242160000000001</v>
      </c>
      <c r="T21" s="3">
        <f>IFERROR(IF(VLOOKUP($A21,EU_Extra!$A:$AD,COLUMN(EU_Extra!S$3),FALSE)=0,"",VLOOKUP($A21,EU_Extra!$A:$AD,COLUMN(EU_Extra!S$3),FALSE)),"")</f>
        <v>0.90785663999999988</v>
      </c>
      <c r="U21" s="3">
        <f>IFERROR(IF(VLOOKUP($A21,EU_Extra!$A:$AD,COLUMN(EU_Extra!T$3),FALSE)=0,"",VLOOKUP($A21,EU_Extra!$A:$AD,COLUMN(EU_Extra!T$3),FALSE)),"")</f>
        <v>2.8252319999999997E-2</v>
      </c>
      <c r="V21" s="3">
        <f>IFERROR(IF(VLOOKUP($A21,EU_Extra!$A:$AD,COLUMN(EU_Extra!U$3),FALSE)=0,"",VLOOKUP($A21,EU_Extra!$A:$AD,COLUMN(EU_Extra!U$3),FALSE)),"")</f>
        <v>3.6099319999999997E-2</v>
      </c>
      <c r="W21" s="3">
        <f>IFERROR(IF(VLOOKUP($A21,EU_Extra!$A:$AD,COLUMN(EU_Extra!V$3),FALSE)=0,"",VLOOKUP($A21,EU_Extra!$A:$AD,COLUMN(EU_Extra!V$3),FALSE)),"")</f>
        <v>3.9867E-2</v>
      </c>
      <c r="X21" s="3">
        <f>IFERROR(IF(VLOOKUP($A21,EU_Extra!$A:$AD,COLUMN(EU_Extra!W$3),FALSE)=0,"",VLOOKUP($A21,EU_Extra!$A:$AD,COLUMN(EU_Extra!W$3),FALSE)),"")</f>
        <v>3.533828E-2</v>
      </c>
      <c r="Y21" s="3">
        <f>IFERROR(IF(VLOOKUP($A21,EU_Extra!$A:$AD,COLUMN(EU_Extra!X$3),FALSE)=0,"",VLOOKUP($A21,EU_Extra!$A:$AD,COLUMN(EU_Extra!X$3),FALSE)),"")</f>
        <v>3.0728439999999999E-2</v>
      </c>
      <c r="Z21" s="3">
        <f>IFERROR(IF(VLOOKUP($A21,EU_Extra!$A:$AD,COLUMN(EU_Extra!Y$3),FALSE)=0,"",VLOOKUP($A21,EU_Extra!$A:$AD,COLUMN(EU_Extra!Y$3),FALSE)),"")</f>
        <v>6.7310439999999999E-2</v>
      </c>
      <c r="AA21" s="157">
        <f t="shared" si="2"/>
        <v>57.557829333333331</v>
      </c>
      <c r="AB21" s="3">
        <f t="shared" si="3"/>
        <v>0.6867749866666667</v>
      </c>
      <c r="AC21" s="3">
        <f t="shared" si="4"/>
        <v>3.7101533333333332E-2</v>
      </c>
      <c r="AD21" s="3">
        <f t="shared" si="5"/>
        <v>3.5311240000000001E-2</v>
      </c>
      <c r="AE21" s="3">
        <f t="shared" si="6"/>
        <v>4.9019439999999997E-2</v>
      </c>
      <c r="AF21" s="3"/>
      <c r="AG21" s="3"/>
      <c r="AH21" s="3"/>
      <c r="AI21" s="3"/>
      <c r="AJ21" s="3" t="str">
        <f>IFERROR(IF(VLOOKUP($A21,EU_Extra!$A:$AD,COLUMN(EU_Extra!AC$3),FALSE)=0,"",VLOOKUP($A21,EU_Extra!$A:$AD,COLUMN(EU_Extra!AC$3),FALSE)),"")</f>
        <v/>
      </c>
      <c r="AK21" s="3" t="str">
        <f>IFERROR(IF(VLOOKUP($A21,EU_Extra!$A:$AD,COLUMN(EU_Extra!AD$3),FALSE)=0,"",VLOOKUP($A21,EU_Extra!$A:$AD,COLUMN(EU_Extra!AD$3),FALSE)),"")</f>
        <v/>
      </c>
      <c r="AO21" s="85" t="str">
        <f t="shared" si="7"/>
        <v>Ausfuhr_AW</v>
      </c>
      <c r="AP21" s="2" t="str">
        <f t="shared" si="8"/>
        <v>Ausfuhr</v>
      </c>
      <c r="AQ21" s="2" t="str">
        <f t="shared" si="9"/>
        <v>AW</v>
      </c>
      <c r="AR21" s="2" t="str">
        <f>VLOOKUP(AQ21,Countries!A:B,2,FALSE)</f>
        <v>Aruba</v>
      </c>
      <c r="AS21" s="3">
        <f t="shared" si="10"/>
        <v>6.7310439999999999E-2</v>
      </c>
      <c r="AT21" s="3">
        <f t="shared" si="11"/>
        <v>3.5311240000000001E-2</v>
      </c>
      <c r="AU21" s="3">
        <f t="shared" si="12"/>
        <v>-3.1999199999999998E-2</v>
      </c>
      <c r="AV21" s="15">
        <f t="shared" si="13"/>
        <v>-0.47539726063909371</v>
      </c>
      <c r="AW21" s="88">
        <f t="shared" si="14"/>
        <v>6.9295790860025248E-5</v>
      </c>
      <c r="AX21" s="89">
        <f t="shared" si="15"/>
        <v>2.4444324653257425E-5</v>
      </c>
    </row>
    <row r="22" spans="1:50">
      <c r="A22" s="85" t="str">
        <f t="shared" si="1"/>
        <v>Ausfuhr_AZ</v>
      </c>
      <c r="B22" s="2" t="str">
        <f t="shared" si="16"/>
        <v>Ausfuhr</v>
      </c>
      <c r="C22" s="1" t="str">
        <f>Countries!A21</f>
        <v>AZ</v>
      </c>
      <c r="D22" s="3" t="str">
        <f>IFERROR(IF(VLOOKUP($A22,EU_Extra!$A:$AD,COLUMN(EU_Extra!#REF!),FALSE)=0,"",VLOOKUP($A22,EU_Extra!$A:$AD,COLUMN(EU_Extra!#REF!),FALSE)),"")</f>
        <v/>
      </c>
      <c r="E22" s="3" t="str">
        <f>IFERROR(IF(VLOOKUP($A22,EU_Extra!$A:$AD,COLUMN(EU_Extra!#REF!),FALSE)=0,"",VLOOKUP($A22,EU_Extra!$A:$AD,COLUMN(EU_Extra!#REF!),FALSE)),"")</f>
        <v/>
      </c>
      <c r="F22" s="3">
        <f>IFERROR(IF(VLOOKUP($A22,EU_Extra!$A:$AD,COLUMN(EU_Extra!E$3),FALSE)=0,"",VLOOKUP($A22,EU_Extra!$A:$AD,COLUMN(EU_Extra!E$3),FALSE)),"")</f>
        <v>0.585677</v>
      </c>
      <c r="G22" s="3">
        <f>IFERROR(IF(VLOOKUP($A22,EU_Extra!$A:$AD,COLUMN(EU_Extra!F$3),FALSE)=0,"",VLOOKUP($A22,EU_Extra!$A:$AD,COLUMN(EU_Extra!F$3),FALSE)),"")</f>
        <v>0.47748099999999999</v>
      </c>
      <c r="H22" s="3">
        <f>IFERROR(IF(VLOOKUP($A22,EU_Extra!$A:$AD,COLUMN(EU_Extra!G$3),FALSE)=0,"",VLOOKUP($A22,EU_Extra!$A:$AD,COLUMN(EU_Extra!G$3),FALSE)),"")</f>
        <v>5.7257859999999994</v>
      </c>
      <c r="I22" s="3">
        <f>IFERROR(IF(VLOOKUP($A22,EU_Extra!$A:$AD,COLUMN(EU_Extra!H$3),FALSE)=0,"",VLOOKUP($A22,EU_Extra!$A:$AD,COLUMN(EU_Extra!H$3),FALSE)),"")</f>
        <v>42.211232000000003</v>
      </c>
      <c r="J22" s="3">
        <f>IFERROR(IF(VLOOKUP($A22,EU_Extra!$A:$AD,COLUMN(EU_Extra!I$3),FALSE)=0,"",VLOOKUP($A22,EU_Extra!$A:$AD,COLUMN(EU_Extra!I$3),FALSE)),"")</f>
        <v>62.150191999999997</v>
      </c>
      <c r="K22" s="3">
        <f>IFERROR(IF(VLOOKUP($A22,EU_Extra!$A:$AD,COLUMN(EU_Extra!J$3),FALSE)=0,"",VLOOKUP($A22,EU_Extra!$A:$AD,COLUMN(EU_Extra!J$3),FALSE)),"")</f>
        <v>0.16566999999999998</v>
      </c>
      <c r="L22" s="3">
        <f>IFERROR(IF(VLOOKUP($A22,EU_Extra!$A:$AD,COLUMN(EU_Extra!K$3),FALSE)=0,"",VLOOKUP($A22,EU_Extra!$A:$AD,COLUMN(EU_Extra!K$3),FALSE)),"")</f>
        <v>0.22625999999999999</v>
      </c>
      <c r="M22" s="3">
        <f>IFERROR(IF(VLOOKUP($A22,EU_Extra!$A:$AD,COLUMN(EU_Extra!L$3),FALSE)=0,"",VLOOKUP($A22,EU_Extra!$A:$AD,COLUMN(EU_Extra!L$3),FALSE)),"")</f>
        <v>0.25437599999999999</v>
      </c>
      <c r="N22" s="3">
        <f>IFERROR(IF(VLOOKUP($A22,EU_Extra!$A:$AD,COLUMN(EU_Extra!M$3),FALSE)=0,"",VLOOKUP($A22,EU_Extra!$A:$AD,COLUMN(EU_Extra!M$3),FALSE)),"")</f>
        <v>0.38714371999999997</v>
      </c>
      <c r="O22" s="3">
        <f>IFERROR(IF(VLOOKUP($A22,EU_Extra!$A:$AD,COLUMN(EU_Extra!N$3),FALSE)=0,"",VLOOKUP($A22,EU_Extra!$A:$AD,COLUMN(EU_Extra!N$3),FALSE)),"")</f>
        <v>0.20927059999999997</v>
      </c>
      <c r="P22" s="3">
        <f>IFERROR(IF(VLOOKUP($A22,EU_Extra!$A:$AD,COLUMN(EU_Extra!O$3),FALSE)=0,"",VLOOKUP($A22,EU_Extra!$A:$AD,COLUMN(EU_Extra!O$3),FALSE)),"")</f>
        <v>0.23645775999999999</v>
      </c>
      <c r="Q22" s="3">
        <f>IFERROR(IF(VLOOKUP($A22,EU_Extra!$A:$AD,COLUMN(EU_Extra!P$3),FALSE)=0,"",VLOOKUP($A22,EU_Extra!$A:$AD,COLUMN(EU_Extra!P$3),FALSE)),"")</f>
        <v>0.26587071999999995</v>
      </c>
      <c r="R22" s="3">
        <f>IFERROR(IF(VLOOKUP($A22,EU_Extra!$A:$AD,COLUMN(EU_Extra!Q$3),FALSE)=0,"",VLOOKUP($A22,EU_Extra!$A:$AD,COLUMN(EU_Extra!Q$3),FALSE)),"")</f>
        <v>0.19949204000000001</v>
      </c>
      <c r="S22" s="3">
        <f>IFERROR(IF(VLOOKUP($A22,EU_Extra!$A:$AD,COLUMN(EU_Extra!R$3),FALSE)=0,"",VLOOKUP($A22,EU_Extra!$A:$AD,COLUMN(EU_Extra!R$3),FALSE)),"")</f>
        <v>0.23378831999999999</v>
      </c>
      <c r="T22" s="3">
        <f>IFERROR(IF(VLOOKUP($A22,EU_Extra!$A:$AD,COLUMN(EU_Extra!S$3),FALSE)=0,"",VLOOKUP($A22,EU_Extra!$A:$AD,COLUMN(EU_Extra!S$3),FALSE)),"")</f>
        <v>0.17365087999999998</v>
      </c>
      <c r="U22" s="3">
        <f>IFERROR(IF(VLOOKUP($A22,EU_Extra!$A:$AD,COLUMN(EU_Extra!T$3),FALSE)=0,"",VLOOKUP($A22,EU_Extra!$A:$AD,COLUMN(EU_Extra!T$3),FALSE)),"")</f>
        <v>1.31997192</v>
      </c>
      <c r="V22" s="3">
        <f>IFERROR(IF(VLOOKUP($A22,EU_Extra!$A:$AD,COLUMN(EU_Extra!U$3),FALSE)=0,"",VLOOKUP($A22,EU_Extra!$A:$AD,COLUMN(EU_Extra!U$3),FALSE)),"")</f>
        <v>4.467956E-2</v>
      </c>
      <c r="W22" s="3">
        <f>IFERROR(IF(VLOOKUP($A22,EU_Extra!$A:$AD,COLUMN(EU_Extra!V$3),FALSE)=0,"",VLOOKUP($A22,EU_Extra!$A:$AD,COLUMN(EU_Extra!V$3),FALSE)),"")</f>
        <v>2.6119839999999998E-2</v>
      </c>
      <c r="X22" s="3">
        <f>IFERROR(IF(VLOOKUP($A22,EU_Extra!$A:$AD,COLUMN(EU_Extra!W$3),FALSE)=0,"",VLOOKUP($A22,EU_Extra!$A:$AD,COLUMN(EU_Extra!W$3),FALSE)),"")</f>
        <v>6.1593199999999994E-2</v>
      </c>
      <c r="Y22" s="3">
        <f>IFERROR(IF(VLOOKUP($A22,EU_Extra!$A:$AD,COLUMN(EU_Extra!X$3),FALSE)=0,"",VLOOKUP($A22,EU_Extra!$A:$AD,COLUMN(EU_Extra!X$3),FALSE)),"")</f>
        <v>2.0949479999999999E-2</v>
      </c>
      <c r="Z22" s="3">
        <f>IFERROR(IF(VLOOKUP($A22,EU_Extra!$A:$AD,COLUMN(EU_Extra!Y$3),FALSE)=0,"",VLOOKUP($A22,EU_Extra!$A:$AD,COLUMN(EU_Extra!Y$3),FALSE)),"")</f>
        <v>5.7329679999999994E-2</v>
      </c>
      <c r="AA22" s="157">
        <f t="shared" si="2"/>
        <v>36.695736666666669</v>
      </c>
      <c r="AB22" s="3">
        <f t="shared" si="3"/>
        <v>0.57580370666666669</v>
      </c>
      <c r="AC22" s="3">
        <f t="shared" si="4"/>
        <v>4.4130866666666664E-2</v>
      </c>
      <c r="AD22" s="3">
        <f t="shared" si="5"/>
        <v>3.6220839999999997E-2</v>
      </c>
      <c r="AE22" s="3">
        <f t="shared" si="6"/>
        <v>3.9139579999999993E-2</v>
      </c>
      <c r="AF22" s="3"/>
      <c r="AG22" s="3"/>
      <c r="AH22" s="3"/>
      <c r="AI22" s="3"/>
      <c r="AJ22" s="3" t="str">
        <f>IFERROR(IF(VLOOKUP($A22,EU_Extra!$A:$AD,COLUMN(EU_Extra!AC$3),FALSE)=0,"",VLOOKUP($A22,EU_Extra!$A:$AD,COLUMN(EU_Extra!AC$3),FALSE)),"")</f>
        <v/>
      </c>
      <c r="AK22" s="3" t="str">
        <f>IFERROR(IF(VLOOKUP($A22,EU_Extra!$A:$AD,COLUMN(EU_Extra!AD$3),FALSE)=0,"",VLOOKUP($A22,EU_Extra!$A:$AD,COLUMN(EU_Extra!AD$3),FALSE)),"")</f>
        <v/>
      </c>
      <c r="AO22" s="85" t="str">
        <f t="shared" si="7"/>
        <v>Ausfuhr_AZ</v>
      </c>
      <c r="AP22" s="2" t="str">
        <f t="shared" si="8"/>
        <v>Ausfuhr</v>
      </c>
      <c r="AQ22" s="2" t="str">
        <f t="shared" si="9"/>
        <v>AZ</v>
      </c>
      <c r="AR22" s="2" t="str">
        <f>VLOOKUP(AQ22,Countries!A:B,2,FALSE)</f>
        <v>Aserbaidschan</v>
      </c>
      <c r="AS22" s="3">
        <f t="shared" si="10"/>
        <v>5.7329679999999994E-2</v>
      </c>
      <c r="AT22" s="3">
        <f t="shared" si="11"/>
        <v>3.6220839999999997E-2</v>
      </c>
      <c r="AU22" s="3">
        <f t="shared" si="12"/>
        <v>-2.1108839999999997E-2</v>
      </c>
      <c r="AV22" s="15">
        <f t="shared" si="13"/>
        <v>-0.36820088496457815</v>
      </c>
      <c r="AW22" s="88">
        <f t="shared" si="14"/>
        <v>5.9024313011059986E-5</v>
      </c>
      <c r="AX22" s="89">
        <f t="shared" si="15"/>
        <v>2.5074534641482223E-5</v>
      </c>
    </row>
    <row r="23" spans="1:50">
      <c r="A23" s="85" t="str">
        <f t="shared" si="1"/>
        <v>Ausfuhr_QX</v>
      </c>
      <c r="B23" s="2" t="str">
        <f t="shared" si="16"/>
        <v>Ausfuhr</v>
      </c>
      <c r="C23" s="1" t="str">
        <f>Countries!A22</f>
        <v>QX</v>
      </c>
      <c r="D23" s="3" t="str">
        <f>IFERROR(IF(VLOOKUP($A23,EU_Extra!$A:$AD,COLUMN(EU_Extra!#REF!),FALSE)=0,"",VLOOKUP($A23,EU_Extra!$A:$AD,COLUMN(EU_Extra!#REF!),FALSE)),"")</f>
        <v/>
      </c>
      <c r="E23" s="3" t="str">
        <f>IFERROR(IF(VLOOKUP($A23,EU_Extra!$A:$AD,COLUMN(EU_Extra!#REF!),FALSE)=0,"",VLOOKUP($A23,EU_Extra!$A:$AD,COLUMN(EU_Extra!#REF!),FALSE)),"")</f>
        <v/>
      </c>
      <c r="F23" s="3" t="str">
        <f>IFERROR(IF(VLOOKUP($A23,EU_Extra!$A:$AD,COLUMN(EU_Extra!E$3),FALSE)=0,"",VLOOKUP($A23,EU_Extra!$A:$AD,COLUMN(EU_Extra!E$3),FALSE)),"")</f>
        <v/>
      </c>
      <c r="G23" s="3" t="str">
        <f>IFERROR(IF(VLOOKUP($A23,EU_Extra!$A:$AD,COLUMN(EU_Extra!F$3),FALSE)=0,"",VLOOKUP($A23,EU_Extra!$A:$AD,COLUMN(EU_Extra!F$3),FALSE)),"")</f>
        <v/>
      </c>
      <c r="H23" s="3" t="str">
        <f>IFERROR(IF(VLOOKUP($A23,EU_Extra!$A:$AD,COLUMN(EU_Extra!G$3),FALSE)=0,"",VLOOKUP($A23,EU_Extra!$A:$AD,COLUMN(EU_Extra!G$3),FALSE)),"")</f>
        <v/>
      </c>
      <c r="I23" s="3" t="str">
        <f>IFERROR(IF(VLOOKUP($A23,EU_Extra!$A:$AD,COLUMN(EU_Extra!H$3),FALSE)=0,"",VLOOKUP($A23,EU_Extra!$A:$AD,COLUMN(EU_Extra!H$3),FALSE)),"")</f>
        <v/>
      </c>
      <c r="J23" s="3" t="str">
        <f>IFERROR(IF(VLOOKUP($A23,EU_Extra!$A:$AD,COLUMN(EU_Extra!I$3),FALSE)=0,"",VLOOKUP($A23,EU_Extra!$A:$AD,COLUMN(EU_Extra!I$3),FALSE)),"")</f>
        <v/>
      </c>
      <c r="K23" s="3" t="str">
        <f>IFERROR(IF(VLOOKUP($A23,EU_Extra!$A:$AD,COLUMN(EU_Extra!J$3),FALSE)=0,"",VLOOKUP($A23,EU_Extra!$A:$AD,COLUMN(EU_Extra!J$3),FALSE)),"")</f>
        <v/>
      </c>
      <c r="L23" s="3" t="str">
        <f>IFERROR(IF(VLOOKUP($A23,EU_Extra!$A:$AD,COLUMN(EU_Extra!K$3),FALSE)=0,"",VLOOKUP($A23,EU_Extra!$A:$AD,COLUMN(EU_Extra!K$3),FALSE)),"")</f>
        <v/>
      </c>
      <c r="M23" s="3" t="str">
        <f>IFERROR(IF(VLOOKUP($A23,EU_Extra!$A:$AD,COLUMN(EU_Extra!L$3),FALSE)=0,"",VLOOKUP($A23,EU_Extra!$A:$AD,COLUMN(EU_Extra!L$3),FALSE)),"")</f>
        <v/>
      </c>
      <c r="N23" s="3" t="str">
        <f>IFERROR(IF(VLOOKUP($A23,EU_Extra!$A:$AD,COLUMN(EU_Extra!M$3),FALSE)=0,"",VLOOKUP($A23,EU_Extra!$A:$AD,COLUMN(EU_Extra!M$3),FALSE)),"")</f>
        <v/>
      </c>
      <c r="O23" s="3" t="str">
        <f>IFERROR(IF(VLOOKUP($A23,EU_Extra!$A:$AD,COLUMN(EU_Extra!N$3),FALSE)=0,"",VLOOKUP($A23,EU_Extra!$A:$AD,COLUMN(EU_Extra!N$3),FALSE)),"")</f>
        <v/>
      </c>
      <c r="P23" s="3" t="str">
        <f>IFERROR(IF(VLOOKUP($A23,EU_Extra!$A:$AD,COLUMN(EU_Extra!O$3),FALSE)=0,"",VLOOKUP($A23,EU_Extra!$A:$AD,COLUMN(EU_Extra!O$3),FALSE)),"")</f>
        <v/>
      </c>
      <c r="Q23" s="3" t="str">
        <f>IFERROR(IF(VLOOKUP($A23,EU_Extra!$A:$AD,COLUMN(EU_Extra!P$3),FALSE)=0,"",VLOOKUP($A23,EU_Extra!$A:$AD,COLUMN(EU_Extra!P$3),FALSE)),"")</f>
        <v/>
      </c>
      <c r="R23" s="3" t="str">
        <f>IFERROR(IF(VLOOKUP($A23,EU_Extra!$A:$AD,COLUMN(EU_Extra!Q$3),FALSE)=0,"",VLOOKUP($A23,EU_Extra!$A:$AD,COLUMN(EU_Extra!Q$3),FALSE)),"")</f>
        <v/>
      </c>
      <c r="S23" s="3" t="str">
        <f>IFERROR(IF(VLOOKUP($A23,EU_Extra!$A:$AD,COLUMN(EU_Extra!R$3),FALSE)=0,"",VLOOKUP($A23,EU_Extra!$A:$AD,COLUMN(EU_Extra!R$3),FALSE)),"")</f>
        <v/>
      </c>
      <c r="T23" s="3" t="str">
        <f>IFERROR(IF(VLOOKUP($A23,EU_Extra!$A:$AD,COLUMN(EU_Extra!S$3),FALSE)=0,"",VLOOKUP($A23,EU_Extra!$A:$AD,COLUMN(EU_Extra!S$3),FALSE)),"")</f>
        <v/>
      </c>
      <c r="U23" s="3" t="str">
        <f>IFERROR(IF(VLOOKUP($A23,EU_Extra!$A:$AD,COLUMN(EU_Extra!T$3),FALSE)=0,"",VLOOKUP($A23,EU_Extra!$A:$AD,COLUMN(EU_Extra!T$3),FALSE)),"")</f>
        <v/>
      </c>
      <c r="V23" s="3" t="str">
        <f>IFERROR(IF(VLOOKUP($A23,EU_Extra!$A:$AD,COLUMN(EU_Extra!U$3),FALSE)=0,"",VLOOKUP($A23,EU_Extra!$A:$AD,COLUMN(EU_Extra!U$3),FALSE)),"")</f>
        <v/>
      </c>
      <c r="W23" s="3" t="str">
        <f>IFERROR(IF(VLOOKUP($A23,EU_Extra!$A:$AD,COLUMN(EU_Extra!V$3),FALSE)=0,"",VLOOKUP($A23,EU_Extra!$A:$AD,COLUMN(EU_Extra!V$3),FALSE)),"")</f>
        <v/>
      </c>
      <c r="X23" s="3" t="str">
        <f>IFERROR(IF(VLOOKUP($A23,EU_Extra!$A:$AD,COLUMN(EU_Extra!W$3),FALSE)=0,"",VLOOKUP($A23,EU_Extra!$A:$AD,COLUMN(EU_Extra!W$3),FALSE)),"")</f>
        <v/>
      </c>
      <c r="Y23" s="3" t="str">
        <f>IFERROR(IF(VLOOKUP($A23,EU_Extra!$A:$AD,COLUMN(EU_Extra!X$3),FALSE)=0,"",VLOOKUP($A23,EU_Extra!$A:$AD,COLUMN(EU_Extra!X$3),FALSE)),"")</f>
        <v/>
      </c>
      <c r="Z23" s="3" t="str">
        <f>IFERROR(IF(VLOOKUP($A23,EU_Extra!$A:$AD,COLUMN(EU_Extra!Y$3),FALSE)=0,"",VLOOKUP($A23,EU_Extra!$A:$AD,COLUMN(EU_Extra!Y$3),FALSE)),"")</f>
        <v/>
      </c>
      <c r="AA23" s="157">
        <f t="shared" si="2"/>
        <v>0</v>
      </c>
      <c r="AB23" s="3">
        <f t="shared" si="3"/>
        <v>0</v>
      </c>
      <c r="AC23" s="3">
        <f t="shared" si="4"/>
        <v>0</v>
      </c>
      <c r="AD23" s="3">
        <f t="shared" si="5"/>
        <v>0</v>
      </c>
      <c r="AE23" s="3" t="str">
        <f t="shared" si="6"/>
        <v/>
      </c>
      <c r="AF23" s="3"/>
      <c r="AG23" s="3"/>
      <c r="AH23" s="3"/>
      <c r="AI23" s="3"/>
      <c r="AJ23" s="3" t="str">
        <f>IFERROR(IF(VLOOKUP($A23,EU_Extra!$A:$AD,COLUMN(EU_Extra!AC$3),FALSE)=0,"",VLOOKUP($A23,EU_Extra!$A:$AD,COLUMN(EU_Extra!AC$3),FALSE)),"")</f>
        <v/>
      </c>
      <c r="AK23" s="3" t="str">
        <f>IFERROR(IF(VLOOKUP($A23,EU_Extra!$A:$AD,COLUMN(EU_Extra!AD$3),FALSE)=0,"",VLOOKUP($A23,EU_Extra!$A:$AD,COLUMN(EU_Extra!AD$3),FALSE)),"")</f>
        <v/>
      </c>
      <c r="AO23" s="85" t="str">
        <f t="shared" si="7"/>
        <v>Ausfuhr_QX</v>
      </c>
      <c r="AP23" s="2" t="str">
        <f t="shared" si="8"/>
        <v>Ausfuhr</v>
      </c>
      <c r="AQ23" s="2" t="str">
        <f t="shared" si="9"/>
        <v>QX</v>
      </c>
      <c r="AR23" s="2" t="str">
        <f>VLOOKUP(AQ23,Countries!A:B,2,FALSE)</f>
        <v>Aus Wirtschaftlichen oder militärischen Gründen nicht spezifizierte Länder and Gebiete</v>
      </c>
      <c r="AS23" s="3" t="str">
        <f t="shared" si="10"/>
        <v/>
      </c>
      <c r="AT23" s="3">
        <f t="shared" si="11"/>
        <v>0</v>
      </c>
      <c r="AU23" s="3" t="str">
        <f t="shared" si="12"/>
        <v/>
      </c>
      <c r="AV23" s="15" t="str">
        <f t="shared" si="13"/>
        <v/>
      </c>
      <c r="AW23" s="88" t="str">
        <f t="shared" si="14"/>
        <v/>
      </c>
      <c r="AX23" s="89">
        <f t="shared" si="15"/>
        <v>1.9999999999999997E-8</v>
      </c>
    </row>
    <row r="24" spans="1:50">
      <c r="A24" s="85" t="str">
        <f t="shared" si="1"/>
        <v>Ausfuhr_AU</v>
      </c>
      <c r="B24" s="2" t="str">
        <f t="shared" si="16"/>
        <v>Ausfuhr</v>
      </c>
      <c r="C24" s="1" t="str">
        <f>Countries!A23</f>
        <v>AU</v>
      </c>
      <c r="D24" s="3" t="str">
        <f>IFERROR(IF(VLOOKUP($A24,EU_Extra!$A:$AD,COLUMN(EU_Extra!#REF!),FALSE)=0,"",VLOOKUP($A24,EU_Extra!$A:$AD,COLUMN(EU_Extra!#REF!),FALSE)),"")</f>
        <v/>
      </c>
      <c r="E24" s="3" t="str">
        <f>IFERROR(IF(VLOOKUP($A24,EU_Extra!$A:$AD,COLUMN(EU_Extra!#REF!),FALSE)=0,"",VLOOKUP($A24,EU_Extra!$A:$AD,COLUMN(EU_Extra!#REF!),FALSE)),"")</f>
        <v/>
      </c>
      <c r="F24" s="3">
        <f>IFERROR(IF(VLOOKUP($A24,EU_Extra!$A:$AD,COLUMN(EU_Extra!E$3),FALSE)=0,"",VLOOKUP($A24,EU_Extra!$A:$AD,COLUMN(EU_Extra!E$3),FALSE)),"")</f>
        <v>0.76452799999999999</v>
      </c>
      <c r="G24" s="3">
        <f>IFERROR(IF(VLOOKUP($A24,EU_Extra!$A:$AD,COLUMN(EU_Extra!F$3),FALSE)=0,"",VLOOKUP($A24,EU_Extra!$A:$AD,COLUMN(EU_Extra!F$3),FALSE)),"")</f>
        <v>0.76943399999999995</v>
      </c>
      <c r="H24" s="3">
        <f>IFERROR(IF(VLOOKUP($A24,EU_Extra!$A:$AD,COLUMN(EU_Extra!G$3),FALSE)=0,"",VLOOKUP($A24,EU_Extra!$A:$AD,COLUMN(EU_Extra!G$3),FALSE)),"")</f>
        <v>0.64292899999999997</v>
      </c>
      <c r="I24" s="3">
        <f>IFERROR(IF(VLOOKUP($A24,EU_Extra!$A:$AD,COLUMN(EU_Extra!H$3),FALSE)=0,"",VLOOKUP($A24,EU_Extra!$A:$AD,COLUMN(EU_Extra!H$3),FALSE)),"")</f>
        <v>0.97718999999999989</v>
      </c>
      <c r="J24" s="3">
        <f>IFERROR(IF(VLOOKUP($A24,EU_Extra!$A:$AD,COLUMN(EU_Extra!I$3),FALSE)=0,"",VLOOKUP($A24,EU_Extra!$A:$AD,COLUMN(EU_Extra!I$3),FALSE)),"")</f>
        <v>1.3030600000000001</v>
      </c>
      <c r="K24" s="3">
        <f>IFERROR(IF(VLOOKUP($A24,EU_Extra!$A:$AD,COLUMN(EU_Extra!J$3),FALSE)=0,"",VLOOKUP($A24,EU_Extra!$A:$AD,COLUMN(EU_Extra!J$3),FALSE)),"")</f>
        <v>0.72169899999999998</v>
      </c>
      <c r="L24" s="3">
        <f>IFERROR(IF(VLOOKUP($A24,EU_Extra!$A:$AD,COLUMN(EU_Extra!K$3),FALSE)=0,"",VLOOKUP($A24,EU_Extra!$A:$AD,COLUMN(EU_Extra!K$3),FALSE)),"")</f>
        <v>0.91498099999999993</v>
      </c>
      <c r="M24" s="3">
        <f>IFERROR(IF(VLOOKUP($A24,EU_Extra!$A:$AD,COLUMN(EU_Extra!L$3),FALSE)=0,"",VLOOKUP($A24,EU_Extra!$A:$AD,COLUMN(EU_Extra!L$3),FALSE)),"")</f>
        <v>0.35053000000000001</v>
      </c>
      <c r="N24" s="3">
        <f>IFERROR(IF(VLOOKUP($A24,EU_Extra!$A:$AD,COLUMN(EU_Extra!M$3),FALSE)=0,"",VLOOKUP($A24,EU_Extra!$A:$AD,COLUMN(EU_Extra!M$3),FALSE)),"")</f>
        <v>0.12173423999999999</v>
      </c>
      <c r="O24" s="3">
        <f>IFERROR(IF(VLOOKUP($A24,EU_Extra!$A:$AD,COLUMN(EU_Extra!N$3),FALSE)=0,"",VLOOKUP($A24,EU_Extra!$A:$AD,COLUMN(EU_Extra!N$3),FALSE)),"")</f>
        <v>0.12919323999999999</v>
      </c>
      <c r="P24" s="3">
        <f>IFERROR(IF(VLOOKUP($A24,EU_Extra!$A:$AD,COLUMN(EU_Extra!O$3),FALSE)=0,"",VLOOKUP($A24,EU_Extra!$A:$AD,COLUMN(EU_Extra!O$3),FALSE)),"")</f>
        <v>0.1826026</v>
      </c>
      <c r="Q24" s="3">
        <f>IFERROR(IF(VLOOKUP($A24,EU_Extra!$A:$AD,COLUMN(EU_Extra!P$3),FALSE)=0,"",VLOOKUP($A24,EU_Extra!$A:$AD,COLUMN(EU_Extra!P$3),FALSE)),"")</f>
        <v>0.19895388</v>
      </c>
      <c r="R24" s="3">
        <f>IFERROR(IF(VLOOKUP($A24,EU_Extra!$A:$AD,COLUMN(EU_Extra!Q$3),FALSE)=0,"",VLOOKUP($A24,EU_Extra!$A:$AD,COLUMN(EU_Extra!Q$3),FALSE)),"")</f>
        <v>0.19483215999999998</v>
      </c>
      <c r="S24" s="3">
        <f>IFERROR(IF(VLOOKUP($A24,EU_Extra!$A:$AD,COLUMN(EU_Extra!R$3),FALSE)=0,"",VLOOKUP($A24,EU_Extra!$A:$AD,COLUMN(EU_Extra!R$3),FALSE)),"")</f>
        <v>0.10141823999999999</v>
      </c>
      <c r="T24" s="3">
        <f>IFERROR(IF(VLOOKUP($A24,EU_Extra!$A:$AD,COLUMN(EU_Extra!S$3),FALSE)=0,"",VLOOKUP($A24,EU_Extra!$A:$AD,COLUMN(EU_Extra!S$3),FALSE)),"")</f>
        <v>8.7281839999999999E-2</v>
      </c>
      <c r="U24" s="3">
        <f>IFERROR(IF(VLOOKUP($A24,EU_Extra!$A:$AD,COLUMN(EU_Extra!T$3),FALSE)=0,"",VLOOKUP($A24,EU_Extra!$A:$AD,COLUMN(EU_Extra!T$3),FALSE)),"")</f>
        <v>0.16088807999999999</v>
      </c>
      <c r="V24" s="3">
        <f>IFERROR(IF(VLOOKUP($A24,EU_Extra!$A:$AD,COLUMN(EU_Extra!U$3),FALSE)=0,"",VLOOKUP($A24,EU_Extra!$A:$AD,COLUMN(EU_Extra!U$3),FALSE)),"")</f>
        <v>0.32502920000000002</v>
      </c>
      <c r="W24" s="3">
        <f>IFERROR(IF(VLOOKUP($A24,EU_Extra!$A:$AD,COLUMN(EU_Extra!V$3),FALSE)=0,"",VLOOKUP($A24,EU_Extra!$A:$AD,COLUMN(EU_Extra!V$3),FALSE)),"")</f>
        <v>6.44208E-2</v>
      </c>
      <c r="X24" s="3">
        <f>IFERROR(IF(VLOOKUP($A24,EU_Extra!$A:$AD,COLUMN(EU_Extra!W$3),FALSE)=0,"",VLOOKUP($A24,EU_Extra!$A:$AD,COLUMN(EU_Extra!W$3),FALSE)),"")</f>
        <v>5.5228079999999999E-2</v>
      </c>
      <c r="Y24" s="3">
        <f>IFERROR(IF(VLOOKUP($A24,EU_Extra!$A:$AD,COLUMN(EU_Extra!X$3),FALSE)=0,"",VLOOKUP($A24,EU_Extra!$A:$AD,COLUMN(EU_Extra!X$3),FALSE)),"")</f>
        <v>4.6790999999999999E-2</v>
      </c>
      <c r="Z24" s="3">
        <f>IFERROR(IF(VLOOKUP($A24,EU_Extra!$A:$AD,COLUMN(EU_Extra!Y$3),FALSE)=0,"",VLOOKUP($A24,EU_Extra!$A:$AD,COLUMN(EU_Extra!Y$3),FALSE)),"")</f>
        <v>6.7190959999999994E-2</v>
      </c>
      <c r="AA24" s="157">
        <f t="shared" si="2"/>
        <v>0.97439300000000006</v>
      </c>
      <c r="AB24" s="3">
        <f t="shared" si="3"/>
        <v>0.11652938666666667</v>
      </c>
      <c r="AC24" s="3">
        <f t="shared" si="4"/>
        <v>0.14822602666666668</v>
      </c>
      <c r="AD24" s="3">
        <f t="shared" si="5"/>
        <v>5.5479959999999995E-2</v>
      </c>
      <c r="AE24" s="3">
        <f t="shared" si="6"/>
        <v>5.6990979999999997E-2</v>
      </c>
      <c r="AF24" s="3"/>
      <c r="AG24" s="3"/>
      <c r="AH24" s="3"/>
      <c r="AI24" s="3"/>
      <c r="AJ24" s="3" t="str">
        <f>IFERROR(IF(VLOOKUP($A24,EU_Extra!$A:$AD,COLUMN(EU_Extra!AC$3),FALSE)=0,"",VLOOKUP($A24,EU_Extra!$A:$AD,COLUMN(EU_Extra!AC$3),FALSE)),"")</f>
        <v/>
      </c>
      <c r="AK24" s="3" t="str">
        <f>IFERROR(IF(VLOOKUP($A24,EU_Extra!$A:$AD,COLUMN(EU_Extra!AD$3),FALSE)=0,"",VLOOKUP($A24,EU_Extra!$A:$AD,COLUMN(EU_Extra!AD$3),FALSE)),"")</f>
        <v/>
      </c>
      <c r="AO24" s="85" t="str">
        <f t="shared" si="7"/>
        <v>Ausfuhr_AU</v>
      </c>
      <c r="AP24" s="2" t="str">
        <f t="shared" si="8"/>
        <v>Ausfuhr</v>
      </c>
      <c r="AQ24" s="2" t="str">
        <f t="shared" si="9"/>
        <v>AU</v>
      </c>
      <c r="AR24" s="2" t="str">
        <f>VLOOKUP(AQ24,Countries!A:B,2,FALSE)</f>
        <v>Australien</v>
      </c>
      <c r="AS24" s="3">
        <f t="shared" si="10"/>
        <v>6.7190959999999994E-2</v>
      </c>
      <c r="AT24" s="3">
        <f t="shared" si="11"/>
        <v>5.5479959999999995E-2</v>
      </c>
      <c r="AU24" s="3">
        <f t="shared" si="12"/>
        <v>-1.1710999999999999E-2</v>
      </c>
      <c r="AV24" s="15">
        <f t="shared" si="13"/>
        <v>-0.17429425906386575</v>
      </c>
      <c r="AW24" s="88">
        <f t="shared" si="14"/>
        <v>6.9175818696242704E-5</v>
      </c>
      <c r="AX24" s="89">
        <f t="shared" si="15"/>
        <v>3.8398907847748644E-5</v>
      </c>
    </row>
    <row r="25" spans="1:50">
      <c r="A25" s="85" t="str">
        <f t="shared" si="1"/>
        <v>Ausfuhr_XO</v>
      </c>
      <c r="B25" s="2" t="str">
        <f t="shared" si="16"/>
        <v>Ausfuhr</v>
      </c>
      <c r="C25" s="1" t="str">
        <f>Countries!A24</f>
        <v>XO</v>
      </c>
      <c r="D25" s="3" t="str">
        <f>IFERROR(IF(VLOOKUP($A25,EU_Extra!$A:$AD,COLUMN(EU_Extra!#REF!),FALSE)=0,"",VLOOKUP($A25,EU_Extra!$A:$AD,COLUMN(EU_Extra!#REF!),FALSE)),"")</f>
        <v/>
      </c>
      <c r="E25" s="3" t="str">
        <f>IFERROR(IF(VLOOKUP($A25,EU_Extra!$A:$AD,COLUMN(EU_Extra!#REF!),FALSE)=0,"",VLOOKUP($A25,EU_Extra!$A:$AD,COLUMN(EU_Extra!#REF!),FALSE)),"")</f>
        <v/>
      </c>
      <c r="F25" s="3" t="str">
        <f>IFERROR(IF(VLOOKUP($A25,EU_Extra!$A:$AD,COLUMN(EU_Extra!E$3),FALSE)=0,"",VLOOKUP($A25,EU_Extra!$A:$AD,COLUMN(EU_Extra!E$3),FALSE)),"")</f>
        <v/>
      </c>
      <c r="G25" s="3" t="str">
        <f>IFERROR(IF(VLOOKUP($A25,EU_Extra!$A:$AD,COLUMN(EU_Extra!F$3),FALSE)=0,"",VLOOKUP($A25,EU_Extra!$A:$AD,COLUMN(EU_Extra!F$3),FALSE)),"")</f>
        <v/>
      </c>
      <c r="H25" s="3" t="str">
        <f>IFERROR(IF(VLOOKUP($A25,EU_Extra!$A:$AD,COLUMN(EU_Extra!G$3),FALSE)=0,"",VLOOKUP($A25,EU_Extra!$A:$AD,COLUMN(EU_Extra!G$3),FALSE)),"")</f>
        <v/>
      </c>
      <c r="I25" s="3" t="str">
        <f>IFERROR(IF(VLOOKUP($A25,EU_Extra!$A:$AD,COLUMN(EU_Extra!H$3),FALSE)=0,"",VLOOKUP($A25,EU_Extra!$A:$AD,COLUMN(EU_Extra!H$3),FALSE)),"")</f>
        <v/>
      </c>
      <c r="J25" s="3" t="str">
        <f>IFERROR(IF(VLOOKUP($A25,EU_Extra!$A:$AD,COLUMN(EU_Extra!I$3),FALSE)=0,"",VLOOKUP($A25,EU_Extra!$A:$AD,COLUMN(EU_Extra!I$3),FALSE)),"")</f>
        <v/>
      </c>
      <c r="K25" s="3" t="str">
        <f>IFERROR(IF(VLOOKUP($A25,EU_Extra!$A:$AD,COLUMN(EU_Extra!J$3),FALSE)=0,"",VLOOKUP($A25,EU_Extra!$A:$AD,COLUMN(EU_Extra!J$3),FALSE)),"")</f>
        <v/>
      </c>
      <c r="L25" s="3" t="str">
        <f>IFERROR(IF(VLOOKUP($A25,EU_Extra!$A:$AD,COLUMN(EU_Extra!K$3),FALSE)=0,"",VLOOKUP($A25,EU_Extra!$A:$AD,COLUMN(EU_Extra!K$3),FALSE)),"")</f>
        <v/>
      </c>
      <c r="M25" s="3" t="str">
        <f>IFERROR(IF(VLOOKUP($A25,EU_Extra!$A:$AD,COLUMN(EU_Extra!L$3),FALSE)=0,"",VLOOKUP($A25,EU_Extra!$A:$AD,COLUMN(EU_Extra!L$3),FALSE)),"")</f>
        <v/>
      </c>
      <c r="N25" s="3" t="str">
        <f>IFERROR(IF(VLOOKUP($A25,EU_Extra!$A:$AD,COLUMN(EU_Extra!M$3),FALSE)=0,"",VLOOKUP($A25,EU_Extra!$A:$AD,COLUMN(EU_Extra!M$3),FALSE)),"")</f>
        <v/>
      </c>
      <c r="O25" s="3" t="str">
        <f>IFERROR(IF(VLOOKUP($A25,EU_Extra!$A:$AD,COLUMN(EU_Extra!N$3),FALSE)=0,"",VLOOKUP($A25,EU_Extra!$A:$AD,COLUMN(EU_Extra!N$3),FALSE)),"")</f>
        <v/>
      </c>
      <c r="P25" s="3" t="str">
        <f>IFERROR(IF(VLOOKUP($A25,EU_Extra!$A:$AD,COLUMN(EU_Extra!O$3),FALSE)=0,"",VLOOKUP($A25,EU_Extra!$A:$AD,COLUMN(EU_Extra!O$3),FALSE)),"")</f>
        <v/>
      </c>
      <c r="Q25" s="3" t="str">
        <f>IFERROR(IF(VLOOKUP($A25,EU_Extra!$A:$AD,COLUMN(EU_Extra!P$3),FALSE)=0,"",VLOOKUP($A25,EU_Extra!$A:$AD,COLUMN(EU_Extra!P$3),FALSE)),"")</f>
        <v/>
      </c>
      <c r="R25" s="3" t="str">
        <f>IFERROR(IF(VLOOKUP($A25,EU_Extra!$A:$AD,COLUMN(EU_Extra!Q$3),FALSE)=0,"",VLOOKUP($A25,EU_Extra!$A:$AD,COLUMN(EU_Extra!Q$3),FALSE)),"")</f>
        <v/>
      </c>
      <c r="S25" s="3" t="str">
        <f>IFERROR(IF(VLOOKUP($A25,EU_Extra!$A:$AD,COLUMN(EU_Extra!R$3),FALSE)=0,"",VLOOKUP($A25,EU_Extra!$A:$AD,COLUMN(EU_Extra!R$3),FALSE)),"")</f>
        <v/>
      </c>
      <c r="T25" s="3" t="str">
        <f>IFERROR(IF(VLOOKUP($A25,EU_Extra!$A:$AD,COLUMN(EU_Extra!S$3),FALSE)=0,"",VLOOKUP($A25,EU_Extra!$A:$AD,COLUMN(EU_Extra!S$3),FALSE)),"")</f>
        <v/>
      </c>
      <c r="U25" s="3" t="str">
        <f>IFERROR(IF(VLOOKUP($A25,EU_Extra!$A:$AD,COLUMN(EU_Extra!T$3),FALSE)=0,"",VLOOKUP($A25,EU_Extra!$A:$AD,COLUMN(EU_Extra!T$3),FALSE)),"")</f>
        <v/>
      </c>
      <c r="V25" s="3" t="str">
        <f>IFERROR(IF(VLOOKUP($A25,EU_Extra!$A:$AD,COLUMN(EU_Extra!U$3),FALSE)=0,"",VLOOKUP($A25,EU_Extra!$A:$AD,COLUMN(EU_Extra!U$3),FALSE)),"")</f>
        <v/>
      </c>
      <c r="W25" s="3" t="str">
        <f>IFERROR(IF(VLOOKUP($A25,EU_Extra!$A:$AD,COLUMN(EU_Extra!V$3),FALSE)=0,"",VLOOKUP($A25,EU_Extra!$A:$AD,COLUMN(EU_Extra!V$3),FALSE)),"")</f>
        <v/>
      </c>
      <c r="X25" s="3" t="str">
        <f>IFERROR(IF(VLOOKUP($A25,EU_Extra!$A:$AD,COLUMN(EU_Extra!W$3),FALSE)=0,"",VLOOKUP($A25,EU_Extra!$A:$AD,COLUMN(EU_Extra!W$3),FALSE)),"")</f>
        <v/>
      </c>
      <c r="Y25" s="3" t="str">
        <f>IFERROR(IF(VLOOKUP($A25,EU_Extra!$A:$AD,COLUMN(EU_Extra!X$3),FALSE)=0,"",VLOOKUP($A25,EU_Extra!$A:$AD,COLUMN(EU_Extra!X$3),FALSE)),"")</f>
        <v/>
      </c>
      <c r="Z25" s="3" t="str">
        <f>IFERROR(IF(VLOOKUP($A25,EU_Extra!$A:$AD,COLUMN(EU_Extra!Y$3),FALSE)=0,"",VLOOKUP($A25,EU_Extra!$A:$AD,COLUMN(EU_Extra!Y$3),FALSE)),"")</f>
        <v/>
      </c>
      <c r="AA25" s="157">
        <f t="shared" si="2"/>
        <v>0</v>
      </c>
      <c r="AB25" s="3">
        <f t="shared" si="3"/>
        <v>0</v>
      </c>
      <c r="AC25" s="3">
        <f t="shared" si="4"/>
        <v>0</v>
      </c>
      <c r="AD25" s="3">
        <f t="shared" si="5"/>
        <v>0</v>
      </c>
      <c r="AE25" s="3" t="str">
        <f t="shared" si="6"/>
        <v/>
      </c>
      <c r="AF25" s="3"/>
      <c r="AG25" s="3"/>
      <c r="AH25" s="3"/>
      <c r="AI25" s="3"/>
      <c r="AJ25" s="3" t="str">
        <f>IFERROR(IF(VLOOKUP($A25,EU_Extra!$A:$AD,COLUMN(EU_Extra!AC$3),FALSE)=0,"",VLOOKUP($A25,EU_Extra!$A:$AD,COLUMN(EU_Extra!AC$3),FALSE)),"")</f>
        <v/>
      </c>
      <c r="AK25" s="3" t="str">
        <f>IFERROR(IF(VLOOKUP($A25,EU_Extra!$A:$AD,COLUMN(EU_Extra!AD$3),FALSE)=0,"",VLOOKUP($A25,EU_Extra!$A:$AD,COLUMN(EU_Extra!AD$3),FALSE)),"")</f>
        <v/>
      </c>
      <c r="AO25" s="85" t="str">
        <f t="shared" si="7"/>
        <v>Ausfuhr_XO</v>
      </c>
      <c r="AP25" s="2" t="str">
        <f t="shared" si="8"/>
        <v>Ausfuhr</v>
      </c>
      <c r="AQ25" s="2" t="str">
        <f t="shared" si="9"/>
        <v>XO</v>
      </c>
      <c r="AR25" s="2" t="str">
        <f>VLOOKUP(AQ25,Countries!A:B,2,FALSE)</f>
        <v>Australienische Ozean</v>
      </c>
      <c r="AS25" s="3" t="str">
        <f t="shared" si="10"/>
        <v/>
      </c>
      <c r="AT25" s="3">
        <f t="shared" si="11"/>
        <v>0</v>
      </c>
      <c r="AU25" s="3" t="str">
        <f t="shared" si="12"/>
        <v/>
      </c>
      <c r="AV25" s="15" t="str">
        <f t="shared" si="13"/>
        <v/>
      </c>
      <c r="AW25" s="88" t="str">
        <f t="shared" si="14"/>
        <v/>
      </c>
      <c r="AX25" s="89">
        <f t="shared" si="15"/>
        <v>2.1999999999999998E-8</v>
      </c>
    </row>
    <row r="26" spans="1:50">
      <c r="A26" s="85" t="str">
        <f t="shared" si="1"/>
        <v>Ausfuhr_BS</v>
      </c>
      <c r="B26" s="2" t="str">
        <f t="shared" si="16"/>
        <v>Ausfuhr</v>
      </c>
      <c r="C26" s="1" t="str">
        <f>Countries!A25</f>
        <v>BS</v>
      </c>
      <c r="D26" s="3" t="str">
        <f>IFERROR(IF(VLOOKUP($A26,EU_Extra!$A:$AD,COLUMN(EU_Extra!#REF!),FALSE)=0,"",VLOOKUP($A26,EU_Extra!$A:$AD,COLUMN(EU_Extra!#REF!),FALSE)),"")</f>
        <v/>
      </c>
      <c r="E26" s="3" t="str">
        <f>IFERROR(IF(VLOOKUP($A26,EU_Extra!$A:$AD,COLUMN(EU_Extra!#REF!),FALSE)=0,"",VLOOKUP($A26,EU_Extra!$A:$AD,COLUMN(EU_Extra!#REF!),FALSE)),"")</f>
        <v/>
      </c>
      <c r="F26" s="3">
        <f>IFERROR(IF(VLOOKUP($A26,EU_Extra!$A:$AD,COLUMN(EU_Extra!E$3),FALSE)=0,"",VLOOKUP($A26,EU_Extra!$A:$AD,COLUMN(EU_Extra!E$3),FALSE)),"")</f>
        <v>0.27314276000000004</v>
      </c>
      <c r="G26" s="3">
        <f>IFERROR(IF(VLOOKUP($A26,EU_Extra!$A:$AD,COLUMN(EU_Extra!F$3),FALSE)=0,"",VLOOKUP($A26,EU_Extra!$A:$AD,COLUMN(EU_Extra!F$3),FALSE)),"")</f>
        <v>5.3815999999999996E-2</v>
      </c>
      <c r="H26" s="3">
        <f>IFERROR(IF(VLOOKUP($A26,EU_Extra!$A:$AD,COLUMN(EU_Extra!G$3),FALSE)=0,"",VLOOKUP($A26,EU_Extra!$A:$AD,COLUMN(EU_Extra!G$3),FALSE)),"")</f>
        <v>0.23236287999999999</v>
      </c>
      <c r="I26" s="3">
        <f>IFERROR(IF(VLOOKUP($A26,EU_Extra!$A:$AD,COLUMN(EU_Extra!H$3),FALSE)=0,"",VLOOKUP($A26,EU_Extra!$A:$AD,COLUMN(EU_Extra!H$3),FALSE)),"")</f>
        <v>2.6570000000000001E-3</v>
      </c>
      <c r="J26" s="3">
        <f>IFERROR(IF(VLOOKUP($A26,EU_Extra!$A:$AD,COLUMN(EU_Extra!I$3),FALSE)=0,"",VLOOKUP($A26,EU_Extra!$A:$AD,COLUMN(EU_Extra!I$3),FALSE)),"")</f>
        <v>6.2100000000000002E-4</v>
      </c>
      <c r="K26" s="3">
        <f>IFERROR(IF(VLOOKUP($A26,EU_Extra!$A:$AD,COLUMN(EU_Extra!J$3),FALSE)=0,"",VLOOKUP($A26,EU_Extra!$A:$AD,COLUMN(EU_Extra!J$3),FALSE)),"")</f>
        <v>1.8E-3</v>
      </c>
      <c r="L26" s="3">
        <f>IFERROR(IF(VLOOKUP($A26,EU_Extra!$A:$AD,COLUMN(EU_Extra!K$3),FALSE)=0,"",VLOOKUP($A26,EU_Extra!$A:$AD,COLUMN(EU_Extra!K$3),FALSE)),"")</f>
        <v>0.51549999999999996</v>
      </c>
      <c r="M26" s="3" t="str">
        <f>IFERROR(IF(VLOOKUP($A26,EU_Extra!$A:$AD,COLUMN(EU_Extra!L$3),FALSE)=0,"",VLOOKUP($A26,EU_Extra!$A:$AD,COLUMN(EU_Extra!L$3),FALSE)),"")</f>
        <v/>
      </c>
      <c r="N26" s="3">
        <f>IFERROR(IF(VLOOKUP($A26,EU_Extra!$A:$AD,COLUMN(EU_Extra!M$3),FALSE)=0,"",VLOOKUP($A26,EU_Extra!$A:$AD,COLUMN(EU_Extra!M$3),FALSE)),"")</f>
        <v>1.84E-5</v>
      </c>
      <c r="O26" s="3" t="str">
        <f>IFERROR(IF(VLOOKUP($A26,EU_Extra!$A:$AD,COLUMN(EU_Extra!N$3),FALSE)=0,"",VLOOKUP($A26,EU_Extra!$A:$AD,COLUMN(EU_Extra!N$3),FALSE)),"")</f>
        <v/>
      </c>
      <c r="P26" s="3" t="str">
        <f>IFERROR(IF(VLOOKUP($A26,EU_Extra!$A:$AD,COLUMN(EU_Extra!O$3),FALSE)=0,"",VLOOKUP($A26,EU_Extra!$A:$AD,COLUMN(EU_Extra!O$3),FALSE)),"")</f>
        <v/>
      </c>
      <c r="Q26" s="3">
        <f>IFERROR(IF(VLOOKUP($A26,EU_Extra!$A:$AD,COLUMN(EU_Extra!P$3),FALSE)=0,"",VLOOKUP($A26,EU_Extra!$A:$AD,COLUMN(EU_Extra!P$3),FALSE)),"")</f>
        <v>9.4999999999999992E-5</v>
      </c>
      <c r="R26" s="3">
        <f>IFERROR(IF(VLOOKUP($A26,EU_Extra!$A:$AD,COLUMN(EU_Extra!Q$3),FALSE)=0,"",VLOOKUP($A26,EU_Extra!$A:$AD,COLUMN(EU_Extra!Q$3),FALSE)),"")</f>
        <v>1.4999999999999999E-4</v>
      </c>
      <c r="S26" s="3" t="str">
        <f>IFERROR(IF(VLOOKUP($A26,EU_Extra!$A:$AD,COLUMN(EU_Extra!R$3),FALSE)=0,"",VLOOKUP($A26,EU_Extra!$A:$AD,COLUMN(EU_Extra!R$3),FALSE)),"")</f>
        <v/>
      </c>
      <c r="T26" s="3" t="str">
        <f>IFERROR(IF(VLOOKUP($A26,EU_Extra!$A:$AD,COLUMN(EU_Extra!S$3),FALSE)=0,"",VLOOKUP($A26,EU_Extra!$A:$AD,COLUMN(EU_Extra!S$3),FALSE)),"")</f>
        <v/>
      </c>
      <c r="U26" s="3" t="str">
        <f>IFERROR(IF(VLOOKUP($A26,EU_Extra!$A:$AD,COLUMN(EU_Extra!T$3),FALSE)=0,"",VLOOKUP($A26,EU_Extra!$A:$AD,COLUMN(EU_Extra!T$3),FALSE)),"")</f>
        <v/>
      </c>
      <c r="V26" s="3" t="str">
        <f>IFERROR(IF(VLOOKUP($A26,EU_Extra!$A:$AD,COLUMN(EU_Extra!U$3),FALSE)=0,"",VLOOKUP($A26,EU_Extra!$A:$AD,COLUMN(EU_Extra!U$3),FALSE)),"")</f>
        <v/>
      </c>
      <c r="W26" s="3" t="str">
        <f>IFERROR(IF(VLOOKUP($A26,EU_Extra!$A:$AD,COLUMN(EU_Extra!V$3),FALSE)=0,"",VLOOKUP($A26,EU_Extra!$A:$AD,COLUMN(EU_Extra!V$3),FALSE)),"")</f>
        <v/>
      </c>
      <c r="X26" s="3" t="str">
        <f>IFERROR(IF(VLOOKUP($A26,EU_Extra!$A:$AD,COLUMN(EU_Extra!W$3),FALSE)=0,"",VLOOKUP($A26,EU_Extra!$A:$AD,COLUMN(EU_Extra!W$3),FALSE)),"")</f>
        <v>Eps</v>
      </c>
      <c r="Y26" s="3">
        <f>IFERROR(IF(VLOOKUP($A26,EU_Extra!$A:$AD,COLUMN(EU_Extra!X$3),FALSE)=0,"",VLOOKUP($A26,EU_Extra!$A:$AD,COLUMN(EU_Extra!X$3),FALSE)),"")</f>
        <v>1.9999999999999998E-4</v>
      </c>
      <c r="Z26" s="3" t="str">
        <f>IFERROR(IF(VLOOKUP($A26,EU_Extra!$A:$AD,COLUMN(EU_Extra!Y$3),FALSE)=0,"",VLOOKUP($A26,EU_Extra!$A:$AD,COLUMN(EU_Extra!Y$3),FALSE)),"")</f>
        <v/>
      </c>
      <c r="AA26" s="157">
        <f t="shared" si="2"/>
        <v>7.8546959999999999E-2</v>
      </c>
      <c r="AB26" s="3">
        <f t="shared" si="3"/>
        <v>0</v>
      </c>
      <c r="AC26" s="3">
        <f t="shared" si="4"/>
        <v>0</v>
      </c>
      <c r="AD26" s="3">
        <f t="shared" si="5"/>
        <v>1.9999999999999998E-4</v>
      </c>
      <c r="AE26" s="3">
        <f t="shared" si="6"/>
        <v>1.9999999999999998E-4</v>
      </c>
      <c r="AF26" s="3"/>
      <c r="AG26" s="3"/>
      <c r="AH26" s="3"/>
      <c r="AI26" s="3"/>
      <c r="AJ26" s="3" t="str">
        <f>IFERROR(IF(VLOOKUP($A26,EU_Extra!$A:$AD,COLUMN(EU_Extra!AC$3),FALSE)=0,"",VLOOKUP($A26,EU_Extra!$A:$AD,COLUMN(EU_Extra!AC$3),FALSE)),"")</f>
        <v/>
      </c>
      <c r="AK26" s="3" t="str">
        <f>IFERROR(IF(VLOOKUP($A26,EU_Extra!$A:$AD,COLUMN(EU_Extra!AD$3),FALSE)=0,"",VLOOKUP($A26,EU_Extra!$A:$AD,COLUMN(EU_Extra!AD$3),FALSE)),"")</f>
        <v/>
      </c>
      <c r="AO26" s="85" t="str">
        <f t="shared" si="7"/>
        <v>Ausfuhr_BS</v>
      </c>
      <c r="AP26" s="2" t="str">
        <f t="shared" si="8"/>
        <v>Ausfuhr</v>
      </c>
      <c r="AQ26" s="2" t="str">
        <f t="shared" si="9"/>
        <v>BS</v>
      </c>
      <c r="AR26" s="2" t="str">
        <f>VLOOKUP(AQ26,Countries!A:B,2,FALSE)</f>
        <v>Bahamas</v>
      </c>
      <c r="AS26" s="3" t="str">
        <f t="shared" si="10"/>
        <v/>
      </c>
      <c r="AT26" s="3">
        <f t="shared" si="11"/>
        <v>1.9999999999999998E-4</v>
      </c>
      <c r="AU26" s="3" t="str">
        <f t="shared" si="12"/>
        <v/>
      </c>
      <c r="AV26" s="15" t="str">
        <f t="shared" si="13"/>
        <v/>
      </c>
      <c r="AW26" s="88" t="str">
        <f t="shared" si="14"/>
        <v/>
      </c>
      <c r="AX26" s="89">
        <f t="shared" si="15"/>
        <v>1.6134872212506515E-7</v>
      </c>
    </row>
    <row r="27" spans="1:50">
      <c r="A27" s="85" t="str">
        <f t="shared" si="1"/>
        <v>Ausfuhr_BH</v>
      </c>
      <c r="B27" s="2" t="str">
        <f t="shared" si="16"/>
        <v>Ausfuhr</v>
      </c>
      <c r="C27" s="1" t="str">
        <f>Countries!A26</f>
        <v>BH</v>
      </c>
      <c r="D27" s="3" t="str">
        <f>IFERROR(IF(VLOOKUP($A27,EU_Extra!$A:$AD,COLUMN(EU_Extra!#REF!),FALSE)=0,"",VLOOKUP($A27,EU_Extra!$A:$AD,COLUMN(EU_Extra!#REF!),FALSE)),"")</f>
        <v/>
      </c>
      <c r="E27" s="3" t="str">
        <f>IFERROR(IF(VLOOKUP($A27,EU_Extra!$A:$AD,COLUMN(EU_Extra!#REF!),FALSE)=0,"",VLOOKUP($A27,EU_Extra!$A:$AD,COLUMN(EU_Extra!#REF!),FALSE)),"")</f>
        <v/>
      </c>
      <c r="F27" s="3">
        <f>IFERROR(IF(VLOOKUP($A27,EU_Extra!$A:$AD,COLUMN(EU_Extra!E$3),FALSE)=0,"",VLOOKUP($A27,EU_Extra!$A:$AD,COLUMN(EU_Extra!E$3),FALSE)),"")</f>
        <v>11.604168</v>
      </c>
      <c r="G27" s="3">
        <f>IFERROR(IF(VLOOKUP($A27,EU_Extra!$A:$AD,COLUMN(EU_Extra!F$3),FALSE)=0,"",VLOOKUP($A27,EU_Extra!$A:$AD,COLUMN(EU_Extra!F$3),FALSE)),"")</f>
        <v>12.90536</v>
      </c>
      <c r="H27" s="3">
        <f>IFERROR(IF(VLOOKUP($A27,EU_Extra!$A:$AD,COLUMN(EU_Extra!G$3),FALSE)=0,"",VLOOKUP($A27,EU_Extra!$A:$AD,COLUMN(EU_Extra!G$3),FALSE)),"")</f>
        <v>12.678659999999999</v>
      </c>
      <c r="I27" s="3">
        <f>IFERROR(IF(VLOOKUP($A27,EU_Extra!$A:$AD,COLUMN(EU_Extra!H$3),FALSE)=0,"",VLOOKUP($A27,EU_Extra!$A:$AD,COLUMN(EU_Extra!H$3),FALSE)),"")</f>
        <v>18.032675999999999</v>
      </c>
      <c r="J27" s="3">
        <f>IFERROR(IF(VLOOKUP($A27,EU_Extra!$A:$AD,COLUMN(EU_Extra!I$3),FALSE)=0,"",VLOOKUP($A27,EU_Extra!$A:$AD,COLUMN(EU_Extra!I$3),FALSE)),"")</f>
        <v>21.787744</v>
      </c>
      <c r="K27" s="3">
        <f>IFERROR(IF(VLOOKUP($A27,EU_Extra!$A:$AD,COLUMN(EU_Extra!J$3),FALSE)=0,"",VLOOKUP($A27,EU_Extra!$A:$AD,COLUMN(EU_Extra!J$3),FALSE)),"")</f>
        <v>2.6327759999999998</v>
      </c>
      <c r="L27" s="3">
        <f>IFERROR(IF(VLOOKUP($A27,EU_Extra!$A:$AD,COLUMN(EU_Extra!K$3),FALSE)=0,"",VLOOKUP($A27,EU_Extra!$A:$AD,COLUMN(EU_Extra!K$3),FALSE)),"")</f>
        <v>2.7113999999999998</v>
      </c>
      <c r="M27" s="3">
        <f>IFERROR(IF(VLOOKUP($A27,EU_Extra!$A:$AD,COLUMN(EU_Extra!L$3),FALSE)=0,"",VLOOKUP($A27,EU_Extra!$A:$AD,COLUMN(EU_Extra!L$3),FALSE)),"")</f>
        <v>3.1402919999999996</v>
      </c>
      <c r="N27" s="3">
        <f>IFERROR(IF(VLOOKUP($A27,EU_Extra!$A:$AD,COLUMN(EU_Extra!M$3),FALSE)=0,"",VLOOKUP($A27,EU_Extra!$A:$AD,COLUMN(EU_Extra!M$3),FALSE)),"")</f>
        <v>15.433050239999998</v>
      </c>
      <c r="O27" s="3">
        <f>IFERROR(IF(VLOOKUP($A27,EU_Extra!$A:$AD,COLUMN(EU_Extra!N$3),FALSE)=0,"",VLOOKUP($A27,EU_Extra!$A:$AD,COLUMN(EU_Extra!N$3),FALSE)),"")</f>
        <v>5.5649309999999996</v>
      </c>
      <c r="P27" s="3">
        <f>IFERROR(IF(VLOOKUP($A27,EU_Extra!$A:$AD,COLUMN(EU_Extra!O$3),FALSE)=0,"",VLOOKUP($A27,EU_Extra!$A:$AD,COLUMN(EU_Extra!O$3),FALSE)),"")</f>
        <v>13.001479999999999</v>
      </c>
      <c r="Q27" s="3">
        <f>IFERROR(IF(VLOOKUP($A27,EU_Extra!$A:$AD,COLUMN(EU_Extra!P$3),FALSE)=0,"",VLOOKUP($A27,EU_Extra!$A:$AD,COLUMN(EU_Extra!P$3),FALSE)),"")</f>
        <v>12.466048839999999</v>
      </c>
      <c r="R27" s="3">
        <f>IFERROR(IF(VLOOKUP($A27,EU_Extra!$A:$AD,COLUMN(EU_Extra!Q$3),FALSE)=0,"",VLOOKUP($A27,EU_Extra!$A:$AD,COLUMN(EU_Extra!Q$3),FALSE)),"")</f>
        <v>13.101717959999998</v>
      </c>
      <c r="S27" s="3">
        <f>IFERROR(IF(VLOOKUP($A27,EU_Extra!$A:$AD,COLUMN(EU_Extra!R$3),FALSE)=0,"",VLOOKUP($A27,EU_Extra!$A:$AD,COLUMN(EU_Extra!R$3),FALSE)),"")</f>
        <v>7.5914671999999994</v>
      </c>
      <c r="T27" s="3">
        <f>IFERROR(IF(VLOOKUP($A27,EU_Extra!$A:$AD,COLUMN(EU_Extra!S$3),FALSE)=0,"",VLOOKUP($A27,EU_Extra!$A:$AD,COLUMN(EU_Extra!S$3),FALSE)),"")</f>
        <v>8.0281897999999998</v>
      </c>
      <c r="U27" s="3">
        <f>IFERROR(IF(VLOOKUP($A27,EU_Extra!$A:$AD,COLUMN(EU_Extra!T$3),FALSE)=0,"",VLOOKUP($A27,EU_Extra!$A:$AD,COLUMN(EU_Extra!T$3),FALSE)),"")</f>
        <v>7.3967447200000001</v>
      </c>
      <c r="V27" s="3">
        <f>IFERROR(IF(VLOOKUP($A27,EU_Extra!$A:$AD,COLUMN(EU_Extra!U$3),FALSE)=0,"",VLOOKUP($A27,EU_Extra!$A:$AD,COLUMN(EU_Extra!U$3),FALSE)),"")</f>
        <v>14.06543456</v>
      </c>
      <c r="W27" s="3">
        <f>IFERROR(IF(VLOOKUP($A27,EU_Extra!$A:$AD,COLUMN(EU_Extra!V$3),FALSE)=0,"",VLOOKUP($A27,EU_Extra!$A:$AD,COLUMN(EU_Extra!V$3),FALSE)),"")</f>
        <v>4.2815344</v>
      </c>
      <c r="X27" s="3">
        <f>IFERROR(IF(VLOOKUP($A27,EU_Extra!$A:$AD,COLUMN(EU_Extra!W$3),FALSE)=0,"",VLOOKUP($A27,EU_Extra!$A:$AD,COLUMN(EU_Extra!W$3),FALSE)),"")</f>
        <v>1.35542176</v>
      </c>
      <c r="Y27" s="3">
        <f>IFERROR(IF(VLOOKUP($A27,EU_Extra!$A:$AD,COLUMN(EU_Extra!X$3),FALSE)=0,"",VLOOKUP($A27,EU_Extra!$A:$AD,COLUMN(EU_Extra!X$3),FALSE)),"")</f>
        <v>1.8162484000000001</v>
      </c>
      <c r="Z27" s="3">
        <f>IFERROR(IF(VLOOKUP($A27,EU_Extra!$A:$AD,COLUMN(EU_Extra!Y$3),FALSE)=0,"",VLOOKUP($A27,EU_Extra!$A:$AD,COLUMN(EU_Extra!Y$3),FALSE)),"")</f>
        <v>1.6676747599999999</v>
      </c>
      <c r="AA27" s="157">
        <f t="shared" si="2"/>
        <v>17.49969333333333</v>
      </c>
      <c r="AB27" s="3">
        <f t="shared" si="3"/>
        <v>7.6721339066666667</v>
      </c>
      <c r="AC27" s="3">
        <f t="shared" si="4"/>
        <v>6.567463573333332</v>
      </c>
      <c r="AD27" s="3">
        <f t="shared" si="5"/>
        <v>2.48440152</v>
      </c>
      <c r="AE27" s="3">
        <f t="shared" si="6"/>
        <v>1.7419615799999999</v>
      </c>
      <c r="AF27" s="3"/>
      <c r="AG27" s="3"/>
      <c r="AH27" s="3"/>
      <c r="AI27" s="3"/>
      <c r="AJ27" s="3" t="str">
        <f>IFERROR(IF(VLOOKUP($A27,EU_Extra!$A:$AD,COLUMN(EU_Extra!AC$3),FALSE)=0,"",VLOOKUP($A27,EU_Extra!$A:$AD,COLUMN(EU_Extra!AC$3),FALSE)),"")</f>
        <v/>
      </c>
      <c r="AK27" s="3" t="str">
        <f>IFERROR(IF(VLOOKUP($A27,EU_Extra!$A:$AD,COLUMN(EU_Extra!AD$3),FALSE)=0,"",VLOOKUP($A27,EU_Extra!$A:$AD,COLUMN(EU_Extra!AD$3),FALSE)),"")</f>
        <v/>
      </c>
      <c r="AO27" s="85" t="str">
        <f t="shared" si="7"/>
        <v>Ausfuhr_BH</v>
      </c>
      <c r="AP27" s="2" t="str">
        <f t="shared" si="8"/>
        <v>Ausfuhr</v>
      </c>
      <c r="AQ27" s="2" t="str">
        <f t="shared" si="9"/>
        <v>BH</v>
      </c>
      <c r="AR27" s="2" t="str">
        <f>VLOOKUP(AQ27,Countries!A:B,2,FALSE)</f>
        <v>Bahrein</v>
      </c>
      <c r="AS27" s="3">
        <f t="shared" si="10"/>
        <v>1.6676747599999999</v>
      </c>
      <c r="AT27" s="3">
        <f t="shared" si="11"/>
        <v>2.48440152</v>
      </c>
      <c r="AU27" s="3">
        <f t="shared" si="12"/>
        <v>0.81672676000000011</v>
      </c>
      <c r="AV27" s="15">
        <f t="shared" si="13"/>
        <v>0.48973985792301272</v>
      </c>
      <c r="AW27" s="88">
        <f t="shared" si="14"/>
        <v>1.7164415905821266E-3</v>
      </c>
      <c r="AX27" s="89">
        <f t="shared" si="15"/>
        <v>1.7185928776878474E-3</v>
      </c>
    </row>
    <row r="28" spans="1:50">
      <c r="A28" s="85" t="str">
        <f t="shared" si="1"/>
        <v>Ausfuhr_BD</v>
      </c>
      <c r="B28" s="2" t="str">
        <f t="shared" si="16"/>
        <v>Ausfuhr</v>
      </c>
      <c r="C28" s="1" t="str">
        <f>Countries!A27</f>
        <v>BD</v>
      </c>
      <c r="D28" s="3" t="str">
        <f>IFERROR(IF(VLOOKUP($A28,EU_Extra!$A:$AD,COLUMN(EU_Extra!#REF!),FALSE)=0,"",VLOOKUP($A28,EU_Extra!$A:$AD,COLUMN(EU_Extra!#REF!),FALSE)),"")</f>
        <v/>
      </c>
      <c r="E28" s="3" t="str">
        <f>IFERROR(IF(VLOOKUP($A28,EU_Extra!$A:$AD,COLUMN(EU_Extra!#REF!),FALSE)=0,"",VLOOKUP($A28,EU_Extra!$A:$AD,COLUMN(EU_Extra!#REF!),FALSE)),"")</f>
        <v/>
      </c>
      <c r="F28" s="3">
        <f>IFERROR(IF(VLOOKUP($A28,EU_Extra!$A:$AD,COLUMN(EU_Extra!E$3),FALSE)=0,"",VLOOKUP($A28,EU_Extra!$A:$AD,COLUMN(EU_Extra!E$3),FALSE)),"")</f>
        <v>5.3208019999999996</v>
      </c>
      <c r="G28" s="3">
        <f>IFERROR(IF(VLOOKUP($A28,EU_Extra!$A:$AD,COLUMN(EU_Extra!F$3),FALSE)=0,"",VLOOKUP($A28,EU_Extra!$A:$AD,COLUMN(EU_Extra!F$3),FALSE)),"")</f>
        <v>5.2648000000000001</v>
      </c>
      <c r="H28" s="3">
        <f>IFERROR(IF(VLOOKUP($A28,EU_Extra!$A:$AD,COLUMN(EU_Extra!G$3),FALSE)=0,"",VLOOKUP($A28,EU_Extra!$A:$AD,COLUMN(EU_Extra!G$3),FALSE)),"")</f>
        <v>5.0510999999999999</v>
      </c>
      <c r="I28" s="3">
        <f>IFERROR(IF(VLOOKUP($A28,EU_Extra!$A:$AD,COLUMN(EU_Extra!H$3),FALSE)=0,"",VLOOKUP($A28,EU_Extra!$A:$AD,COLUMN(EU_Extra!H$3),FALSE)),"")</f>
        <v>19.540699999999998</v>
      </c>
      <c r="J28" s="3">
        <f>IFERROR(IF(VLOOKUP($A28,EU_Extra!$A:$AD,COLUMN(EU_Extra!I$3),FALSE)=0,"",VLOOKUP($A28,EU_Extra!$A:$AD,COLUMN(EU_Extra!I$3),FALSE)),"")</f>
        <v>36.134399999999999</v>
      </c>
      <c r="K28" s="3">
        <f>IFERROR(IF(VLOOKUP($A28,EU_Extra!$A:$AD,COLUMN(EU_Extra!J$3),FALSE)=0,"",VLOOKUP($A28,EU_Extra!$A:$AD,COLUMN(EU_Extra!J$3),FALSE)),"")</f>
        <v>0.24289999999999998</v>
      </c>
      <c r="L28" s="3">
        <f>IFERROR(IF(VLOOKUP($A28,EU_Extra!$A:$AD,COLUMN(EU_Extra!K$3),FALSE)=0,"",VLOOKUP($A28,EU_Extra!$A:$AD,COLUMN(EU_Extra!K$3),FALSE)),"")</f>
        <v>9.1299999999999992E-2</v>
      </c>
      <c r="M28" s="3">
        <f>IFERROR(IF(VLOOKUP($A28,EU_Extra!$A:$AD,COLUMN(EU_Extra!L$3),FALSE)=0,"",VLOOKUP($A28,EU_Extra!$A:$AD,COLUMN(EU_Extra!L$3),FALSE)),"")</f>
        <v>2.6999999999999997E-3</v>
      </c>
      <c r="N28" s="3">
        <f>IFERROR(IF(VLOOKUP($A28,EU_Extra!$A:$AD,COLUMN(EU_Extra!M$3),FALSE)=0,"",VLOOKUP($A28,EU_Extra!$A:$AD,COLUMN(EU_Extra!M$3),FALSE)),"")</f>
        <v>0.15835299999999999</v>
      </c>
      <c r="O28" s="3">
        <f>IFERROR(IF(VLOOKUP($A28,EU_Extra!$A:$AD,COLUMN(EU_Extra!N$3),FALSE)=0,"",VLOOKUP($A28,EU_Extra!$A:$AD,COLUMN(EU_Extra!N$3),FALSE)),"")</f>
        <v>0.313446</v>
      </c>
      <c r="P28" s="3">
        <f>IFERROR(IF(VLOOKUP($A28,EU_Extra!$A:$AD,COLUMN(EU_Extra!O$3),FALSE)=0,"",VLOOKUP($A28,EU_Extra!$A:$AD,COLUMN(EU_Extra!O$3),FALSE)),"")</f>
        <v>2.3799800000000003E-2</v>
      </c>
      <c r="Q28" s="3">
        <f>IFERROR(IF(VLOOKUP($A28,EU_Extra!$A:$AD,COLUMN(EU_Extra!P$3),FALSE)=0,"",VLOOKUP($A28,EU_Extra!$A:$AD,COLUMN(EU_Extra!P$3),FALSE)),"")</f>
        <v>9.3827999999999995E-2</v>
      </c>
      <c r="R28" s="3">
        <f>IFERROR(IF(VLOOKUP($A28,EU_Extra!$A:$AD,COLUMN(EU_Extra!Q$3),FALSE)=0,"",VLOOKUP($A28,EU_Extra!$A:$AD,COLUMN(EU_Extra!Q$3),FALSE)),"")</f>
        <v>2.8103999999999997E-2</v>
      </c>
      <c r="S28" s="3">
        <f>IFERROR(IF(VLOOKUP($A28,EU_Extra!$A:$AD,COLUMN(EU_Extra!R$3),FALSE)=0,"",VLOOKUP($A28,EU_Extra!$A:$AD,COLUMN(EU_Extra!R$3),FALSE)),"")</f>
        <v>3.3267999999999999E-2</v>
      </c>
      <c r="T28" s="3">
        <f>IFERROR(IF(VLOOKUP($A28,EU_Extra!$A:$AD,COLUMN(EU_Extra!S$3),FALSE)=0,"",VLOOKUP($A28,EU_Extra!$A:$AD,COLUMN(EU_Extra!S$3),FALSE)),"")</f>
        <v>1.7139399999999999E-2</v>
      </c>
      <c r="U28" s="3">
        <f>IFERROR(IF(VLOOKUP($A28,EU_Extra!$A:$AD,COLUMN(EU_Extra!T$3),FALSE)=0,"",VLOOKUP($A28,EU_Extra!$A:$AD,COLUMN(EU_Extra!T$3),FALSE)),"")</f>
        <v>0.49088399999999999</v>
      </c>
      <c r="V28" s="3">
        <f>IFERROR(IF(VLOOKUP($A28,EU_Extra!$A:$AD,COLUMN(EU_Extra!U$3),FALSE)=0,"",VLOOKUP($A28,EU_Extra!$A:$AD,COLUMN(EU_Extra!U$3),FALSE)),"")</f>
        <v>0.57520099999999996</v>
      </c>
      <c r="W28" s="3">
        <f>IFERROR(IF(VLOOKUP($A28,EU_Extra!$A:$AD,COLUMN(EU_Extra!V$3),FALSE)=0,"",VLOOKUP($A28,EU_Extra!$A:$AD,COLUMN(EU_Extra!V$3),FALSE)),"")</f>
        <v>0.29750199999999999</v>
      </c>
      <c r="X28" s="3">
        <f>IFERROR(IF(VLOOKUP($A28,EU_Extra!$A:$AD,COLUMN(EU_Extra!W$3),FALSE)=0,"",VLOOKUP($A28,EU_Extra!$A:$AD,COLUMN(EU_Extra!W$3),FALSE)),"")</f>
        <v>0.59958699999999998</v>
      </c>
      <c r="Y28" s="3">
        <f>IFERROR(IF(VLOOKUP($A28,EU_Extra!$A:$AD,COLUMN(EU_Extra!X$3),FALSE)=0,"",VLOOKUP($A28,EU_Extra!$A:$AD,COLUMN(EU_Extra!X$3),FALSE)),"")</f>
        <v>0.79592099999999999</v>
      </c>
      <c r="Z28" s="3">
        <f>IFERROR(IF(VLOOKUP($A28,EU_Extra!$A:$AD,COLUMN(EU_Extra!Y$3),FALSE)=0,"",VLOOKUP($A28,EU_Extra!$A:$AD,COLUMN(EU_Extra!Y$3),FALSE)),"")</f>
        <v>2.3801099999999997</v>
      </c>
      <c r="AA28" s="157">
        <f t="shared" si="2"/>
        <v>20.242066666666666</v>
      </c>
      <c r="AB28" s="3">
        <f t="shared" si="3"/>
        <v>0.18043046666666665</v>
      </c>
      <c r="AC28" s="3">
        <f t="shared" si="4"/>
        <v>0.49076333333333338</v>
      </c>
      <c r="AD28" s="3">
        <f t="shared" si="5"/>
        <v>0.56433666666666671</v>
      </c>
      <c r="AE28" s="3">
        <f t="shared" si="6"/>
        <v>1.5880154999999998</v>
      </c>
      <c r="AF28" s="3"/>
      <c r="AG28" s="3"/>
      <c r="AH28" s="3"/>
      <c r="AI28" s="3"/>
      <c r="AJ28" s="3" t="str">
        <f>IFERROR(IF(VLOOKUP($A28,EU_Extra!$A:$AD,COLUMN(EU_Extra!AC$3),FALSE)=0,"",VLOOKUP($A28,EU_Extra!$A:$AD,COLUMN(EU_Extra!AC$3),FALSE)),"")</f>
        <v/>
      </c>
      <c r="AK28" s="3" t="str">
        <f>IFERROR(IF(VLOOKUP($A28,EU_Extra!$A:$AD,COLUMN(EU_Extra!AD$3),FALSE)=0,"",VLOOKUP($A28,EU_Extra!$A:$AD,COLUMN(EU_Extra!AD$3),FALSE)),"")</f>
        <v/>
      </c>
      <c r="AO28" s="85" t="str">
        <f t="shared" si="7"/>
        <v>Ausfuhr_BD</v>
      </c>
      <c r="AP28" s="2" t="str">
        <f t="shared" si="8"/>
        <v>Ausfuhr</v>
      </c>
      <c r="AQ28" s="2" t="str">
        <f t="shared" si="9"/>
        <v>BD</v>
      </c>
      <c r="AR28" s="2" t="str">
        <f>VLOOKUP(AQ28,Countries!A:B,2,FALSE)</f>
        <v>Bangladesh</v>
      </c>
      <c r="AS28" s="3">
        <f t="shared" si="10"/>
        <v>2.3801099999999997</v>
      </c>
      <c r="AT28" s="3">
        <f t="shared" si="11"/>
        <v>0.56433666666666671</v>
      </c>
      <c r="AU28" s="3">
        <f t="shared" si="12"/>
        <v>-1.815773333333333</v>
      </c>
      <c r="AV28" s="15">
        <f t="shared" si="13"/>
        <v>-0.76289468714915842</v>
      </c>
      <c r="AW28" s="88">
        <f t="shared" si="14"/>
        <v>2.4497009017450293E-3</v>
      </c>
      <c r="AX28" s="89">
        <f t="shared" si="15"/>
        <v>3.9040128340826096E-4</v>
      </c>
    </row>
    <row r="29" spans="1:50">
      <c r="A29" s="85" t="str">
        <f t="shared" si="1"/>
        <v>Ausfuhr_BB</v>
      </c>
      <c r="B29" s="2" t="str">
        <f t="shared" si="16"/>
        <v>Ausfuhr</v>
      </c>
      <c r="C29" s="1" t="str">
        <f>Countries!A28</f>
        <v>BB</v>
      </c>
      <c r="D29" s="3" t="str">
        <f>IFERROR(IF(VLOOKUP($A29,EU_Extra!$A:$AD,COLUMN(EU_Extra!#REF!),FALSE)=0,"",VLOOKUP($A29,EU_Extra!$A:$AD,COLUMN(EU_Extra!#REF!),FALSE)),"")</f>
        <v/>
      </c>
      <c r="E29" s="3" t="str">
        <f>IFERROR(IF(VLOOKUP($A29,EU_Extra!$A:$AD,COLUMN(EU_Extra!#REF!),FALSE)=0,"",VLOOKUP($A29,EU_Extra!$A:$AD,COLUMN(EU_Extra!#REF!),FALSE)),"")</f>
        <v/>
      </c>
      <c r="F29" s="3">
        <f>IFERROR(IF(VLOOKUP($A29,EU_Extra!$A:$AD,COLUMN(EU_Extra!E$3),FALSE)=0,"",VLOOKUP($A29,EU_Extra!$A:$AD,COLUMN(EU_Extra!E$3),FALSE)),"")</f>
        <v>0.48460999999999999</v>
      </c>
      <c r="G29" s="3">
        <f>IFERROR(IF(VLOOKUP($A29,EU_Extra!$A:$AD,COLUMN(EU_Extra!F$3),FALSE)=0,"",VLOOKUP($A29,EU_Extra!$A:$AD,COLUMN(EU_Extra!F$3),FALSE)),"")</f>
        <v>0.39999999999999997</v>
      </c>
      <c r="H29" s="3">
        <f>IFERROR(IF(VLOOKUP($A29,EU_Extra!$A:$AD,COLUMN(EU_Extra!G$3),FALSE)=0,"",VLOOKUP($A29,EU_Extra!$A:$AD,COLUMN(EU_Extra!G$3),FALSE)),"")</f>
        <v>8.0099999999999991E-2</v>
      </c>
      <c r="I29" s="3">
        <f>IFERROR(IF(VLOOKUP($A29,EU_Extra!$A:$AD,COLUMN(EU_Extra!H$3),FALSE)=0,"",VLOOKUP($A29,EU_Extra!$A:$AD,COLUMN(EU_Extra!H$3),FALSE)),"")</f>
        <v>0.10189999999999999</v>
      </c>
      <c r="J29" s="3">
        <f>IFERROR(IF(VLOOKUP($A29,EU_Extra!$A:$AD,COLUMN(EU_Extra!I$3),FALSE)=0,"",VLOOKUP($A29,EU_Extra!$A:$AD,COLUMN(EU_Extra!I$3),FALSE)),"")</f>
        <v>0.06</v>
      </c>
      <c r="K29" s="3">
        <f>IFERROR(IF(VLOOKUP($A29,EU_Extra!$A:$AD,COLUMN(EU_Extra!J$3),FALSE)=0,"",VLOOKUP($A29,EU_Extra!$A:$AD,COLUMN(EU_Extra!J$3),FALSE)),"")</f>
        <v>0.1767</v>
      </c>
      <c r="L29" s="3">
        <f>IFERROR(IF(VLOOKUP($A29,EU_Extra!$A:$AD,COLUMN(EU_Extra!K$3),FALSE)=0,"",VLOOKUP($A29,EU_Extra!$A:$AD,COLUMN(EU_Extra!K$3),FALSE)),"")</f>
        <v>0.81319999999999992</v>
      </c>
      <c r="M29" s="3">
        <f>IFERROR(IF(VLOOKUP($A29,EU_Extra!$A:$AD,COLUMN(EU_Extra!L$3),FALSE)=0,"",VLOOKUP($A29,EU_Extra!$A:$AD,COLUMN(EU_Extra!L$3),FALSE)),"")</f>
        <v>5.0000000000000001E-4</v>
      </c>
      <c r="N29" s="3">
        <f>IFERROR(IF(VLOOKUP($A29,EU_Extra!$A:$AD,COLUMN(EU_Extra!M$3),FALSE)=0,"",VLOOKUP($A29,EU_Extra!$A:$AD,COLUMN(EU_Extra!M$3),FALSE)),"")</f>
        <v>9.2799999999999994E-2</v>
      </c>
      <c r="O29" s="3">
        <f>IFERROR(IF(VLOOKUP($A29,EU_Extra!$A:$AD,COLUMN(EU_Extra!N$3),FALSE)=0,"",VLOOKUP($A29,EU_Extra!$A:$AD,COLUMN(EU_Extra!N$3),FALSE)),"")</f>
        <v>7.5189999999999996E-3</v>
      </c>
      <c r="P29" s="3">
        <f>IFERROR(IF(VLOOKUP($A29,EU_Extra!$A:$AD,COLUMN(EU_Extra!O$3),FALSE)=0,"",VLOOKUP($A29,EU_Extra!$A:$AD,COLUMN(EU_Extra!O$3),FALSE)),"")</f>
        <v>4.6224000000000001E-2</v>
      </c>
      <c r="Q29" s="3">
        <f>IFERROR(IF(VLOOKUP($A29,EU_Extra!$A:$AD,COLUMN(EU_Extra!P$3),FALSE)=0,"",VLOOKUP($A29,EU_Extra!$A:$AD,COLUMN(EU_Extra!P$3),FALSE)),"")</f>
        <v>1.73E-4</v>
      </c>
      <c r="R29" s="3">
        <f>IFERROR(IF(VLOOKUP($A29,EU_Extra!$A:$AD,COLUMN(EU_Extra!Q$3),FALSE)=0,"",VLOOKUP($A29,EU_Extra!$A:$AD,COLUMN(EU_Extra!Q$3),FALSE)),"")</f>
        <v>9.7E-5</v>
      </c>
      <c r="S29" s="3">
        <f>IFERROR(IF(VLOOKUP($A29,EU_Extra!$A:$AD,COLUMN(EU_Extra!R$3),FALSE)=0,"",VLOOKUP($A29,EU_Extra!$A:$AD,COLUMN(EU_Extra!R$3),FALSE)),"")</f>
        <v>1.3722000000000001E-3</v>
      </c>
      <c r="T29" s="3">
        <f>IFERROR(IF(VLOOKUP($A29,EU_Extra!$A:$AD,COLUMN(EU_Extra!S$3),FALSE)=0,"",VLOOKUP($A29,EU_Extra!$A:$AD,COLUMN(EU_Extra!S$3),FALSE)),"")</f>
        <v>2.03E-4</v>
      </c>
      <c r="U29" s="3">
        <f>IFERROR(IF(VLOOKUP($A29,EU_Extra!$A:$AD,COLUMN(EU_Extra!T$3),FALSE)=0,"",VLOOKUP($A29,EU_Extra!$A:$AD,COLUMN(EU_Extra!T$3),FALSE)),"")</f>
        <v>3.2399999999999996E-4</v>
      </c>
      <c r="V29" s="3">
        <f>IFERROR(IF(VLOOKUP($A29,EU_Extra!$A:$AD,COLUMN(EU_Extra!U$3),FALSE)=0,"",VLOOKUP($A29,EU_Extra!$A:$AD,COLUMN(EU_Extra!U$3),FALSE)),"")</f>
        <v>3.9559999999999994E-3</v>
      </c>
      <c r="W29" s="3">
        <f>IFERROR(IF(VLOOKUP($A29,EU_Extra!$A:$AD,COLUMN(EU_Extra!V$3),FALSE)=0,"",VLOOKUP($A29,EU_Extra!$A:$AD,COLUMN(EU_Extra!V$3),FALSE)),"")</f>
        <v>6.6079999999999993E-3</v>
      </c>
      <c r="X29" s="3">
        <f>IFERROR(IF(VLOOKUP($A29,EU_Extra!$A:$AD,COLUMN(EU_Extra!W$3),FALSE)=0,"",VLOOKUP($A29,EU_Extra!$A:$AD,COLUMN(EU_Extra!W$3),FALSE)),"")</f>
        <v>2.528524E-2</v>
      </c>
      <c r="Y29" s="3" t="str">
        <f>IFERROR(IF(VLOOKUP($A29,EU_Extra!$A:$AD,COLUMN(EU_Extra!X$3),FALSE)=0,"",VLOOKUP($A29,EU_Extra!$A:$AD,COLUMN(EU_Extra!X$3),FALSE)),"")</f>
        <v/>
      </c>
      <c r="Z29" s="3">
        <f>IFERROR(IF(VLOOKUP($A29,EU_Extra!$A:$AD,COLUMN(EU_Extra!Y$3),FALSE)=0,"",VLOOKUP($A29,EU_Extra!$A:$AD,COLUMN(EU_Extra!Y$3),FALSE)),"")</f>
        <v>1.104E-4</v>
      </c>
      <c r="AA29" s="157">
        <f t="shared" si="2"/>
        <v>8.0666666666666664E-2</v>
      </c>
      <c r="AB29" s="3">
        <f t="shared" si="3"/>
        <v>6.330666666666667E-4</v>
      </c>
      <c r="AC29" s="3">
        <f t="shared" si="4"/>
        <v>1.1949746666666665E-2</v>
      </c>
      <c r="AD29" s="3">
        <f t="shared" si="5"/>
        <v>1.5946620000000002E-2</v>
      </c>
      <c r="AE29" s="3">
        <f t="shared" si="6"/>
        <v>1.104E-4</v>
      </c>
      <c r="AF29" s="3"/>
      <c r="AG29" s="3"/>
      <c r="AH29" s="3"/>
      <c r="AI29" s="3"/>
      <c r="AJ29" s="3" t="str">
        <f>IFERROR(IF(VLOOKUP($A29,EU_Extra!$A:$AD,COLUMN(EU_Extra!AC$3),FALSE)=0,"",VLOOKUP($A29,EU_Extra!$A:$AD,COLUMN(EU_Extra!AC$3),FALSE)),"")</f>
        <v/>
      </c>
      <c r="AK29" s="3" t="str">
        <f>IFERROR(IF(VLOOKUP($A29,EU_Extra!$A:$AD,COLUMN(EU_Extra!AD$3),FALSE)=0,"",VLOOKUP($A29,EU_Extra!$A:$AD,COLUMN(EU_Extra!AD$3),FALSE)),"")</f>
        <v/>
      </c>
      <c r="AO29" s="85" t="str">
        <f t="shared" si="7"/>
        <v>Ausfuhr_BB</v>
      </c>
      <c r="AP29" s="2" t="str">
        <f t="shared" si="8"/>
        <v>Ausfuhr</v>
      </c>
      <c r="AQ29" s="2" t="str">
        <f t="shared" si="9"/>
        <v>BB</v>
      </c>
      <c r="AR29" s="2" t="str">
        <f>VLOOKUP(AQ29,Countries!A:B,2,FALSE)</f>
        <v>Barbados</v>
      </c>
      <c r="AS29" s="3">
        <f t="shared" si="10"/>
        <v>1.104E-4</v>
      </c>
      <c r="AT29" s="3">
        <f t="shared" si="11"/>
        <v>1.5946620000000002E-2</v>
      </c>
      <c r="AU29" s="3">
        <f t="shared" si="12"/>
        <v>1.5836220000000002E-2</v>
      </c>
      <c r="AV29" s="15" t="str">
        <f t="shared" si="13"/>
        <v/>
      </c>
      <c r="AW29" s="88">
        <f t="shared" si="14"/>
        <v>1.396267733645299E-7</v>
      </c>
      <c r="AX29" s="89">
        <f t="shared" si="15"/>
        <v>1.1056972496070032E-5</v>
      </c>
    </row>
    <row r="30" spans="1:50">
      <c r="A30" s="85" t="str">
        <f t="shared" si="1"/>
        <v>Ausfuhr_BY</v>
      </c>
      <c r="B30" s="2" t="str">
        <f t="shared" si="16"/>
        <v>Ausfuhr</v>
      </c>
      <c r="C30" s="1" t="str">
        <f>Countries!A29</f>
        <v>BY</v>
      </c>
      <c r="D30" s="3" t="str">
        <f>IFERROR(IF(VLOOKUP($A30,EU_Extra!$A:$AD,COLUMN(EU_Extra!#REF!),FALSE)=0,"",VLOOKUP($A30,EU_Extra!$A:$AD,COLUMN(EU_Extra!#REF!),FALSE)),"")</f>
        <v/>
      </c>
      <c r="E30" s="3" t="str">
        <f>IFERROR(IF(VLOOKUP($A30,EU_Extra!$A:$AD,COLUMN(EU_Extra!#REF!),FALSE)=0,"",VLOOKUP($A30,EU_Extra!$A:$AD,COLUMN(EU_Extra!#REF!),FALSE)),"")</f>
        <v/>
      </c>
      <c r="F30" s="3">
        <f>IFERROR(IF(VLOOKUP($A30,EU_Extra!$A:$AD,COLUMN(EU_Extra!E$3),FALSE)=0,"",VLOOKUP($A30,EU_Extra!$A:$AD,COLUMN(EU_Extra!E$3),FALSE)),"")</f>
        <v>2.5780309999999997</v>
      </c>
      <c r="G30" s="3">
        <f>IFERROR(IF(VLOOKUP($A30,EU_Extra!$A:$AD,COLUMN(EU_Extra!F$3),FALSE)=0,"",VLOOKUP($A30,EU_Extra!$A:$AD,COLUMN(EU_Extra!F$3),FALSE)),"")</f>
        <v>2.2862049999999998</v>
      </c>
      <c r="H30" s="3">
        <f>IFERROR(IF(VLOOKUP($A30,EU_Extra!$A:$AD,COLUMN(EU_Extra!G$3),FALSE)=0,"",VLOOKUP($A30,EU_Extra!$A:$AD,COLUMN(EU_Extra!G$3),FALSE)),"")</f>
        <v>51.582159999999995</v>
      </c>
      <c r="I30" s="3">
        <f>IFERROR(IF(VLOOKUP($A30,EU_Extra!$A:$AD,COLUMN(EU_Extra!H$3),FALSE)=0,"",VLOOKUP($A30,EU_Extra!$A:$AD,COLUMN(EU_Extra!H$3),FALSE)),"")</f>
        <v>3.2879999999999998</v>
      </c>
      <c r="J30" s="3">
        <f>IFERROR(IF(VLOOKUP($A30,EU_Extra!$A:$AD,COLUMN(EU_Extra!I$3),FALSE)=0,"",VLOOKUP($A30,EU_Extra!$A:$AD,COLUMN(EU_Extra!I$3),FALSE)),"")</f>
        <v>6.9999999999999993E-3</v>
      </c>
      <c r="K30" s="3">
        <f>IFERROR(IF(VLOOKUP($A30,EU_Extra!$A:$AD,COLUMN(EU_Extra!J$3),FALSE)=0,"",VLOOKUP($A30,EU_Extra!$A:$AD,COLUMN(EU_Extra!J$3),FALSE)),"")</f>
        <v>5.0675999999999999E-2</v>
      </c>
      <c r="L30" s="3">
        <f>IFERROR(IF(VLOOKUP($A30,EU_Extra!$A:$AD,COLUMN(EU_Extra!K$3),FALSE)=0,"",VLOOKUP($A30,EU_Extra!$A:$AD,COLUMN(EU_Extra!K$3),FALSE)),"")</f>
        <v>4.0800000000000003E-2</v>
      </c>
      <c r="M30" s="3">
        <f>IFERROR(IF(VLOOKUP($A30,EU_Extra!$A:$AD,COLUMN(EU_Extra!L$3),FALSE)=0,"",VLOOKUP($A30,EU_Extra!$A:$AD,COLUMN(EU_Extra!L$3),FALSE)),"")</f>
        <v>6.4920000000000005E-2</v>
      </c>
      <c r="N30" s="3">
        <f>IFERROR(IF(VLOOKUP($A30,EU_Extra!$A:$AD,COLUMN(EU_Extra!M$3),FALSE)=0,"",VLOOKUP($A30,EU_Extra!$A:$AD,COLUMN(EU_Extra!M$3),FALSE)),"")</f>
        <v>3.111916E-2</v>
      </c>
      <c r="O30" s="3">
        <f>IFERROR(IF(VLOOKUP($A30,EU_Extra!$A:$AD,COLUMN(EU_Extra!N$3),FALSE)=0,"",VLOOKUP($A30,EU_Extra!$A:$AD,COLUMN(EU_Extra!N$3),FALSE)),"")</f>
        <v>3.0491439999999998E-2</v>
      </c>
      <c r="P30" s="3">
        <f>IFERROR(IF(VLOOKUP($A30,EU_Extra!$A:$AD,COLUMN(EU_Extra!O$3),FALSE)=0,"",VLOOKUP($A30,EU_Extra!$A:$AD,COLUMN(EU_Extra!O$3),FALSE)),"")</f>
        <v>2.6122199999999998E-2</v>
      </c>
      <c r="Q30" s="3">
        <f>IFERROR(IF(VLOOKUP($A30,EU_Extra!$A:$AD,COLUMN(EU_Extra!P$3),FALSE)=0,"",VLOOKUP($A30,EU_Extra!$A:$AD,COLUMN(EU_Extra!P$3),FALSE)),"")</f>
        <v>2.542208E-2</v>
      </c>
      <c r="R30" s="3">
        <f>IFERROR(IF(VLOOKUP($A30,EU_Extra!$A:$AD,COLUMN(EU_Extra!Q$3),FALSE)=0,"",VLOOKUP($A30,EU_Extra!$A:$AD,COLUMN(EU_Extra!Q$3),FALSE)),"")</f>
        <v>2.4995999999999997E-2</v>
      </c>
      <c r="S30" s="3">
        <f>IFERROR(IF(VLOOKUP($A30,EU_Extra!$A:$AD,COLUMN(EU_Extra!R$3),FALSE)=0,"",VLOOKUP($A30,EU_Extra!$A:$AD,COLUMN(EU_Extra!R$3),FALSE)),"")</f>
        <v>4.6938879999999995E-2</v>
      </c>
      <c r="T30" s="3">
        <f>IFERROR(IF(VLOOKUP($A30,EU_Extra!$A:$AD,COLUMN(EU_Extra!S$3),FALSE)=0,"",VLOOKUP($A30,EU_Extra!$A:$AD,COLUMN(EU_Extra!S$3),FALSE)),"")</f>
        <v>3.9395199999999998E-2</v>
      </c>
      <c r="U30" s="3">
        <f>IFERROR(IF(VLOOKUP($A30,EU_Extra!$A:$AD,COLUMN(EU_Extra!T$3),FALSE)=0,"",VLOOKUP($A30,EU_Extra!$A:$AD,COLUMN(EU_Extra!T$3),FALSE)),"")</f>
        <v>5.3040599999999993E-2</v>
      </c>
      <c r="V30" s="3">
        <f>IFERROR(IF(VLOOKUP($A30,EU_Extra!$A:$AD,COLUMN(EU_Extra!U$3),FALSE)=0,"",VLOOKUP($A30,EU_Extra!$A:$AD,COLUMN(EU_Extra!U$3),FALSE)),"")</f>
        <v>5.5121840000000005E-2</v>
      </c>
      <c r="W30" s="3">
        <f>IFERROR(IF(VLOOKUP($A30,EU_Extra!$A:$AD,COLUMN(EU_Extra!V$3),FALSE)=0,"",VLOOKUP($A30,EU_Extra!$A:$AD,COLUMN(EU_Extra!V$3),FALSE)),"")</f>
        <v>4.3705640000000004E-2</v>
      </c>
      <c r="X30" s="3">
        <f>IFERROR(IF(VLOOKUP($A30,EU_Extra!$A:$AD,COLUMN(EU_Extra!W$3),FALSE)=0,"",VLOOKUP($A30,EU_Extra!$A:$AD,COLUMN(EU_Extra!W$3),FALSE)),"")</f>
        <v>3.0916800000000001E-2</v>
      </c>
      <c r="Y30" s="3">
        <f>IFERROR(IF(VLOOKUP($A30,EU_Extra!$A:$AD,COLUMN(EU_Extra!X$3),FALSE)=0,"",VLOOKUP($A30,EU_Extra!$A:$AD,COLUMN(EU_Extra!X$3),FALSE)),"")</f>
        <v>3.9091479999999998E-2</v>
      </c>
      <c r="Z30" s="3">
        <f>IFERROR(IF(VLOOKUP($A30,EU_Extra!$A:$AD,COLUMN(EU_Extra!Y$3),FALSE)=0,"",VLOOKUP($A30,EU_Extra!$A:$AD,COLUMN(EU_Extra!Y$3),FALSE)),"")</f>
        <v>3.1886239999999996E-2</v>
      </c>
      <c r="AA30" s="157">
        <f t="shared" si="2"/>
        <v>18.292386666666662</v>
      </c>
      <c r="AB30" s="3">
        <f t="shared" si="3"/>
        <v>4.6458226666666658E-2</v>
      </c>
      <c r="AC30" s="3">
        <f t="shared" si="4"/>
        <v>4.3248093333333341E-2</v>
      </c>
      <c r="AD30" s="3">
        <f t="shared" si="5"/>
        <v>3.7904640000000003E-2</v>
      </c>
      <c r="AE30" s="3">
        <f t="shared" si="6"/>
        <v>3.5488859999999997E-2</v>
      </c>
      <c r="AF30" s="3"/>
      <c r="AG30" s="3"/>
      <c r="AH30" s="3"/>
      <c r="AI30" s="3"/>
      <c r="AJ30" s="3" t="str">
        <f>IFERROR(IF(VLOOKUP($A30,EU_Extra!$A:$AD,COLUMN(EU_Extra!AC$3),FALSE)=0,"",VLOOKUP($A30,EU_Extra!$A:$AD,COLUMN(EU_Extra!AC$3),FALSE)),"")</f>
        <v/>
      </c>
      <c r="AK30" s="3" t="str">
        <f>IFERROR(IF(VLOOKUP($A30,EU_Extra!$A:$AD,COLUMN(EU_Extra!AD$3),FALSE)=0,"",VLOOKUP($A30,EU_Extra!$A:$AD,COLUMN(EU_Extra!AD$3),FALSE)),"")</f>
        <v/>
      </c>
      <c r="AO30" s="85" t="str">
        <f t="shared" si="7"/>
        <v>Ausfuhr_BY</v>
      </c>
      <c r="AP30" s="2" t="str">
        <f t="shared" si="8"/>
        <v>Ausfuhr</v>
      </c>
      <c r="AQ30" s="2" t="str">
        <f t="shared" si="9"/>
        <v>BY</v>
      </c>
      <c r="AR30" s="2" t="str">
        <f>VLOOKUP(AQ30,Countries!A:B,2,FALSE)</f>
        <v>Weissrussland</v>
      </c>
      <c r="AS30" s="3">
        <f t="shared" si="10"/>
        <v>3.1886239999999996E-2</v>
      </c>
      <c r="AT30" s="3">
        <f t="shared" si="11"/>
        <v>3.7904640000000003E-2</v>
      </c>
      <c r="AU30" s="3">
        <f t="shared" si="12"/>
        <v>6.0184000000000071E-3</v>
      </c>
      <c r="AV30" s="15">
        <f t="shared" si="13"/>
        <v>0.18874601900156582</v>
      </c>
      <c r="AW30" s="88">
        <f t="shared" si="14"/>
        <v>3.2845211647889557E-5</v>
      </c>
      <c r="AX30" s="89">
        <f t="shared" si="15"/>
        <v>2.6247292533053151E-5</v>
      </c>
    </row>
    <row r="31" spans="1:50">
      <c r="A31" s="85" t="str">
        <f t="shared" si="1"/>
        <v>Ausfuhr_BE</v>
      </c>
      <c r="B31" s="2" t="str">
        <f t="shared" si="16"/>
        <v>Ausfuhr</v>
      </c>
      <c r="C31" s="1" t="str">
        <f>Countries!A30</f>
        <v>BE</v>
      </c>
      <c r="D31" s="3" t="str">
        <f>IFERROR(IF(VLOOKUP($A31,EU_Extra!$A:$AD,COLUMN(EU_Extra!#REF!),FALSE)=0,"",VLOOKUP($A31,EU_Extra!$A:$AD,COLUMN(EU_Extra!#REF!),FALSE)),"")</f>
        <v/>
      </c>
      <c r="E31" s="3" t="str">
        <f>IFERROR(IF(VLOOKUP($A31,EU_Extra!$A:$AD,COLUMN(EU_Extra!#REF!),FALSE)=0,"",VLOOKUP($A31,EU_Extra!$A:$AD,COLUMN(EU_Extra!#REF!),FALSE)),"")</f>
        <v/>
      </c>
      <c r="F31" s="3" t="str">
        <f>IFERROR(IF(VLOOKUP($A31,EU_Extra!$A:$AD,COLUMN(EU_Extra!E$3),FALSE)=0,"",VLOOKUP($A31,EU_Extra!$A:$AD,COLUMN(EU_Extra!E$3),FALSE)),"")</f>
        <v/>
      </c>
      <c r="G31" s="3" t="str">
        <f>IFERROR(IF(VLOOKUP($A31,EU_Extra!$A:$AD,COLUMN(EU_Extra!F$3),FALSE)=0,"",VLOOKUP($A31,EU_Extra!$A:$AD,COLUMN(EU_Extra!F$3),FALSE)),"")</f>
        <v/>
      </c>
      <c r="H31" s="3" t="str">
        <f>IFERROR(IF(VLOOKUP($A31,EU_Extra!$A:$AD,COLUMN(EU_Extra!G$3),FALSE)=0,"",VLOOKUP($A31,EU_Extra!$A:$AD,COLUMN(EU_Extra!G$3),FALSE)),"")</f>
        <v/>
      </c>
      <c r="I31" s="3" t="str">
        <f>IFERROR(IF(VLOOKUP($A31,EU_Extra!$A:$AD,COLUMN(EU_Extra!H$3),FALSE)=0,"",VLOOKUP($A31,EU_Extra!$A:$AD,COLUMN(EU_Extra!H$3),FALSE)),"")</f>
        <v/>
      </c>
      <c r="J31" s="3" t="str">
        <f>IFERROR(IF(VLOOKUP($A31,EU_Extra!$A:$AD,COLUMN(EU_Extra!I$3),FALSE)=0,"",VLOOKUP($A31,EU_Extra!$A:$AD,COLUMN(EU_Extra!I$3),FALSE)),"")</f>
        <v/>
      </c>
      <c r="K31" s="3" t="str">
        <f>IFERROR(IF(VLOOKUP($A31,EU_Extra!$A:$AD,COLUMN(EU_Extra!J$3),FALSE)=0,"",VLOOKUP($A31,EU_Extra!$A:$AD,COLUMN(EU_Extra!J$3),FALSE)),"")</f>
        <v/>
      </c>
      <c r="L31" s="3" t="str">
        <f>IFERROR(IF(VLOOKUP($A31,EU_Extra!$A:$AD,COLUMN(EU_Extra!K$3),FALSE)=0,"",VLOOKUP($A31,EU_Extra!$A:$AD,COLUMN(EU_Extra!K$3),FALSE)),"")</f>
        <v/>
      </c>
      <c r="M31" s="3" t="str">
        <f>IFERROR(IF(VLOOKUP($A31,EU_Extra!$A:$AD,COLUMN(EU_Extra!L$3),FALSE)=0,"",VLOOKUP($A31,EU_Extra!$A:$AD,COLUMN(EU_Extra!L$3),FALSE)),"")</f>
        <v/>
      </c>
      <c r="N31" s="3" t="str">
        <f>IFERROR(IF(VLOOKUP($A31,EU_Extra!$A:$AD,COLUMN(EU_Extra!M$3),FALSE)=0,"",VLOOKUP($A31,EU_Extra!$A:$AD,COLUMN(EU_Extra!M$3),FALSE)),"")</f>
        <v/>
      </c>
      <c r="O31" s="3" t="str">
        <f>IFERROR(IF(VLOOKUP($A31,EU_Extra!$A:$AD,COLUMN(EU_Extra!N$3),FALSE)=0,"",VLOOKUP($A31,EU_Extra!$A:$AD,COLUMN(EU_Extra!N$3),FALSE)),"")</f>
        <v/>
      </c>
      <c r="P31" s="3" t="str">
        <f>IFERROR(IF(VLOOKUP($A31,EU_Extra!$A:$AD,COLUMN(EU_Extra!O$3),FALSE)=0,"",VLOOKUP($A31,EU_Extra!$A:$AD,COLUMN(EU_Extra!O$3),FALSE)),"")</f>
        <v/>
      </c>
      <c r="Q31" s="3" t="str">
        <f>IFERROR(IF(VLOOKUP($A31,EU_Extra!$A:$AD,COLUMN(EU_Extra!P$3),FALSE)=0,"",VLOOKUP($A31,EU_Extra!$A:$AD,COLUMN(EU_Extra!P$3),FALSE)),"")</f>
        <v/>
      </c>
      <c r="R31" s="3" t="str">
        <f>IFERROR(IF(VLOOKUP($A31,EU_Extra!$A:$AD,COLUMN(EU_Extra!Q$3),FALSE)=0,"",VLOOKUP($A31,EU_Extra!$A:$AD,COLUMN(EU_Extra!Q$3),FALSE)),"")</f>
        <v/>
      </c>
      <c r="S31" s="3" t="str">
        <f>IFERROR(IF(VLOOKUP($A31,EU_Extra!$A:$AD,COLUMN(EU_Extra!R$3),FALSE)=0,"",VLOOKUP($A31,EU_Extra!$A:$AD,COLUMN(EU_Extra!R$3),FALSE)),"")</f>
        <v/>
      </c>
      <c r="T31" s="3" t="str">
        <f>IFERROR(IF(VLOOKUP($A31,EU_Extra!$A:$AD,COLUMN(EU_Extra!S$3),FALSE)=0,"",VLOOKUP($A31,EU_Extra!$A:$AD,COLUMN(EU_Extra!S$3),FALSE)),"")</f>
        <v/>
      </c>
      <c r="U31" s="3" t="str">
        <f>IFERROR(IF(VLOOKUP($A31,EU_Extra!$A:$AD,COLUMN(EU_Extra!T$3),FALSE)=0,"",VLOOKUP($A31,EU_Extra!$A:$AD,COLUMN(EU_Extra!T$3),FALSE)),"")</f>
        <v/>
      </c>
      <c r="V31" s="3" t="str">
        <f>IFERROR(IF(VLOOKUP($A31,EU_Extra!$A:$AD,COLUMN(EU_Extra!U$3),FALSE)=0,"",VLOOKUP($A31,EU_Extra!$A:$AD,COLUMN(EU_Extra!U$3),FALSE)),"")</f>
        <v/>
      </c>
      <c r="W31" s="3" t="str">
        <f>IFERROR(IF(VLOOKUP($A31,EU_Extra!$A:$AD,COLUMN(EU_Extra!V$3),FALSE)=0,"",VLOOKUP($A31,EU_Extra!$A:$AD,COLUMN(EU_Extra!V$3),FALSE)),"")</f>
        <v/>
      </c>
      <c r="X31" s="3" t="str">
        <f>IFERROR(IF(VLOOKUP($A31,EU_Extra!$A:$AD,COLUMN(EU_Extra!W$3),FALSE)=0,"",VLOOKUP($A31,EU_Extra!$A:$AD,COLUMN(EU_Extra!W$3),FALSE)),"")</f>
        <v/>
      </c>
      <c r="Y31" s="3" t="str">
        <f>IFERROR(IF(VLOOKUP($A31,EU_Extra!$A:$AD,COLUMN(EU_Extra!X$3),FALSE)=0,"",VLOOKUP($A31,EU_Extra!$A:$AD,COLUMN(EU_Extra!X$3),FALSE)),"")</f>
        <v/>
      </c>
      <c r="Z31" s="3" t="str">
        <f>IFERROR(IF(VLOOKUP($A31,EU_Extra!$A:$AD,COLUMN(EU_Extra!Y$3),FALSE)=0,"",VLOOKUP($A31,EU_Extra!$A:$AD,COLUMN(EU_Extra!Y$3),FALSE)),"")</f>
        <v/>
      </c>
      <c r="AA31" s="157">
        <f t="shared" si="2"/>
        <v>0</v>
      </c>
      <c r="AB31" s="3">
        <f t="shared" si="3"/>
        <v>0</v>
      </c>
      <c r="AC31" s="3">
        <f t="shared" si="4"/>
        <v>0</v>
      </c>
      <c r="AD31" s="3">
        <f t="shared" si="5"/>
        <v>0</v>
      </c>
      <c r="AE31" s="3" t="str">
        <f t="shared" si="6"/>
        <v/>
      </c>
      <c r="AF31" s="3"/>
      <c r="AG31" s="3"/>
      <c r="AH31" s="3"/>
      <c r="AI31" s="3"/>
      <c r="AJ31" s="3" t="str">
        <f>IFERROR(IF(VLOOKUP($A31,EU_Extra!$A:$AD,COLUMN(EU_Extra!AC$3),FALSE)=0,"",VLOOKUP($A31,EU_Extra!$A:$AD,COLUMN(EU_Extra!AC$3),FALSE)),"")</f>
        <v/>
      </c>
      <c r="AK31" s="3" t="str">
        <f>IFERROR(IF(VLOOKUP($A31,EU_Extra!$A:$AD,COLUMN(EU_Extra!AD$3),FALSE)=0,"",VLOOKUP($A31,EU_Extra!$A:$AD,COLUMN(EU_Extra!AD$3),FALSE)),"")</f>
        <v/>
      </c>
      <c r="AO31" s="85" t="str">
        <f t="shared" si="7"/>
        <v>Ausfuhr_BE</v>
      </c>
      <c r="AP31" s="2" t="str">
        <f t="shared" si="8"/>
        <v>Ausfuhr</v>
      </c>
      <c r="AQ31" s="2" t="str">
        <f t="shared" si="9"/>
        <v>BE</v>
      </c>
      <c r="AR31" s="2" t="str">
        <f>VLOOKUP(AQ31,Countries!A:B,2,FALSE)</f>
        <v>Belgien und Luxemburg</v>
      </c>
      <c r="AS31" s="3" t="str">
        <f t="shared" si="10"/>
        <v/>
      </c>
      <c r="AT31" s="3">
        <f t="shared" si="11"/>
        <v>0</v>
      </c>
      <c r="AU31" s="3" t="str">
        <f t="shared" si="12"/>
        <v/>
      </c>
      <c r="AV31" s="15" t="str">
        <f t="shared" si="13"/>
        <v/>
      </c>
      <c r="AW31" s="88" t="str">
        <f t="shared" si="14"/>
        <v/>
      </c>
      <c r="AX31" s="89">
        <f t="shared" si="15"/>
        <v>2.7999999999999996E-8</v>
      </c>
    </row>
    <row r="32" spans="1:50">
      <c r="A32" s="85" t="str">
        <f t="shared" si="1"/>
        <v>Ausfuhr_BZ</v>
      </c>
      <c r="B32" s="2" t="str">
        <f t="shared" si="16"/>
        <v>Ausfuhr</v>
      </c>
      <c r="C32" s="1" t="str">
        <f>Countries!A31</f>
        <v>BZ</v>
      </c>
      <c r="D32" s="3" t="str">
        <f>IFERROR(IF(VLOOKUP($A32,EU_Extra!$A:$AD,COLUMN(EU_Extra!#REF!),FALSE)=0,"",VLOOKUP($A32,EU_Extra!$A:$AD,COLUMN(EU_Extra!#REF!),FALSE)),"")</f>
        <v/>
      </c>
      <c r="E32" s="3" t="str">
        <f>IFERROR(IF(VLOOKUP($A32,EU_Extra!$A:$AD,COLUMN(EU_Extra!#REF!),FALSE)=0,"",VLOOKUP($A32,EU_Extra!$A:$AD,COLUMN(EU_Extra!#REF!),FALSE)),"")</f>
        <v/>
      </c>
      <c r="F32" s="3">
        <f>IFERROR(IF(VLOOKUP($A32,EU_Extra!$A:$AD,COLUMN(EU_Extra!E$3),FALSE)=0,"",VLOOKUP($A32,EU_Extra!$A:$AD,COLUMN(EU_Extra!E$3),FALSE)),"")</f>
        <v>6.5099999999999999E-4</v>
      </c>
      <c r="G32" s="3">
        <f>IFERROR(IF(VLOOKUP($A32,EU_Extra!$A:$AD,COLUMN(EU_Extra!F$3),FALSE)=0,"",VLOOKUP($A32,EU_Extra!$A:$AD,COLUMN(EU_Extra!F$3),FALSE)),"")</f>
        <v>1.8909999999999999E-3</v>
      </c>
      <c r="H32" s="3">
        <f>IFERROR(IF(VLOOKUP($A32,EU_Extra!$A:$AD,COLUMN(EU_Extra!G$3),FALSE)=0,"",VLOOKUP($A32,EU_Extra!$A:$AD,COLUMN(EU_Extra!G$3),FALSE)),"")</f>
        <v>3.7459999999999998E-3</v>
      </c>
      <c r="I32" s="3">
        <f>IFERROR(IF(VLOOKUP($A32,EU_Extra!$A:$AD,COLUMN(EU_Extra!H$3),FALSE)=0,"",VLOOKUP($A32,EU_Extra!$A:$AD,COLUMN(EU_Extra!H$3),FALSE)),"")</f>
        <v>2.9599999999999998E-4</v>
      </c>
      <c r="J32" s="3">
        <f>IFERROR(IF(VLOOKUP($A32,EU_Extra!$A:$AD,COLUMN(EU_Extra!I$3),FALSE)=0,"",VLOOKUP($A32,EU_Extra!$A:$AD,COLUMN(EU_Extra!I$3),FALSE)),"")</f>
        <v>8.7799999999999998E-4</v>
      </c>
      <c r="K32" s="3">
        <f>IFERROR(IF(VLOOKUP($A32,EU_Extra!$A:$AD,COLUMN(EU_Extra!J$3),FALSE)=0,"",VLOOKUP($A32,EU_Extra!$A:$AD,COLUMN(EU_Extra!J$3),FALSE)),"")</f>
        <v>1.9999999999999998E-4</v>
      </c>
      <c r="L32" s="3" t="str">
        <f>IFERROR(IF(VLOOKUP($A32,EU_Extra!$A:$AD,COLUMN(EU_Extra!K$3),FALSE)=0,"",VLOOKUP($A32,EU_Extra!$A:$AD,COLUMN(EU_Extra!K$3),FALSE)),"")</f>
        <v/>
      </c>
      <c r="M32" s="3" t="str">
        <f>IFERROR(IF(VLOOKUP($A32,EU_Extra!$A:$AD,COLUMN(EU_Extra!L$3),FALSE)=0,"",VLOOKUP($A32,EU_Extra!$A:$AD,COLUMN(EU_Extra!L$3),FALSE)),"")</f>
        <v/>
      </c>
      <c r="N32" s="3" t="str">
        <f>IFERROR(IF(VLOOKUP($A32,EU_Extra!$A:$AD,COLUMN(EU_Extra!M$3),FALSE)=0,"",VLOOKUP($A32,EU_Extra!$A:$AD,COLUMN(EU_Extra!M$3),FALSE)),"")</f>
        <v/>
      </c>
      <c r="O32" s="3" t="str">
        <f>IFERROR(IF(VLOOKUP($A32,EU_Extra!$A:$AD,COLUMN(EU_Extra!N$3),FALSE)=0,"",VLOOKUP($A32,EU_Extra!$A:$AD,COLUMN(EU_Extra!N$3),FALSE)),"")</f>
        <v/>
      </c>
      <c r="P32" s="3" t="str">
        <f>IFERROR(IF(VLOOKUP($A32,EU_Extra!$A:$AD,COLUMN(EU_Extra!O$3),FALSE)=0,"",VLOOKUP($A32,EU_Extra!$A:$AD,COLUMN(EU_Extra!O$3),FALSE)),"")</f>
        <v/>
      </c>
      <c r="Q32" s="3" t="str">
        <f>IFERROR(IF(VLOOKUP($A32,EU_Extra!$A:$AD,COLUMN(EU_Extra!P$3),FALSE)=0,"",VLOOKUP($A32,EU_Extra!$A:$AD,COLUMN(EU_Extra!P$3),FALSE)),"")</f>
        <v/>
      </c>
      <c r="R32" s="3" t="str">
        <f>IFERROR(IF(VLOOKUP($A32,EU_Extra!$A:$AD,COLUMN(EU_Extra!Q$3),FALSE)=0,"",VLOOKUP($A32,EU_Extra!$A:$AD,COLUMN(EU_Extra!Q$3),FALSE)),"")</f>
        <v/>
      </c>
      <c r="S32" s="3" t="str">
        <f>IFERROR(IF(VLOOKUP($A32,EU_Extra!$A:$AD,COLUMN(EU_Extra!R$3),FALSE)=0,"",VLOOKUP($A32,EU_Extra!$A:$AD,COLUMN(EU_Extra!R$3),FALSE)),"")</f>
        <v/>
      </c>
      <c r="T32" s="3" t="str">
        <f>IFERROR(IF(VLOOKUP($A32,EU_Extra!$A:$AD,COLUMN(EU_Extra!S$3),FALSE)=0,"",VLOOKUP($A32,EU_Extra!$A:$AD,COLUMN(EU_Extra!S$3),FALSE)),"")</f>
        <v/>
      </c>
      <c r="U32" s="3" t="str">
        <f>IFERROR(IF(VLOOKUP($A32,EU_Extra!$A:$AD,COLUMN(EU_Extra!T$3),FALSE)=0,"",VLOOKUP($A32,EU_Extra!$A:$AD,COLUMN(EU_Extra!T$3),FALSE)),"")</f>
        <v/>
      </c>
      <c r="V32" s="3" t="str">
        <f>IFERROR(IF(VLOOKUP($A32,EU_Extra!$A:$AD,COLUMN(EU_Extra!U$3),FALSE)=0,"",VLOOKUP($A32,EU_Extra!$A:$AD,COLUMN(EU_Extra!U$3),FALSE)),"")</f>
        <v/>
      </c>
      <c r="W32" s="3" t="str">
        <f>IFERROR(IF(VLOOKUP($A32,EU_Extra!$A:$AD,COLUMN(EU_Extra!V$3),FALSE)=0,"",VLOOKUP($A32,EU_Extra!$A:$AD,COLUMN(EU_Extra!V$3),FALSE)),"")</f>
        <v/>
      </c>
      <c r="X32" s="3" t="str">
        <f>IFERROR(IF(VLOOKUP($A32,EU_Extra!$A:$AD,COLUMN(EU_Extra!W$3),FALSE)=0,"",VLOOKUP($A32,EU_Extra!$A:$AD,COLUMN(EU_Extra!W$3),FALSE)),"")</f>
        <v/>
      </c>
      <c r="Y32" s="3" t="str">
        <f>IFERROR(IF(VLOOKUP($A32,EU_Extra!$A:$AD,COLUMN(EU_Extra!X$3),FALSE)=0,"",VLOOKUP($A32,EU_Extra!$A:$AD,COLUMN(EU_Extra!X$3),FALSE)),"")</f>
        <v/>
      </c>
      <c r="Z32" s="3" t="str">
        <f>IFERROR(IF(VLOOKUP($A32,EU_Extra!$A:$AD,COLUMN(EU_Extra!Y$3),FALSE)=0,"",VLOOKUP($A32,EU_Extra!$A:$AD,COLUMN(EU_Extra!Y$3),FALSE)),"")</f>
        <v/>
      </c>
      <c r="AA32" s="157">
        <f t="shared" si="2"/>
        <v>1.64E-3</v>
      </c>
      <c r="AB32" s="3">
        <f t="shared" si="3"/>
        <v>0</v>
      </c>
      <c r="AC32" s="3">
        <f t="shared" si="4"/>
        <v>0</v>
      </c>
      <c r="AD32" s="3">
        <f t="shared" si="5"/>
        <v>0</v>
      </c>
      <c r="AE32" s="3" t="str">
        <f t="shared" si="6"/>
        <v/>
      </c>
      <c r="AF32" s="3"/>
      <c r="AG32" s="3"/>
      <c r="AH32" s="3"/>
      <c r="AI32" s="3"/>
      <c r="AJ32" s="3" t="str">
        <f>IFERROR(IF(VLOOKUP($A32,EU_Extra!$A:$AD,COLUMN(EU_Extra!AC$3),FALSE)=0,"",VLOOKUP($A32,EU_Extra!$A:$AD,COLUMN(EU_Extra!AC$3),FALSE)),"")</f>
        <v/>
      </c>
      <c r="AK32" s="3" t="str">
        <f>IFERROR(IF(VLOOKUP($A32,EU_Extra!$A:$AD,COLUMN(EU_Extra!AD$3),FALSE)=0,"",VLOOKUP($A32,EU_Extra!$A:$AD,COLUMN(EU_Extra!AD$3),FALSE)),"")</f>
        <v/>
      </c>
      <c r="AO32" s="85" t="str">
        <f t="shared" si="7"/>
        <v>Ausfuhr_BZ</v>
      </c>
      <c r="AP32" s="2" t="str">
        <f t="shared" si="8"/>
        <v>Ausfuhr</v>
      </c>
      <c r="AQ32" s="2" t="str">
        <f t="shared" si="9"/>
        <v>BZ</v>
      </c>
      <c r="AR32" s="2" t="str">
        <f>VLOOKUP(AQ32,Countries!A:B,2,FALSE)</f>
        <v>Belize</v>
      </c>
      <c r="AS32" s="3" t="str">
        <f t="shared" si="10"/>
        <v/>
      </c>
      <c r="AT32" s="3">
        <f t="shared" si="11"/>
        <v>0</v>
      </c>
      <c r="AU32" s="3" t="str">
        <f t="shared" si="12"/>
        <v/>
      </c>
      <c r="AV32" s="15" t="str">
        <f t="shared" si="13"/>
        <v/>
      </c>
      <c r="AW32" s="88" t="str">
        <f t="shared" si="14"/>
        <v/>
      </c>
      <c r="AX32" s="89">
        <f t="shared" si="15"/>
        <v>2.8999999999999995E-8</v>
      </c>
    </row>
    <row r="33" spans="1:50">
      <c r="A33" s="85" t="str">
        <f t="shared" si="1"/>
        <v>Ausfuhr_BJ</v>
      </c>
      <c r="B33" s="2" t="str">
        <f t="shared" si="16"/>
        <v>Ausfuhr</v>
      </c>
      <c r="C33" s="1" t="str">
        <f>Countries!A32</f>
        <v>BJ</v>
      </c>
      <c r="D33" s="3" t="str">
        <f>IFERROR(IF(VLOOKUP($A33,EU_Extra!$A:$AD,COLUMN(EU_Extra!#REF!),FALSE)=0,"",VLOOKUP($A33,EU_Extra!$A:$AD,COLUMN(EU_Extra!#REF!),FALSE)),"")</f>
        <v/>
      </c>
      <c r="E33" s="3" t="str">
        <f>IFERROR(IF(VLOOKUP($A33,EU_Extra!$A:$AD,COLUMN(EU_Extra!#REF!),FALSE)=0,"",VLOOKUP($A33,EU_Extra!$A:$AD,COLUMN(EU_Extra!#REF!),FALSE)),"")</f>
        <v/>
      </c>
      <c r="F33" s="3">
        <f>IFERROR(IF(VLOOKUP($A33,EU_Extra!$A:$AD,COLUMN(EU_Extra!E$3),FALSE)=0,"",VLOOKUP($A33,EU_Extra!$A:$AD,COLUMN(EU_Extra!E$3),FALSE)),"")</f>
        <v>21.378299999999999</v>
      </c>
      <c r="G33" s="3">
        <f>IFERROR(IF(VLOOKUP($A33,EU_Extra!$A:$AD,COLUMN(EU_Extra!F$3),FALSE)=0,"",VLOOKUP($A33,EU_Extra!$A:$AD,COLUMN(EU_Extra!F$3),FALSE)),"")</f>
        <v>31.765899999999998</v>
      </c>
      <c r="H33" s="3">
        <f>IFERROR(IF(VLOOKUP($A33,EU_Extra!$A:$AD,COLUMN(EU_Extra!G$3),FALSE)=0,"",VLOOKUP($A33,EU_Extra!$A:$AD,COLUMN(EU_Extra!G$3),FALSE)),"")</f>
        <v>14.079099999999999</v>
      </c>
      <c r="I33" s="3">
        <f>IFERROR(IF(VLOOKUP($A33,EU_Extra!$A:$AD,COLUMN(EU_Extra!H$3),FALSE)=0,"",VLOOKUP($A33,EU_Extra!$A:$AD,COLUMN(EU_Extra!H$3),FALSE)),"")</f>
        <v>11.899699999999999</v>
      </c>
      <c r="J33" s="3">
        <f>IFERROR(IF(VLOOKUP($A33,EU_Extra!$A:$AD,COLUMN(EU_Extra!I$3),FALSE)=0,"",VLOOKUP($A33,EU_Extra!$A:$AD,COLUMN(EU_Extra!I$3),FALSE)),"")</f>
        <v>14.4734</v>
      </c>
      <c r="K33" s="3">
        <f>IFERROR(IF(VLOOKUP($A33,EU_Extra!$A:$AD,COLUMN(EU_Extra!J$3),FALSE)=0,"",VLOOKUP($A33,EU_Extra!$A:$AD,COLUMN(EU_Extra!J$3),FALSE)),"")</f>
        <v>4.8869999999999996</v>
      </c>
      <c r="L33" s="3">
        <f>IFERROR(IF(VLOOKUP($A33,EU_Extra!$A:$AD,COLUMN(EU_Extra!K$3),FALSE)=0,"",VLOOKUP($A33,EU_Extra!$A:$AD,COLUMN(EU_Extra!K$3),FALSE)),"")</f>
        <v>6.0396000000000001</v>
      </c>
      <c r="M33" s="3">
        <f>IFERROR(IF(VLOOKUP($A33,EU_Extra!$A:$AD,COLUMN(EU_Extra!L$3),FALSE)=0,"",VLOOKUP($A33,EU_Extra!$A:$AD,COLUMN(EU_Extra!L$3),FALSE)),"")</f>
        <v>5.1254</v>
      </c>
      <c r="N33" s="3">
        <f>IFERROR(IF(VLOOKUP($A33,EU_Extra!$A:$AD,COLUMN(EU_Extra!M$3),FALSE)=0,"",VLOOKUP($A33,EU_Extra!$A:$AD,COLUMN(EU_Extra!M$3),FALSE)),"")</f>
        <v>18.066450799999998</v>
      </c>
      <c r="O33" s="3">
        <f>IFERROR(IF(VLOOKUP($A33,EU_Extra!$A:$AD,COLUMN(EU_Extra!N$3),FALSE)=0,"",VLOOKUP($A33,EU_Extra!$A:$AD,COLUMN(EU_Extra!N$3),FALSE)),"")</f>
        <v>3.06923016</v>
      </c>
      <c r="P33" s="3">
        <f>IFERROR(IF(VLOOKUP($A33,EU_Extra!$A:$AD,COLUMN(EU_Extra!O$3),FALSE)=0,"",VLOOKUP($A33,EU_Extra!$A:$AD,COLUMN(EU_Extra!O$3),FALSE)),"")</f>
        <v>10.919898999999999</v>
      </c>
      <c r="Q33" s="3">
        <f>IFERROR(IF(VLOOKUP($A33,EU_Extra!$A:$AD,COLUMN(EU_Extra!P$3),FALSE)=0,"",VLOOKUP($A33,EU_Extra!$A:$AD,COLUMN(EU_Extra!P$3),FALSE)),"")</f>
        <v>6.2313640399999999</v>
      </c>
      <c r="R33" s="3">
        <f>IFERROR(IF(VLOOKUP($A33,EU_Extra!$A:$AD,COLUMN(EU_Extra!Q$3),FALSE)=0,"",VLOOKUP($A33,EU_Extra!$A:$AD,COLUMN(EU_Extra!Q$3),FALSE)),"")</f>
        <v>7.6982434399999997</v>
      </c>
      <c r="S33" s="3">
        <f>IFERROR(IF(VLOOKUP($A33,EU_Extra!$A:$AD,COLUMN(EU_Extra!R$3),FALSE)=0,"",VLOOKUP($A33,EU_Extra!$A:$AD,COLUMN(EU_Extra!R$3),FALSE)),"")</f>
        <v>10.967644200000001</v>
      </c>
      <c r="T33" s="3">
        <f>IFERROR(IF(VLOOKUP($A33,EU_Extra!$A:$AD,COLUMN(EU_Extra!S$3),FALSE)=0,"",VLOOKUP($A33,EU_Extra!$A:$AD,COLUMN(EU_Extra!S$3),FALSE)),"")</f>
        <v>5.3027429999999995</v>
      </c>
      <c r="U33" s="3">
        <f>IFERROR(IF(VLOOKUP($A33,EU_Extra!$A:$AD,COLUMN(EU_Extra!T$3),FALSE)=0,"",VLOOKUP($A33,EU_Extra!$A:$AD,COLUMN(EU_Extra!T$3),FALSE)),"")</f>
        <v>6.7070497600000003</v>
      </c>
      <c r="V33" s="3">
        <f>IFERROR(IF(VLOOKUP($A33,EU_Extra!$A:$AD,COLUMN(EU_Extra!U$3),FALSE)=0,"",VLOOKUP($A33,EU_Extra!$A:$AD,COLUMN(EU_Extra!U$3),FALSE)),"")</f>
        <v>35.965817880000003</v>
      </c>
      <c r="W33" s="3">
        <f>IFERROR(IF(VLOOKUP($A33,EU_Extra!$A:$AD,COLUMN(EU_Extra!V$3),FALSE)=0,"",VLOOKUP($A33,EU_Extra!$A:$AD,COLUMN(EU_Extra!V$3),FALSE)),"")</f>
        <v>23.529585839999999</v>
      </c>
      <c r="X33" s="3">
        <f>IFERROR(IF(VLOOKUP($A33,EU_Extra!$A:$AD,COLUMN(EU_Extra!W$3),FALSE)=0,"",VLOOKUP($A33,EU_Extra!$A:$AD,COLUMN(EU_Extra!W$3),FALSE)),"")</f>
        <v>3.8112890799999994</v>
      </c>
      <c r="Y33" s="3">
        <f>IFERROR(IF(VLOOKUP($A33,EU_Extra!$A:$AD,COLUMN(EU_Extra!X$3),FALSE)=0,"",VLOOKUP($A33,EU_Extra!$A:$AD,COLUMN(EU_Extra!X$3),FALSE)),"")</f>
        <v>3.88900596</v>
      </c>
      <c r="Z33" s="3">
        <f>IFERROR(IF(VLOOKUP($A33,EU_Extra!$A:$AD,COLUMN(EU_Extra!Y$3),FALSE)=0,"",VLOOKUP($A33,EU_Extra!$A:$AD,COLUMN(EU_Extra!Y$3),FALSE)),"")</f>
        <v>5.5406057999999998</v>
      </c>
      <c r="AA33" s="157">
        <f t="shared" si="2"/>
        <v>13.484066666666665</v>
      </c>
      <c r="AB33" s="3">
        <f t="shared" si="3"/>
        <v>7.6591456533333337</v>
      </c>
      <c r="AC33" s="3">
        <f t="shared" si="4"/>
        <v>21.102230933333335</v>
      </c>
      <c r="AD33" s="3">
        <f t="shared" si="5"/>
        <v>10.409960293333333</v>
      </c>
      <c r="AE33" s="3">
        <f t="shared" si="6"/>
        <v>4.7148058800000001</v>
      </c>
      <c r="AF33" s="3"/>
      <c r="AG33" s="3"/>
      <c r="AH33" s="3"/>
      <c r="AI33" s="3"/>
      <c r="AJ33" s="3" t="str">
        <f>IFERROR(IF(VLOOKUP($A33,EU_Extra!$A:$AD,COLUMN(EU_Extra!AC$3),FALSE)=0,"",VLOOKUP($A33,EU_Extra!$A:$AD,COLUMN(EU_Extra!AC$3),FALSE)),"")</f>
        <v/>
      </c>
      <c r="AK33" s="3" t="str">
        <f>IFERROR(IF(VLOOKUP($A33,EU_Extra!$A:$AD,COLUMN(EU_Extra!AD$3),FALSE)=0,"",VLOOKUP($A33,EU_Extra!$A:$AD,COLUMN(EU_Extra!AD$3),FALSE)),"")</f>
        <v/>
      </c>
      <c r="AO33" s="85" t="str">
        <f t="shared" si="7"/>
        <v>Ausfuhr_BJ</v>
      </c>
      <c r="AP33" s="2" t="str">
        <f t="shared" si="8"/>
        <v>Ausfuhr</v>
      </c>
      <c r="AQ33" s="2" t="str">
        <f t="shared" si="9"/>
        <v>BJ</v>
      </c>
      <c r="AR33" s="2" t="str">
        <f>VLOOKUP(AQ33,Countries!A:B,2,FALSE)</f>
        <v>Benin</v>
      </c>
      <c r="AS33" s="3">
        <f t="shared" si="10"/>
        <v>5.5406057999999998</v>
      </c>
      <c r="AT33" s="3">
        <f t="shared" si="11"/>
        <v>10.409960293333333</v>
      </c>
      <c r="AU33" s="3">
        <f t="shared" si="12"/>
        <v>4.8693544933333328</v>
      </c>
      <c r="AV33" s="15">
        <f t="shared" si="13"/>
        <v>0.87884878212261686</v>
      </c>
      <c r="AW33" s="88">
        <f t="shared" si="14"/>
        <v>5.7025767349528972E-3</v>
      </c>
      <c r="AX33" s="89">
        <f t="shared" si="15"/>
        <v>7.2010535197766746E-3</v>
      </c>
    </row>
    <row r="34" spans="1:50">
      <c r="A34" s="85" t="str">
        <f t="shared" si="1"/>
        <v>Ausfuhr_BM</v>
      </c>
      <c r="B34" s="2" t="str">
        <f t="shared" si="16"/>
        <v>Ausfuhr</v>
      </c>
      <c r="C34" s="1" t="str">
        <f>Countries!A33</f>
        <v>BM</v>
      </c>
      <c r="D34" s="3" t="str">
        <f>IFERROR(IF(VLOOKUP($A34,EU_Extra!$A:$AD,COLUMN(EU_Extra!#REF!),FALSE)=0,"",VLOOKUP($A34,EU_Extra!$A:$AD,COLUMN(EU_Extra!#REF!),FALSE)),"")</f>
        <v/>
      </c>
      <c r="E34" s="3" t="str">
        <f>IFERROR(IF(VLOOKUP($A34,EU_Extra!$A:$AD,COLUMN(EU_Extra!#REF!),FALSE)=0,"",VLOOKUP($A34,EU_Extra!$A:$AD,COLUMN(EU_Extra!#REF!),FALSE)),"")</f>
        <v/>
      </c>
      <c r="F34" s="3" t="str">
        <f>IFERROR(IF(VLOOKUP($A34,EU_Extra!$A:$AD,COLUMN(EU_Extra!E$3),FALSE)=0,"",VLOOKUP($A34,EU_Extra!$A:$AD,COLUMN(EU_Extra!E$3),FALSE)),"")</f>
        <v/>
      </c>
      <c r="G34" s="3" t="str">
        <f>IFERROR(IF(VLOOKUP($A34,EU_Extra!$A:$AD,COLUMN(EU_Extra!F$3),FALSE)=0,"",VLOOKUP($A34,EU_Extra!$A:$AD,COLUMN(EU_Extra!F$3),FALSE)),"")</f>
        <v/>
      </c>
      <c r="H34" s="3" t="str">
        <f>IFERROR(IF(VLOOKUP($A34,EU_Extra!$A:$AD,COLUMN(EU_Extra!G$3),FALSE)=0,"",VLOOKUP($A34,EU_Extra!$A:$AD,COLUMN(EU_Extra!G$3),FALSE)),"")</f>
        <v/>
      </c>
      <c r="I34" s="3" t="str">
        <f>IFERROR(IF(VLOOKUP($A34,EU_Extra!$A:$AD,COLUMN(EU_Extra!H$3),FALSE)=0,"",VLOOKUP($A34,EU_Extra!$A:$AD,COLUMN(EU_Extra!H$3),FALSE)),"")</f>
        <v/>
      </c>
      <c r="J34" s="3" t="str">
        <f>IFERROR(IF(VLOOKUP($A34,EU_Extra!$A:$AD,COLUMN(EU_Extra!I$3),FALSE)=0,"",VLOOKUP($A34,EU_Extra!$A:$AD,COLUMN(EU_Extra!I$3),FALSE)),"")</f>
        <v/>
      </c>
      <c r="K34" s="3" t="str">
        <f>IFERROR(IF(VLOOKUP($A34,EU_Extra!$A:$AD,COLUMN(EU_Extra!J$3),FALSE)=0,"",VLOOKUP($A34,EU_Extra!$A:$AD,COLUMN(EU_Extra!J$3),FALSE)),"")</f>
        <v/>
      </c>
      <c r="L34" s="3">
        <f>IFERROR(IF(VLOOKUP($A34,EU_Extra!$A:$AD,COLUMN(EU_Extra!K$3),FALSE)=0,"",VLOOKUP($A34,EU_Extra!$A:$AD,COLUMN(EU_Extra!K$3),FALSE)),"")</f>
        <v>7.5299999999999992E-2</v>
      </c>
      <c r="M34" s="3" t="str">
        <f>IFERROR(IF(VLOOKUP($A34,EU_Extra!$A:$AD,COLUMN(EU_Extra!L$3),FALSE)=0,"",VLOOKUP($A34,EU_Extra!$A:$AD,COLUMN(EU_Extra!L$3),FALSE)),"")</f>
        <v/>
      </c>
      <c r="N34" s="3" t="str">
        <f>IFERROR(IF(VLOOKUP($A34,EU_Extra!$A:$AD,COLUMN(EU_Extra!M$3),FALSE)=0,"",VLOOKUP($A34,EU_Extra!$A:$AD,COLUMN(EU_Extra!M$3),FALSE)),"")</f>
        <v/>
      </c>
      <c r="O34" s="3" t="str">
        <f>IFERROR(IF(VLOOKUP($A34,EU_Extra!$A:$AD,COLUMN(EU_Extra!N$3),FALSE)=0,"",VLOOKUP($A34,EU_Extra!$A:$AD,COLUMN(EU_Extra!N$3),FALSE)),"")</f>
        <v/>
      </c>
      <c r="P34" s="3" t="str">
        <f>IFERROR(IF(VLOOKUP($A34,EU_Extra!$A:$AD,COLUMN(EU_Extra!O$3),FALSE)=0,"",VLOOKUP($A34,EU_Extra!$A:$AD,COLUMN(EU_Extra!O$3),FALSE)),"")</f>
        <v/>
      </c>
      <c r="Q34" s="3" t="str">
        <f>IFERROR(IF(VLOOKUP($A34,EU_Extra!$A:$AD,COLUMN(EU_Extra!P$3),FALSE)=0,"",VLOOKUP($A34,EU_Extra!$A:$AD,COLUMN(EU_Extra!P$3),FALSE)),"")</f>
        <v/>
      </c>
      <c r="R34" s="3" t="str">
        <f>IFERROR(IF(VLOOKUP($A34,EU_Extra!$A:$AD,COLUMN(EU_Extra!Q$3),FALSE)=0,"",VLOOKUP($A34,EU_Extra!$A:$AD,COLUMN(EU_Extra!Q$3),FALSE)),"")</f>
        <v/>
      </c>
      <c r="S34" s="3" t="str">
        <f>IFERROR(IF(VLOOKUP($A34,EU_Extra!$A:$AD,COLUMN(EU_Extra!R$3),FALSE)=0,"",VLOOKUP($A34,EU_Extra!$A:$AD,COLUMN(EU_Extra!R$3),FALSE)),"")</f>
        <v/>
      </c>
      <c r="T34" s="3">
        <f>IFERROR(IF(VLOOKUP($A34,EU_Extra!$A:$AD,COLUMN(EU_Extra!S$3),FALSE)=0,"",VLOOKUP($A34,EU_Extra!$A:$AD,COLUMN(EU_Extra!S$3),FALSE)),"")</f>
        <v>2.9999999999999997E-4</v>
      </c>
      <c r="U34" s="3" t="str">
        <f>IFERROR(IF(VLOOKUP($A34,EU_Extra!$A:$AD,COLUMN(EU_Extra!T$3),FALSE)=0,"",VLOOKUP($A34,EU_Extra!$A:$AD,COLUMN(EU_Extra!T$3),FALSE)),"")</f>
        <v/>
      </c>
      <c r="V34" s="3" t="str">
        <f>IFERROR(IF(VLOOKUP($A34,EU_Extra!$A:$AD,COLUMN(EU_Extra!U$3),FALSE)=0,"",VLOOKUP($A34,EU_Extra!$A:$AD,COLUMN(EU_Extra!U$3),FALSE)),"")</f>
        <v/>
      </c>
      <c r="W34" s="3">
        <f>IFERROR(IF(VLOOKUP($A34,EU_Extra!$A:$AD,COLUMN(EU_Extra!V$3),FALSE)=0,"",VLOOKUP($A34,EU_Extra!$A:$AD,COLUMN(EU_Extra!V$3),FALSE)),"")</f>
        <v>7.6999999999999994E-3</v>
      </c>
      <c r="X34" s="3" t="str">
        <f>IFERROR(IF(VLOOKUP($A34,EU_Extra!$A:$AD,COLUMN(EU_Extra!W$3),FALSE)=0,"",VLOOKUP($A34,EU_Extra!$A:$AD,COLUMN(EU_Extra!W$3),FALSE)),"")</f>
        <v/>
      </c>
      <c r="Y34" s="3">
        <f>IFERROR(IF(VLOOKUP($A34,EU_Extra!$A:$AD,COLUMN(EU_Extra!X$3),FALSE)=0,"",VLOOKUP($A34,EU_Extra!$A:$AD,COLUMN(EU_Extra!X$3),FALSE)),"")</f>
        <v>1.6999999999999999E-3</v>
      </c>
      <c r="Z34" s="3" t="str">
        <f>IFERROR(IF(VLOOKUP($A34,EU_Extra!$A:$AD,COLUMN(EU_Extra!Y$3),FALSE)=0,"",VLOOKUP($A34,EU_Extra!$A:$AD,COLUMN(EU_Extra!Y$3),FALSE)),"")</f>
        <v/>
      </c>
      <c r="AA34" s="157">
        <f t="shared" si="2"/>
        <v>0</v>
      </c>
      <c r="AB34" s="3">
        <f t="shared" si="3"/>
        <v>2.9999999999999997E-4</v>
      </c>
      <c r="AC34" s="3">
        <f t="shared" si="4"/>
        <v>7.6999999999999994E-3</v>
      </c>
      <c r="AD34" s="3">
        <f t="shared" si="5"/>
        <v>4.6999999999999993E-3</v>
      </c>
      <c r="AE34" s="3">
        <f t="shared" si="6"/>
        <v>1.6999999999999999E-3</v>
      </c>
      <c r="AF34" s="3"/>
      <c r="AG34" s="3"/>
      <c r="AH34" s="3"/>
      <c r="AI34" s="3"/>
      <c r="AJ34" s="3" t="str">
        <f>IFERROR(IF(VLOOKUP($A34,EU_Extra!$A:$AD,COLUMN(EU_Extra!AC$3),FALSE)=0,"",VLOOKUP($A34,EU_Extra!$A:$AD,COLUMN(EU_Extra!AC$3),FALSE)),"")</f>
        <v/>
      </c>
      <c r="AK34" s="3" t="str">
        <f>IFERROR(IF(VLOOKUP($A34,EU_Extra!$A:$AD,COLUMN(EU_Extra!AD$3),FALSE)=0,"",VLOOKUP($A34,EU_Extra!$A:$AD,COLUMN(EU_Extra!AD$3),FALSE)),"")</f>
        <v/>
      </c>
      <c r="AO34" s="85" t="str">
        <f t="shared" si="7"/>
        <v>Ausfuhr_BM</v>
      </c>
      <c r="AP34" s="2" t="str">
        <f t="shared" si="8"/>
        <v>Ausfuhr</v>
      </c>
      <c r="AQ34" s="2" t="str">
        <f t="shared" si="9"/>
        <v>BM</v>
      </c>
      <c r="AR34" s="2" t="str">
        <f>VLOOKUP(AQ34,Countries!A:B,2,FALSE)</f>
        <v>Bermuda</v>
      </c>
      <c r="AS34" s="3" t="str">
        <f t="shared" si="10"/>
        <v/>
      </c>
      <c r="AT34" s="3">
        <f t="shared" si="11"/>
        <v>4.6999999999999993E-3</v>
      </c>
      <c r="AU34" s="3" t="str">
        <f t="shared" si="12"/>
        <v/>
      </c>
      <c r="AV34" s="15" t="str">
        <f t="shared" si="13"/>
        <v/>
      </c>
      <c r="AW34" s="88" t="str">
        <f t="shared" si="14"/>
        <v/>
      </c>
      <c r="AX34" s="89">
        <f t="shared" si="15"/>
        <v>3.2821949699390304E-6</v>
      </c>
    </row>
    <row r="35" spans="1:50">
      <c r="A35" s="85" t="str">
        <f t="shared" si="1"/>
        <v>Ausfuhr_PS</v>
      </c>
      <c r="B35" s="2" t="str">
        <f t="shared" si="16"/>
        <v>Ausfuhr</v>
      </c>
      <c r="C35" s="1" t="str">
        <f>Countries!A34</f>
        <v>PS</v>
      </c>
      <c r="D35" s="3" t="str">
        <f>IFERROR(IF(VLOOKUP($A35,EU_Extra!$A:$AD,COLUMN(EU_Extra!#REF!),FALSE)=0,"",VLOOKUP($A35,EU_Extra!$A:$AD,COLUMN(EU_Extra!#REF!),FALSE)),"")</f>
        <v/>
      </c>
      <c r="E35" s="3" t="str">
        <f>IFERROR(IF(VLOOKUP($A35,EU_Extra!$A:$AD,COLUMN(EU_Extra!#REF!),FALSE)=0,"",VLOOKUP($A35,EU_Extra!$A:$AD,COLUMN(EU_Extra!#REF!),FALSE)),"")</f>
        <v/>
      </c>
      <c r="F35" s="3">
        <f>IFERROR(IF(VLOOKUP($A35,EU_Extra!$A:$AD,COLUMN(EU_Extra!E$3),FALSE)=0,"",VLOOKUP($A35,EU_Extra!$A:$AD,COLUMN(EU_Extra!E$3),FALSE)),"")</f>
        <v>3.8672999999999997</v>
      </c>
      <c r="G35" s="3">
        <f>IFERROR(IF(VLOOKUP($A35,EU_Extra!$A:$AD,COLUMN(EU_Extra!F$3),FALSE)=0,"",VLOOKUP($A35,EU_Extra!$A:$AD,COLUMN(EU_Extra!F$3),FALSE)),"")</f>
        <v>1.6124999999999998</v>
      </c>
      <c r="H35" s="3" t="str">
        <f>IFERROR(IF(VLOOKUP($A35,EU_Extra!$A:$AD,COLUMN(EU_Extra!G$3),FALSE)=0,"",VLOOKUP($A35,EU_Extra!$A:$AD,COLUMN(EU_Extra!G$3),FALSE)),"")</f>
        <v/>
      </c>
      <c r="I35" s="3" t="str">
        <f>IFERROR(IF(VLOOKUP($A35,EU_Extra!$A:$AD,COLUMN(EU_Extra!H$3),FALSE)=0,"",VLOOKUP($A35,EU_Extra!$A:$AD,COLUMN(EU_Extra!H$3),FALSE)),"")</f>
        <v/>
      </c>
      <c r="J35" s="3">
        <f>IFERROR(IF(VLOOKUP($A35,EU_Extra!$A:$AD,COLUMN(EU_Extra!I$3),FALSE)=0,"",VLOOKUP($A35,EU_Extra!$A:$AD,COLUMN(EU_Extra!I$3),FALSE)),"")</f>
        <v>1.6495</v>
      </c>
      <c r="K35" s="3" t="str">
        <f>IFERROR(IF(VLOOKUP($A35,EU_Extra!$A:$AD,COLUMN(EU_Extra!J$3),FALSE)=0,"",VLOOKUP($A35,EU_Extra!$A:$AD,COLUMN(EU_Extra!J$3),FALSE)),"")</f>
        <v/>
      </c>
      <c r="L35" s="3">
        <f>IFERROR(IF(VLOOKUP($A35,EU_Extra!$A:$AD,COLUMN(EU_Extra!K$3),FALSE)=0,"",VLOOKUP($A35,EU_Extra!$A:$AD,COLUMN(EU_Extra!K$3),FALSE)),"")</f>
        <v>0.61199999999999999</v>
      </c>
      <c r="M35" s="3" t="str">
        <f>IFERROR(IF(VLOOKUP($A35,EU_Extra!$A:$AD,COLUMN(EU_Extra!L$3),FALSE)=0,"",VLOOKUP($A35,EU_Extra!$A:$AD,COLUMN(EU_Extra!L$3),FALSE)),"")</f>
        <v/>
      </c>
      <c r="N35" s="3">
        <f>IFERROR(IF(VLOOKUP($A35,EU_Extra!$A:$AD,COLUMN(EU_Extra!M$3),FALSE)=0,"",VLOOKUP($A35,EU_Extra!$A:$AD,COLUMN(EU_Extra!M$3),FALSE)),"")</f>
        <v>6.21</v>
      </c>
      <c r="O35" s="3">
        <f>IFERROR(IF(VLOOKUP($A35,EU_Extra!$A:$AD,COLUMN(EU_Extra!N$3),FALSE)=0,"",VLOOKUP($A35,EU_Extra!$A:$AD,COLUMN(EU_Extra!N$3),FALSE)),"")</f>
        <v>3.6799999999999997</v>
      </c>
      <c r="P35" s="3">
        <f>IFERROR(IF(VLOOKUP($A35,EU_Extra!$A:$AD,COLUMN(EU_Extra!O$3),FALSE)=0,"",VLOOKUP($A35,EU_Extra!$A:$AD,COLUMN(EU_Extra!O$3),FALSE)),"")</f>
        <v>4.6029999999999998</v>
      </c>
      <c r="Q35" s="3">
        <f>IFERROR(IF(VLOOKUP($A35,EU_Extra!$A:$AD,COLUMN(EU_Extra!P$3),FALSE)=0,"",VLOOKUP($A35,EU_Extra!$A:$AD,COLUMN(EU_Extra!P$3),FALSE)),"")</f>
        <v>2.3306399999999998</v>
      </c>
      <c r="R35" s="3">
        <f>IFERROR(IF(VLOOKUP($A35,EU_Extra!$A:$AD,COLUMN(EU_Extra!Q$3),FALSE)=0,"",VLOOKUP($A35,EU_Extra!$A:$AD,COLUMN(EU_Extra!Q$3),FALSE)),"")</f>
        <v>8.5289999999999999</v>
      </c>
      <c r="S35" s="3">
        <f>IFERROR(IF(VLOOKUP($A35,EU_Extra!$A:$AD,COLUMN(EU_Extra!R$3),FALSE)=0,"",VLOOKUP($A35,EU_Extra!$A:$AD,COLUMN(EU_Extra!R$3),FALSE)),"")</f>
        <v>5.8380000000000001</v>
      </c>
      <c r="T35" s="3">
        <f>IFERROR(IF(VLOOKUP($A35,EU_Extra!$A:$AD,COLUMN(EU_Extra!S$3),FALSE)=0,"",VLOOKUP($A35,EU_Extra!$A:$AD,COLUMN(EU_Extra!S$3),FALSE)),"")</f>
        <v>5.3959199999999994</v>
      </c>
      <c r="U35" s="3">
        <f>IFERROR(IF(VLOOKUP($A35,EU_Extra!$A:$AD,COLUMN(EU_Extra!T$3),FALSE)=0,"",VLOOKUP($A35,EU_Extra!$A:$AD,COLUMN(EU_Extra!T$3),FALSE)),"")</f>
        <v>9.5019999999999989</v>
      </c>
      <c r="V35" s="3">
        <f>IFERROR(IF(VLOOKUP($A35,EU_Extra!$A:$AD,COLUMN(EU_Extra!U$3),FALSE)=0,"",VLOOKUP($A35,EU_Extra!$A:$AD,COLUMN(EU_Extra!U$3),FALSE)),"")</f>
        <v>6.1919999999999993</v>
      </c>
      <c r="W35" s="3">
        <f>IFERROR(IF(VLOOKUP($A35,EU_Extra!$A:$AD,COLUMN(EU_Extra!V$3),FALSE)=0,"",VLOOKUP($A35,EU_Extra!$A:$AD,COLUMN(EU_Extra!V$3),FALSE)),"")</f>
        <v>4.3679999999999994</v>
      </c>
      <c r="X35" s="3">
        <f>IFERROR(IF(VLOOKUP($A35,EU_Extra!$A:$AD,COLUMN(EU_Extra!W$3),FALSE)=0,"",VLOOKUP($A35,EU_Extra!$A:$AD,COLUMN(EU_Extra!W$3),FALSE)),"")</f>
        <v>6.2159999999999993</v>
      </c>
      <c r="Y35" s="3">
        <f>IFERROR(IF(VLOOKUP($A35,EU_Extra!$A:$AD,COLUMN(EU_Extra!X$3),FALSE)=0,"",VLOOKUP($A35,EU_Extra!$A:$AD,COLUMN(EU_Extra!X$3),FALSE)),"")</f>
        <v>2.2559999999999998</v>
      </c>
      <c r="Z35" s="3">
        <f>IFERROR(IF(VLOOKUP($A35,EU_Extra!$A:$AD,COLUMN(EU_Extra!Y$3),FALSE)=0,"",VLOOKUP($A35,EU_Extra!$A:$AD,COLUMN(EU_Extra!Y$3),FALSE)),"")</f>
        <v>0.65015999999999996</v>
      </c>
      <c r="AA35" s="157">
        <f t="shared" si="2"/>
        <v>1.6495</v>
      </c>
      <c r="AB35" s="3">
        <f t="shared" si="3"/>
        <v>6.9119733333333331</v>
      </c>
      <c r="AC35" s="3">
        <f t="shared" si="4"/>
        <v>5.5919999999999987</v>
      </c>
      <c r="AD35" s="3">
        <f t="shared" si="5"/>
        <v>4.28</v>
      </c>
      <c r="AE35" s="3">
        <f t="shared" si="6"/>
        <v>1.4530799999999999</v>
      </c>
      <c r="AF35" s="3"/>
      <c r="AG35" s="3"/>
      <c r="AH35" s="3"/>
      <c r="AI35" s="3"/>
      <c r="AJ35" s="3" t="str">
        <f>IFERROR(IF(VLOOKUP($A35,EU_Extra!$A:$AD,COLUMN(EU_Extra!AC$3),FALSE)=0,"",VLOOKUP($A35,EU_Extra!$A:$AD,COLUMN(EU_Extra!AC$3),FALSE)),"")</f>
        <v/>
      </c>
      <c r="AK35" s="3" t="str">
        <f>IFERROR(IF(VLOOKUP($A35,EU_Extra!$A:$AD,COLUMN(EU_Extra!AD$3),FALSE)=0,"",VLOOKUP($A35,EU_Extra!$A:$AD,COLUMN(EU_Extra!AD$3),FALSE)),"")</f>
        <v/>
      </c>
      <c r="AO35" s="85" t="str">
        <f t="shared" si="7"/>
        <v>Ausfuhr_PS</v>
      </c>
      <c r="AP35" s="2" t="str">
        <f t="shared" si="8"/>
        <v>Ausfuhr</v>
      </c>
      <c r="AQ35" s="2" t="str">
        <f t="shared" si="9"/>
        <v>PS</v>
      </c>
      <c r="AR35" s="2" t="str">
        <f>VLOOKUP(AQ35,Countries!A:B,2,FALSE)</f>
        <v>Besetzte Palästinensische Gebiete</v>
      </c>
      <c r="AS35" s="3">
        <f t="shared" si="10"/>
        <v>0.65015999999999996</v>
      </c>
      <c r="AT35" s="3">
        <f t="shared" si="11"/>
        <v>4.28</v>
      </c>
      <c r="AU35" s="3">
        <f t="shared" si="12"/>
        <v>3.6298400000000002</v>
      </c>
      <c r="AV35" s="15">
        <f t="shared" si="13"/>
        <v>5.5829949870879787</v>
      </c>
      <c r="AW35" s="88">
        <f t="shared" si="14"/>
        <v>6.6919488922719884E-4</v>
      </c>
      <c r="AX35" s="89">
        <f t="shared" si="15"/>
        <v>2.9606946534763944E-3</v>
      </c>
    </row>
    <row r="36" spans="1:50">
      <c r="A36" s="85" t="str">
        <f t="shared" si="1"/>
        <v>Ausfuhr_BT</v>
      </c>
      <c r="B36" s="2" t="str">
        <f t="shared" si="16"/>
        <v>Ausfuhr</v>
      </c>
      <c r="C36" s="1" t="str">
        <f>Countries!A35</f>
        <v>BT</v>
      </c>
      <c r="D36" s="3" t="str">
        <f>IFERROR(IF(VLOOKUP($A36,EU_Extra!$A:$AD,COLUMN(EU_Extra!#REF!),FALSE)=0,"",VLOOKUP($A36,EU_Extra!$A:$AD,COLUMN(EU_Extra!#REF!),FALSE)),"")</f>
        <v/>
      </c>
      <c r="E36" s="3" t="str">
        <f>IFERROR(IF(VLOOKUP($A36,EU_Extra!$A:$AD,COLUMN(EU_Extra!#REF!),FALSE)=0,"",VLOOKUP($A36,EU_Extra!$A:$AD,COLUMN(EU_Extra!#REF!),FALSE)),"")</f>
        <v/>
      </c>
      <c r="F36" s="3" t="str">
        <f>IFERROR(IF(VLOOKUP($A36,EU_Extra!$A:$AD,COLUMN(EU_Extra!E$3),FALSE)=0,"",VLOOKUP($A36,EU_Extra!$A:$AD,COLUMN(EU_Extra!E$3),FALSE)),"")</f>
        <v/>
      </c>
      <c r="G36" s="3" t="str">
        <f>IFERROR(IF(VLOOKUP($A36,EU_Extra!$A:$AD,COLUMN(EU_Extra!F$3),FALSE)=0,"",VLOOKUP($A36,EU_Extra!$A:$AD,COLUMN(EU_Extra!F$3),FALSE)),"")</f>
        <v/>
      </c>
      <c r="H36" s="3" t="str">
        <f>IFERROR(IF(VLOOKUP($A36,EU_Extra!$A:$AD,COLUMN(EU_Extra!G$3),FALSE)=0,"",VLOOKUP($A36,EU_Extra!$A:$AD,COLUMN(EU_Extra!G$3),FALSE)),"")</f>
        <v/>
      </c>
      <c r="I36" s="3" t="str">
        <f>IFERROR(IF(VLOOKUP($A36,EU_Extra!$A:$AD,COLUMN(EU_Extra!H$3),FALSE)=0,"",VLOOKUP($A36,EU_Extra!$A:$AD,COLUMN(EU_Extra!H$3),FALSE)),"")</f>
        <v/>
      </c>
      <c r="J36" s="3" t="str">
        <f>IFERROR(IF(VLOOKUP($A36,EU_Extra!$A:$AD,COLUMN(EU_Extra!I$3),FALSE)=0,"",VLOOKUP($A36,EU_Extra!$A:$AD,COLUMN(EU_Extra!I$3),FALSE)),"")</f>
        <v/>
      </c>
      <c r="K36" s="3" t="str">
        <f>IFERROR(IF(VLOOKUP($A36,EU_Extra!$A:$AD,COLUMN(EU_Extra!J$3),FALSE)=0,"",VLOOKUP($A36,EU_Extra!$A:$AD,COLUMN(EU_Extra!J$3),FALSE)),"")</f>
        <v/>
      </c>
      <c r="L36" s="3" t="str">
        <f>IFERROR(IF(VLOOKUP($A36,EU_Extra!$A:$AD,COLUMN(EU_Extra!K$3),FALSE)=0,"",VLOOKUP($A36,EU_Extra!$A:$AD,COLUMN(EU_Extra!K$3),FALSE)),"")</f>
        <v/>
      </c>
      <c r="M36" s="3" t="str">
        <f>IFERROR(IF(VLOOKUP($A36,EU_Extra!$A:$AD,COLUMN(EU_Extra!L$3),FALSE)=0,"",VLOOKUP($A36,EU_Extra!$A:$AD,COLUMN(EU_Extra!L$3),FALSE)),"")</f>
        <v/>
      </c>
      <c r="N36" s="3" t="str">
        <f>IFERROR(IF(VLOOKUP($A36,EU_Extra!$A:$AD,COLUMN(EU_Extra!M$3),FALSE)=0,"",VLOOKUP($A36,EU_Extra!$A:$AD,COLUMN(EU_Extra!M$3),FALSE)),"")</f>
        <v/>
      </c>
      <c r="O36" s="3" t="str">
        <f>IFERROR(IF(VLOOKUP($A36,EU_Extra!$A:$AD,COLUMN(EU_Extra!N$3),FALSE)=0,"",VLOOKUP($A36,EU_Extra!$A:$AD,COLUMN(EU_Extra!N$3),FALSE)),"")</f>
        <v/>
      </c>
      <c r="P36" s="3" t="str">
        <f>IFERROR(IF(VLOOKUP($A36,EU_Extra!$A:$AD,COLUMN(EU_Extra!O$3),FALSE)=0,"",VLOOKUP($A36,EU_Extra!$A:$AD,COLUMN(EU_Extra!O$3),FALSE)),"")</f>
        <v/>
      </c>
      <c r="Q36" s="3" t="str">
        <f>IFERROR(IF(VLOOKUP($A36,EU_Extra!$A:$AD,COLUMN(EU_Extra!P$3),FALSE)=0,"",VLOOKUP($A36,EU_Extra!$A:$AD,COLUMN(EU_Extra!P$3),FALSE)),"")</f>
        <v/>
      </c>
      <c r="R36" s="3" t="str">
        <f>IFERROR(IF(VLOOKUP($A36,EU_Extra!$A:$AD,COLUMN(EU_Extra!Q$3),FALSE)=0,"",VLOOKUP($A36,EU_Extra!$A:$AD,COLUMN(EU_Extra!Q$3),FALSE)),"")</f>
        <v/>
      </c>
      <c r="S36" s="3" t="str">
        <f>IFERROR(IF(VLOOKUP($A36,EU_Extra!$A:$AD,COLUMN(EU_Extra!R$3),FALSE)=0,"",VLOOKUP($A36,EU_Extra!$A:$AD,COLUMN(EU_Extra!R$3),FALSE)),"")</f>
        <v/>
      </c>
      <c r="T36" s="3" t="str">
        <f>IFERROR(IF(VLOOKUP($A36,EU_Extra!$A:$AD,COLUMN(EU_Extra!S$3),FALSE)=0,"",VLOOKUP($A36,EU_Extra!$A:$AD,COLUMN(EU_Extra!S$3),FALSE)),"")</f>
        <v/>
      </c>
      <c r="U36" s="3" t="str">
        <f>IFERROR(IF(VLOOKUP($A36,EU_Extra!$A:$AD,COLUMN(EU_Extra!T$3),FALSE)=0,"",VLOOKUP($A36,EU_Extra!$A:$AD,COLUMN(EU_Extra!T$3),FALSE)),"")</f>
        <v/>
      </c>
      <c r="V36" s="3" t="str">
        <f>IFERROR(IF(VLOOKUP($A36,EU_Extra!$A:$AD,COLUMN(EU_Extra!U$3),FALSE)=0,"",VLOOKUP($A36,EU_Extra!$A:$AD,COLUMN(EU_Extra!U$3),FALSE)),"")</f>
        <v/>
      </c>
      <c r="W36" s="3" t="str">
        <f>IFERROR(IF(VLOOKUP($A36,EU_Extra!$A:$AD,COLUMN(EU_Extra!V$3),FALSE)=0,"",VLOOKUP($A36,EU_Extra!$A:$AD,COLUMN(EU_Extra!V$3),FALSE)),"")</f>
        <v/>
      </c>
      <c r="X36" s="3" t="str">
        <f>IFERROR(IF(VLOOKUP($A36,EU_Extra!$A:$AD,COLUMN(EU_Extra!W$3),FALSE)=0,"",VLOOKUP($A36,EU_Extra!$A:$AD,COLUMN(EU_Extra!W$3),FALSE)),"")</f>
        <v/>
      </c>
      <c r="Y36" s="3" t="str">
        <f>IFERROR(IF(VLOOKUP($A36,EU_Extra!$A:$AD,COLUMN(EU_Extra!X$3),FALSE)=0,"",VLOOKUP($A36,EU_Extra!$A:$AD,COLUMN(EU_Extra!X$3),FALSE)),"")</f>
        <v/>
      </c>
      <c r="Z36" s="3" t="str">
        <f>IFERROR(IF(VLOOKUP($A36,EU_Extra!$A:$AD,COLUMN(EU_Extra!Y$3),FALSE)=0,"",VLOOKUP($A36,EU_Extra!$A:$AD,COLUMN(EU_Extra!Y$3),FALSE)),"")</f>
        <v/>
      </c>
      <c r="AA36" s="157">
        <f t="shared" si="2"/>
        <v>0</v>
      </c>
      <c r="AB36" s="3">
        <f t="shared" si="3"/>
        <v>0</v>
      </c>
      <c r="AC36" s="3">
        <f t="shared" si="4"/>
        <v>0</v>
      </c>
      <c r="AD36" s="3">
        <f t="shared" si="5"/>
        <v>0</v>
      </c>
      <c r="AE36" s="3" t="str">
        <f t="shared" si="6"/>
        <v/>
      </c>
      <c r="AF36" s="3"/>
      <c r="AG36" s="3"/>
      <c r="AH36" s="3"/>
      <c r="AI36" s="3"/>
      <c r="AJ36" s="3" t="str">
        <f>IFERROR(IF(VLOOKUP($A36,EU_Extra!$A:$AD,COLUMN(EU_Extra!AC$3),FALSE)=0,"",VLOOKUP($A36,EU_Extra!$A:$AD,COLUMN(EU_Extra!AC$3),FALSE)),"")</f>
        <v/>
      </c>
      <c r="AK36" s="3" t="str">
        <f>IFERROR(IF(VLOOKUP($A36,EU_Extra!$A:$AD,COLUMN(EU_Extra!AD$3),FALSE)=0,"",VLOOKUP($A36,EU_Extra!$A:$AD,COLUMN(EU_Extra!AD$3),FALSE)),"")</f>
        <v/>
      </c>
      <c r="AO36" s="85" t="str">
        <f t="shared" si="7"/>
        <v>Ausfuhr_BT</v>
      </c>
      <c r="AP36" s="2" t="str">
        <f t="shared" si="8"/>
        <v>Ausfuhr</v>
      </c>
      <c r="AQ36" s="2" t="str">
        <f t="shared" si="9"/>
        <v>BT</v>
      </c>
      <c r="AR36" s="2" t="str">
        <f>VLOOKUP(AQ36,Countries!A:B,2,FALSE)</f>
        <v>Bhutan</v>
      </c>
      <c r="AS36" s="3" t="str">
        <f t="shared" si="10"/>
        <v/>
      </c>
      <c r="AT36" s="3">
        <f t="shared" si="11"/>
        <v>0</v>
      </c>
      <c r="AU36" s="3" t="str">
        <f t="shared" si="12"/>
        <v/>
      </c>
      <c r="AV36" s="15" t="str">
        <f t="shared" si="13"/>
        <v/>
      </c>
      <c r="AW36" s="88" t="str">
        <f t="shared" si="14"/>
        <v/>
      </c>
      <c r="AX36" s="89">
        <f t="shared" si="15"/>
        <v>3.2999999999999998E-8</v>
      </c>
    </row>
    <row r="37" spans="1:50">
      <c r="A37" s="85" t="str">
        <f t="shared" si="1"/>
        <v>Ausfuhr_BO</v>
      </c>
      <c r="B37" s="2" t="str">
        <f t="shared" si="16"/>
        <v>Ausfuhr</v>
      </c>
      <c r="C37" s="1" t="str">
        <f>Countries!A36</f>
        <v>BO</v>
      </c>
      <c r="D37" s="3" t="str">
        <f>IFERROR(IF(VLOOKUP($A37,EU_Extra!$A:$AD,COLUMN(EU_Extra!#REF!),FALSE)=0,"",VLOOKUP($A37,EU_Extra!$A:$AD,COLUMN(EU_Extra!#REF!),FALSE)),"")</f>
        <v/>
      </c>
      <c r="E37" s="3" t="str">
        <f>IFERROR(IF(VLOOKUP($A37,EU_Extra!$A:$AD,COLUMN(EU_Extra!#REF!),FALSE)=0,"",VLOOKUP($A37,EU_Extra!$A:$AD,COLUMN(EU_Extra!#REF!),FALSE)),"")</f>
        <v/>
      </c>
      <c r="F37" s="3" t="str">
        <f>IFERROR(IF(VLOOKUP($A37,EU_Extra!$A:$AD,COLUMN(EU_Extra!E$3),FALSE)=0,"",VLOOKUP($A37,EU_Extra!$A:$AD,COLUMN(EU_Extra!E$3),FALSE)),"")</f>
        <v/>
      </c>
      <c r="G37" s="3">
        <f>IFERROR(IF(VLOOKUP($A37,EU_Extra!$A:$AD,COLUMN(EU_Extra!F$3),FALSE)=0,"",VLOOKUP($A37,EU_Extra!$A:$AD,COLUMN(EU_Extra!F$3),FALSE)),"")</f>
        <v>2.3199999999999998E-2</v>
      </c>
      <c r="H37" s="3" t="str">
        <f>IFERROR(IF(VLOOKUP($A37,EU_Extra!$A:$AD,COLUMN(EU_Extra!G$3),FALSE)=0,"",VLOOKUP($A37,EU_Extra!$A:$AD,COLUMN(EU_Extra!G$3),FALSE)),"")</f>
        <v/>
      </c>
      <c r="I37" s="3">
        <f>IFERROR(IF(VLOOKUP($A37,EU_Extra!$A:$AD,COLUMN(EU_Extra!H$3),FALSE)=0,"",VLOOKUP($A37,EU_Extra!$A:$AD,COLUMN(EU_Extra!H$3),FALSE)),"")</f>
        <v>2.75E-2</v>
      </c>
      <c r="J37" s="3">
        <f>IFERROR(IF(VLOOKUP($A37,EU_Extra!$A:$AD,COLUMN(EU_Extra!I$3),FALSE)=0,"",VLOOKUP($A37,EU_Extra!$A:$AD,COLUMN(EU_Extra!I$3),FALSE)),"")</f>
        <v>6.4500000000000002E-2</v>
      </c>
      <c r="K37" s="3" t="str">
        <f>IFERROR(IF(VLOOKUP($A37,EU_Extra!$A:$AD,COLUMN(EU_Extra!J$3),FALSE)=0,"",VLOOKUP($A37,EU_Extra!$A:$AD,COLUMN(EU_Extra!J$3),FALSE)),"")</f>
        <v/>
      </c>
      <c r="L37" s="3">
        <f>IFERROR(IF(VLOOKUP($A37,EU_Extra!$A:$AD,COLUMN(EU_Extra!K$3),FALSE)=0,"",VLOOKUP($A37,EU_Extra!$A:$AD,COLUMN(EU_Extra!K$3),FALSE)),"")</f>
        <v>1.6999999999999999E-3</v>
      </c>
      <c r="M37" s="3">
        <f>IFERROR(IF(VLOOKUP($A37,EU_Extra!$A:$AD,COLUMN(EU_Extra!L$3),FALSE)=0,"",VLOOKUP($A37,EU_Extra!$A:$AD,COLUMN(EU_Extra!L$3),FALSE)),"")</f>
        <v>9.9999999999999991E-5</v>
      </c>
      <c r="N37" s="3" t="str">
        <f>IFERROR(IF(VLOOKUP($A37,EU_Extra!$A:$AD,COLUMN(EU_Extra!M$3),FALSE)=0,"",VLOOKUP($A37,EU_Extra!$A:$AD,COLUMN(EU_Extra!M$3),FALSE)),"")</f>
        <v>Eps</v>
      </c>
      <c r="O37" s="3">
        <f>IFERROR(IF(VLOOKUP($A37,EU_Extra!$A:$AD,COLUMN(EU_Extra!N$3),FALSE)=0,"",VLOOKUP($A37,EU_Extra!$A:$AD,COLUMN(EU_Extra!N$3),FALSE)),"")</f>
        <v>3.62E-3</v>
      </c>
      <c r="P37" s="3">
        <f>IFERROR(IF(VLOOKUP($A37,EU_Extra!$A:$AD,COLUMN(EU_Extra!O$3),FALSE)=0,"",VLOOKUP($A37,EU_Extra!$A:$AD,COLUMN(EU_Extra!O$3),FALSE)),"")</f>
        <v>4.1599999999999997E-4</v>
      </c>
      <c r="Q37" s="3">
        <f>IFERROR(IF(VLOOKUP($A37,EU_Extra!$A:$AD,COLUMN(EU_Extra!P$3),FALSE)=0,"",VLOOKUP($A37,EU_Extra!$A:$AD,COLUMN(EU_Extra!P$3),FALSE)),"")</f>
        <v>2.5000000000000001E-4</v>
      </c>
      <c r="R37" s="3">
        <f>IFERROR(IF(VLOOKUP($A37,EU_Extra!$A:$AD,COLUMN(EU_Extra!Q$3),FALSE)=0,"",VLOOKUP($A37,EU_Extra!$A:$AD,COLUMN(EU_Extra!Q$3),FALSE)),"")</f>
        <v>9.0000000000000002E-6</v>
      </c>
      <c r="S37" s="3">
        <f>IFERROR(IF(VLOOKUP($A37,EU_Extra!$A:$AD,COLUMN(EU_Extra!R$3),FALSE)=0,"",VLOOKUP($A37,EU_Extra!$A:$AD,COLUMN(EU_Extra!R$3),FALSE)),"")</f>
        <v>1.9999999999999999E-6</v>
      </c>
      <c r="T37" s="3">
        <f>IFERROR(IF(VLOOKUP($A37,EU_Extra!$A:$AD,COLUMN(EU_Extra!S$3),FALSE)=0,"",VLOOKUP($A37,EU_Extra!$A:$AD,COLUMN(EU_Extra!S$3),FALSE)),"")</f>
        <v>1.4999999999999999E-5</v>
      </c>
      <c r="U37" s="3">
        <f>IFERROR(IF(VLOOKUP($A37,EU_Extra!$A:$AD,COLUMN(EU_Extra!T$3),FALSE)=0,"",VLOOKUP($A37,EU_Extra!$A:$AD,COLUMN(EU_Extra!T$3),FALSE)),"")</f>
        <v>1.9999999999999999E-6</v>
      </c>
      <c r="V37" s="3">
        <f>IFERROR(IF(VLOOKUP($A37,EU_Extra!$A:$AD,COLUMN(EU_Extra!U$3),FALSE)=0,"",VLOOKUP($A37,EU_Extra!$A:$AD,COLUMN(EU_Extra!U$3),FALSE)),"")</f>
        <v>1.2E-5</v>
      </c>
      <c r="W37" s="3" t="str">
        <f>IFERROR(IF(VLOOKUP($A37,EU_Extra!$A:$AD,COLUMN(EU_Extra!V$3),FALSE)=0,"",VLOOKUP($A37,EU_Extra!$A:$AD,COLUMN(EU_Extra!V$3),FALSE)),"")</f>
        <v/>
      </c>
      <c r="X37" s="3" t="str">
        <f>IFERROR(IF(VLOOKUP($A37,EU_Extra!$A:$AD,COLUMN(EU_Extra!W$3),FALSE)=0,"",VLOOKUP($A37,EU_Extra!$A:$AD,COLUMN(EU_Extra!W$3),FALSE)),"")</f>
        <v/>
      </c>
      <c r="Y37" s="3">
        <f>IFERROR(IF(VLOOKUP($A37,EU_Extra!$A:$AD,COLUMN(EU_Extra!X$3),FALSE)=0,"",VLOOKUP($A37,EU_Extra!$A:$AD,COLUMN(EU_Extra!X$3),FALSE)),"")</f>
        <v>6.0000000000000002E-6</v>
      </c>
      <c r="Z37" s="3" t="str">
        <f>IFERROR(IF(VLOOKUP($A37,EU_Extra!$A:$AD,COLUMN(EU_Extra!Y$3),FALSE)=0,"",VLOOKUP($A37,EU_Extra!$A:$AD,COLUMN(EU_Extra!Y$3),FALSE)),"")</f>
        <v/>
      </c>
      <c r="AA37" s="157">
        <f t="shared" si="2"/>
        <v>4.5999999999999999E-2</v>
      </c>
      <c r="AB37" s="3">
        <f t="shared" si="3"/>
        <v>6.3333333333333334E-6</v>
      </c>
      <c r="AC37" s="3">
        <f t="shared" si="4"/>
        <v>1.2E-5</v>
      </c>
      <c r="AD37" s="3">
        <f t="shared" si="5"/>
        <v>6.0000000000000002E-6</v>
      </c>
      <c r="AE37" s="3">
        <f t="shared" si="6"/>
        <v>6.0000000000000002E-6</v>
      </c>
      <c r="AF37" s="3"/>
      <c r="AG37" s="3"/>
      <c r="AH37" s="3"/>
      <c r="AI37" s="3"/>
      <c r="AJ37" s="3" t="str">
        <f>IFERROR(IF(VLOOKUP($A37,EU_Extra!$A:$AD,COLUMN(EU_Extra!AC$3),FALSE)=0,"",VLOOKUP($A37,EU_Extra!$A:$AD,COLUMN(EU_Extra!AC$3),FALSE)),"")</f>
        <v/>
      </c>
      <c r="AK37" s="3" t="str">
        <f>IFERROR(IF(VLOOKUP($A37,EU_Extra!$A:$AD,COLUMN(EU_Extra!AD$3),FALSE)=0,"",VLOOKUP($A37,EU_Extra!$A:$AD,COLUMN(EU_Extra!AD$3),FALSE)),"")</f>
        <v/>
      </c>
      <c r="AO37" s="85" t="str">
        <f t="shared" si="7"/>
        <v>Ausfuhr_BO</v>
      </c>
      <c r="AP37" s="2" t="str">
        <f t="shared" si="8"/>
        <v>Ausfuhr</v>
      </c>
      <c r="AQ37" s="2" t="str">
        <f t="shared" si="9"/>
        <v>BO</v>
      </c>
      <c r="AR37" s="2" t="str">
        <f>VLOOKUP(AQ37,Countries!A:B,2,FALSE)</f>
        <v>Bolivien</v>
      </c>
      <c r="AS37" s="3" t="str">
        <f t="shared" si="10"/>
        <v/>
      </c>
      <c r="AT37" s="3">
        <f t="shared" si="11"/>
        <v>6.0000000000000002E-6</v>
      </c>
      <c r="AU37" s="3" t="str">
        <f t="shared" si="12"/>
        <v/>
      </c>
      <c r="AV37" s="15" t="str">
        <f t="shared" si="13"/>
        <v/>
      </c>
      <c r="AW37" s="88" t="str">
        <f t="shared" si="14"/>
        <v/>
      </c>
      <c r="AX37" s="89">
        <f t="shared" si="15"/>
        <v>3.815046166375195E-8</v>
      </c>
    </row>
    <row r="38" spans="1:50">
      <c r="A38" s="85" t="str">
        <f t="shared" si="1"/>
        <v>Ausfuhr_BQ</v>
      </c>
      <c r="B38" s="2" t="str">
        <f t="shared" si="16"/>
        <v>Ausfuhr</v>
      </c>
      <c r="C38" s="1" t="str">
        <f>Countries!A37</f>
        <v>BQ</v>
      </c>
      <c r="D38" s="3" t="str">
        <f>IFERROR(IF(VLOOKUP($A38,EU_Extra!$A:$AD,COLUMN(EU_Extra!#REF!),FALSE)=0,"",VLOOKUP($A38,EU_Extra!$A:$AD,COLUMN(EU_Extra!#REF!),FALSE)),"")</f>
        <v/>
      </c>
      <c r="E38" s="3" t="str">
        <f>IFERROR(IF(VLOOKUP($A38,EU_Extra!$A:$AD,COLUMN(EU_Extra!#REF!),FALSE)=0,"",VLOOKUP($A38,EU_Extra!$A:$AD,COLUMN(EU_Extra!#REF!),FALSE)),"")</f>
        <v/>
      </c>
      <c r="F38" s="3" t="str">
        <f>IFERROR(IF(VLOOKUP($A38,EU_Extra!$A:$AD,COLUMN(EU_Extra!E$3),FALSE)=0,"",VLOOKUP($A38,EU_Extra!$A:$AD,COLUMN(EU_Extra!E$3),FALSE)),"")</f>
        <v/>
      </c>
      <c r="G38" s="3" t="str">
        <f>IFERROR(IF(VLOOKUP($A38,EU_Extra!$A:$AD,COLUMN(EU_Extra!F$3),FALSE)=0,"",VLOOKUP($A38,EU_Extra!$A:$AD,COLUMN(EU_Extra!F$3),FALSE)),"")</f>
        <v/>
      </c>
      <c r="H38" s="3" t="str">
        <f>IFERROR(IF(VLOOKUP($A38,EU_Extra!$A:$AD,COLUMN(EU_Extra!G$3),FALSE)=0,"",VLOOKUP($A38,EU_Extra!$A:$AD,COLUMN(EU_Extra!G$3),FALSE)),"")</f>
        <v/>
      </c>
      <c r="I38" s="3" t="str">
        <f>IFERROR(IF(VLOOKUP($A38,EU_Extra!$A:$AD,COLUMN(EU_Extra!H$3),FALSE)=0,"",VLOOKUP($A38,EU_Extra!$A:$AD,COLUMN(EU_Extra!H$3),FALSE)),"")</f>
        <v/>
      </c>
      <c r="J38" s="3" t="str">
        <f>IFERROR(IF(VLOOKUP($A38,EU_Extra!$A:$AD,COLUMN(EU_Extra!I$3),FALSE)=0,"",VLOOKUP($A38,EU_Extra!$A:$AD,COLUMN(EU_Extra!I$3),FALSE)),"")</f>
        <v/>
      </c>
      <c r="K38" s="3" t="str">
        <f>IFERROR(IF(VLOOKUP($A38,EU_Extra!$A:$AD,COLUMN(EU_Extra!J$3),FALSE)=0,"",VLOOKUP($A38,EU_Extra!$A:$AD,COLUMN(EU_Extra!J$3),FALSE)),"")</f>
        <v/>
      </c>
      <c r="L38" s="3" t="str">
        <f>IFERROR(IF(VLOOKUP($A38,EU_Extra!$A:$AD,COLUMN(EU_Extra!K$3),FALSE)=0,"",VLOOKUP($A38,EU_Extra!$A:$AD,COLUMN(EU_Extra!K$3),FALSE)),"")</f>
        <v/>
      </c>
      <c r="M38" s="3" t="str">
        <f>IFERROR(IF(VLOOKUP($A38,EU_Extra!$A:$AD,COLUMN(EU_Extra!L$3),FALSE)=0,"",VLOOKUP($A38,EU_Extra!$A:$AD,COLUMN(EU_Extra!L$3),FALSE)),"")</f>
        <v/>
      </c>
      <c r="N38" s="3" t="str">
        <f>IFERROR(IF(VLOOKUP($A38,EU_Extra!$A:$AD,COLUMN(EU_Extra!M$3),FALSE)=0,"",VLOOKUP($A38,EU_Extra!$A:$AD,COLUMN(EU_Extra!M$3),FALSE)),"")</f>
        <v/>
      </c>
      <c r="O38" s="3" t="str">
        <f>IFERROR(IF(VLOOKUP($A38,EU_Extra!$A:$AD,COLUMN(EU_Extra!N$3),FALSE)=0,"",VLOOKUP($A38,EU_Extra!$A:$AD,COLUMN(EU_Extra!N$3),FALSE)),"")</f>
        <v/>
      </c>
      <c r="P38" s="3" t="str">
        <f>IFERROR(IF(VLOOKUP($A38,EU_Extra!$A:$AD,COLUMN(EU_Extra!O$3),FALSE)=0,"",VLOOKUP($A38,EU_Extra!$A:$AD,COLUMN(EU_Extra!O$3),FALSE)),"")</f>
        <v/>
      </c>
      <c r="Q38" s="3">
        <f>IFERROR(IF(VLOOKUP($A38,EU_Extra!$A:$AD,COLUMN(EU_Extra!P$3),FALSE)=0,"",VLOOKUP($A38,EU_Extra!$A:$AD,COLUMN(EU_Extra!P$3),FALSE)),"")</f>
        <v>8.3260000000000007E-4</v>
      </c>
      <c r="R38" s="3">
        <f>IFERROR(IF(VLOOKUP($A38,EU_Extra!$A:$AD,COLUMN(EU_Extra!Q$3),FALSE)=0,"",VLOOKUP($A38,EU_Extra!$A:$AD,COLUMN(EU_Extra!Q$3),FALSE)),"")</f>
        <v>2.6489999999999999E-3</v>
      </c>
      <c r="S38" s="3">
        <f>IFERROR(IF(VLOOKUP($A38,EU_Extra!$A:$AD,COLUMN(EU_Extra!R$3),FALSE)=0,"",VLOOKUP($A38,EU_Extra!$A:$AD,COLUMN(EU_Extra!R$3),FALSE)),"")</f>
        <v>4.5119999999999995E-3</v>
      </c>
      <c r="T38" s="3">
        <f>IFERROR(IF(VLOOKUP($A38,EU_Extra!$A:$AD,COLUMN(EU_Extra!S$3),FALSE)=0,"",VLOOKUP($A38,EU_Extra!$A:$AD,COLUMN(EU_Extra!S$3),FALSE)),"")</f>
        <v>8.8049999999999986E-3</v>
      </c>
      <c r="U38" s="3">
        <f>IFERROR(IF(VLOOKUP($A38,EU_Extra!$A:$AD,COLUMN(EU_Extra!T$3),FALSE)=0,"",VLOOKUP($A38,EU_Extra!$A:$AD,COLUMN(EU_Extra!T$3),FALSE)),"")</f>
        <v>7.0130000000000001E-3</v>
      </c>
      <c r="V38" s="3">
        <f>IFERROR(IF(VLOOKUP($A38,EU_Extra!$A:$AD,COLUMN(EU_Extra!U$3),FALSE)=0,"",VLOOKUP($A38,EU_Extra!$A:$AD,COLUMN(EU_Extra!U$3),FALSE)),"")</f>
        <v>6.4653999999999996E-3</v>
      </c>
      <c r="W38" s="3">
        <f>IFERROR(IF(VLOOKUP($A38,EU_Extra!$A:$AD,COLUMN(EU_Extra!V$3),FALSE)=0,"",VLOOKUP($A38,EU_Extra!$A:$AD,COLUMN(EU_Extra!V$3),FALSE)),"")</f>
        <v>2.8853999999999998E-2</v>
      </c>
      <c r="X38" s="3">
        <f>IFERROR(IF(VLOOKUP($A38,EU_Extra!$A:$AD,COLUMN(EU_Extra!W$3),FALSE)=0,"",VLOOKUP($A38,EU_Extra!$A:$AD,COLUMN(EU_Extra!W$3),FALSE)),"")</f>
        <v>2.9182319999999998E-2</v>
      </c>
      <c r="Y38" s="3">
        <f>IFERROR(IF(VLOOKUP($A38,EU_Extra!$A:$AD,COLUMN(EU_Extra!X$3),FALSE)=0,"",VLOOKUP($A38,EU_Extra!$A:$AD,COLUMN(EU_Extra!X$3),FALSE)),"")</f>
        <v>1.34894E-2</v>
      </c>
      <c r="Z38" s="3">
        <f>IFERROR(IF(VLOOKUP($A38,EU_Extra!$A:$AD,COLUMN(EU_Extra!Y$3),FALSE)=0,"",VLOOKUP($A38,EU_Extra!$A:$AD,COLUMN(EU_Extra!Y$3),FALSE)),"")</f>
        <v>2.6566319999999997E-2</v>
      </c>
      <c r="AA38" s="157">
        <f t="shared" si="2"/>
        <v>0</v>
      </c>
      <c r="AB38" s="3">
        <f t="shared" si="3"/>
        <v>6.7766666666666669E-3</v>
      </c>
      <c r="AC38" s="3">
        <f t="shared" si="4"/>
        <v>2.1500573333333332E-2</v>
      </c>
      <c r="AD38" s="3">
        <f t="shared" si="5"/>
        <v>2.3841906666666666E-2</v>
      </c>
      <c r="AE38" s="3">
        <f t="shared" si="6"/>
        <v>2.0027859999999998E-2</v>
      </c>
      <c r="AF38" s="3"/>
      <c r="AG38" s="3"/>
      <c r="AH38" s="3"/>
      <c r="AI38" s="3"/>
      <c r="AJ38" s="3" t="str">
        <f>IFERROR(IF(VLOOKUP($A38,EU_Extra!$A:$AD,COLUMN(EU_Extra!AC$3),FALSE)=0,"",VLOOKUP($A38,EU_Extra!$A:$AD,COLUMN(EU_Extra!AC$3),FALSE)),"")</f>
        <v/>
      </c>
      <c r="AK38" s="3" t="str">
        <f>IFERROR(IF(VLOOKUP($A38,EU_Extra!$A:$AD,COLUMN(EU_Extra!AD$3),FALSE)=0,"",VLOOKUP($A38,EU_Extra!$A:$AD,COLUMN(EU_Extra!AD$3),FALSE)),"")</f>
        <v/>
      </c>
      <c r="AO38" s="85" t="str">
        <f t="shared" si="7"/>
        <v>Ausfuhr_BQ</v>
      </c>
      <c r="AP38" s="2" t="str">
        <f t="shared" si="8"/>
        <v>Ausfuhr</v>
      </c>
      <c r="AQ38" s="2" t="str">
        <f t="shared" si="9"/>
        <v>BQ</v>
      </c>
      <c r="AR38" s="2" t="str">
        <f>VLOOKUP(AQ38,Countries!A:B,2,FALSE)</f>
        <v>Bonaire, St Eustatius und Saba</v>
      </c>
      <c r="AS38" s="3">
        <f t="shared" si="10"/>
        <v>2.6566319999999997E-2</v>
      </c>
      <c r="AT38" s="3">
        <f t="shared" si="11"/>
        <v>2.3841906666666666E-2</v>
      </c>
      <c r="AU38" s="3">
        <f t="shared" si="12"/>
        <v>-2.7244133333333316E-3</v>
      </c>
      <c r="AV38" s="15">
        <f t="shared" si="13"/>
        <v>-0.10255136592166819</v>
      </c>
      <c r="AW38" s="88">
        <f t="shared" si="14"/>
        <v>2.7377800921825886E-5</v>
      </c>
      <c r="AX38" s="89">
        <f t="shared" si="15"/>
        <v>1.6527486601792022E-5</v>
      </c>
    </row>
    <row r="39" spans="1:50">
      <c r="A39" s="85" t="str">
        <f t="shared" si="1"/>
        <v>Ausfuhr_BA</v>
      </c>
      <c r="B39" s="2" t="str">
        <f t="shared" si="16"/>
        <v>Ausfuhr</v>
      </c>
      <c r="C39" s="1" t="str">
        <f>Countries!A38</f>
        <v>BA</v>
      </c>
      <c r="D39" s="3" t="str">
        <f>IFERROR(IF(VLOOKUP($A39,EU_Extra!$A:$AD,COLUMN(EU_Extra!#REF!),FALSE)=0,"",VLOOKUP($A39,EU_Extra!$A:$AD,COLUMN(EU_Extra!#REF!),FALSE)),"")</f>
        <v/>
      </c>
      <c r="E39" s="3" t="str">
        <f>IFERROR(IF(VLOOKUP($A39,EU_Extra!$A:$AD,COLUMN(EU_Extra!#REF!),FALSE)=0,"",VLOOKUP($A39,EU_Extra!$A:$AD,COLUMN(EU_Extra!#REF!),FALSE)),"")</f>
        <v/>
      </c>
      <c r="F39" s="3">
        <f>IFERROR(IF(VLOOKUP($A39,EU_Extra!$A:$AD,COLUMN(EU_Extra!E$3),FALSE)=0,"",VLOOKUP($A39,EU_Extra!$A:$AD,COLUMN(EU_Extra!E$3),FALSE)),"")</f>
        <v>137.08261232000001</v>
      </c>
      <c r="G39" s="3">
        <f>IFERROR(IF(VLOOKUP($A39,EU_Extra!$A:$AD,COLUMN(EU_Extra!F$3),FALSE)=0,"",VLOOKUP($A39,EU_Extra!$A:$AD,COLUMN(EU_Extra!F$3),FALSE)),"")</f>
        <v>134.68044855999997</v>
      </c>
      <c r="H39" s="3">
        <f>IFERROR(IF(VLOOKUP($A39,EU_Extra!$A:$AD,COLUMN(EU_Extra!G$3),FALSE)=0,"",VLOOKUP($A39,EU_Extra!$A:$AD,COLUMN(EU_Extra!G$3),FALSE)),"")</f>
        <v>73.889205199999992</v>
      </c>
      <c r="I39" s="3">
        <f>IFERROR(IF(VLOOKUP($A39,EU_Extra!$A:$AD,COLUMN(EU_Extra!H$3),FALSE)=0,"",VLOOKUP($A39,EU_Extra!$A:$AD,COLUMN(EU_Extra!H$3),FALSE)),"")</f>
        <v>104.68494699999999</v>
      </c>
      <c r="J39" s="3">
        <f>IFERROR(IF(VLOOKUP($A39,EU_Extra!$A:$AD,COLUMN(EU_Extra!I$3),FALSE)=0,"",VLOOKUP($A39,EU_Extra!$A:$AD,COLUMN(EU_Extra!I$3),FALSE)),"")</f>
        <v>94.125897999999992</v>
      </c>
      <c r="K39" s="3">
        <f>IFERROR(IF(VLOOKUP($A39,EU_Extra!$A:$AD,COLUMN(EU_Extra!J$3),FALSE)=0,"",VLOOKUP($A39,EU_Extra!$A:$AD,COLUMN(EU_Extra!J$3),FALSE)),"")</f>
        <v>15.238788599999999</v>
      </c>
      <c r="L39" s="3">
        <f>IFERROR(IF(VLOOKUP($A39,EU_Extra!$A:$AD,COLUMN(EU_Extra!K$3),FALSE)=0,"",VLOOKUP($A39,EU_Extra!$A:$AD,COLUMN(EU_Extra!K$3),FALSE)),"")</f>
        <v>4.0214699199999995</v>
      </c>
      <c r="M39" s="3">
        <f>IFERROR(IF(VLOOKUP($A39,EU_Extra!$A:$AD,COLUMN(EU_Extra!L$3),FALSE)=0,"",VLOOKUP($A39,EU_Extra!$A:$AD,COLUMN(EU_Extra!L$3),FALSE)),"")</f>
        <v>1.4559601199999999</v>
      </c>
      <c r="N39" s="3">
        <f>IFERROR(IF(VLOOKUP($A39,EU_Extra!$A:$AD,COLUMN(EU_Extra!M$3),FALSE)=0,"",VLOOKUP($A39,EU_Extra!$A:$AD,COLUMN(EU_Extra!M$3),FALSE)),"")</f>
        <v>3.1900509599999998</v>
      </c>
      <c r="O39" s="3">
        <f>IFERROR(IF(VLOOKUP($A39,EU_Extra!$A:$AD,COLUMN(EU_Extra!N$3),FALSE)=0,"",VLOOKUP($A39,EU_Extra!$A:$AD,COLUMN(EU_Extra!N$3),FALSE)),"")</f>
        <v>5.4201210800000004</v>
      </c>
      <c r="P39" s="3">
        <f>IFERROR(IF(VLOOKUP($A39,EU_Extra!$A:$AD,COLUMN(EU_Extra!O$3),FALSE)=0,"",VLOOKUP($A39,EU_Extra!$A:$AD,COLUMN(EU_Extra!O$3),FALSE)),"")</f>
        <v>6.4012504000000003</v>
      </c>
      <c r="Q39" s="3">
        <f>IFERROR(IF(VLOOKUP($A39,EU_Extra!$A:$AD,COLUMN(EU_Extra!P$3),FALSE)=0,"",VLOOKUP($A39,EU_Extra!$A:$AD,COLUMN(EU_Extra!P$3),FALSE)),"")</f>
        <v>3.8881549199999994</v>
      </c>
      <c r="R39" s="3">
        <f>IFERROR(IF(VLOOKUP($A39,EU_Extra!$A:$AD,COLUMN(EU_Extra!Q$3),FALSE)=0,"",VLOOKUP($A39,EU_Extra!$A:$AD,COLUMN(EU_Extra!Q$3),FALSE)),"")</f>
        <v>0.54125780000000001</v>
      </c>
      <c r="S39" s="3">
        <f>IFERROR(IF(VLOOKUP($A39,EU_Extra!$A:$AD,COLUMN(EU_Extra!R$3),FALSE)=0,"",VLOOKUP($A39,EU_Extra!$A:$AD,COLUMN(EU_Extra!R$3),FALSE)),"")</f>
        <v>0.35004071999999997</v>
      </c>
      <c r="T39" s="3">
        <f>IFERROR(IF(VLOOKUP($A39,EU_Extra!$A:$AD,COLUMN(EU_Extra!S$3),FALSE)=0,"",VLOOKUP($A39,EU_Extra!$A:$AD,COLUMN(EU_Extra!S$3),FALSE)),"")</f>
        <v>7.3908477599999998</v>
      </c>
      <c r="U39" s="3">
        <f>IFERROR(IF(VLOOKUP($A39,EU_Extra!$A:$AD,COLUMN(EU_Extra!T$3),FALSE)=0,"",VLOOKUP($A39,EU_Extra!$A:$AD,COLUMN(EU_Extra!T$3),FALSE)),"")</f>
        <v>0.38545215999999999</v>
      </c>
      <c r="V39" s="3">
        <f>IFERROR(IF(VLOOKUP($A39,EU_Extra!$A:$AD,COLUMN(EU_Extra!U$3),FALSE)=0,"",VLOOKUP($A39,EU_Extra!$A:$AD,COLUMN(EU_Extra!U$3),FALSE)),"")</f>
        <v>10.100581</v>
      </c>
      <c r="W39" s="3">
        <f>IFERROR(IF(VLOOKUP($A39,EU_Extra!$A:$AD,COLUMN(EU_Extra!V$3),FALSE)=0,"",VLOOKUP($A39,EU_Extra!$A:$AD,COLUMN(EU_Extra!V$3),FALSE)),"")</f>
        <v>3.5787507999999999</v>
      </c>
      <c r="X39" s="3">
        <f>IFERROR(IF(VLOOKUP($A39,EU_Extra!$A:$AD,COLUMN(EU_Extra!W$3),FALSE)=0,"",VLOOKUP($A39,EU_Extra!$A:$AD,COLUMN(EU_Extra!W$3),FALSE)),"")</f>
        <v>2.7103272399999998</v>
      </c>
      <c r="Y39" s="3">
        <f>IFERROR(IF(VLOOKUP($A39,EU_Extra!$A:$AD,COLUMN(EU_Extra!X$3),FALSE)=0,"",VLOOKUP($A39,EU_Extra!$A:$AD,COLUMN(EU_Extra!X$3),FALSE)),"")</f>
        <v>2.1096148800000001</v>
      </c>
      <c r="Z39" s="3">
        <f>IFERROR(IF(VLOOKUP($A39,EU_Extra!$A:$AD,COLUMN(EU_Extra!Y$3),FALSE)=0,"",VLOOKUP($A39,EU_Extra!$A:$AD,COLUMN(EU_Extra!Y$3),FALSE)),"")</f>
        <v>3.5225951599999998</v>
      </c>
      <c r="AA39" s="157">
        <f t="shared" si="2"/>
        <v>90.900016733333317</v>
      </c>
      <c r="AB39" s="3">
        <f t="shared" si="3"/>
        <v>2.7087802133333336</v>
      </c>
      <c r="AC39" s="3">
        <f t="shared" si="4"/>
        <v>5.463219679999999</v>
      </c>
      <c r="AD39" s="3">
        <f t="shared" si="5"/>
        <v>2.7995643066666669</v>
      </c>
      <c r="AE39" s="3">
        <f t="shared" si="6"/>
        <v>2.8161050200000002</v>
      </c>
      <c r="AF39" s="3"/>
      <c r="AG39" s="3"/>
      <c r="AH39" s="3"/>
      <c r="AI39" s="3"/>
      <c r="AJ39" s="3" t="str">
        <f>IFERROR(IF(VLOOKUP($A39,EU_Extra!$A:$AD,COLUMN(EU_Extra!AC$3),FALSE)=0,"",VLOOKUP($A39,EU_Extra!$A:$AD,COLUMN(EU_Extra!AC$3),FALSE)),"")</f>
        <v/>
      </c>
      <c r="AK39" s="3" t="str">
        <f>IFERROR(IF(VLOOKUP($A39,EU_Extra!$A:$AD,COLUMN(EU_Extra!AD$3),FALSE)=0,"",VLOOKUP($A39,EU_Extra!$A:$AD,COLUMN(EU_Extra!AD$3),FALSE)),"")</f>
        <v/>
      </c>
      <c r="AO39" s="85" t="str">
        <f t="shared" si="7"/>
        <v>Ausfuhr_BA</v>
      </c>
      <c r="AP39" s="2" t="str">
        <f t="shared" si="8"/>
        <v>Ausfuhr</v>
      </c>
      <c r="AQ39" s="2" t="str">
        <f t="shared" si="9"/>
        <v>BA</v>
      </c>
      <c r="AR39" s="2" t="str">
        <f>VLOOKUP(AQ39,Countries!A:B,2,FALSE)</f>
        <v>Bosnien-Herzegowina</v>
      </c>
      <c r="AS39" s="3">
        <f t="shared" si="10"/>
        <v>3.5225951599999998</v>
      </c>
      <c r="AT39" s="3">
        <f t="shared" si="11"/>
        <v>2.7995643066666669</v>
      </c>
      <c r="AU39" s="3">
        <f t="shared" si="12"/>
        <v>-0.72303085333333295</v>
      </c>
      <c r="AV39" s="15">
        <f t="shared" si="13"/>
        <v>-0.20525512972086954</v>
      </c>
      <c r="AW39" s="88">
        <f t="shared" si="14"/>
        <v>3.6255896404013581E-3</v>
      </c>
      <c r="AX39" s="89">
        <f t="shared" si="15"/>
        <v>1.9366167216713867E-3</v>
      </c>
    </row>
    <row r="40" spans="1:50">
      <c r="A40" s="85" t="str">
        <f t="shared" si="1"/>
        <v>Ausfuhr_BW</v>
      </c>
      <c r="B40" s="2" t="str">
        <f t="shared" si="16"/>
        <v>Ausfuhr</v>
      </c>
      <c r="C40" s="1" t="str">
        <f>Countries!A39</f>
        <v>BW</v>
      </c>
      <c r="D40" s="3" t="str">
        <f>IFERROR(IF(VLOOKUP($A40,EU_Extra!$A:$AD,COLUMN(EU_Extra!#REF!),FALSE)=0,"",VLOOKUP($A40,EU_Extra!$A:$AD,COLUMN(EU_Extra!#REF!),FALSE)),"")</f>
        <v/>
      </c>
      <c r="E40" s="3" t="str">
        <f>IFERROR(IF(VLOOKUP($A40,EU_Extra!$A:$AD,COLUMN(EU_Extra!#REF!),FALSE)=0,"",VLOOKUP($A40,EU_Extra!$A:$AD,COLUMN(EU_Extra!#REF!),FALSE)),"")</f>
        <v/>
      </c>
      <c r="F40" s="3">
        <f>IFERROR(IF(VLOOKUP($A40,EU_Extra!$A:$AD,COLUMN(EU_Extra!E$3),FALSE)=0,"",VLOOKUP($A40,EU_Extra!$A:$AD,COLUMN(EU_Extra!E$3),FALSE)),"")</f>
        <v>6.9999999999999999E-4</v>
      </c>
      <c r="G40" s="3" t="str">
        <f>IFERROR(IF(VLOOKUP($A40,EU_Extra!$A:$AD,COLUMN(EU_Extra!F$3),FALSE)=0,"",VLOOKUP($A40,EU_Extra!$A:$AD,COLUMN(EU_Extra!F$3),FALSE)),"")</f>
        <v/>
      </c>
      <c r="H40" s="3">
        <f>IFERROR(IF(VLOOKUP($A40,EU_Extra!$A:$AD,COLUMN(EU_Extra!G$3),FALSE)=0,"",VLOOKUP($A40,EU_Extra!$A:$AD,COLUMN(EU_Extra!G$3),FALSE)),"")</f>
        <v>6.5299999999999997E-2</v>
      </c>
      <c r="I40" s="3" t="str">
        <f>IFERROR(IF(VLOOKUP($A40,EU_Extra!$A:$AD,COLUMN(EU_Extra!H$3),FALSE)=0,"",VLOOKUP($A40,EU_Extra!$A:$AD,COLUMN(EU_Extra!H$3),FALSE)),"")</f>
        <v/>
      </c>
      <c r="J40" s="3" t="str">
        <f>IFERROR(IF(VLOOKUP($A40,EU_Extra!$A:$AD,COLUMN(EU_Extra!I$3),FALSE)=0,"",VLOOKUP($A40,EU_Extra!$A:$AD,COLUMN(EU_Extra!I$3),FALSE)),"")</f>
        <v/>
      </c>
      <c r="K40" s="3" t="str">
        <f>IFERROR(IF(VLOOKUP($A40,EU_Extra!$A:$AD,COLUMN(EU_Extra!J$3),FALSE)=0,"",VLOOKUP($A40,EU_Extra!$A:$AD,COLUMN(EU_Extra!J$3),FALSE)),"")</f>
        <v/>
      </c>
      <c r="L40" s="3" t="str">
        <f>IFERROR(IF(VLOOKUP($A40,EU_Extra!$A:$AD,COLUMN(EU_Extra!K$3),FALSE)=0,"",VLOOKUP($A40,EU_Extra!$A:$AD,COLUMN(EU_Extra!K$3),FALSE)),"")</f>
        <v/>
      </c>
      <c r="M40" s="3" t="str">
        <f>IFERROR(IF(VLOOKUP($A40,EU_Extra!$A:$AD,COLUMN(EU_Extra!L$3),FALSE)=0,"",VLOOKUP($A40,EU_Extra!$A:$AD,COLUMN(EU_Extra!L$3),FALSE)),"")</f>
        <v/>
      </c>
      <c r="N40" s="3" t="str">
        <f>IFERROR(IF(VLOOKUP($A40,EU_Extra!$A:$AD,COLUMN(EU_Extra!M$3),FALSE)=0,"",VLOOKUP($A40,EU_Extra!$A:$AD,COLUMN(EU_Extra!M$3),FALSE)),"")</f>
        <v/>
      </c>
      <c r="O40" s="3" t="str">
        <f>IFERROR(IF(VLOOKUP($A40,EU_Extra!$A:$AD,COLUMN(EU_Extra!N$3),FALSE)=0,"",VLOOKUP($A40,EU_Extra!$A:$AD,COLUMN(EU_Extra!N$3),FALSE)),"")</f>
        <v/>
      </c>
      <c r="P40" s="3" t="str">
        <f>IFERROR(IF(VLOOKUP($A40,EU_Extra!$A:$AD,COLUMN(EU_Extra!O$3),FALSE)=0,"",VLOOKUP($A40,EU_Extra!$A:$AD,COLUMN(EU_Extra!O$3),FALSE)),"")</f>
        <v/>
      </c>
      <c r="Q40" s="3" t="str">
        <f>IFERROR(IF(VLOOKUP($A40,EU_Extra!$A:$AD,COLUMN(EU_Extra!P$3),FALSE)=0,"",VLOOKUP($A40,EU_Extra!$A:$AD,COLUMN(EU_Extra!P$3),FALSE)),"")</f>
        <v/>
      </c>
      <c r="R40" s="3" t="str">
        <f>IFERROR(IF(VLOOKUP($A40,EU_Extra!$A:$AD,COLUMN(EU_Extra!Q$3),FALSE)=0,"",VLOOKUP($A40,EU_Extra!$A:$AD,COLUMN(EU_Extra!Q$3),FALSE)),"")</f>
        <v/>
      </c>
      <c r="S40" s="3" t="str">
        <f>IFERROR(IF(VLOOKUP($A40,EU_Extra!$A:$AD,COLUMN(EU_Extra!R$3),FALSE)=0,"",VLOOKUP($A40,EU_Extra!$A:$AD,COLUMN(EU_Extra!R$3),FALSE)),"")</f>
        <v/>
      </c>
      <c r="T40" s="3" t="str">
        <f>IFERROR(IF(VLOOKUP($A40,EU_Extra!$A:$AD,COLUMN(EU_Extra!S$3),FALSE)=0,"",VLOOKUP($A40,EU_Extra!$A:$AD,COLUMN(EU_Extra!S$3),FALSE)),"")</f>
        <v/>
      </c>
      <c r="U40" s="3">
        <f>IFERROR(IF(VLOOKUP($A40,EU_Extra!$A:$AD,COLUMN(EU_Extra!T$3),FALSE)=0,"",VLOOKUP($A40,EU_Extra!$A:$AD,COLUMN(EU_Extra!T$3),FALSE)),"")</f>
        <v>2.9999999999999997E-4</v>
      </c>
      <c r="V40" s="3" t="str">
        <f>IFERROR(IF(VLOOKUP($A40,EU_Extra!$A:$AD,COLUMN(EU_Extra!U$3),FALSE)=0,"",VLOOKUP($A40,EU_Extra!$A:$AD,COLUMN(EU_Extra!U$3),FALSE)),"")</f>
        <v/>
      </c>
      <c r="W40" s="3" t="str">
        <f>IFERROR(IF(VLOOKUP($A40,EU_Extra!$A:$AD,COLUMN(EU_Extra!V$3),FALSE)=0,"",VLOOKUP($A40,EU_Extra!$A:$AD,COLUMN(EU_Extra!V$3),FALSE)),"")</f>
        <v/>
      </c>
      <c r="X40" s="3" t="str">
        <f>IFERROR(IF(VLOOKUP($A40,EU_Extra!$A:$AD,COLUMN(EU_Extra!W$3),FALSE)=0,"",VLOOKUP($A40,EU_Extra!$A:$AD,COLUMN(EU_Extra!W$3),FALSE)),"")</f>
        <v/>
      </c>
      <c r="Y40" s="3">
        <f>IFERROR(IF(VLOOKUP($A40,EU_Extra!$A:$AD,COLUMN(EU_Extra!X$3),FALSE)=0,"",VLOOKUP($A40,EU_Extra!$A:$AD,COLUMN(EU_Extra!X$3),FALSE)),"")</f>
        <v>6.9999999999999994E-5</v>
      </c>
      <c r="Z40" s="3">
        <f>IFERROR(IF(VLOOKUP($A40,EU_Extra!$A:$AD,COLUMN(EU_Extra!Y$3),FALSE)=0,"",VLOOKUP($A40,EU_Extra!$A:$AD,COLUMN(EU_Extra!Y$3),FALSE)),"")</f>
        <v>1.2E-5</v>
      </c>
      <c r="AA40" s="157">
        <f t="shared" si="2"/>
        <v>6.5299999999999997E-2</v>
      </c>
      <c r="AB40" s="3">
        <f t="shared" si="3"/>
        <v>2.9999999999999997E-4</v>
      </c>
      <c r="AC40" s="3">
        <f t="shared" si="4"/>
        <v>0</v>
      </c>
      <c r="AD40" s="3">
        <f t="shared" si="5"/>
        <v>6.9999999999999994E-5</v>
      </c>
      <c r="AE40" s="3">
        <f t="shared" si="6"/>
        <v>4.0999999999999994E-5</v>
      </c>
      <c r="AF40" s="3"/>
      <c r="AG40" s="3"/>
      <c r="AH40" s="3"/>
      <c r="AI40" s="3"/>
      <c r="AJ40" s="3" t="str">
        <f>IFERROR(IF(VLOOKUP($A40,EU_Extra!$A:$AD,COLUMN(EU_Extra!AC$3),FALSE)=0,"",VLOOKUP($A40,EU_Extra!$A:$AD,COLUMN(EU_Extra!AC$3),FALSE)),"")</f>
        <v/>
      </c>
      <c r="AK40" s="3" t="str">
        <f>IFERROR(IF(VLOOKUP($A40,EU_Extra!$A:$AD,COLUMN(EU_Extra!AD$3),FALSE)=0,"",VLOOKUP($A40,EU_Extra!$A:$AD,COLUMN(EU_Extra!AD$3),FALSE)),"")</f>
        <v/>
      </c>
      <c r="AO40" s="85" t="str">
        <f t="shared" si="7"/>
        <v>Ausfuhr_BW</v>
      </c>
      <c r="AP40" s="2" t="str">
        <f t="shared" si="8"/>
        <v>Ausfuhr</v>
      </c>
      <c r="AQ40" s="2" t="str">
        <f t="shared" si="9"/>
        <v>BW</v>
      </c>
      <c r="AR40" s="2" t="str">
        <f>VLOOKUP(AQ40,Countries!A:B,2,FALSE)</f>
        <v>Botsuana</v>
      </c>
      <c r="AS40" s="3">
        <f t="shared" si="10"/>
        <v>1.2E-5</v>
      </c>
      <c r="AT40" s="3">
        <f t="shared" si="11"/>
        <v>6.9999999999999994E-5</v>
      </c>
      <c r="AU40" s="3">
        <f t="shared" si="12"/>
        <v>5.7999999999999994E-5</v>
      </c>
      <c r="AV40" s="15">
        <f t="shared" si="13"/>
        <v>4.8333333703333334</v>
      </c>
      <c r="AW40" s="88">
        <f t="shared" si="14"/>
        <v>4.935073623527498E-8</v>
      </c>
      <c r="AX40" s="89">
        <f t="shared" si="15"/>
        <v>8.5422052743772787E-8</v>
      </c>
    </row>
    <row r="41" spans="1:50">
      <c r="A41" s="85" t="str">
        <f t="shared" si="1"/>
        <v>Ausfuhr_BV</v>
      </c>
      <c r="B41" s="2" t="str">
        <f t="shared" si="16"/>
        <v>Ausfuhr</v>
      </c>
      <c r="C41" s="1" t="str">
        <f>Countries!A40</f>
        <v>BV</v>
      </c>
      <c r="D41" s="3" t="str">
        <f>IFERROR(IF(VLOOKUP($A41,EU_Extra!$A:$AD,COLUMN(EU_Extra!#REF!),FALSE)=0,"",VLOOKUP($A41,EU_Extra!$A:$AD,COLUMN(EU_Extra!#REF!),FALSE)),"")</f>
        <v/>
      </c>
      <c r="E41" s="3" t="str">
        <f>IFERROR(IF(VLOOKUP($A41,EU_Extra!$A:$AD,COLUMN(EU_Extra!#REF!),FALSE)=0,"",VLOOKUP($A41,EU_Extra!$A:$AD,COLUMN(EU_Extra!#REF!),FALSE)),"")</f>
        <v/>
      </c>
      <c r="F41" s="3" t="str">
        <f>IFERROR(IF(VLOOKUP($A41,EU_Extra!$A:$AD,COLUMN(EU_Extra!E$3),FALSE)=0,"",VLOOKUP($A41,EU_Extra!$A:$AD,COLUMN(EU_Extra!E$3),FALSE)),"")</f>
        <v/>
      </c>
      <c r="G41" s="3" t="str">
        <f>IFERROR(IF(VLOOKUP($A41,EU_Extra!$A:$AD,COLUMN(EU_Extra!F$3),FALSE)=0,"",VLOOKUP($A41,EU_Extra!$A:$AD,COLUMN(EU_Extra!F$3),FALSE)),"")</f>
        <v/>
      </c>
      <c r="H41" s="3" t="str">
        <f>IFERROR(IF(VLOOKUP($A41,EU_Extra!$A:$AD,COLUMN(EU_Extra!G$3),FALSE)=0,"",VLOOKUP($A41,EU_Extra!$A:$AD,COLUMN(EU_Extra!G$3),FALSE)),"")</f>
        <v/>
      </c>
      <c r="I41" s="3" t="str">
        <f>IFERROR(IF(VLOOKUP($A41,EU_Extra!$A:$AD,COLUMN(EU_Extra!H$3),FALSE)=0,"",VLOOKUP($A41,EU_Extra!$A:$AD,COLUMN(EU_Extra!H$3),FALSE)),"")</f>
        <v/>
      </c>
      <c r="J41" s="3" t="str">
        <f>IFERROR(IF(VLOOKUP($A41,EU_Extra!$A:$AD,COLUMN(EU_Extra!I$3),FALSE)=0,"",VLOOKUP($A41,EU_Extra!$A:$AD,COLUMN(EU_Extra!I$3),FALSE)),"")</f>
        <v/>
      </c>
      <c r="K41" s="3" t="str">
        <f>IFERROR(IF(VLOOKUP($A41,EU_Extra!$A:$AD,COLUMN(EU_Extra!J$3),FALSE)=0,"",VLOOKUP($A41,EU_Extra!$A:$AD,COLUMN(EU_Extra!J$3),FALSE)),"")</f>
        <v/>
      </c>
      <c r="L41" s="3" t="str">
        <f>IFERROR(IF(VLOOKUP($A41,EU_Extra!$A:$AD,COLUMN(EU_Extra!K$3),FALSE)=0,"",VLOOKUP($A41,EU_Extra!$A:$AD,COLUMN(EU_Extra!K$3),FALSE)),"")</f>
        <v/>
      </c>
      <c r="M41" s="3" t="str">
        <f>IFERROR(IF(VLOOKUP($A41,EU_Extra!$A:$AD,COLUMN(EU_Extra!L$3),FALSE)=0,"",VLOOKUP($A41,EU_Extra!$A:$AD,COLUMN(EU_Extra!L$3),FALSE)),"")</f>
        <v/>
      </c>
      <c r="N41" s="3" t="str">
        <f>IFERROR(IF(VLOOKUP($A41,EU_Extra!$A:$AD,COLUMN(EU_Extra!M$3),FALSE)=0,"",VLOOKUP($A41,EU_Extra!$A:$AD,COLUMN(EU_Extra!M$3),FALSE)),"")</f>
        <v/>
      </c>
      <c r="O41" s="3" t="str">
        <f>IFERROR(IF(VLOOKUP($A41,EU_Extra!$A:$AD,COLUMN(EU_Extra!N$3),FALSE)=0,"",VLOOKUP($A41,EU_Extra!$A:$AD,COLUMN(EU_Extra!N$3),FALSE)),"")</f>
        <v/>
      </c>
      <c r="P41" s="3" t="str">
        <f>IFERROR(IF(VLOOKUP($A41,EU_Extra!$A:$AD,COLUMN(EU_Extra!O$3),FALSE)=0,"",VLOOKUP($A41,EU_Extra!$A:$AD,COLUMN(EU_Extra!O$3),FALSE)),"")</f>
        <v/>
      </c>
      <c r="Q41" s="3" t="str">
        <f>IFERROR(IF(VLOOKUP($A41,EU_Extra!$A:$AD,COLUMN(EU_Extra!P$3),FALSE)=0,"",VLOOKUP($A41,EU_Extra!$A:$AD,COLUMN(EU_Extra!P$3),FALSE)),"")</f>
        <v/>
      </c>
      <c r="R41" s="3" t="str">
        <f>IFERROR(IF(VLOOKUP($A41,EU_Extra!$A:$AD,COLUMN(EU_Extra!Q$3),FALSE)=0,"",VLOOKUP($A41,EU_Extra!$A:$AD,COLUMN(EU_Extra!Q$3),FALSE)),"")</f>
        <v/>
      </c>
      <c r="S41" s="3" t="str">
        <f>IFERROR(IF(VLOOKUP($A41,EU_Extra!$A:$AD,COLUMN(EU_Extra!R$3),FALSE)=0,"",VLOOKUP($A41,EU_Extra!$A:$AD,COLUMN(EU_Extra!R$3),FALSE)),"")</f>
        <v/>
      </c>
      <c r="T41" s="3" t="str">
        <f>IFERROR(IF(VLOOKUP($A41,EU_Extra!$A:$AD,COLUMN(EU_Extra!S$3),FALSE)=0,"",VLOOKUP($A41,EU_Extra!$A:$AD,COLUMN(EU_Extra!S$3),FALSE)),"")</f>
        <v/>
      </c>
      <c r="U41" s="3" t="str">
        <f>IFERROR(IF(VLOOKUP($A41,EU_Extra!$A:$AD,COLUMN(EU_Extra!T$3),FALSE)=0,"",VLOOKUP($A41,EU_Extra!$A:$AD,COLUMN(EU_Extra!T$3),FALSE)),"")</f>
        <v/>
      </c>
      <c r="V41" s="3" t="str">
        <f>IFERROR(IF(VLOOKUP($A41,EU_Extra!$A:$AD,COLUMN(EU_Extra!U$3),FALSE)=0,"",VLOOKUP($A41,EU_Extra!$A:$AD,COLUMN(EU_Extra!U$3),FALSE)),"")</f>
        <v/>
      </c>
      <c r="W41" s="3" t="str">
        <f>IFERROR(IF(VLOOKUP($A41,EU_Extra!$A:$AD,COLUMN(EU_Extra!V$3),FALSE)=0,"",VLOOKUP($A41,EU_Extra!$A:$AD,COLUMN(EU_Extra!V$3),FALSE)),"")</f>
        <v/>
      </c>
      <c r="X41" s="3" t="str">
        <f>IFERROR(IF(VLOOKUP($A41,EU_Extra!$A:$AD,COLUMN(EU_Extra!W$3),FALSE)=0,"",VLOOKUP($A41,EU_Extra!$A:$AD,COLUMN(EU_Extra!W$3),FALSE)),"")</f>
        <v/>
      </c>
      <c r="Y41" s="3" t="str">
        <f>IFERROR(IF(VLOOKUP($A41,EU_Extra!$A:$AD,COLUMN(EU_Extra!X$3),FALSE)=0,"",VLOOKUP($A41,EU_Extra!$A:$AD,COLUMN(EU_Extra!X$3),FALSE)),"")</f>
        <v/>
      </c>
      <c r="Z41" s="3" t="str">
        <f>IFERROR(IF(VLOOKUP($A41,EU_Extra!$A:$AD,COLUMN(EU_Extra!Y$3),FALSE)=0,"",VLOOKUP($A41,EU_Extra!$A:$AD,COLUMN(EU_Extra!Y$3),FALSE)),"")</f>
        <v/>
      </c>
      <c r="AA41" s="157">
        <f t="shared" si="2"/>
        <v>0</v>
      </c>
      <c r="AB41" s="3">
        <f t="shared" si="3"/>
        <v>0</v>
      </c>
      <c r="AC41" s="3">
        <f t="shared" si="4"/>
        <v>0</v>
      </c>
      <c r="AD41" s="3">
        <f t="shared" si="5"/>
        <v>0</v>
      </c>
      <c r="AE41" s="3" t="str">
        <f t="shared" si="6"/>
        <v/>
      </c>
      <c r="AF41" s="3"/>
      <c r="AG41" s="3"/>
      <c r="AH41" s="3"/>
      <c r="AI41" s="3"/>
      <c r="AJ41" s="3" t="str">
        <f>IFERROR(IF(VLOOKUP($A41,EU_Extra!$A:$AD,COLUMN(EU_Extra!AC$3),FALSE)=0,"",VLOOKUP($A41,EU_Extra!$A:$AD,COLUMN(EU_Extra!AC$3),FALSE)),"")</f>
        <v/>
      </c>
      <c r="AK41" s="3" t="str">
        <f>IFERROR(IF(VLOOKUP($A41,EU_Extra!$A:$AD,COLUMN(EU_Extra!AD$3),FALSE)=0,"",VLOOKUP($A41,EU_Extra!$A:$AD,COLUMN(EU_Extra!AD$3),FALSE)),"")</f>
        <v/>
      </c>
      <c r="AO41" s="85" t="str">
        <f t="shared" si="7"/>
        <v>Ausfuhr_BV</v>
      </c>
      <c r="AP41" s="2" t="str">
        <f t="shared" si="8"/>
        <v>Ausfuhr</v>
      </c>
      <c r="AQ41" s="2" t="str">
        <f t="shared" si="9"/>
        <v>BV</v>
      </c>
      <c r="AR41" s="2" t="str">
        <f>VLOOKUP(AQ41,Countries!A:B,2,FALSE)</f>
        <v>Bouvetinsel</v>
      </c>
      <c r="AS41" s="3" t="str">
        <f t="shared" si="10"/>
        <v/>
      </c>
      <c r="AT41" s="3">
        <f t="shared" si="11"/>
        <v>0</v>
      </c>
      <c r="AU41" s="3" t="str">
        <f t="shared" si="12"/>
        <v/>
      </c>
      <c r="AV41" s="15" t="str">
        <f t="shared" si="13"/>
        <v/>
      </c>
      <c r="AW41" s="88" t="str">
        <f t="shared" si="14"/>
        <v/>
      </c>
      <c r="AX41" s="89">
        <f t="shared" si="15"/>
        <v>3.7999999999999996E-8</v>
      </c>
    </row>
    <row r="42" spans="1:50">
      <c r="A42" s="85" t="str">
        <f t="shared" si="1"/>
        <v>Ausfuhr_BR</v>
      </c>
      <c r="B42" s="2" t="str">
        <f t="shared" si="16"/>
        <v>Ausfuhr</v>
      </c>
      <c r="C42" s="1" t="str">
        <f>Countries!A41</f>
        <v>BR</v>
      </c>
      <c r="D42" s="3" t="str">
        <f>IFERROR(IF(VLOOKUP($A42,EU_Extra!$A:$AD,COLUMN(EU_Extra!#REF!),FALSE)=0,"",VLOOKUP($A42,EU_Extra!$A:$AD,COLUMN(EU_Extra!#REF!),FALSE)),"")</f>
        <v/>
      </c>
      <c r="E42" s="3" t="str">
        <f>IFERROR(IF(VLOOKUP($A42,EU_Extra!$A:$AD,COLUMN(EU_Extra!#REF!),FALSE)=0,"",VLOOKUP($A42,EU_Extra!$A:$AD,COLUMN(EU_Extra!#REF!),FALSE)),"")</f>
        <v/>
      </c>
      <c r="F42" s="3">
        <f>IFERROR(IF(VLOOKUP($A42,EU_Extra!$A:$AD,COLUMN(EU_Extra!E$3),FALSE)=0,"",VLOOKUP($A42,EU_Extra!$A:$AD,COLUMN(EU_Extra!E$3),FALSE)),"")</f>
        <v>1.8200000000000001E-2</v>
      </c>
      <c r="G42" s="3">
        <f>IFERROR(IF(VLOOKUP($A42,EU_Extra!$A:$AD,COLUMN(EU_Extra!F$3),FALSE)=0,"",VLOOKUP($A42,EU_Extra!$A:$AD,COLUMN(EU_Extra!F$3),FALSE)),"")</f>
        <v>8.1900000000000001E-2</v>
      </c>
      <c r="H42" s="3">
        <f>IFERROR(IF(VLOOKUP($A42,EU_Extra!$A:$AD,COLUMN(EU_Extra!G$3),FALSE)=0,"",VLOOKUP($A42,EU_Extra!$A:$AD,COLUMN(EU_Extra!G$3),FALSE)),"")</f>
        <v>1.7100000000000001E-2</v>
      </c>
      <c r="I42" s="3">
        <f>IFERROR(IF(VLOOKUP($A42,EU_Extra!$A:$AD,COLUMN(EU_Extra!H$3),FALSE)=0,"",VLOOKUP($A42,EU_Extra!$A:$AD,COLUMN(EU_Extra!H$3),FALSE)),"")</f>
        <v>3.0299999999999997E-2</v>
      </c>
      <c r="J42" s="3">
        <f>IFERROR(IF(VLOOKUP($A42,EU_Extra!$A:$AD,COLUMN(EU_Extra!I$3),FALSE)=0,"",VLOOKUP($A42,EU_Extra!$A:$AD,COLUMN(EU_Extra!I$3),FALSE)),"")</f>
        <v>6.989999999999999E-2</v>
      </c>
      <c r="K42" s="3">
        <f>IFERROR(IF(VLOOKUP($A42,EU_Extra!$A:$AD,COLUMN(EU_Extra!J$3),FALSE)=0,"",VLOOKUP($A42,EU_Extra!$A:$AD,COLUMN(EU_Extra!J$3),FALSE)),"")</f>
        <v>0.14267199999999999</v>
      </c>
      <c r="L42" s="3">
        <f>IFERROR(IF(VLOOKUP($A42,EU_Extra!$A:$AD,COLUMN(EU_Extra!K$3),FALSE)=0,"",VLOOKUP($A42,EU_Extra!$A:$AD,COLUMN(EU_Extra!K$3),FALSE)),"")</f>
        <v>1.8419999999999999E-2</v>
      </c>
      <c r="M42" s="3">
        <f>IFERROR(IF(VLOOKUP($A42,EU_Extra!$A:$AD,COLUMN(EU_Extra!L$3),FALSE)=0,"",VLOOKUP($A42,EU_Extra!$A:$AD,COLUMN(EU_Extra!L$3),FALSE)),"")</f>
        <v>1.1099999999999999E-2</v>
      </c>
      <c r="N42" s="3">
        <f>IFERROR(IF(VLOOKUP($A42,EU_Extra!$A:$AD,COLUMN(EU_Extra!M$3),FALSE)=0,"",VLOOKUP($A42,EU_Extra!$A:$AD,COLUMN(EU_Extra!M$3),FALSE)),"")</f>
        <v>8.0653320000000001E-2</v>
      </c>
      <c r="O42" s="3">
        <f>IFERROR(IF(VLOOKUP($A42,EU_Extra!$A:$AD,COLUMN(EU_Extra!N$3),FALSE)=0,"",VLOOKUP($A42,EU_Extra!$A:$AD,COLUMN(EU_Extra!N$3),FALSE)),"")</f>
        <v>0.114622</v>
      </c>
      <c r="P42" s="3">
        <f>IFERROR(IF(VLOOKUP($A42,EU_Extra!$A:$AD,COLUMN(EU_Extra!O$3),FALSE)=0,"",VLOOKUP($A42,EU_Extra!$A:$AD,COLUMN(EU_Extra!O$3),FALSE)),"")</f>
        <v>8.437828E-2</v>
      </c>
      <c r="Q42" s="3">
        <f>IFERROR(IF(VLOOKUP($A42,EU_Extra!$A:$AD,COLUMN(EU_Extra!P$3),FALSE)=0,"",VLOOKUP($A42,EU_Extra!$A:$AD,COLUMN(EU_Extra!P$3),FALSE)),"")</f>
        <v>5.6959959999999997E-2</v>
      </c>
      <c r="R42" s="3">
        <f>IFERROR(IF(VLOOKUP($A42,EU_Extra!$A:$AD,COLUMN(EU_Extra!Q$3),FALSE)=0,"",VLOOKUP($A42,EU_Extra!$A:$AD,COLUMN(EU_Extra!Q$3),FALSE)),"")</f>
        <v>3.7743359999999997E-2</v>
      </c>
      <c r="S42" s="3">
        <f>IFERROR(IF(VLOOKUP($A42,EU_Extra!$A:$AD,COLUMN(EU_Extra!R$3),FALSE)=0,"",VLOOKUP($A42,EU_Extra!$A:$AD,COLUMN(EU_Extra!R$3),FALSE)),"")</f>
        <v>3.5144000000000002E-2</v>
      </c>
      <c r="T42" s="3">
        <f>IFERROR(IF(VLOOKUP($A42,EU_Extra!$A:$AD,COLUMN(EU_Extra!S$3),FALSE)=0,"",VLOOKUP($A42,EU_Extra!$A:$AD,COLUMN(EU_Extra!S$3),FALSE)),"")</f>
        <v>0.22778008</v>
      </c>
      <c r="U42" s="3">
        <f>IFERROR(IF(VLOOKUP($A42,EU_Extra!$A:$AD,COLUMN(EU_Extra!T$3),FALSE)=0,"",VLOOKUP($A42,EU_Extra!$A:$AD,COLUMN(EU_Extra!T$3),FALSE)),"")</f>
        <v>0.15652484</v>
      </c>
      <c r="V42" s="3">
        <f>IFERROR(IF(VLOOKUP($A42,EU_Extra!$A:$AD,COLUMN(EU_Extra!U$3),FALSE)=0,"",VLOOKUP($A42,EU_Extra!$A:$AD,COLUMN(EU_Extra!U$3),FALSE)),"")</f>
        <v>0.25436255999999996</v>
      </c>
      <c r="W42" s="3">
        <f>IFERROR(IF(VLOOKUP($A42,EU_Extra!$A:$AD,COLUMN(EU_Extra!V$3),FALSE)=0,"",VLOOKUP($A42,EU_Extra!$A:$AD,COLUMN(EU_Extra!V$3),FALSE)),"")</f>
        <v>0.24968407999999997</v>
      </c>
      <c r="X42" s="3">
        <f>IFERROR(IF(VLOOKUP($A42,EU_Extra!$A:$AD,COLUMN(EU_Extra!W$3),FALSE)=0,"",VLOOKUP($A42,EU_Extra!$A:$AD,COLUMN(EU_Extra!W$3),FALSE)),"")</f>
        <v>0.19253315999999998</v>
      </c>
      <c r="Y42" s="3">
        <f>IFERROR(IF(VLOOKUP($A42,EU_Extra!$A:$AD,COLUMN(EU_Extra!X$3),FALSE)=0,"",VLOOKUP($A42,EU_Extra!$A:$AD,COLUMN(EU_Extra!X$3),FALSE)),"")</f>
        <v>0.21032099999999998</v>
      </c>
      <c r="Z42" s="3">
        <f>IFERROR(IF(VLOOKUP($A42,EU_Extra!$A:$AD,COLUMN(EU_Extra!Y$3),FALSE)=0,"",VLOOKUP($A42,EU_Extra!$A:$AD,COLUMN(EU_Extra!Y$3),FALSE)),"")</f>
        <v>0.34665860000000004</v>
      </c>
      <c r="AA42" s="157">
        <f t="shared" si="2"/>
        <v>3.9099999999999996E-2</v>
      </c>
      <c r="AB42" s="3">
        <f t="shared" si="3"/>
        <v>0.13981630666666667</v>
      </c>
      <c r="AC42" s="3">
        <f t="shared" si="4"/>
        <v>0.23219326666666662</v>
      </c>
      <c r="AD42" s="3">
        <f t="shared" si="5"/>
        <v>0.21751274666666665</v>
      </c>
      <c r="AE42" s="3">
        <f t="shared" si="6"/>
        <v>0.27848980000000001</v>
      </c>
      <c r="AF42" s="3"/>
      <c r="AG42" s="3"/>
      <c r="AH42" s="3"/>
      <c r="AI42" s="3"/>
      <c r="AJ42" s="3" t="str">
        <f>IFERROR(IF(VLOOKUP($A42,EU_Extra!$A:$AD,COLUMN(EU_Extra!AC$3),FALSE)=0,"",VLOOKUP($A42,EU_Extra!$A:$AD,COLUMN(EU_Extra!AC$3),FALSE)),"")</f>
        <v/>
      </c>
      <c r="AK42" s="3" t="str">
        <f>IFERROR(IF(VLOOKUP($A42,EU_Extra!$A:$AD,COLUMN(EU_Extra!AD$3),FALSE)=0,"",VLOOKUP($A42,EU_Extra!$A:$AD,COLUMN(EU_Extra!AD$3),FALSE)),"")</f>
        <v/>
      </c>
      <c r="AO42" s="85" t="str">
        <f t="shared" si="7"/>
        <v>Ausfuhr_BR</v>
      </c>
      <c r="AP42" s="2" t="str">
        <f t="shared" si="8"/>
        <v>Ausfuhr</v>
      </c>
      <c r="AQ42" s="2" t="str">
        <f t="shared" si="9"/>
        <v>BR</v>
      </c>
      <c r="AR42" s="2" t="str">
        <f>VLOOKUP(AQ42,Countries!A:B,2,FALSE)</f>
        <v>Brasilien</v>
      </c>
      <c r="AS42" s="3">
        <f t="shared" si="10"/>
        <v>0.34665860000000004</v>
      </c>
      <c r="AT42" s="3">
        <f t="shared" si="11"/>
        <v>0.21751274666666665</v>
      </c>
      <c r="AU42" s="3">
        <f t="shared" si="12"/>
        <v>-0.12914585333333339</v>
      </c>
      <c r="AV42" s="15">
        <f t="shared" si="13"/>
        <v>-0.37254474521517128</v>
      </c>
      <c r="AW42" s="88">
        <f t="shared" si="14"/>
        <v>3.5682974435747493E-4</v>
      </c>
      <c r="AX42" s="89">
        <f t="shared" si="15"/>
        <v>1.5050205273623175E-4</v>
      </c>
    </row>
    <row r="43" spans="1:50">
      <c r="A43" s="85" t="str">
        <f t="shared" si="1"/>
        <v>Ausfuhr_VG</v>
      </c>
      <c r="B43" s="2" t="str">
        <f t="shared" si="16"/>
        <v>Ausfuhr</v>
      </c>
      <c r="C43" s="1" t="str">
        <f>Countries!A42</f>
        <v>VG</v>
      </c>
      <c r="D43" s="3" t="str">
        <f>IFERROR(IF(VLOOKUP($A43,EU_Extra!$A:$AD,COLUMN(EU_Extra!#REF!),FALSE)=0,"",VLOOKUP($A43,EU_Extra!$A:$AD,COLUMN(EU_Extra!#REF!),FALSE)),"")</f>
        <v/>
      </c>
      <c r="E43" s="3" t="str">
        <f>IFERROR(IF(VLOOKUP($A43,EU_Extra!$A:$AD,COLUMN(EU_Extra!#REF!),FALSE)=0,"",VLOOKUP($A43,EU_Extra!$A:$AD,COLUMN(EU_Extra!#REF!),FALSE)),"")</f>
        <v/>
      </c>
      <c r="F43" s="3">
        <f>IFERROR(IF(VLOOKUP($A43,EU_Extra!$A:$AD,COLUMN(EU_Extra!E$3),FALSE)=0,"",VLOOKUP($A43,EU_Extra!$A:$AD,COLUMN(EU_Extra!E$3),FALSE)),"")</f>
        <v>2.9999999999999997E-5</v>
      </c>
      <c r="G43" s="3" t="str">
        <f>IFERROR(IF(VLOOKUP($A43,EU_Extra!$A:$AD,COLUMN(EU_Extra!F$3),FALSE)=0,"",VLOOKUP($A43,EU_Extra!$A:$AD,COLUMN(EU_Extra!F$3),FALSE)),"")</f>
        <v/>
      </c>
      <c r="H43" s="3" t="str">
        <f>IFERROR(IF(VLOOKUP($A43,EU_Extra!$A:$AD,COLUMN(EU_Extra!G$3),FALSE)=0,"",VLOOKUP($A43,EU_Extra!$A:$AD,COLUMN(EU_Extra!G$3),FALSE)),"")</f>
        <v/>
      </c>
      <c r="I43" s="3" t="str">
        <f>IFERROR(IF(VLOOKUP($A43,EU_Extra!$A:$AD,COLUMN(EU_Extra!H$3),FALSE)=0,"",VLOOKUP($A43,EU_Extra!$A:$AD,COLUMN(EU_Extra!H$3),FALSE)),"")</f>
        <v/>
      </c>
      <c r="J43" s="3" t="str">
        <f>IFERROR(IF(VLOOKUP($A43,EU_Extra!$A:$AD,COLUMN(EU_Extra!I$3),FALSE)=0,"",VLOOKUP($A43,EU_Extra!$A:$AD,COLUMN(EU_Extra!I$3),FALSE)),"")</f>
        <v/>
      </c>
      <c r="K43" s="3" t="str">
        <f>IFERROR(IF(VLOOKUP($A43,EU_Extra!$A:$AD,COLUMN(EU_Extra!J$3),FALSE)=0,"",VLOOKUP($A43,EU_Extra!$A:$AD,COLUMN(EU_Extra!J$3),FALSE)),"")</f>
        <v/>
      </c>
      <c r="L43" s="3">
        <f>IFERROR(IF(VLOOKUP($A43,EU_Extra!$A:$AD,COLUMN(EU_Extra!K$3),FALSE)=0,"",VLOOKUP($A43,EU_Extra!$A:$AD,COLUMN(EU_Extra!K$3),FALSE)),"")</f>
        <v>5.9999999999999995E-4</v>
      </c>
      <c r="M43" s="3" t="str">
        <f>IFERROR(IF(VLOOKUP($A43,EU_Extra!$A:$AD,COLUMN(EU_Extra!L$3),FALSE)=0,"",VLOOKUP($A43,EU_Extra!$A:$AD,COLUMN(EU_Extra!L$3),FALSE)),"")</f>
        <v/>
      </c>
      <c r="N43" s="3" t="str">
        <f>IFERROR(IF(VLOOKUP($A43,EU_Extra!$A:$AD,COLUMN(EU_Extra!M$3),FALSE)=0,"",VLOOKUP($A43,EU_Extra!$A:$AD,COLUMN(EU_Extra!M$3),FALSE)),"")</f>
        <v/>
      </c>
      <c r="O43" s="3" t="str">
        <f>IFERROR(IF(VLOOKUP($A43,EU_Extra!$A:$AD,COLUMN(EU_Extra!N$3),FALSE)=0,"",VLOOKUP($A43,EU_Extra!$A:$AD,COLUMN(EU_Extra!N$3),FALSE)),"")</f>
        <v/>
      </c>
      <c r="P43" s="3" t="str">
        <f>IFERROR(IF(VLOOKUP($A43,EU_Extra!$A:$AD,COLUMN(EU_Extra!O$3),FALSE)=0,"",VLOOKUP($A43,EU_Extra!$A:$AD,COLUMN(EU_Extra!O$3),FALSE)),"")</f>
        <v/>
      </c>
      <c r="Q43" s="3" t="str">
        <f>IFERROR(IF(VLOOKUP($A43,EU_Extra!$A:$AD,COLUMN(EU_Extra!P$3),FALSE)=0,"",VLOOKUP($A43,EU_Extra!$A:$AD,COLUMN(EU_Extra!P$3),FALSE)),"")</f>
        <v/>
      </c>
      <c r="R43" s="3">
        <f>IFERROR(IF(VLOOKUP($A43,EU_Extra!$A:$AD,COLUMN(EU_Extra!Q$3),FALSE)=0,"",VLOOKUP($A43,EU_Extra!$A:$AD,COLUMN(EU_Extra!Q$3),FALSE)),"")</f>
        <v>5.1E-5</v>
      </c>
      <c r="S43" s="3" t="str">
        <f>IFERROR(IF(VLOOKUP($A43,EU_Extra!$A:$AD,COLUMN(EU_Extra!R$3),FALSE)=0,"",VLOOKUP($A43,EU_Extra!$A:$AD,COLUMN(EU_Extra!R$3),FALSE)),"")</f>
        <v/>
      </c>
      <c r="T43" s="3" t="str">
        <f>IFERROR(IF(VLOOKUP($A43,EU_Extra!$A:$AD,COLUMN(EU_Extra!S$3),FALSE)=0,"",VLOOKUP($A43,EU_Extra!$A:$AD,COLUMN(EU_Extra!S$3),FALSE)),"")</f>
        <v/>
      </c>
      <c r="U43" s="3" t="str">
        <f>IFERROR(IF(VLOOKUP($A43,EU_Extra!$A:$AD,COLUMN(EU_Extra!T$3),FALSE)=0,"",VLOOKUP($A43,EU_Extra!$A:$AD,COLUMN(EU_Extra!T$3),FALSE)),"")</f>
        <v/>
      </c>
      <c r="V43" s="3" t="str">
        <f>IFERROR(IF(VLOOKUP($A43,EU_Extra!$A:$AD,COLUMN(EU_Extra!U$3),FALSE)=0,"",VLOOKUP($A43,EU_Extra!$A:$AD,COLUMN(EU_Extra!U$3),FALSE)),"")</f>
        <v/>
      </c>
      <c r="W43" s="3" t="str">
        <f>IFERROR(IF(VLOOKUP($A43,EU_Extra!$A:$AD,COLUMN(EU_Extra!V$3),FALSE)=0,"",VLOOKUP($A43,EU_Extra!$A:$AD,COLUMN(EU_Extra!V$3),FALSE)),"")</f>
        <v/>
      </c>
      <c r="X43" s="3">
        <f>IFERROR(IF(VLOOKUP($A43,EU_Extra!$A:$AD,COLUMN(EU_Extra!W$3),FALSE)=0,"",VLOOKUP($A43,EU_Extra!$A:$AD,COLUMN(EU_Extra!W$3),FALSE)),"")</f>
        <v>2.4999999999999998E-5</v>
      </c>
      <c r="Y43" s="3" t="str">
        <f>IFERROR(IF(VLOOKUP($A43,EU_Extra!$A:$AD,COLUMN(EU_Extra!X$3),FALSE)=0,"",VLOOKUP($A43,EU_Extra!$A:$AD,COLUMN(EU_Extra!X$3),FALSE)),"")</f>
        <v/>
      </c>
      <c r="Z43" s="3">
        <f>IFERROR(IF(VLOOKUP($A43,EU_Extra!$A:$AD,COLUMN(EU_Extra!Y$3),FALSE)=0,"",VLOOKUP($A43,EU_Extra!$A:$AD,COLUMN(EU_Extra!Y$3),FALSE)),"")</f>
        <v>7.9900000000000001E-4</v>
      </c>
      <c r="AA43" s="157">
        <f t="shared" si="2"/>
        <v>0</v>
      </c>
      <c r="AB43" s="3">
        <f t="shared" si="3"/>
        <v>0</v>
      </c>
      <c r="AC43" s="3">
        <f t="shared" si="4"/>
        <v>2.4999999999999998E-5</v>
      </c>
      <c r="AD43" s="3">
        <f t="shared" si="5"/>
        <v>2.4999999999999998E-5</v>
      </c>
      <c r="AE43" s="3">
        <f t="shared" si="6"/>
        <v>7.9900000000000001E-4</v>
      </c>
      <c r="AF43" s="3"/>
      <c r="AG43" s="3"/>
      <c r="AH43" s="3"/>
      <c r="AI43" s="3"/>
      <c r="AJ43" s="3" t="str">
        <f>IFERROR(IF(VLOOKUP($A43,EU_Extra!$A:$AD,COLUMN(EU_Extra!AC$3),FALSE)=0,"",VLOOKUP($A43,EU_Extra!$A:$AD,COLUMN(EU_Extra!AC$3),FALSE)),"")</f>
        <v/>
      </c>
      <c r="AK43" s="3" t="str">
        <f>IFERROR(IF(VLOOKUP($A43,EU_Extra!$A:$AD,COLUMN(EU_Extra!AD$3),FALSE)=0,"",VLOOKUP($A43,EU_Extra!$A:$AD,COLUMN(EU_Extra!AD$3),FALSE)),"")</f>
        <v/>
      </c>
      <c r="AO43" s="85" t="str">
        <f t="shared" si="7"/>
        <v>Ausfuhr_VG</v>
      </c>
      <c r="AP43" s="2" t="str">
        <f t="shared" si="8"/>
        <v>Ausfuhr</v>
      </c>
      <c r="AQ43" s="2" t="str">
        <f t="shared" si="9"/>
        <v>VG</v>
      </c>
      <c r="AR43" s="2" t="str">
        <f>VLOOKUP(AQ43,Countries!A:B,2,FALSE)</f>
        <v>Britische Jungferninseln</v>
      </c>
      <c r="AS43" s="3">
        <f t="shared" si="10"/>
        <v>7.9900000000000001E-4</v>
      </c>
      <c r="AT43" s="3">
        <f t="shared" si="11"/>
        <v>2.4999999999999998E-5</v>
      </c>
      <c r="AU43" s="3">
        <f t="shared" si="12"/>
        <v>-7.7400000000000006E-4</v>
      </c>
      <c r="AV43" s="15">
        <f t="shared" si="13"/>
        <v>-0.96871084861076351</v>
      </c>
      <c r="AW43" s="88">
        <f t="shared" si="14"/>
        <v>8.6235318766539309E-7</v>
      </c>
      <c r="AX43" s="89">
        <f t="shared" si="15"/>
        <v>5.7293590265633137E-8</v>
      </c>
    </row>
    <row r="44" spans="1:50">
      <c r="A44" s="85" t="str">
        <f t="shared" si="1"/>
        <v>Ausfuhr_IO</v>
      </c>
      <c r="B44" s="2" t="str">
        <f t="shared" si="16"/>
        <v>Ausfuhr</v>
      </c>
      <c r="C44" s="1" t="str">
        <f>Countries!A43</f>
        <v>IO</v>
      </c>
      <c r="D44" s="3" t="str">
        <f>IFERROR(IF(VLOOKUP($A44,EU_Extra!$A:$AD,COLUMN(EU_Extra!#REF!),FALSE)=0,"",VLOOKUP($A44,EU_Extra!$A:$AD,COLUMN(EU_Extra!#REF!),FALSE)),"")</f>
        <v/>
      </c>
      <c r="E44" s="3" t="str">
        <f>IFERROR(IF(VLOOKUP($A44,EU_Extra!$A:$AD,COLUMN(EU_Extra!#REF!),FALSE)=0,"",VLOOKUP($A44,EU_Extra!$A:$AD,COLUMN(EU_Extra!#REF!),FALSE)),"")</f>
        <v/>
      </c>
      <c r="F44" s="3" t="str">
        <f>IFERROR(IF(VLOOKUP($A44,EU_Extra!$A:$AD,COLUMN(EU_Extra!E$3),FALSE)=0,"",VLOOKUP($A44,EU_Extra!$A:$AD,COLUMN(EU_Extra!E$3),FALSE)),"")</f>
        <v/>
      </c>
      <c r="G44" s="3">
        <f>IFERROR(IF(VLOOKUP($A44,EU_Extra!$A:$AD,COLUMN(EU_Extra!F$3),FALSE)=0,"",VLOOKUP($A44,EU_Extra!$A:$AD,COLUMN(EU_Extra!F$3),FALSE)),"")</f>
        <v>2.1499999999999998E-2</v>
      </c>
      <c r="H44" s="3" t="str">
        <f>IFERROR(IF(VLOOKUP($A44,EU_Extra!$A:$AD,COLUMN(EU_Extra!G$3),FALSE)=0,"",VLOOKUP($A44,EU_Extra!$A:$AD,COLUMN(EU_Extra!G$3),FALSE)),"")</f>
        <v/>
      </c>
      <c r="I44" s="3" t="str">
        <f>IFERROR(IF(VLOOKUP($A44,EU_Extra!$A:$AD,COLUMN(EU_Extra!H$3),FALSE)=0,"",VLOOKUP($A44,EU_Extra!$A:$AD,COLUMN(EU_Extra!H$3),FALSE)),"")</f>
        <v/>
      </c>
      <c r="J44" s="3" t="str">
        <f>IFERROR(IF(VLOOKUP($A44,EU_Extra!$A:$AD,COLUMN(EU_Extra!I$3),FALSE)=0,"",VLOOKUP($A44,EU_Extra!$A:$AD,COLUMN(EU_Extra!I$3),FALSE)),"")</f>
        <v/>
      </c>
      <c r="K44" s="3" t="str">
        <f>IFERROR(IF(VLOOKUP($A44,EU_Extra!$A:$AD,COLUMN(EU_Extra!J$3),FALSE)=0,"",VLOOKUP($A44,EU_Extra!$A:$AD,COLUMN(EU_Extra!J$3),FALSE)),"")</f>
        <v/>
      </c>
      <c r="L44" s="3" t="str">
        <f>IFERROR(IF(VLOOKUP($A44,EU_Extra!$A:$AD,COLUMN(EU_Extra!K$3),FALSE)=0,"",VLOOKUP($A44,EU_Extra!$A:$AD,COLUMN(EU_Extra!K$3),FALSE)),"")</f>
        <v/>
      </c>
      <c r="M44" s="3" t="str">
        <f>IFERROR(IF(VLOOKUP($A44,EU_Extra!$A:$AD,COLUMN(EU_Extra!L$3),FALSE)=0,"",VLOOKUP($A44,EU_Extra!$A:$AD,COLUMN(EU_Extra!L$3),FALSE)),"")</f>
        <v/>
      </c>
      <c r="N44" s="3" t="str">
        <f>IFERROR(IF(VLOOKUP($A44,EU_Extra!$A:$AD,COLUMN(EU_Extra!M$3),FALSE)=0,"",VLOOKUP($A44,EU_Extra!$A:$AD,COLUMN(EU_Extra!M$3),FALSE)),"")</f>
        <v/>
      </c>
      <c r="O44" s="3" t="str">
        <f>IFERROR(IF(VLOOKUP($A44,EU_Extra!$A:$AD,COLUMN(EU_Extra!N$3),FALSE)=0,"",VLOOKUP($A44,EU_Extra!$A:$AD,COLUMN(EU_Extra!N$3),FALSE)),"")</f>
        <v/>
      </c>
      <c r="P44" s="3" t="str">
        <f>IFERROR(IF(VLOOKUP($A44,EU_Extra!$A:$AD,COLUMN(EU_Extra!O$3),FALSE)=0,"",VLOOKUP($A44,EU_Extra!$A:$AD,COLUMN(EU_Extra!O$3),FALSE)),"")</f>
        <v/>
      </c>
      <c r="Q44" s="3" t="str">
        <f>IFERROR(IF(VLOOKUP($A44,EU_Extra!$A:$AD,COLUMN(EU_Extra!P$3),FALSE)=0,"",VLOOKUP($A44,EU_Extra!$A:$AD,COLUMN(EU_Extra!P$3),FALSE)),"")</f>
        <v/>
      </c>
      <c r="R44" s="3" t="str">
        <f>IFERROR(IF(VLOOKUP($A44,EU_Extra!$A:$AD,COLUMN(EU_Extra!Q$3),FALSE)=0,"",VLOOKUP($A44,EU_Extra!$A:$AD,COLUMN(EU_Extra!Q$3),FALSE)),"")</f>
        <v/>
      </c>
      <c r="S44" s="3" t="str">
        <f>IFERROR(IF(VLOOKUP($A44,EU_Extra!$A:$AD,COLUMN(EU_Extra!R$3),FALSE)=0,"",VLOOKUP($A44,EU_Extra!$A:$AD,COLUMN(EU_Extra!R$3),FALSE)),"")</f>
        <v/>
      </c>
      <c r="T44" s="3" t="str">
        <f>IFERROR(IF(VLOOKUP($A44,EU_Extra!$A:$AD,COLUMN(EU_Extra!S$3),FALSE)=0,"",VLOOKUP($A44,EU_Extra!$A:$AD,COLUMN(EU_Extra!S$3),FALSE)),"")</f>
        <v/>
      </c>
      <c r="U44" s="3" t="str">
        <f>IFERROR(IF(VLOOKUP($A44,EU_Extra!$A:$AD,COLUMN(EU_Extra!T$3),FALSE)=0,"",VLOOKUP($A44,EU_Extra!$A:$AD,COLUMN(EU_Extra!T$3),FALSE)),"")</f>
        <v/>
      </c>
      <c r="V44" s="3" t="str">
        <f>IFERROR(IF(VLOOKUP($A44,EU_Extra!$A:$AD,COLUMN(EU_Extra!U$3),FALSE)=0,"",VLOOKUP($A44,EU_Extra!$A:$AD,COLUMN(EU_Extra!U$3),FALSE)),"")</f>
        <v/>
      </c>
      <c r="W44" s="3" t="str">
        <f>IFERROR(IF(VLOOKUP($A44,EU_Extra!$A:$AD,COLUMN(EU_Extra!V$3),FALSE)=0,"",VLOOKUP($A44,EU_Extra!$A:$AD,COLUMN(EU_Extra!V$3),FALSE)),"")</f>
        <v/>
      </c>
      <c r="X44" s="3" t="str">
        <f>IFERROR(IF(VLOOKUP($A44,EU_Extra!$A:$AD,COLUMN(EU_Extra!W$3),FALSE)=0,"",VLOOKUP($A44,EU_Extra!$A:$AD,COLUMN(EU_Extra!W$3),FALSE)),"")</f>
        <v/>
      </c>
      <c r="Y44" s="3" t="str">
        <f>IFERROR(IF(VLOOKUP($A44,EU_Extra!$A:$AD,COLUMN(EU_Extra!X$3),FALSE)=0,"",VLOOKUP($A44,EU_Extra!$A:$AD,COLUMN(EU_Extra!X$3),FALSE)),"")</f>
        <v/>
      </c>
      <c r="Z44" s="3" t="str">
        <f>IFERROR(IF(VLOOKUP($A44,EU_Extra!$A:$AD,COLUMN(EU_Extra!Y$3),FALSE)=0,"",VLOOKUP($A44,EU_Extra!$A:$AD,COLUMN(EU_Extra!Y$3),FALSE)),"")</f>
        <v/>
      </c>
      <c r="AA44" s="157">
        <f t="shared" si="2"/>
        <v>0</v>
      </c>
      <c r="AB44" s="3">
        <f t="shared" si="3"/>
        <v>0</v>
      </c>
      <c r="AC44" s="3">
        <f t="shared" si="4"/>
        <v>0</v>
      </c>
      <c r="AD44" s="3">
        <f t="shared" si="5"/>
        <v>0</v>
      </c>
      <c r="AE44" s="3" t="str">
        <f t="shared" si="6"/>
        <v/>
      </c>
      <c r="AF44" s="3"/>
      <c r="AG44" s="3"/>
      <c r="AH44" s="3"/>
      <c r="AI44" s="3"/>
      <c r="AJ44" s="3" t="str">
        <f>IFERROR(IF(VLOOKUP($A44,EU_Extra!$A:$AD,COLUMN(EU_Extra!AC$3),FALSE)=0,"",VLOOKUP($A44,EU_Extra!$A:$AD,COLUMN(EU_Extra!AC$3),FALSE)),"")</f>
        <v/>
      </c>
      <c r="AK44" s="3" t="str">
        <f>IFERROR(IF(VLOOKUP($A44,EU_Extra!$A:$AD,COLUMN(EU_Extra!AD$3),FALSE)=0,"",VLOOKUP($A44,EU_Extra!$A:$AD,COLUMN(EU_Extra!AD$3),FALSE)),"")</f>
        <v/>
      </c>
      <c r="AO44" s="85" t="str">
        <f t="shared" si="7"/>
        <v>Ausfuhr_IO</v>
      </c>
      <c r="AP44" s="2" t="str">
        <f t="shared" si="8"/>
        <v>Ausfuhr</v>
      </c>
      <c r="AQ44" s="2" t="str">
        <f t="shared" si="9"/>
        <v>IO</v>
      </c>
      <c r="AR44" s="2" t="str">
        <f>VLOOKUP(AQ44,Countries!A:B,2,FALSE)</f>
        <v>Britische Territorium im Indischen Ozean</v>
      </c>
      <c r="AS44" s="3" t="str">
        <f t="shared" si="10"/>
        <v/>
      </c>
      <c r="AT44" s="3">
        <f t="shared" si="11"/>
        <v>0</v>
      </c>
      <c r="AU44" s="3" t="str">
        <f t="shared" si="12"/>
        <v/>
      </c>
      <c r="AV44" s="15" t="str">
        <f t="shared" si="13"/>
        <v/>
      </c>
      <c r="AW44" s="88" t="str">
        <f t="shared" si="14"/>
        <v/>
      </c>
      <c r="AX44" s="89">
        <f t="shared" si="15"/>
        <v>4.0999999999999997E-8</v>
      </c>
    </row>
    <row r="45" spans="1:50">
      <c r="A45" s="85" t="str">
        <f t="shared" si="1"/>
        <v>Ausfuhr_BN</v>
      </c>
      <c r="B45" s="2" t="str">
        <f t="shared" si="16"/>
        <v>Ausfuhr</v>
      </c>
      <c r="C45" s="1" t="str">
        <f>Countries!A44</f>
        <v>BN</v>
      </c>
      <c r="D45" s="3" t="str">
        <f>IFERROR(IF(VLOOKUP($A45,EU_Extra!$A:$AD,COLUMN(EU_Extra!#REF!),FALSE)=0,"",VLOOKUP($A45,EU_Extra!$A:$AD,COLUMN(EU_Extra!#REF!),FALSE)),"")</f>
        <v/>
      </c>
      <c r="E45" s="3" t="str">
        <f>IFERROR(IF(VLOOKUP($A45,EU_Extra!$A:$AD,COLUMN(EU_Extra!#REF!),FALSE)=0,"",VLOOKUP($A45,EU_Extra!$A:$AD,COLUMN(EU_Extra!#REF!),FALSE)),"")</f>
        <v/>
      </c>
      <c r="F45" s="3">
        <f>IFERROR(IF(VLOOKUP($A45,EU_Extra!$A:$AD,COLUMN(EU_Extra!E$3),FALSE)=0,"",VLOOKUP($A45,EU_Extra!$A:$AD,COLUMN(EU_Extra!E$3),FALSE)),"")</f>
        <v>4.4999999999999997E-3</v>
      </c>
      <c r="G45" s="3">
        <f>IFERROR(IF(VLOOKUP($A45,EU_Extra!$A:$AD,COLUMN(EU_Extra!F$3),FALSE)=0,"",VLOOKUP($A45,EU_Extra!$A:$AD,COLUMN(EU_Extra!F$3),FALSE)),"")</f>
        <v>0.91769999999999996</v>
      </c>
      <c r="H45" s="3">
        <f>IFERROR(IF(VLOOKUP($A45,EU_Extra!$A:$AD,COLUMN(EU_Extra!G$3),FALSE)=0,"",VLOOKUP($A45,EU_Extra!$A:$AD,COLUMN(EU_Extra!G$3),FALSE)),"")</f>
        <v>0.48379999999999995</v>
      </c>
      <c r="I45" s="3">
        <f>IFERROR(IF(VLOOKUP($A45,EU_Extra!$A:$AD,COLUMN(EU_Extra!H$3),FALSE)=0,"",VLOOKUP($A45,EU_Extra!$A:$AD,COLUMN(EU_Extra!H$3),FALSE)),"")</f>
        <v>9.4000000000000004E-3</v>
      </c>
      <c r="J45" s="3">
        <f>IFERROR(IF(VLOOKUP($A45,EU_Extra!$A:$AD,COLUMN(EU_Extra!I$3),FALSE)=0,"",VLOOKUP($A45,EU_Extra!$A:$AD,COLUMN(EU_Extra!I$3),FALSE)),"")</f>
        <v>5.5999999999999999E-3</v>
      </c>
      <c r="K45" s="3">
        <f>IFERROR(IF(VLOOKUP($A45,EU_Extra!$A:$AD,COLUMN(EU_Extra!J$3),FALSE)=0,"",VLOOKUP($A45,EU_Extra!$A:$AD,COLUMN(EU_Extra!J$3),FALSE)),"")</f>
        <v>3.6999999999999997E-3</v>
      </c>
      <c r="L45" s="3">
        <f>IFERROR(IF(VLOOKUP($A45,EU_Extra!$A:$AD,COLUMN(EU_Extra!K$3),FALSE)=0,"",VLOOKUP($A45,EU_Extra!$A:$AD,COLUMN(EU_Extra!K$3),FALSE)),"")</f>
        <v>6.1999999999999998E-3</v>
      </c>
      <c r="M45" s="3">
        <f>IFERROR(IF(VLOOKUP($A45,EU_Extra!$A:$AD,COLUMN(EU_Extra!L$3),FALSE)=0,"",VLOOKUP($A45,EU_Extra!$A:$AD,COLUMN(EU_Extra!L$3),FALSE)),"")</f>
        <v>7.9999999999999993E-4</v>
      </c>
      <c r="N45" s="3">
        <f>IFERROR(IF(VLOOKUP($A45,EU_Extra!$A:$AD,COLUMN(EU_Extra!M$3),FALSE)=0,"",VLOOKUP($A45,EU_Extra!$A:$AD,COLUMN(EU_Extra!M$3),FALSE)),"")</f>
        <v>6.9999999999999994E-5</v>
      </c>
      <c r="O45" s="3" t="str">
        <f>IFERROR(IF(VLOOKUP($A45,EU_Extra!$A:$AD,COLUMN(EU_Extra!N$3),FALSE)=0,"",VLOOKUP($A45,EU_Extra!$A:$AD,COLUMN(EU_Extra!N$3),FALSE)),"")</f>
        <v/>
      </c>
      <c r="P45" s="3" t="str">
        <f>IFERROR(IF(VLOOKUP($A45,EU_Extra!$A:$AD,COLUMN(EU_Extra!O$3),FALSE)=0,"",VLOOKUP($A45,EU_Extra!$A:$AD,COLUMN(EU_Extra!O$3),FALSE)),"")</f>
        <v/>
      </c>
      <c r="Q45" s="3" t="str">
        <f>IFERROR(IF(VLOOKUP($A45,EU_Extra!$A:$AD,COLUMN(EU_Extra!P$3),FALSE)=0,"",VLOOKUP($A45,EU_Extra!$A:$AD,COLUMN(EU_Extra!P$3),FALSE)),"")</f>
        <v/>
      </c>
      <c r="R45" s="3" t="str">
        <f>IFERROR(IF(VLOOKUP($A45,EU_Extra!$A:$AD,COLUMN(EU_Extra!Q$3),FALSE)=0,"",VLOOKUP($A45,EU_Extra!$A:$AD,COLUMN(EU_Extra!Q$3),FALSE)),"")</f>
        <v/>
      </c>
      <c r="S45" s="3" t="str">
        <f>IFERROR(IF(VLOOKUP($A45,EU_Extra!$A:$AD,COLUMN(EU_Extra!R$3),FALSE)=0,"",VLOOKUP($A45,EU_Extra!$A:$AD,COLUMN(EU_Extra!R$3),FALSE)),"")</f>
        <v/>
      </c>
      <c r="T45" s="3">
        <f>IFERROR(IF(VLOOKUP($A45,EU_Extra!$A:$AD,COLUMN(EU_Extra!S$3),FALSE)=0,"",VLOOKUP($A45,EU_Extra!$A:$AD,COLUMN(EU_Extra!S$3),FALSE)),"")</f>
        <v>2.0100000000000001E-3</v>
      </c>
      <c r="U45" s="3">
        <f>IFERROR(IF(VLOOKUP($A45,EU_Extra!$A:$AD,COLUMN(EU_Extra!T$3),FALSE)=0,"",VLOOKUP($A45,EU_Extra!$A:$AD,COLUMN(EU_Extra!T$3),FALSE)),"")</f>
        <v>3.6809999999999998E-3</v>
      </c>
      <c r="V45" s="3">
        <f>IFERROR(IF(VLOOKUP($A45,EU_Extra!$A:$AD,COLUMN(EU_Extra!U$3),FALSE)=0,"",VLOOKUP($A45,EU_Extra!$A:$AD,COLUMN(EU_Extra!U$3),FALSE)),"")</f>
        <v>2.2499999999999998E-3</v>
      </c>
      <c r="W45" s="3" t="str">
        <f>IFERROR(IF(VLOOKUP($A45,EU_Extra!$A:$AD,COLUMN(EU_Extra!V$3),FALSE)=0,"",VLOOKUP($A45,EU_Extra!$A:$AD,COLUMN(EU_Extra!V$3),FALSE)),"")</f>
        <v/>
      </c>
      <c r="X45" s="3" t="str">
        <f>IFERROR(IF(VLOOKUP($A45,EU_Extra!$A:$AD,COLUMN(EU_Extra!W$3),FALSE)=0,"",VLOOKUP($A45,EU_Extra!$A:$AD,COLUMN(EU_Extra!W$3),FALSE)),"")</f>
        <v/>
      </c>
      <c r="Y45" s="3">
        <f>IFERROR(IF(VLOOKUP($A45,EU_Extra!$A:$AD,COLUMN(EU_Extra!X$3),FALSE)=0,"",VLOOKUP($A45,EU_Extra!$A:$AD,COLUMN(EU_Extra!X$3),FALSE)),"")</f>
        <v>1.2400000000000001E-4</v>
      </c>
      <c r="Z45" s="3" t="str">
        <f>IFERROR(IF(VLOOKUP($A45,EU_Extra!$A:$AD,COLUMN(EU_Extra!Y$3),FALSE)=0,"",VLOOKUP($A45,EU_Extra!$A:$AD,COLUMN(EU_Extra!Y$3),FALSE)),"")</f>
        <v/>
      </c>
      <c r="AA45" s="157">
        <f t="shared" si="2"/>
        <v>0.16626666666666665</v>
      </c>
      <c r="AB45" s="3">
        <f t="shared" si="3"/>
        <v>2.8454999999999999E-3</v>
      </c>
      <c r="AC45" s="3">
        <f t="shared" si="4"/>
        <v>2.2499999999999998E-3</v>
      </c>
      <c r="AD45" s="3">
        <f t="shared" si="5"/>
        <v>1.2400000000000001E-4</v>
      </c>
      <c r="AE45" s="3">
        <f t="shared" si="6"/>
        <v>1.2400000000000001E-4</v>
      </c>
      <c r="AF45" s="3"/>
      <c r="AG45" s="3"/>
      <c r="AH45" s="3"/>
      <c r="AI45" s="3"/>
      <c r="AJ45" s="3" t="str">
        <f>IFERROR(IF(VLOOKUP($A45,EU_Extra!$A:$AD,COLUMN(EU_Extra!AC$3),FALSE)=0,"",VLOOKUP($A45,EU_Extra!$A:$AD,COLUMN(EU_Extra!AC$3),FALSE)),"")</f>
        <v/>
      </c>
      <c r="AK45" s="3" t="str">
        <f>IFERROR(IF(VLOOKUP($A45,EU_Extra!$A:$AD,COLUMN(EU_Extra!AD$3),FALSE)=0,"",VLOOKUP($A45,EU_Extra!$A:$AD,COLUMN(EU_Extra!AD$3),FALSE)),"")</f>
        <v/>
      </c>
      <c r="AO45" s="85" t="str">
        <f t="shared" si="7"/>
        <v>Ausfuhr_BN</v>
      </c>
      <c r="AP45" s="2" t="str">
        <f t="shared" si="8"/>
        <v>Ausfuhr</v>
      </c>
      <c r="AQ45" s="2" t="str">
        <f t="shared" si="9"/>
        <v>BN</v>
      </c>
      <c r="AR45" s="2" t="str">
        <f>VLOOKUP(AQ45,Countries!A:B,2,FALSE)</f>
        <v>Bruneï Darussalam</v>
      </c>
      <c r="AS45" s="3" t="str">
        <f t="shared" si="10"/>
        <v/>
      </c>
      <c r="AT45" s="3">
        <f t="shared" si="11"/>
        <v>1.2400000000000001E-4</v>
      </c>
      <c r="AU45" s="3" t="str">
        <f t="shared" si="12"/>
        <v/>
      </c>
      <c r="AV45" s="15" t="str">
        <f t="shared" si="13"/>
        <v/>
      </c>
      <c r="AW45" s="88" t="str">
        <f t="shared" si="14"/>
        <v/>
      </c>
      <c r="AX45" s="89">
        <f t="shared" si="15"/>
        <v>1.2777620771754041E-7</v>
      </c>
    </row>
    <row r="46" spans="1:50">
      <c r="A46" s="85" t="str">
        <f t="shared" si="1"/>
        <v>Ausfuhr_BG</v>
      </c>
      <c r="B46" s="2" t="str">
        <f t="shared" si="16"/>
        <v>Ausfuhr</v>
      </c>
      <c r="C46" s="1" t="str">
        <f>Countries!A45</f>
        <v>BG</v>
      </c>
      <c r="D46" s="3" t="str">
        <f>IFERROR(IF(VLOOKUP($A46,EU_Extra!$A:$AD,COLUMN(EU_Extra!#REF!),FALSE)=0,"",VLOOKUP($A46,EU_Extra!$A:$AD,COLUMN(EU_Extra!#REF!),FALSE)),"")</f>
        <v/>
      </c>
      <c r="E46" s="3" t="str">
        <f>IFERROR(IF(VLOOKUP($A46,EU_Extra!$A:$AD,COLUMN(EU_Extra!#REF!),FALSE)=0,"",VLOOKUP($A46,EU_Extra!$A:$AD,COLUMN(EU_Extra!#REF!),FALSE)),"")</f>
        <v/>
      </c>
      <c r="F46" s="3" t="str">
        <f>IFERROR(IF(VLOOKUP($A46,EU_Extra!$A:$AD,COLUMN(EU_Extra!E$3),FALSE)=0,"",VLOOKUP($A46,EU_Extra!$A:$AD,COLUMN(EU_Extra!E$3),FALSE)),"")</f>
        <v/>
      </c>
      <c r="G46" s="3" t="str">
        <f>IFERROR(IF(VLOOKUP($A46,EU_Extra!$A:$AD,COLUMN(EU_Extra!F$3),FALSE)=0,"",VLOOKUP($A46,EU_Extra!$A:$AD,COLUMN(EU_Extra!F$3),FALSE)),"")</f>
        <v/>
      </c>
      <c r="H46" s="3" t="str">
        <f>IFERROR(IF(VLOOKUP($A46,EU_Extra!$A:$AD,COLUMN(EU_Extra!G$3),FALSE)=0,"",VLOOKUP($A46,EU_Extra!$A:$AD,COLUMN(EU_Extra!G$3),FALSE)),"")</f>
        <v/>
      </c>
      <c r="I46" s="3" t="str">
        <f>IFERROR(IF(VLOOKUP($A46,EU_Extra!$A:$AD,COLUMN(EU_Extra!H$3),FALSE)=0,"",VLOOKUP($A46,EU_Extra!$A:$AD,COLUMN(EU_Extra!H$3),FALSE)),"")</f>
        <v/>
      </c>
      <c r="J46" s="3" t="str">
        <f>IFERROR(IF(VLOOKUP($A46,EU_Extra!$A:$AD,COLUMN(EU_Extra!I$3),FALSE)=0,"",VLOOKUP($A46,EU_Extra!$A:$AD,COLUMN(EU_Extra!I$3),FALSE)),"")</f>
        <v/>
      </c>
      <c r="K46" s="3" t="str">
        <f>IFERROR(IF(VLOOKUP($A46,EU_Extra!$A:$AD,COLUMN(EU_Extra!J$3),FALSE)=0,"",VLOOKUP($A46,EU_Extra!$A:$AD,COLUMN(EU_Extra!J$3),FALSE)),"")</f>
        <v/>
      </c>
      <c r="L46" s="3" t="str">
        <f>IFERROR(IF(VLOOKUP($A46,EU_Extra!$A:$AD,COLUMN(EU_Extra!K$3),FALSE)=0,"",VLOOKUP($A46,EU_Extra!$A:$AD,COLUMN(EU_Extra!K$3),FALSE)),"")</f>
        <v/>
      </c>
      <c r="M46" s="3" t="str">
        <f>IFERROR(IF(VLOOKUP($A46,EU_Extra!$A:$AD,COLUMN(EU_Extra!L$3),FALSE)=0,"",VLOOKUP($A46,EU_Extra!$A:$AD,COLUMN(EU_Extra!L$3),FALSE)),"")</f>
        <v/>
      </c>
      <c r="N46" s="3" t="str">
        <f>IFERROR(IF(VLOOKUP($A46,EU_Extra!$A:$AD,COLUMN(EU_Extra!M$3),FALSE)=0,"",VLOOKUP($A46,EU_Extra!$A:$AD,COLUMN(EU_Extra!M$3),FALSE)),"")</f>
        <v/>
      </c>
      <c r="O46" s="3" t="str">
        <f>IFERROR(IF(VLOOKUP($A46,EU_Extra!$A:$AD,COLUMN(EU_Extra!N$3),FALSE)=0,"",VLOOKUP($A46,EU_Extra!$A:$AD,COLUMN(EU_Extra!N$3),FALSE)),"")</f>
        <v/>
      </c>
      <c r="P46" s="3" t="str">
        <f>IFERROR(IF(VLOOKUP($A46,EU_Extra!$A:$AD,COLUMN(EU_Extra!O$3),FALSE)=0,"",VLOOKUP($A46,EU_Extra!$A:$AD,COLUMN(EU_Extra!O$3),FALSE)),"")</f>
        <v/>
      </c>
      <c r="Q46" s="3" t="str">
        <f>IFERROR(IF(VLOOKUP($A46,EU_Extra!$A:$AD,COLUMN(EU_Extra!P$3),FALSE)=0,"",VLOOKUP($A46,EU_Extra!$A:$AD,COLUMN(EU_Extra!P$3),FALSE)),"")</f>
        <v/>
      </c>
      <c r="R46" s="3" t="str">
        <f>IFERROR(IF(VLOOKUP($A46,EU_Extra!$A:$AD,COLUMN(EU_Extra!Q$3),FALSE)=0,"",VLOOKUP($A46,EU_Extra!$A:$AD,COLUMN(EU_Extra!Q$3),FALSE)),"")</f>
        <v/>
      </c>
      <c r="S46" s="3" t="str">
        <f>IFERROR(IF(VLOOKUP($A46,EU_Extra!$A:$AD,COLUMN(EU_Extra!R$3),FALSE)=0,"",VLOOKUP($A46,EU_Extra!$A:$AD,COLUMN(EU_Extra!R$3),FALSE)),"")</f>
        <v/>
      </c>
      <c r="T46" s="3" t="str">
        <f>IFERROR(IF(VLOOKUP($A46,EU_Extra!$A:$AD,COLUMN(EU_Extra!S$3),FALSE)=0,"",VLOOKUP($A46,EU_Extra!$A:$AD,COLUMN(EU_Extra!S$3),FALSE)),"")</f>
        <v/>
      </c>
      <c r="U46" s="3" t="str">
        <f>IFERROR(IF(VLOOKUP($A46,EU_Extra!$A:$AD,COLUMN(EU_Extra!T$3),FALSE)=0,"",VLOOKUP($A46,EU_Extra!$A:$AD,COLUMN(EU_Extra!T$3),FALSE)),"")</f>
        <v/>
      </c>
      <c r="V46" s="3" t="str">
        <f>IFERROR(IF(VLOOKUP($A46,EU_Extra!$A:$AD,COLUMN(EU_Extra!U$3),FALSE)=0,"",VLOOKUP($A46,EU_Extra!$A:$AD,COLUMN(EU_Extra!U$3),FALSE)),"")</f>
        <v/>
      </c>
      <c r="W46" s="3" t="str">
        <f>IFERROR(IF(VLOOKUP($A46,EU_Extra!$A:$AD,COLUMN(EU_Extra!V$3),FALSE)=0,"",VLOOKUP($A46,EU_Extra!$A:$AD,COLUMN(EU_Extra!V$3),FALSE)),"")</f>
        <v/>
      </c>
      <c r="X46" s="3" t="str">
        <f>IFERROR(IF(VLOOKUP($A46,EU_Extra!$A:$AD,COLUMN(EU_Extra!W$3),FALSE)=0,"",VLOOKUP($A46,EU_Extra!$A:$AD,COLUMN(EU_Extra!W$3),FALSE)),"")</f>
        <v/>
      </c>
      <c r="Y46" s="3" t="str">
        <f>IFERROR(IF(VLOOKUP($A46,EU_Extra!$A:$AD,COLUMN(EU_Extra!X$3),FALSE)=0,"",VLOOKUP($A46,EU_Extra!$A:$AD,COLUMN(EU_Extra!X$3),FALSE)),"")</f>
        <v/>
      </c>
      <c r="Z46" s="3" t="str">
        <f>IFERROR(IF(VLOOKUP($A46,EU_Extra!$A:$AD,COLUMN(EU_Extra!Y$3),FALSE)=0,"",VLOOKUP($A46,EU_Extra!$A:$AD,COLUMN(EU_Extra!Y$3),FALSE)),"")</f>
        <v/>
      </c>
      <c r="AA46" s="157">
        <f t="shared" si="2"/>
        <v>0</v>
      </c>
      <c r="AB46" s="3">
        <f t="shared" si="3"/>
        <v>0</v>
      </c>
      <c r="AC46" s="3">
        <f t="shared" si="4"/>
        <v>0</v>
      </c>
      <c r="AD46" s="3">
        <f t="shared" si="5"/>
        <v>0</v>
      </c>
      <c r="AE46" s="3" t="str">
        <f t="shared" si="6"/>
        <v/>
      </c>
      <c r="AF46" s="3"/>
      <c r="AG46" s="3"/>
      <c r="AH46" s="3"/>
      <c r="AI46" s="3"/>
      <c r="AJ46" s="3" t="str">
        <f>IFERROR(IF(VLOOKUP($A46,EU_Extra!$A:$AD,COLUMN(EU_Extra!AC$3),FALSE)=0,"",VLOOKUP($A46,EU_Extra!$A:$AD,COLUMN(EU_Extra!AC$3),FALSE)),"")</f>
        <v/>
      </c>
      <c r="AK46" s="3" t="str">
        <f>IFERROR(IF(VLOOKUP($A46,EU_Extra!$A:$AD,COLUMN(EU_Extra!AD$3),FALSE)=0,"",VLOOKUP($A46,EU_Extra!$A:$AD,COLUMN(EU_Extra!AD$3),FALSE)),"")</f>
        <v/>
      </c>
      <c r="AO46" s="85" t="str">
        <f t="shared" si="7"/>
        <v>Ausfuhr_BG</v>
      </c>
      <c r="AP46" s="2" t="str">
        <f t="shared" si="8"/>
        <v>Ausfuhr</v>
      </c>
      <c r="AQ46" s="2" t="str">
        <f t="shared" si="9"/>
        <v>BG</v>
      </c>
      <c r="AR46" s="2" t="str">
        <f>VLOOKUP(AQ46,Countries!A:B,2,FALSE)</f>
        <v>Bulgarien</v>
      </c>
      <c r="AS46" s="3" t="str">
        <f t="shared" si="10"/>
        <v/>
      </c>
      <c r="AT46" s="3">
        <f t="shared" si="11"/>
        <v>0</v>
      </c>
      <c r="AU46" s="3" t="str">
        <f t="shared" si="12"/>
        <v/>
      </c>
      <c r="AV46" s="15" t="str">
        <f t="shared" si="13"/>
        <v/>
      </c>
      <c r="AW46" s="88" t="str">
        <f t="shared" si="14"/>
        <v/>
      </c>
      <c r="AX46" s="89">
        <f t="shared" si="15"/>
        <v>4.2999999999999995E-8</v>
      </c>
    </row>
    <row r="47" spans="1:50">
      <c r="A47" s="85" t="str">
        <f t="shared" si="1"/>
        <v>Ausfuhr_BF</v>
      </c>
      <c r="B47" s="2" t="str">
        <f t="shared" si="16"/>
        <v>Ausfuhr</v>
      </c>
      <c r="C47" s="1" t="str">
        <f>Countries!A46</f>
        <v>BF</v>
      </c>
      <c r="D47" s="3" t="str">
        <f>IFERROR(IF(VLOOKUP($A47,EU_Extra!$A:$AD,COLUMN(EU_Extra!#REF!),FALSE)=0,"",VLOOKUP($A47,EU_Extra!$A:$AD,COLUMN(EU_Extra!#REF!),FALSE)),"")</f>
        <v/>
      </c>
      <c r="E47" s="3" t="str">
        <f>IFERROR(IF(VLOOKUP($A47,EU_Extra!$A:$AD,COLUMN(EU_Extra!#REF!),FALSE)=0,"",VLOOKUP($A47,EU_Extra!$A:$AD,COLUMN(EU_Extra!#REF!),FALSE)),"")</f>
        <v/>
      </c>
      <c r="F47" s="3">
        <f>IFERROR(IF(VLOOKUP($A47,EU_Extra!$A:$AD,COLUMN(EU_Extra!E$3),FALSE)=0,"",VLOOKUP($A47,EU_Extra!$A:$AD,COLUMN(EU_Extra!E$3),FALSE)),"")</f>
        <v>17.1327</v>
      </c>
      <c r="G47" s="3">
        <f>IFERROR(IF(VLOOKUP($A47,EU_Extra!$A:$AD,COLUMN(EU_Extra!F$3),FALSE)=0,"",VLOOKUP($A47,EU_Extra!$A:$AD,COLUMN(EU_Extra!F$3),FALSE)),"")</f>
        <v>46.149899999999995</v>
      </c>
      <c r="H47" s="3">
        <f>IFERROR(IF(VLOOKUP($A47,EU_Extra!$A:$AD,COLUMN(EU_Extra!G$3),FALSE)=0,"",VLOOKUP($A47,EU_Extra!$A:$AD,COLUMN(EU_Extra!G$3),FALSE)),"")</f>
        <v>15.7158</v>
      </c>
      <c r="I47" s="3">
        <f>IFERROR(IF(VLOOKUP($A47,EU_Extra!$A:$AD,COLUMN(EU_Extra!H$3),FALSE)=0,"",VLOOKUP($A47,EU_Extra!$A:$AD,COLUMN(EU_Extra!H$3),FALSE)),"")</f>
        <v>8.6579999999999995</v>
      </c>
      <c r="J47" s="3">
        <f>IFERROR(IF(VLOOKUP($A47,EU_Extra!$A:$AD,COLUMN(EU_Extra!I$3),FALSE)=0,"",VLOOKUP($A47,EU_Extra!$A:$AD,COLUMN(EU_Extra!I$3),FALSE)),"")</f>
        <v>21.218999999999998</v>
      </c>
      <c r="K47" s="3">
        <f>IFERROR(IF(VLOOKUP($A47,EU_Extra!$A:$AD,COLUMN(EU_Extra!J$3),FALSE)=0,"",VLOOKUP($A47,EU_Extra!$A:$AD,COLUMN(EU_Extra!J$3),FALSE)),"")</f>
        <v>6.0504999999999995</v>
      </c>
      <c r="L47" s="3">
        <f>IFERROR(IF(VLOOKUP($A47,EU_Extra!$A:$AD,COLUMN(EU_Extra!K$3),FALSE)=0,"",VLOOKUP($A47,EU_Extra!$A:$AD,COLUMN(EU_Extra!K$3),FALSE)),"")</f>
        <v>2.5688999999999997</v>
      </c>
      <c r="M47" s="3">
        <f>IFERROR(IF(VLOOKUP($A47,EU_Extra!$A:$AD,COLUMN(EU_Extra!L$3),FALSE)=0,"",VLOOKUP($A47,EU_Extra!$A:$AD,COLUMN(EU_Extra!L$3),FALSE)),"")</f>
        <v>0.27639999999999998</v>
      </c>
      <c r="N47" s="3">
        <f>IFERROR(IF(VLOOKUP($A47,EU_Extra!$A:$AD,COLUMN(EU_Extra!M$3),FALSE)=0,"",VLOOKUP($A47,EU_Extra!$A:$AD,COLUMN(EU_Extra!M$3),FALSE)),"")</f>
        <v>17.026713999999998</v>
      </c>
      <c r="O47" s="3">
        <f>IFERROR(IF(VLOOKUP($A47,EU_Extra!$A:$AD,COLUMN(EU_Extra!N$3),FALSE)=0,"",VLOOKUP($A47,EU_Extra!$A:$AD,COLUMN(EU_Extra!N$3),FALSE)),"")</f>
        <v>3.9669449999999999</v>
      </c>
      <c r="P47" s="3">
        <f>IFERROR(IF(VLOOKUP($A47,EU_Extra!$A:$AD,COLUMN(EU_Extra!O$3),FALSE)=0,"",VLOOKUP($A47,EU_Extra!$A:$AD,COLUMN(EU_Extra!O$3),FALSE)),"")</f>
        <v>1.386641</v>
      </c>
      <c r="Q47" s="3">
        <f>IFERROR(IF(VLOOKUP($A47,EU_Extra!$A:$AD,COLUMN(EU_Extra!P$3),FALSE)=0,"",VLOOKUP($A47,EU_Extra!$A:$AD,COLUMN(EU_Extra!P$3),FALSE)),"")</f>
        <v>2.6557477999999999</v>
      </c>
      <c r="R47" s="3">
        <f>IFERROR(IF(VLOOKUP($A47,EU_Extra!$A:$AD,COLUMN(EU_Extra!Q$3),FALSE)=0,"",VLOOKUP($A47,EU_Extra!$A:$AD,COLUMN(EU_Extra!Q$3),FALSE)),"")</f>
        <v>6.4987258399999996</v>
      </c>
      <c r="S47" s="3">
        <f>IFERROR(IF(VLOOKUP($A47,EU_Extra!$A:$AD,COLUMN(EU_Extra!R$3),FALSE)=0,"",VLOOKUP($A47,EU_Extra!$A:$AD,COLUMN(EU_Extra!R$3),FALSE)),"")</f>
        <v>4.0721970000000001</v>
      </c>
      <c r="T47" s="3">
        <f>IFERROR(IF(VLOOKUP($A47,EU_Extra!$A:$AD,COLUMN(EU_Extra!S$3),FALSE)=0,"",VLOOKUP($A47,EU_Extra!$A:$AD,COLUMN(EU_Extra!S$3),FALSE)),"")</f>
        <v>4.9704989999999993</v>
      </c>
      <c r="U47" s="3">
        <f>IFERROR(IF(VLOOKUP($A47,EU_Extra!$A:$AD,COLUMN(EU_Extra!T$3),FALSE)=0,"",VLOOKUP($A47,EU_Extra!$A:$AD,COLUMN(EU_Extra!T$3),FALSE)),"")</f>
        <v>6.1394805200000002</v>
      </c>
      <c r="V47" s="3">
        <f>IFERROR(IF(VLOOKUP($A47,EU_Extra!$A:$AD,COLUMN(EU_Extra!U$3),FALSE)=0,"",VLOOKUP($A47,EU_Extra!$A:$AD,COLUMN(EU_Extra!U$3),FALSE)),"")</f>
        <v>27.099765399999999</v>
      </c>
      <c r="W47" s="3">
        <f>IFERROR(IF(VLOOKUP($A47,EU_Extra!$A:$AD,COLUMN(EU_Extra!V$3),FALSE)=0,"",VLOOKUP($A47,EU_Extra!$A:$AD,COLUMN(EU_Extra!V$3),FALSE)),"")</f>
        <v>11.50960912</v>
      </c>
      <c r="X47" s="3">
        <f>IFERROR(IF(VLOOKUP($A47,EU_Extra!$A:$AD,COLUMN(EU_Extra!W$3),FALSE)=0,"",VLOOKUP($A47,EU_Extra!$A:$AD,COLUMN(EU_Extra!W$3),FALSE)),"")</f>
        <v>1.14381796</v>
      </c>
      <c r="Y47" s="3">
        <f>IFERROR(IF(VLOOKUP($A47,EU_Extra!$A:$AD,COLUMN(EU_Extra!X$3),FALSE)=0,"",VLOOKUP($A47,EU_Extra!$A:$AD,COLUMN(EU_Extra!X$3),FALSE)),"")</f>
        <v>1.83031732</v>
      </c>
      <c r="Z47" s="3">
        <f>IFERROR(IF(VLOOKUP($A47,EU_Extra!$A:$AD,COLUMN(EU_Extra!Y$3),FALSE)=0,"",VLOOKUP($A47,EU_Extra!$A:$AD,COLUMN(EU_Extra!Y$3),FALSE)),"")</f>
        <v>12.08981844</v>
      </c>
      <c r="AA47" s="157">
        <f t="shared" si="2"/>
        <v>15.1976</v>
      </c>
      <c r="AB47" s="3">
        <f t="shared" si="3"/>
        <v>5.0607255066666665</v>
      </c>
      <c r="AC47" s="3">
        <f t="shared" si="4"/>
        <v>13.25106416</v>
      </c>
      <c r="AD47" s="3">
        <f t="shared" si="5"/>
        <v>4.8279148000000003</v>
      </c>
      <c r="AE47" s="3">
        <f t="shared" si="6"/>
        <v>6.9600678800000004</v>
      </c>
      <c r="AF47" s="3"/>
      <c r="AG47" s="3"/>
      <c r="AH47" s="3"/>
      <c r="AI47" s="3"/>
      <c r="AJ47" s="3" t="str">
        <f>IFERROR(IF(VLOOKUP($A47,EU_Extra!$A:$AD,COLUMN(EU_Extra!AC$3),FALSE)=0,"",VLOOKUP($A47,EU_Extra!$A:$AD,COLUMN(EU_Extra!AC$3),FALSE)),"")</f>
        <v/>
      </c>
      <c r="AK47" s="3" t="str">
        <f>IFERROR(IF(VLOOKUP($A47,EU_Extra!$A:$AD,COLUMN(EU_Extra!AD$3),FALSE)=0,"",VLOOKUP($A47,EU_Extra!$A:$AD,COLUMN(EU_Extra!AD$3),FALSE)),"")</f>
        <v/>
      </c>
      <c r="AO47" s="85" t="str">
        <f t="shared" si="7"/>
        <v>Ausfuhr_BF</v>
      </c>
      <c r="AP47" s="2" t="str">
        <f t="shared" si="8"/>
        <v>Ausfuhr</v>
      </c>
      <c r="AQ47" s="2" t="str">
        <f t="shared" si="9"/>
        <v>BF</v>
      </c>
      <c r="AR47" s="2" t="str">
        <f>VLOOKUP(AQ47,Countries!A:B,2,FALSE)</f>
        <v>Burkina Faso</v>
      </c>
      <c r="AS47" s="3">
        <f t="shared" si="10"/>
        <v>12.08981844</v>
      </c>
      <c r="AT47" s="3">
        <f t="shared" si="11"/>
        <v>4.8279148000000003</v>
      </c>
      <c r="AU47" s="3">
        <f t="shared" si="12"/>
        <v>-7.2619036399999999</v>
      </c>
      <c r="AV47" s="15">
        <f t="shared" si="13"/>
        <v>-0.60066271003884397</v>
      </c>
      <c r="AW47" s="88">
        <f t="shared" si="14"/>
        <v>1.2443223890400312E-2</v>
      </c>
      <c r="AX47" s="89">
        <f t="shared" si="15"/>
        <v>3.3397232155434474E-3</v>
      </c>
    </row>
    <row r="48" spans="1:50">
      <c r="A48" s="85" t="str">
        <f t="shared" si="1"/>
        <v>Ausfuhr_BI</v>
      </c>
      <c r="B48" s="2" t="str">
        <f t="shared" si="16"/>
        <v>Ausfuhr</v>
      </c>
      <c r="C48" s="1" t="str">
        <f>Countries!A47</f>
        <v>BI</v>
      </c>
      <c r="D48" s="3" t="str">
        <f>IFERROR(IF(VLOOKUP($A48,EU_Extra!$A:$AD,COLUMN(EU_Extra!#REF!),FALSE)=0,"",VLOOKUP($A48,EU_Extra!$A:$AD,COLUMN(EU_Extra!#REF!),FALSE)),"")</f>
        <v/>
      </c>
      <c r="E48" s="3" t="str">
        <f>IFERROR(IF(VLOOKUP($A48,EU_Extra!$A:$AD,COLUMN(EU_Extra!#REF!),FALSE)=0,"",VLOOKUP($A48,EU_Extra!$A:$AD,COLUMN(EU_Extra!#REF!),FALSE)),"")</f>
        <v/>
      </c>
      <c r="F48" s="3">
        <f>IFERROR(IF(VLOOKUP($A48,EU_Extra!$A:$AD,COLUMN(EU_Extra!E$3),FALSE)=0,"",VLOOKUP($A48,EU_Extra!$A:$AD,COLUMN(EU_Extra!E$3),FALSE)),"")</f>
        <v>4.9099999999999998E-2</v>
      </c>
      <c r="G48" s="3">
        <f>IFERROR(IF(VLOOKUP($A48,EU_Extra!$A:$AD,COLUMN(EU_Extra!F$3),FALSE)=0,"",VLOOKUP($A48,EU_Extra!$A:$AD,COLUMN(EU_Extra!F$3),FALSE)),"")</f>
        <v>0.2641</v>
      </c>
      <c r="H48" s="3">
        <f>IFERROR(IF(VLOOKUP($A48,EU_Extra!$A:$AD,COLUMN(EU_Extra!G$3),FALSE)=0,"",VLOOKUP($A48,EU_Extra!$A:$AD,COLUMN(EU_Extra!G$3),FALSE)),"")</f>
        <v>1E-3</v>
      </c>
      <c r="I48" s="3">
        <f>IFERROR(IF(VLOOKUP($A48,EU_Extra!$A:$AD,COLUMN(EU_Extra!H$3),FALSE)=0,"",VLOOKUP($A48,EU_Extra!$A:$AD,COLUMN(EU_Extra!H$3),FALSE)),"")</f>
        <v>0.43129999999999996</v>
      </c>
      <c r="J48" s="3">
        <f>IFERROR(IF(VLOOKUP($A48,EU_Extra!$A:$AD,COLUMN(EU_Extra!I$3),FALSE)=0,"",VLOOKUP($A48,EU_Extra!$A:$AD,COLUMN(EU_Extra!I$3),FALSE)),"")</f>
        <v>0.57640000000000002</v>
      </c>
      <c r="K48" s="3">
        <f>IFERROR(IF(VLOOKUP($A48,EU_Extra!$A:$AD,COLUMN(EU_Extra!J$3),FALSE)=0,"",VLOOKUP($A48,EU_Extra!$A:$AD,COLUMN(EU_Extra!J$3),FALSE)),"")</f>
        <v>1.9999999999999998E-4</v>
      </c>
      <c r="L48" s="3">
        <f>IFERROR(IF(VLOOKUP($A48,EU_Extra!$A:$AD,COLUMN(EU_Extra!K$3),FALSE)=0,"",VLOOKUP($A48,EU_Extra!$A:$AD,COLUMN(EU_Extra!K$3),FALSE)),"")</f>
        <v>4.0999999999999995E-3</v>
      </c>
      <c r="M48" s="3" t="str">
        <f>IFERROR(IF(VLOOKUP($A48,EU_Extra!$A:$AD,COLUMN(EU_Extra!L$3),FALSE)=0,"",VLOOKUP($A48,EU_Extra!$A:$AD,COLUMN(EU_Extra!L$3),FALSE)),"")</f>
        <v/>
      </c>
      <c r="N48" s="3">
        <f>IFERROR(IF(VLOOKUP($A48,EU_Extra!$A:$AD,COLUMN(EU_Extra!M$3),FALSE)=0,"",VLOOKUP($A48,EU_Extra!$A:$AD,COLUMN(EU_Extra!M$3),FALSE)),"")</f>
        <v>2.6999999999999997E-3</v>
      </c>
      <c r="O48" s="3">
        <f>IFERROR(IF(VLOOKUP($A48,EU_Extra!$A:$AD,COLUMN(EU_Extra!N$3),FALSE)=0,"",VLOOKUP($A48,EU_Extra!$A:$AD,COLUMN(EU_Extra!N$3),FALSE)),"")</f>
        <v>4.8919999999999996E-3</v>
      </c>
      <c r="P48" s="3">
        <f>IFERROR(IF(VLOOKUP($A48,EU_Extra!$A:$AD,COLUMN(EU_Extra!O$3),FALSE)=0,"",VLOOKUP($A48,EU_Extra!$A:$AD,COLUMN(EU_Extra!O$3),FALSE)),"")</f>
        <v>0.125392</v>
      </c>
      <c r="Q48" s="3">
        <f>IFERROR(IF(VLOOKUP($A48,EU_Extra!$A:$AD,COLUMN(EU_Extra!P$3),FALSE)=0,"",VLOOKUP($A48,EU_Extra!$A:$AD,COLUMN(EU_Extra!P$3),FALSE)),"")</f>
        <v>7.9191999999999985E-2</v>
      </c>
      <c r="R48" s="3">
        <f>IFERROR(IF(VLOOKUP($A48,EU_Extra!$A:$AD,COLUMN(EU_Extra!Q$3),FALSE)=0,"",VLOOKUP($A48,EU_Extra!$A:$AD,COLUMN(EU_Extra!Q$3),FALSE)),"")</f>
        <v>1.9502599999999998E-2</v>
      </c>
      <c r="S48" s="3">
        <f>IFERROR(IF(VLOOKUP($A48,EU_Extra!$A:$AD,COLUMN(EU_Extra!R$3),FALSE)=0,"",VLOOKUP($A48,EU_Extra!$A:$AD,COLUMN(EU_Extra!R$3),FALSE)),"")</f>
        <v>2.769172E-2</v>
      </c>
      <c r="T48" s="3">
        <f>IFERROR(IF(VLOOKUP($A48,EU_Extra!$A:$AD,COLUMN(EU_Extra!S$3),FALSE)=0,"",VLOOKUP($A48,EU_Extra!$A:$AD,COLUMN(EU_Extra!S$3),FALSE)),"")</f>
        <v>2.3795E-2</v>
      </c>
      <c r="U48" s="3">
        <f>IFERROR(IF(VLOOKUP($A48,EU_Extra!$A:$AD,COLUMN(EU_Extra!T$3),FALSE)=0,"",VLOOKUP($A48,EU_Extra!$A:$AD,COLUMN(EU_Extra!T$3),FALSE)),"")</f>
        <v>4.6183000000000002E-2</v>
      </c>
      <c r="V48" s="3">
        <f>IFERROR(IF(VLOOKUP($A48,EU_Extra!$A:$AD,COLUMN(EU_Extra!U$3),FALSE)=0,"",VLOOKUP($A48,EU_Extra!$A:$AD,COLUMN(EU_Extra!U$3),FALSE)),"")</f>
        <v>5.3200999999999998E-2</v>
      </c>
      <c r="W48" s="3">
        <f>IFERROR(IF(VLOOKUP($A48,EU_Extra!$A:$AD,COLUMN(EU_Extra!V$3),FALSE)=0,"",VLOOKUP($A48,EU_Extra!$A:$AD,COLUMN(EU_Extra!V$3),FALSE)),"")</f>
        <v>4.5519200000000003E-2</v>
      </c>
      <c r="X48" s="3">
        <f>IFERROR(IF(VLOOKUP($A48,EU_Extra!$A:$AD,COLUMN(EU_Extra!W$3),FALSE)=0,"",VLOOKUP($A48,EU_Extra!$A:$AD,COLUMN(EU_Extra!W$3),FALSE)),"")</f>
        <v>6.4168000000000003E-2</v>
      </c>
      <c r="Y48" s="3">
        <f>IFERROR(IF(VLOOKUP($A48,EU_Extra!$A:$AD,COLUMN(EU_Extra!X$3),FALSE)=0,"",VLOOKUP($A48,EU_Extra!$A:$AD,COLUMN(EU_Extra!X$3),FALSE)),"")</f>
        <v>4.9792999999999997E-2</v>
      </c>
      <c r="Z48" s="3">
        <f>IFERROR(IF(VLOOKUP($A48,EU_Extra!$A:$AD,COLUMN(EU_Extra!Y$3),FALSE)=0,"",VLOOKUP($A48,EU_Extra!$A:$AD,COLUMN(EU_Extra!Y$3),FALSE)),"")</f>
        <v>6.4353999999999995E-2</v>
      </c>
      <c r="AA48" s="157">
        <f t="shared" si="2"/>
        <v>0.33623333333333333</v>
      </c>
      <c r="AB48" s="3">
        <f t="shared" si="3"/>
        <v>3.2556573333333332E-2</v>
      </c>
      <c r="AC48" s="3">
        <f t="shared" si="4"/>
        <v>5.429606666666667E-2</v>
      </c>
      <c r="AD48" s="3">
        <f t="shared" si="5"/>
        <v>5.3160066666666672E-2</v>
      </c>
      <c r="AE48" s="3">
        <f t="shared" si="6"/>
        <v>5.7073499999999999E-2</v>
      </c>
      <c r="AF48" s="3"/>
      <c r="AG48" s="3"/>
      <c r="AH48" s="3"/>
      <c r="AI48" s="3"/>
      <c r="AJ48" s="3" t="str">
        <f>IFERROR(IF(VLOOKUP($A48,EU_Extra!$A:$AD,COLUMN(EU_Extra!AC$3),FALSE)=0,"",VLOOKUP($A48,EU_Extra!$A:$AD,COLUMN(EU_Extra!AC$3),FALSE)),"")</f>
        <v/>
      </c>
      <c r="AK48" s="3" t="str">
        <f>IFERROR(IF(VLOOKUP($A48,EU_Extra!$A:$AD,COLUMN(EU_Extra!AD$3),FALSE)=0,"",VLOOKUP($A48,EU_Extra!$A:$AD,COLUMN(EU_Extra!AD$3),FALSE)),"")</f>
        <v/>
      </c>
      <c r="AO48" s="85" t="str">
        <f t="shared" si="7"/>
        <v>Ausfuhr_BI</v>
      </c>
      <c r="AP48" s="2" t="str">
        <f t="shared" si="8"/>
        <v>Ausfuhr</v>
      </c>
      <c r="AQ48" s="2" t="str">
        <f t="shared" si="9"/>
        <v>BI</v>
      </c>
      <c r="AR48" s="2" t="str">
        <f>VLOOKUP(AQ48,Countries!A:B,2,FALSE)</f>
        <v>Burundi</v>
      </c>
      <c r="AS48" s="3">
        <f t="shared" si="10"/>
        <v>6.4353999999999995E-2</v>
      </c>
      <c r="AT48" s="3">
        <f t="shared" si="11"/>
        <v>5.3160066666666672E-2</v>
      </c>
      <c r="AU48" s="3">
        <f t="shared" si="12"/>
        <v>-1.1193933333333322E-2</v>
      </c>
      <c r="AV48" s="15">
        <f t="shared" si="13"/>
        <v>-0.17394304064088204</v>
      </c>
      <c r="AW48" s="88">
        <f t="shared" si="14"/>
        <v>6.6279939973740561E-5</v>
      </c>
      <c r="AX48" s="89">
        <f t="shared" si="15"/>
        <v>3.6818136457083025E-5</v>
      </c>
    </row>
    <row r="49" spans="1:50">
      <c r="A49" s="85" t="str">
        <f t="shared" si="1"/>
        <v>Ausfuhr_XC</v>
      </c>
      <c r="B49" s="2" t="str">
        <f t="shared" si="16"/>
        <v>Ausfuhr</v>
      </c>
      <c r="C49" s="1" t="str">
        <f>Countries!A48</f>
        <v>XC</v>
      </c>
      <c r="D49" s="3" t="str">
        <f>IFERROR(IF(VLOOKUP($A49,EU_Extra!$A:$AD,COLUMN(EU_Extra!#REF!),FALSE)=0,"",VLOOKUP($A49,EU_Extra!$A:$AD,COLUMN(EU_Extra!#REF!),FALSE)),"")</f>
        <v/>
      </c>
      <c r="E49" s="3" t="str">
        <f>IFERROR(IF(VLOOKUP($A49,EU_Extra!$A:$AD,COLUMN(EU_Extra!#REF!),FALSE)=0,"",VLOOKUP($A49,EU_Extra!$A:$AD,COLUMN(EU_Extra!#REF!),FALSE)),"")</f>
        <v/>
      </c>
      <c r="F49" s="3">
        <f>IFERROR(IF(VLOOKUP($A49,EU_Extra!$A:$AD,COLUMN(EU_Extra!E$3),FALSE)=0,"",VLOOKUP($A49,EU_Extra!$A:$AD,COLUMN(EU_Extra!E$3),FALSE)),"")</f>
        <v>7.9388999999999994</v>
      </c>
      <c r="G49" s="3">
        <f>IFERROR(IF(VLOOKUP($A49,EU_Extra!$A:$AD,COLUMN(EU_Extra!F$3),FALSE)=0,"",VLOOKUP($A49,EU_Extra!$A:$AD,COLUMN(EU_Extra!F$3),FALSE)),"")</f>
        <v>5.2256</v>
      </c>
      <c r="H49" s="3">
        <f>IFERROR(IF(VLOOKUP($A49,EU_Extra!$A:$AD,COLUMN(EU_Extra!G$3),FALSE)=0,"",VLOOKUP($A49,EU_Extra!$A:$AD,COLUMN(EU_Extra!G$3),FALSE)),"")</f>
        <v>8.1122999999999994</v>
      </c>
      <c r="I49" s="3">
        <f>IFERROR(IF(VLOOKUP($A49,EU_Extra!$A:$AD,COLUMN(EU_Extra!H$3),FALSE)=0,"",VLOOKUP($A49,EU_Extra!$A:$AD,COLUMN(EU_Extra!H$3),FALSE)),"")</f>
        <v>8.0609999999999999</v>
      </c>
      <c r="J49" s="3">
        <f>IFERROR(IF(VLOOKUP($A49,EU_Extra!$A:$AD,COLUMN(EU_Extra!I$3),FALSE)=0,"",VLOOKUP($A49,EU_Extra!$A:$AD,COLUMN(EU_Extra!I$3),FALSE)),"")</f>
        <v>10.234299999999999</v>
      </c>
      <c r="K49" s="3">
        <f>IFERROR(IF(VLOOKUP($A49,EU_Extra!$A:$AD,COLUMN(EU_Extra!J$3),FALSE)=0,"",VLOOKUP($A49,EU_Extra!$A:$AD,COLUMN(EU_Extra!J$3),FALSE)),"")</f>
        <v>13.3188</v>
      </c>
      <c r="L49" s="3">
        <f>IFERROR(IF(VLOOKUP($A49,EU_Extra!$A:$AD,COLUMN(EU_Extra!K$3),FALSE)=0,"",VLOOKUP($A49,EU_Extra!$A:$AD,COLUMN(EU_Extra!K$3),FALSE)),"")</f>
        <v>1.081504</v>
      </c>
      <c r="M49" s="3">
        <f>IFERROR(IF(VLOOKUP($A49,EU_Extra!$A:$AD,COLUMN(EU_Extra!L$3),FALSE)=0,"",VLOOKUP($A49,EU_Extra!$A:$AD,COLUMN(EU_Extra!L$3),FALSE)),"")</f>
        <v>1.019244</v>
      </c>
      <c r="N49" s="3">
        <f>IFERROR(IF(VLOOKUP($A49,EU_Extra!$A:$AD,COLUMN(EU_Extra!M$3),FALSE)=0,"",VLOOKUP($A49,EU_Extra!$A:$AD,COLUMN(EU_Extra!M$3),FALSE)),"")</f>
        <v>1.1586367599999998</v>
      </c>
      <c r="O49" s="3">
        <f>IFERROR(IF(VLOOKUP($A49,EU_Extra!$A:$AD,COLUMN(EU_Extra!N$3),FALSE)=0,"",VLOOKUP($A49,EU_Extra!$A:$AD,COLUMN(EU_Extra!N$3),FALSE)),"")</f>
        <v>0.75983447999999998</v>
      </c>
      <c r="P49" s="3">
        <f>IFERROR(IF(VLOOKUP($A49,EU_Extra!$A:$AD,COLUMN(EU_Extra!O$3),FALSE)=0,"",VLOOKUP($A49,EU_Extra!$A:$AD,COLUMN(EU_Extra!O$3),FALSE)),"")</f>
        <v>0.9025617199999999</v>
      </c>
      <c r="Q49" s="3">
        <f>IFERROR(IF(VLOOKUP($A49,EU_Extra!$A:$AD,COLUMN(EU_Extra!P$3),FALSE)=0,"",VLOOKUP($A49,EU_Extra!$A:$AD,COLUMN(EU_Extra!P$3),FALSE)),"")</f>
        <v>0.6762262</v>
      </c>
      <c r="R49" s="3">
        <f>IFERROR(IF(VLOOKUP($A49,EU_Extra!$A:$AD,COLUMN(EU_Extra!Q$3),FALSE)=0,"",VLOOKUP($A49,EU_Extra!$A:$AD,COLUMN(EU_Extra!Q$3),FALSE)),"")</f>
        <v>1.9047215199999998</v>
      </c>
      <c r="S49" s="3">
        <f>IFERROR(IF(VLOOKUP($A49,EU_Extra!$A:$AD,COLUMN(EU_Extra!R$3),FALSE)=0,"",VLOOKUP($A49,EU_Extra!$A:$AD,COLUMN(EU_Extra!R$3),FALSE)),"")</f>
        <v>1.2523498399999999</v>
      </c>
      <c r="T49" s="3">
        <f>IFERROR(IF(VLOOKUP($A49,EU_Extra!$A:$AD,COLUMN(EU_Extra!S$3),FALSE)=0,"",VLOOKUP($A49,EU_Extra!$A:$AD,COLUMN(EU_Extra!S$3),FALSE)),"")</f>
        <v>1.0868994000000001</v>
      </c>
      <c r="U49" s="3">
        <f>IFERROR(IF(VLOOKUP($A49,EU_Extra!$A:$AD,COLUMN(EU_Extra!T$3),FALSE)=0,"",VLOOKUP($A49,EU_Extra!$A:$AD,COLUMN(EU_Extra!T$3),FALSE)),"")</f>
        <v>0.64044676</v>
      </c>
      <c r="V49" s="3">
        <f>IFERROR(IF(VLOOKUP($A49,EU_Extra!$A:$AD,COLUMN(EU_Extra!U$3),FALSE)=0,"",VLOOKUP($A49,EU_Extra!$A:$AD,COLUMN(EU_Extra!U$3),FALSE)),"")</f>
        <v>0.77738852000000003</v>
      </c>
      <c r="W49" s="3">
        <f>IFERROR(IF(VLOOKUP($A49,EU_Extra!$A:$AD,COLUMN(EU_Extra!V$3),FALSE)=0,"",VLOOKUP($A49,EU_Extra!$A:$AD,COLUMN(EU_Extra!V$3),FALSE)),"")</f>
        <v>0.47186703999999996</v>
      </c>
      <c r="X49" s="3">
        <f>IFERROR(IF(VLOOKUP($A49,EU_Extra!$A:$AD,COLUMN(EU_Extra!W$3),FALSE)=0,"",VLOOKUP($A49,EU_Extra!$A:$AD,COLUMN(EU_Extra!W$3),FALSE)),"")</f>
        <v>0.59497195999999997</v>
      </c>
      <c r="Y49" s="3">
        <f>IFERROR(IF(VLOOKUP($A49,EU_Extra!$A:$AD,COLUMN(EU_Extra!X$3),FALSE)=0,"",VLOOKUP($A49,EU_Extra!$A:$AD,COLUMN(EU_Extra!X$3),FALSE)),"")</f>
        <v>0.61027891999999995</v>
      </c>
      <c r="Z49" s="3">
        <f>IFERROR(IF(VLOOKUP($A49,EU_Extra!$A:$AD,COLUMN(EU_Extra!Y$3),FALSE)=0,"",VLOOKUP($A49,EU_Extra!$A:$AD,COLUMN(EU_Extra!Y$3),FALSE)),"")</f>
        <v>0.79569491999999997</v>
      </c>
      <c r="AA49" s="157">
        <f t="shared" si="2"/>
        <v>8.8025333333333311</v>
      </c>
      <c r="AB49" s="3">
        <f t="shared" si="3"/>
        <v>0.993232</v>
      </c>
      <c r="AC49" s="3">
        <f t="shared" si="4"/>
        <v>0.61474250666666663</v>
      </c>
      <c r="AD49" s="3">
        <f t="shared" si="5"/>
        <v>0.55903930666666657</v>
      </c>
      <c r="AE49" s="3">
        <f t="shared" si="6"/>
        <v>0.70298691999999996</v>
      </c>
      <c r="AF49" s="3"/>
      <c r="AG49" s="3"/>
      <c r="AH49" s="3"/>
      <c r="AI49" s="3"/>
      <c r="AJ49" s="3" t="str">
        <f>IFERROR(IF(VLOOKUP($A49,EU_Extra!$A:$AD,COLUMN(EU_Extra!AC$3),FALSE)=0,"",VLOOKUP($A49,EU_Extra!$A:$AD,COLUMN(EU_Extra!AC$3),FALSE)),"")</f>
        <v/>
      </c>
      <c r="AK49" s="3" t="str">
        <f>IFERROR(IF(VLOOKUP($A49,EU_Extra!$A:$AD,COLUMN(EU_Extra!AD$3),FALSE)=0,"",VLOOKUP($A49,EU_Extra!$A:$AD,COLUMN(EU_Extra!AD$3),FALSE)),"")</f>
        <v/>
      </c>
      <c r="AO49" s="85" t="str">
        <f t="shared" si="7"/>
        <v>Ausfuhr_XC</v>
      </c>
      <c r="AP49" s="2" t="str">
        <f t="shared" si="8"/>
        <v>Ausfuhr</v>
      </c>
      <c r="AQ49" s="2" t="str">
        <f t="shared" si="9"/>
        <v>XC</v>
      </c>
      <c r="AR49" s="2" t="str">
        <f>VLOOKUP(AQ49,Countries!A:B,2,FALSE)</f>
        <v>Ceuta</v>
      </c>
      <c r="AS49" s="3">
        <f t="shared" si="10"/>
        <v>0.79569491999999997</v>
      </c>
      <c r="AT49" s="3">
        <f t="shared" si="11"/>
        <v>0.55903930666666657</v>
      </c>
      <c r="AU49" s="3">
        <f t="shared" si="12"/>
        <v>-0.2366556133333334</v>
      </c>
      <c r="AV49" s="15">
        <f t="shared" si="13"/>
        <v>-0.29741999198809405</v>
      </c>
      <c r="AW49" s="88">
        <f t="shared" si="14"/>
        <v>8.1899750672235279E-4</v>
      </c>
      <c r="AX49" s="89">
        <f t="shared" si="15"/>
        <v>3.8675786847507869E-4</v>
      </c>
    </row>
    <row r="50" spans="1:50">
      <c r="A50" s="85" t="str">
        <f t="shared" si="1"/>
        <v>Ausfuhr_CL</v>
      </c>
      <c r="B50" s="2" t="str">
        <f t="shared" si="16"/>
        <v>Ausfuhr</v>
      </c>
      <c r="C50" s="1" t="str">
        <f>Countries!A49</f>
        <v>CL</v>
      </c>
      <c r="D50" s="3" t="str">
        <f>IFERROR(IF(VLOOKUP($A50,EU_Extra!$A:$AD,COLUMN(EU_Extra!#REF!),FALSE)=0,"",VLOOKUP($A50,EU_Extra!$A:$AD,COLUMN(EU_Extra!#REF!),FALSE)),"")</f>
        <v/>
      </c>
      <c r="E50" s="3" t="str">
        <f>IFERROR(IF(VLOOKUP($A50,EU_Extra!$A:$AD,COLUMN(EU_Extra!#REF!),FALSE)=0,"",VLOOKUP($A50,EU_Extra!$A:$AD,COLUMN(EU_Extra!#REF!),FALSE)),"")</f>
        <v/>
      </c>
      <c r="F50" s="3">
        <f>IFERROR(IF(VLOOKUP($A50,EU_Extra!$A:$AD,COLUMN(EU_Extra!E$3),FALSE)=0,"",VLOOKUP($A50,EU_Extra!$A:$AD,COLUMN(EU_Extra!E$3),FALSE)),"")</f>
        <v>0.13097200000000001</v>
      </c>
      <c r="G50" s="3">
        <f>IFERROR(IF(VLOOKUP($A50,EU_Extra!$A:$AD,COLUMN(EU_Extra!F$3),FALSE)=0,"",VLOOKUP($A50,EU_Extra!$A:$AD,COLUMN(EU_Extra!F$3),FALSE)),"")</f>
        <v>7.0096999999999993E-2</v>
      </c>
      <c r="H50" s="3">
        <f>IFERROR(IF(VLOOKUP($A50,EU_Extra!$A:$AD,COLUMN(EU_Extra!G$3),FALSE)=0,"",VLOOKUP($A50,EU_Extra!$A:$AD,COLUMN(EU_Extra!G$3),FALSE)),"")</f>
        <v>3.39E-2</v>
      </c>
      <c r="I50" s="3">
        <f>IFERROR(IF(VLOOKUP($A50,EU_Extra!$A:$AD,COLUMN(EU_Extra!H$3),FALSE)=0,"",VLOOKUP($A50,EU_Extra!$A:$AD,COLUMN(EU_Extra!H$3),FALSE)),"")</f>
        <v>6.6E-3</v>
      </c>
      <c r="J50" s="3">
        <f>IFERROR(IF(VLOOKUP($A50,EU_Extra!$A:$AD,COLUMN(EU_Extra!I$3),FALSE)=0,"",VLOOKUP($A50,EU_Extra!$A:$AD,COLUMN(EU_Extra!I$3),FALSE)),"")</f>
        <v>0.24179999999999999</v>
      </c>
      <c r="K50" s="3">
        <f>IFERROR(IF(VLOOKUP($A50,EU_Extra!$A:$AD,COLUMN(EU_Extra!J$3),FALSE)=0,"",VLOOKUP($A50,EU_Extra!$A:$AD,COLUMN(EU_Extra!J$3),FALSE)),"")</f>
        <v>1.0499999999999999E-2</v>
      </c>
      <c r="L50" s="3">
        <f>IFERROR(IF(VLOOKUP($A50,EU_Extra!$A:$AD,COLUMN(EU_Extra!K$3),FALSE)=0,"",VLOOKUP($A50,EU_Extra!$A:$AD,COLUMN(EU_Extra!K$3),FALSE)),"")</f>
        <v>1.1091999999999999E-2</v>
      </c>
      <c r="M50" s="3">
        <f>IFERROR(IF(VLOOKUP($A50,EU_Extra!$A:$AD,COLUMN(EU_Extra!L$3),FALSE)=0,"",VLOOKUP($A50,EU_Extra!$A:$AD,COLUMN(EU_Extra!L$3),FALSE)),"")</f>
        <v>1.0291999999999999E-2</v>
      </c>
      <c r="N50" s="3">
        <f>IFERROR(IF(VLOOKUP($A50,EU_Extra!$A:$AD,COLUMN(EU_Extra!M$3),FALSE)=0,"",VLOOKUP($A50,EU_Extra!$A:$AD,COLUMN(EU_Extra!M$3),FALSE)),"")</f>
        <v>2.0704E-2</v>
      </c>
      <c r="O50" s="3">
        <f>IFERROR(IF(VLOOKUP($A50,EU_Extra!$A:$AD,COLUMN(EU_Extra!N$3),FALSE)=0,"",VLOOKUP($A50,EU_Extra!$A:$AD,COLUMN(EU_Extra!N$3),FALSE)),"")</f>
        <v>3.7129000000000002E-2</v>
      </c>
      <c r="P50" s="3">
        <f>IFERROR(IF(VLOOKUP($A50,EU_Extra!$A:$AD,COLUMN(EU_Extra!O$3),FALSE)=0,"",VLOOKUP($A50,EU_Extra!$A:$AD,COLUMN(EU_Extra!O$3),FALSE)),"")</f>
        <v>8.6832160000000005E-2</v>
      </c>
      <c r="Q50" s="3">
        <f>IFERROR(IF(VLOOKUP($A50,EU_Extra!$A:$AD,COLUMN(EU_Extra!P$3),FALSE)=0,"",VLOOKUP($A50,EU_Extra!$A:$AD,COLUMN(EU_Extra!P$3),FALSE)),"")</f>
        <v>5.1327680000000001E-2</v>
      </c>
      <c r="R50" s="3">
        <f>IFERROR(IF(VLOOKUP($A50,EU_Extra!$A:$AD,COLUMN(EU_Extra!Q$3),FALSE)=0,"",VLOOKUP($A50,EU_Extra!$A:$AD,COLUMN(EU_Extra!Q$3),FALSE)),"")</f>
        <v>5.2374480000000001E-2</v>
      </c>
      <c r="S50" s="3">
        <f>IFERROR(IF(VLOOKUP($A50,EU_Extra!$A:$AD,COLUMN(EU_Extra!R$3),FALSE)=0,"",VLOOKUP($A50,EU_Extra!$A:$AD,COLUMN(EU_Extra!R$3),FALSE)),"")</f>
        <v>4.7296280000000003E-2</v>
      </c>
      <c r="T50" s="3">
        <f>IFERROR(IF(VLOOKUP($A50,EU_Extra!$A:$AD,COLUMN(EU_Extra!S$3),FALSE)=0,"",VLOOKUP($A50,EU_Extra!$A:$AD,COLUMN(EU_Extra!S$3),FALSE)),"")</f>
        <v>2.8512280000000001E-2</v>
      </c>
      <c r="U50" s="3">
        <f>IFERROR(IF(VLOOKUP($A50,EU_Extra!$A:$AD,COLUMN(EU_Extra!T$3),FALSE)=0,"",VLOOKUP($A50,EU_Extra!$A:$AD,COLUMN(EU_Extra!T$3),FALSE)),"")</f>
        <v>7.3091280000000008E-2</v>
      </c>
      <c r="V50" s="3">
        <f>IFERROR(IF(VLOOKUP($A50,EU_Extra!$A:$AD,COLUMN(EU_Extra!U$3),FALSE)=0,"",VLOOKUP($A50,EU_Extra!$A:$AD,COLUMN(EU_Extra!U$3),FALSE)),"")</f>
        <v>22.820551839999997</v>
      </c>
      <c r="W50" s="3">
        <f>IFERROR(IF(VLOOKUP($A50,EU_Extra!$A:$AD,COLUMN(EU_Extra!V$3),FALSE)=0,"",VLOOKUP($A50,EU_Extra!$A:$AD,COLUMN(EU_Extra!V$3),FALSE)),"")</f>
        <v>7.4463639999999998E-2</v>
      </c>
      <c r="X50" s="3">
        <f>IFERROR(IF(VLOOKUP($A50,EU_Extra!$A:$AD,COLUMN(EU_Extra!W$3),FALSE)=0,"",VLOOKUP($A50,EU_Extra!$A:$AD,COLUMN(EU_Extra!W$3),FALSE)),"")</f>
        <v>6.1642239999999994E-2</v>
      </c>
      <c r="Y50" s="3">
        <f>IFERROR(IF(VLOOKUP($A50,EU_Extra!$A:$AD,COLUMN(EU_Extra!X$3),FALSE)=0,"",VLOOKUP($A50,EU_Extra!$A:$AD,COLUMN(EU_Extra!X$3),FALSE)),"")</f>
        <v>6.092492E-2</v>
      </c>
      <c r="Z50" s="3">
        <f>IFERROR(IF(VLOOKUP($A50,EU_Extra!$A:$AD,COLUMN(EU_Extra!Y$3),FALSE)=0,"",VLOOKUP($A50,EU_Extra!$A:$AD,COLUMN(EU_Extra!Y$3),FALSE)),"")</f>
        <v>6.5485080000000001E-2</v>
      </c>
      <c r="AA50" s="157">
        <f t="shared" si="2"/>
        <v>9.4100000000000003E-2</v>
      </c>
      <c r="AB50" s="3">
        <f t="shared" si="3"/>
        <v>4.9633280000000002E-2</v>
      </c>
      <c r="AC50" s="3">
        <f t="shared" si="4"/>
        <v>7.65221924</v>
      </c>
      <c r="AD50" s="3">
        <f t="shared" si="5"/>
        <v>6.5676933333333326E-2</v>
      </c>
      <c r="AE50" s="3">
        <f t="shared" si="6"/>
        <v>6.3204999999999997E-2</v>
      </c>
      <c r="AF50" s="3"/>
      <c r="AG50" s="3"/>
      <c r="AH50" s="3"/>
      <c r="AI50" s="3"/>
      <c r="AJ50" s="3" t="str">
        <f>IFERROR(IF(VLOOKUP($A50,EU_Extra!$A:$AD,COLUMN(EU_Extra!AC$3),FALSE)=0,"",VLOOKUP($A50,EU_Extra!$A:$AD,COLUMN(EU_Extra!AC$3),FALSE)),"")</f>
        <v/>
      </c>
      <c r="AK50" s="3" t="str">
        <f>IFERROR(IF(VLOOKUP($A50,EU_Extra!$A:$AD,COLUMN(EU_Extra!AD$3),FALSE)=0,"",VLOOKUP($A50,EU_Extra!$A:$AD,COLUMN(EU_Extra!AD$3),FALSE)),"")</f>
        <v/>
      </c>
      <c r="AO50" s="85" t="str">
        <f t="shared" si="7"/>
        <v>Ausfuhr_CL</v>
      </c>
      <c r="AP50" s="2" t="str">
        <f t="shared" si="8"/>
        <v>Ausfuhr</v>
      </c>
      <c r="AQ50" s="2" t="str">
        <f t="shared" si="9"/>
        <v>CL</v>
      </c>
      <c r="AR50" s="2" t="str">
        <f>VLOOKUP(AQ50,Countries!A:B,2,FALSE)</f>
        <v>Chile</v>
      </c>
      <c r="AS50" s="3">
        <f t="shared" si="10"/>
        <v>6.5485080000000001E-2</v>
      </c>
      <c r="AT50" s="3">
        <f t="shared" si="11"/>
        <v>6.5676933333333326E-2</v>
      </c>
      <c r="AU50" s="3">
        <f t="shared" si="12"/>
        <v>1.9185333333332499E-4</v>
      </c>
      <c r="AV50" s="15">
        <f t="shared" si="13"/>
        <v>2.9297728754715574E-3</v>
      </c>
      <c r="AW50" s="88">
        <f t="shared" si="14"/>
        <v>6.7446079202156787E-5</v>
      </c>
      <c r="AX50" s="89">
        <f t="shared" si="15"/>
        <v>4.5478598998798805E-5</v>
      </c>
    </row>
    <row r="51" spans="1:50">
      <c r="A51" s="85" t="str">
        <f t="shared" si="1"/>
        <v>Ausfuhr_CK</v>
      </c>
      <c r="B51" s="2" t="str">
        <f t="shared" si="16"/>
        <v>Ausfuhr</v>
      </c>
      <c r="C51" s="1" t="str">
        <f>Countries!A50</f>
        <v>CK</v>
      </c>
      <c r="D51" s="3" t="str">
        <f>IFERROR(IF(VLOOKUP($A51,EU_Extra!$A:$AD,COLUMN(EU_Extra!#REF!),FALSE)=0,"",VLOOKUP($A51,EU_Extra!$A:$AD,COLUMN(EU_Extra!#REF!),FALSE)),"")</f>
        <v/>
      </c>
      <c r="E51" s="3" t="str">
        <f>IFERROR(IF(VLOOKUP($A51,EU_Extra!$A:$AD,COLUMN(EU_Extra!#REF!),FALSE)=0,"",VLOOKUP($A51,EU_Extra!$A:$AD,COLUMN(EU_Extra!#REF!),FALSE)),"")</f>
        <v/>
      </c>
      <c r="F51" s="3" t="str">
        <f>IFERROR(IF(VLOOKUP($A51,EU_Extra!$A:$AD,COLUMN(EU_Extra!E$3),FALSE)=0,"",VLOOKUP($A51,EU_Extra!$A:$AD,COLUMN(EU_Extra!E$3),FALSE)),"")</f>
        <v/>
      </c>
      <c r="G51" s="3" t="str">
        <f>IFERROR(IF(VLOOKUP($A51,EU_Extra!$A:$AD,COLUMN(EU_Extra!F$3),FALSE)=0,"",VLOOKUP($A51,EU_Extra!$A:$AD,COLUMN(EU_Extra!F$3),FALSE)),"")</f>
        <v/>
      </c>
      <c r="H51" s="3" t="str">
        <f>IFERROR(IF(VLOOKUP($A51,EU_Extra!$A:$AD,COLUMN(EU_Extra!G$3),FALSE)=0,"",VLOOKUP($A51,EU_Extra!$A:$AD,COLUMN(EU_Extra!G$3),FALSE)),"")</f>
        <v/>
      </c>
      <c r="I51" s="3" t="str">
        <f>IFERROR(IF(VLOOKUP($A51,EU_Extra!$A:$AD,COLUMN(EU_Extra!H$3),FALSE)=0,"",VLOOKUP($A51,EU_Extra!$A:$AD,COLUMN(EU_Extra!H$3),FALSE)),"")</f>
        <v/>
      </c>
      <c r="J51" s="3" t="str">
        <f>IFERROR(IF(VLOOKUP($A51,EU_Extra!$A:$AD,COLUMN(EU_Extra!I$3),FALSE)=0,"",VLOOKUP($A51,EU_Extra!$A:$AD,COLUMN(EU_Extra!I$3),FALSE)),"")</f>
        <v/>
      </c>
      <c r="K51" s="3" t="str">
        <f>IFERROR(IF(VLOOKUP($A51,EU_Extra!$A:$AD,COLUMN(EU_Extra!J$3),FALSE)=0,"",VLOOKUP($A51,EU_Extra!$A:$AD,COLUMN(EU_Extra!J$3),FALSE)),"")</f>
        <v/>
      </c>
      <c r="L51" s="3" t="str">
        <f>IFERROR(IF(VLOOKUP($A51,EU_Extra!$A:$AD,COLUMN(EU_Extra!K$3),FALSE)=0,"",VLOOKUP($A51,EU_Extra!$A:$AD,COLUMN(EU_Extra!K$3),FALSE)),"")</f>
        <v/>
      </c>
      <c r="M51" s="3" t="str">
        <f>IFERROR(IF(VLOOKUP($A51,EU_Extra!$A:$AD,COLUMN(EU_Extra!L$3),FALSE)=0,"",VLOOKUP($A51,EU_Extra!$A:$AD,COLUMN(EU_Extra!L$3),FALSE)),"")</f>
        <v/>
      </c>
      <c r="N51" s="3" t="str">
        <f>IFERROR(IF(VLOOKUP($A51,EU_Extra!$A:$AD,COLUMN(EU_Extra!M$3),FALSE)=0,"",VLOOKUP($A51,EU_Extra!$A:$AD,COLUMN(EU_Extra!M$3),FALSE)),"")</f>
        <v/>
      </c>
      <c r="O51" s="3" t="str">
        <f>IFERROR(IF(VLOOKUP($A51,EU_Extra!$A:$AD,COLUMN(EU_Extra!N$3),FALSE)=0,"",VLOOKUP($A51,EU_Extra!$A:$AD,COLUMN(EU_Extra!N$3),FALSE)),"")</f>
        <v/>
      </c>
      <c r="P51" s="3" t="str">
        <f>IFERROR(IF(VLOOKUP($A51,EU_Extra!$A:$AD,COLUMN(EU_Extra!O$3),FALSE)=0,"",VLOOKUP($A51,EU_Extra!$A:$AD,COLUMN(EU_Extra!O$3),FALSE)),"")</f>
        <v/>
      </c>
      <c r="Q51" s="3" t="str">
        <f>IFERROR(IF(VLOOKUP($A51,EU_Extra!$A:$AD,COLUMN(EU_Extra!P$3),FALSE)=0,"",VLOOKUP($A51,EU_Extra!$A:$AD,COLUMN(EU_Extra!P$3),FALSE)),"")</f>
        <v/>
      </c>
      <c r="R51" s="3" t="str">
        <f>IFERROR(IF(VLOOKUP($A51,EU_Extra!$A:$AD,COLUMN(EU_Extra!Q$3),FALSE)=0,"",VLOOKUP($A51,EU_Extra!$A:$AD,COLUMN(EU_Extra!Q$3),FALSE)),"")</f>
        <v/>
      </c>
      <c r="S51" s="3" t="str">
        <f>IFERROR(IF(VLOOKUP($A51,EU_Extra!$A:$AD,COLUMN(EU_Extra!R$3),FALSE)=0,"",VLOOKUP($A51,EU_Extra!$A:$AD,COLUMN(EU_Extra!R$3),FALSE)),"")</f>
        <v/>
      </c>
      <c r="T51" s="3">
        <f>IFERROR(IF(VLOOKUP($A51,EU_Extra!$A:$AD,COLUMN(EU_Extra!S$3),FALSE)=0,"",VLOOKUP($A51,EU_Extra!$A:$AD,COLUMN(EU_Extra!S$3),FALSE)),"")</f>
        <v>9.5999999999999992E-4</v>
      </c>
      <c r="U51" s="3" t="str">
        <f>IFERROR(IF(VLOOKUP($A51,EU_Extra!$A:$AD,COLUMN(EU_Extra!T$3),FALSE)=0,"",VLOOKUP($A51,EU_Extra!$A:$AD,COLUMN(EU_Extra!T$3),FALSE)),"")</f>
        <v/>
      </c>
      <c r="V51" s="3" t="str">
        <f>IFERROR(IF(VLOOKUP($A51,EU_Extra!$A:$AD,COLUMN(EU_Extra!U$3),FALSE)=0,"",VLOOKUP($A51,EU_Extra!$A:$AD,COLUMN(EU_Extra!U$3),FALSE)),"")</f>
        <v/>
      </c>
      <c r="W51" s="3" t="str">
        <f>IFERROR(IF(VLOOKUP($A51,EU_Extra!$A:$AD,COLUMN(EU_Extra!V$3),FALSE)=0,"",VLOOKUP($A51,EU_Extra!$A:$AD,COLUMN(EU_Extra!V$3),FALSE)),"")</f>
        <v/>
      </c>
      <c r="X51" s="3" t="str">
        <f>IFERROR(IF(VLOOKUP($A51,EU_Extra!$A:$AD,COLUMN(EU_Extra!W$3),FALSE)=0,"",VLOOKUP($A51,EU_Extra!$A:$AD,COLUMN(EU_Extra!W$3),FALSE)),"")</f>
        <v/>
      </c>
      <c r="Y51" s="3" t="str">
        <f>IFERROR(IF(VLOOKUP($A51,EU_Extra!$A:$AD,COLUMN(EU_Extra!X$3),FALSE)=0,"",VLOOKUP($A51,EU_Extra!$A:$AD,COLUMN(EU_Extra!X$3),FALSE)),"")</f>
        <v/>
      </c>
      <c r="Z51" s="3" t="str">
        <f>IFERROR(IF(VLOOKUP($A51,EU_Extra!$A:$AD,COLUMN(EU_Extra!Y$3),FALSE)=0,"",VLOOKUP($A51,EU_Extra!$A:$AD,COLUMN(EU_Extra!Y$3),FALSE)),"")</f>
        <v/>
      </c>
      <c r="AA51" s="157">
        <f t="shared" si="2"/>
        <v>0</v>
      </c>
      <c r="AB51" s="3">
        <f t="shared" si="3"/>
        <v>9.5999999999999992E-4</v>
      </c>
      <c r="AC51" s="3">
        <f t="shared" si="4"/>
        <v>0</v>
      </c>
      <c r="AD51" s="3">
        <f t="shared" si="5"/>
        <v>0</v>
      </c>
      <c r="AE51" s="3" t="str">
        <f t="shared" si="6"/>
        <v/>
      </c>
      <c r="AF51" s="3"/>
      <c r="AG51" s="3"/>
      <c r="AH51" s="3"/>
      <c r="AI51" s="3"/>
      <c r="AJ51" s="3" t="str">
        <f>IFERROR(IF(VLOOKUP($A51,EU_Extra!$A:$AD,COLUMN(EU_Extra!AC$3),FALSE)=0,"",VLOOKUP($A51,EU_Extra!$A:$AD,COLUMN(EU_Extra!AC$3),FALSE)),"")</f>
        <v/>
      </c>
      <c r="AK51" s="3" t="str">
        <f>IFERROR(IF(VLOOKUP($A51,EU_Extra!$A:$AD,COLUMN(EU_Extra!AD$3),FALSE)=0,"",VLOOKUP($A51,EU_Extra!$A:$AD,COLUMN(EU_Extra!AD$3),FALSE)),"")</f>
        <v/>
      </c>
      <c r="AO51" s="85" t="str">
        <f t="shared" si="7"/>
        <v>Ausfuhr_CK</v>
      </c>
      <c r="AP51" s="2" t="str">
        <f t="shared" si="8"/>
        <v>Ausfuhr</v>
      </c>
      <c r="AQ51" s="2" t="str">
        <f t="shared" si="9"/>
        <v>CK</v>
      </c>
      <c r="AR51" s="2" t="str">
        <f>VLOOKUP(AQ51,Countries!A:B,2,FALSE)</f>
        <v>Cookinseln</v>
      </c>
      <c r="AS51" s="3" t="str">
        <f t="shared" si="10"/>
        <v/>
      </c>
      <c r="AT51" s="3">
        <f t="shared" si="11"/>
        <v>0</v>
      </c>
      <c r="AU51" s="3" t="str">
        <f t="shared" si="12"/>
        <v/>
      </c>
      <c r="AV51" s="15" t="str">
        <f t="shared" si="13"/>
        <v/>
      </c>
      <c r="AW51" s="88" t="str">
        <f t="shared" si="14"/>
        <v/>
      </c>
      <c r="AX51" s="89">
        <f t="shared" si="15"/>
        <v>4.7999999999999993E-8</v>
      </c>
    </row>
    <row r="52" spans="1:50">
      <c r="A52" s="85" t="str">
        <f t="shared" si="1"/>
        <v>Ausfuhr_CR</v>
      </c>
      <c r="B52" s="2" t="str">
        <f t="shared" si="16"/>
        <v>Ausfuhr</v>
      </c>
      <c r="C52" s="1" t="str">
        <f>Countries!A51</f>
        <v>CR</v>
      </c>
      <c r="D52" s="3" t="str">
        <f>IFERROR(IF(VLOOKUP($A52,EU_Extra!$A:$AD,COLUMN(EU_Extra!#REF!),FALSE)=0,"",VLOOKUP($A52,EU_Extra!$A:$AD,COLUMN(EU_Extra!#REF!),FALSE)),"")</f>
        <v/>
      </c>
      <c r="E52" s="3" t="str">
        <f>IFERROR(IF(VLOOKUP($A52,EU_Extra!$A:$AD,COLUMN(EU_Extra!#REF!),FALSE)=0,"",VLOOKUP($A52,EU_Extra!$A:$AD,COLUMN(EU_Extra!#REF!),FALSE)),"")</f>
        <v/>
      </c>
      <c r="F52" s="3" t="str">
        <f>IFERROR(IF(VLOOKUP($A52,EU_Extra!$A:$AD,COLUMN(EU_Extra!E$3),FALSE)=0,"",VLOOKUP($A52,EU_Extra!$A:$AD,COLUMN(EU_Extra!E$3),FALSE)),"")</f>
        <v/>
      </c>
      <c r="G52" s="3">
        <f>IFERROR(IF(VLOOKUP($A52,EU_Extra!$A:$AD,COLUMN(EU_Extra!F$3),FALSE)=0,"",VLOOKUP($A52,EU_Extra!$A:$AD,COLUMN(EU_Extra!F$3),FALSE)),"")</f>
        <v>1.1599999999999999E-2</v>
      </c>
      <c r="H52" s="3">
        <f>IFERROR(IF(VLOOKUP($A52,EU_Extra!$A:$AD,COLUMN(EU_Extra!G$3),FALSE)=0,"",VLOOKUP($A52,EU_Extra!$A:$AD,COLUMN(EU_Extra!G$3),FALSE)),"")</f>
        <v>1.0499999999999999E-2</v>
      </c>
      <c r="I52" s="3">
        <f>IFERROR(IF(VLOOKUP($A52,EU_Extra!$A:$AD,COLUMN(EU_Extra!H$3),FALSE)=0,"",VLOOKUP($A52,EU_Extra!$A:$AD,COLUMN(EU_Extra!H$3),FALSE)),"")</f>
        <v>1.0699999999999999E-2</v>
      </c>
      <c r="J52" s="3">
        <f>IFERROR(IF(VLOOKUP($A52,EU_Extra!$A:$AD,COLUMN(EU_Extra!I$3),FALSE)=0,"",VLOOKUP($A52,EU_Extra!$A:$AD,COLUMN(EU_Extra!I$3),FALSE)),"")</f>
        <v>1.1399999999999999E-2</v>
      </c>
      <c r="K52" s="3">
        <f>IFERROR(IF(VLOOKUP($A52,EU_Extra!$A:$AD,COLUMN(EU_Extra!J$3),FALSE)=0,"",VLOOKUP($A52,EU_Extra!$A:$AD,COLUMN(EU_Extra!J$3),FALSE)),"")</f>
        <v>5.7999999999999996E-3</v>
      </c>
      <c r="L52" s="3" t="str">
        <f>IFERROR(IF(VLOOKUP($A52,EU_Extra!$A:$AD,COLUMN(EU_Extra!K$3),FALSE)=0,"",VLOOKUP($A52,EU_Extra!$A:$AD,COLUMN(EU_Extra!K$3),FALSE)),"")</f>
        <v/>
      </c>
      <c r="M52" s="3">
        <f>IFERROR(IF(VLOOKUP($A52,EU_Extra!$A:$AD,COLUMN(EU_Extra!L$3),FALSE)=0,"",VLOOKUP($A52,EU_Extra!$A:$AD,COLUMN(EU_Extra!L$3),FALSE)),"")</f>
        <v>5.2199999999999996E-2</v>
      </c>
      <c r="N52" s="3">
        <f>IFERROR(IF(VLOOKUP($A52,EU_Extra!$A:$AD,COLUMN(EU_Extra!M$3),FALSE)=0,"",VLOOKUP($A52,EU_Extra!$A:$AD,COLUMN(EU_Extra!M$3),FALSE)),"")</f>
        <v>2.9999999999999997E-5</v>
      </c>
      <c r="O52" s="3">
        <f>IFERROR(IF(VLOOKUP($A52,EU_Extra!$A:$AD,COLUMN(EU_Extra!N$3),FALSE)=0,"",VLOOKUP($A52,EU_Extra!$A:$AD,COLUMN(EU_Extra!N$3),FALSE)),"")</f>
        <v>3.4199999999999996E-4</v>
      </c>
      <c r="P52" s="3">
        <f>IFERROR(IF(VLOOKUP($A52,EU_Extra!$A:$AD,COLUMN(EU_Extra!O$3),FALSE)=0,"",VLOOKUP($A52,EU_Extra!$A:$AD,COLUMN(EU_Extra!O$3),FALSE)),"")</f>
        <v>2.0063599999999997E-2</v>
      </c>
      <c r="Q52" s="3">
        <f>IFERROR(IF(VLOOKUP($A52,EU_Extra!$A:$AD,COLUMN(EU_Extra!P$3),FALSE)=0,"",VLOOKUP($A52,EU_Extra!$A:$AD,COLUMN(EU_Extra!P$3),FALSE)),"")</f>
        <v>1.8999999999999998E-5</v>
      </c>
      <c r="R52" s="3">
        <f>IFERROR(IF(VLOOKUP($A52,EU_Extra!$A:$AD,COLUMN(EU_Extra!Q$3),FALSE)=0,"",VLOOKUP($A52,EU_Extra!$A:$AD,COLUMN(EU_Extra!Q$3),FALSE)),"")</f>
        <v>2.4149999999999998E-2</v>
      </c>
      <c r="S52" s="3" t="str">
        <f>IFERROR(IF(VLOOKUP($A52,EU_Extra!$A:$AD,COLUMN(EU_Extra!R$3),FALSE)=0,"",VLOOKUP($A52,EU_Extra!$A:$AD,COLUMN(EU_Extra!R$3),FALSE)),"")</f>
        <v/>
      </c>
      <c r="T52" s="3">
        <f>IFERROR(IF(VLOOKUP($A52,EU_Extra!$A:$AD,COLUMN(EU_Extra!S$3),FALSE)=0,"",VLOOKUP($A52,EU_Extra!$A:$AD,COLUMN(EU_Extra!S$3),FALSE)),"")</f>
        <v>1.3972E-4</v>
      </c>
      <c r="U52" s="3">
        <f>IFERROR(IF(VLOOKUP($A52,EU_Extra!$A:$AD,COLUMN(EU_Extra!T$3),FALSE)=0,"",VLOOKUP($A52,EU_Extra!$A:$AD,COLUMN(EU_Extra!T$3),FALSE)),"")</f>
        <v>2.0183999999999998E-4</v>
      </c>
      <c r="V52" s="3">
        <f>IFERROR(IF(VLOOKUP($A52,EU_Extra!$A:$AD,COLUMN(EU_Extra!U$3),FALSE)=0,"",VLOOKUP($A52,EU_Extra!$A:$AD,COLUMN(EU_Extra!U$3),FALSE)),"")</f>
        <v>2.4952799999999999E-3</v>
      </c>
      <c r="W52" s="3">
        <f>IFERROR(IF(VLOOKUP($A52,EU_Extra!$A:$AD,COLUMN(EU_Extra!V$3),FALSE)=0,"",VLOOKUP($A52,EU_Extra!$A:$AD,COLUMN(EU_Extra!V$3),FALSE)),"")</f>
        <v>1.5429999999999999E-3</v>
      </c>
      <c r="X52" s="3">
        <f>IFERROR(IF(VLOOKUP($A52,EU_Extra!$A:$AD,COLUMN(EU_Extra!W$3),FALSE)=0,"",VLOOKUP($A52,EU_Extra!$A:$AD,COLUMN(EU_Extra!W$3),FALSE)),"")</f>
        <v>1.8100799999999999E-3</v>
      </c>
      <c r="Y52" s="3">
        <f>IFERROR(IF(VLOOKUP($A52,EU_Extra!$A:$AD,COLUMN(EU_Extra!X$3),FALSE)=0,"",VLOOKUP($A52,EU_Extra!$A:$AD,COLUMN(EU_Extra!X$3),FALSE)),"")</f>
        <v>3.2318799999999999E-3</v>
      </c>
      <c r="Z52" s="3">
        <f>IFERROR(IF(VLOOKUP($A52,EU_Extra!$A:$AD,COLUMN(EU_Extra!Y$3),FALSE)=0,"",VLOOKUP($A52,EU_Extra!$A:$AD,COLUMN(EU_Extra!Y$3),FALSE)),"")</f>
        <v>7.7047999999999993E-4</v>
      </c>
      <c r="AA52" s="157">
        <f t="shared" si="2"/>
        <v>1.0866666666666665E-2</v>
      </c>
      <c r="AB52" s="3">
        <f t="shared" si="3"/>
        <v>1.7077999999999999E-4</v>
      </c>
      <c r="AC52" s="3">
        <f t="shared" si="4"/>
        <v>1.9494533333333335E-3</v>
      </c>
      <c r="AD52" s="3">
        <f t="shared" si="5"/>
        <v>2.1949866666666662E-3</v>
      </c>
      <c r="AE52" s="3">
        <f t="shared" si="6"/>
        <v>2.00118E-3</v>
      </c>
      <c r="AF52" s="3"/>
      <c r="AG52" s="3"/>
      <c r="AH52" s="3"/>
      <c r="AI52" s="3"/>
      <c r="AJ52" s="3" t="str">
        <f>IFERROR(IF(VLOOKUP($A52,EU_Extra!$A:$AD,COLUMN(EU_Extra!AC$3),FALSE)=0,"",VLOOKUP($A52,EU_Extra!$A:$AD,COLUMN(EU_Extra!AC$3),FALSE)),"")</f>
        <v/>
      </c>
      <c r="AK52" s="3" t="str">
        <f>IFERROR(IF(VLOOKUP($A52,EU_Extra!$A:$AD,COLUMN(EU_Extra!AD$3),FALSE)=0,"",VLOOKUP($A52,EU_Extra!$A:$AD,COLUMN(EU_Extra!AD$3),FALSE)),"")</f>
        <v/>
      </c>
      <c r="AO52" s="85" t="str">
        <f t="shared" si="7"/>
        <v>Ausfuhr_CR</v>
      </c>
      <c r="AP52" s="2" t="str">
        <f t="shared" si="8"/>
        <v>Ausfuhr</v>
      </c>
      <c r="AQ52" s="2" t="str">
        <f t="shared" si="9"/>
        <v>CR</v>
      </c>
      <c r="AR52" s="2" t="str">
        <f>VLOOKUP(AQ52,Countries!A:B,2,FALSE)</f>
        <v>Costa Rica</v>
      </c>
      <c r="AS52" s="3">
        <f t="shared" si="10"/>
        <v>7.7047999999999993E-4</v>
      </c>
      <c r="AT52" s="3">
        <f t="shared" si="11"/>
        <v>2.1949866666666662E-3</v>
      </c>
      <c r="AU52" s="3">
        <f t="shared" si="12"/>
        <v>1.4245066666666662E-3</v>
      </c>
      <c r="AV52" s="15">
        <f t="shared" si="13"/>
        <v>1.8488561733207693</v>
      </c>
      <c r="AW52" s="88">
        <f t="shared" si="14"/>
        <v>8.4199960454622274E-7</v>
      </c>
      <c r="AX52" s="89">
        <f t="shared" si="15"/>
        <v>1.567368002074448E-6</v>
      </c>
    </row>
    <row r="53" spans="1:50">
      <c r="A53" s="85" t="str">
        <f t="shared" si="1"/>
        <v>Ausfuhr_CI</v>
      </c>
      <c r="B53" s="2" t="str">
        <f t="shared" si="16"/>
        <v>Ausfuhr</v>
      </c>
      <c r="C53" s="1" t="str">
        <f>Countries!A52</f>
        <v>CI</v>
      </c>
      <c r="D53" s="3" t="str">
        <f>IFERROR(IF(VLOOKUP($A53,EU_Extra!$A:$AD,COLUMN(EU_Extra!#REF!),FALSE)=0,"",VLOOKUP($A53,EU_Extra!$A:$AD,COLUMN(EU_Extra!#REF!),FALSE)),"")</f>
        <v/>
      </c>
      <c r="E53" s="3" t="str">
        <f>IFERROR(IF(VLOOKUP($A53,EU_Extra!$A:$AD,COLUMN(EU_Extra!#REF!),FALSE)=0,"",VLOOKUP($A53,EU_Extra!$A:$AD,COLUMN(EU_Extra!#REF!),FALSE)),"")</f>
        <v/>
      </c>
      <c r="F53" s="3">
        <f>IFERROR(IF(VLOOKUP($A53,EU_Extra!$A:$AD,COLUMN(EU_Extra!E$3),FALSE)=0,"",VLOOKUP($A53,EU_Extra!$A:$AD,COLUMN(EU_Extra!E$3),FALSE)),"")</f>
        <v>32.905699999999996</v>
      </c>
      <c r="G53" s="3">
        <f>IFERROR(IF(VLOOKUP($A53,EU_Extra!$A:$AD,COLUMN(EU_Extra!F$3),FALSE)=0,"",VLOOKUP($A53,EU_Extra!$A:$AD,COLUMN(EU_Extra!F$3),FALSE)),"")</f>
        <v>54.827300000000001</v>
      </c>
      <c r="H53" s="3">
        <f>IFERROR(IF(VLOOKUP($A53,EU_Extra!$A:$AD,COLUMN(EU_Extra!G$3),FALSE)=0,"",VLOOKUP($A53,EU_Extra!$A:$AD,COLUMN(EU_Extra!G$3),FALSE)),"")</f>
        <v>9.3421959999999995</v>
      </c>
      <c r="I53" s="3">
        <f>IFERROR(IF(VLOOKUP($A53,EU_Extra!$A:$AD,COLUMN(EU_Extra!H$3),FALSE)=0,"",VLOOKUP($A53,EU_Extra!$A:$AD,COLUMN(EU_Extra!H$3),FALSE)),"")</f>
        <v>0.13169999999999998</v>
      </c>
      <c r="J53" s="3">
        <f>IFERROR(IF(VLOOKUP($A53,EU_Extra!$A:$AD,COLUMN(EU_Extra!I$3),FALSE)=0,"",VLOOKUP($A53,EU_Extra!$A:$AD,COLUMN(EU_Extra!I$3),FALSE)),"")</f>
        <v>0.18639999999999998</v>
      </c>
      <c r="K53" s="3">
        <f>IFERROR(IF(VLOOKUP($A53,EU_Extra!$A:$AD,COLUMN(EU_Extra!J$3),FALSE)=0,"",VLOOKUP($A53,EU_Extra!$A:$AD,COLUMN(EU_Extra!J$3),FALSE)),"")</f>
        <v>0.35399999999999998</v>
      </c>
      <c r="L53" s="3">
        <f>IFERROR(IF(VLOOKUP($A53,EU_Extra!$A:$AD,COLUMN(EU_Extra!K$3),FALSE)=0,"",VLOOKUP($A53,EU_Extra!$A:$AD,COLUMN(EU_Extra!K$3),FALSE)),"")</f>
        <v>8.4600000000000005E-3</v>
      </c>
      <c r="M53" s="3">
        <f>IFERROR(IF(VLOOKUP($A53,EU_Extra!$A:$AD,COLUMN(EU_Extra!L$3),FALSE)=0,"",VLOOKUP($A53,EU_Extra!$A:$AD,COLUMN(EU_Extra!L$3),FALSE)),"")</f>
        <v>6.6999999999999994E-3</v>
      </c>
      <c r="N53" s="3">
        <f>IFERROR(IF(VLOOKUP($A53,EU_Extra!$A:$AD,COLUMN(EU_Extra!M$3),FALSE)=0,"",VLOOKUP($A53,EU_Extra!$A:$AD,COLUMN(EU_Extra!M$3),FALSE)),"")</f>
        <v>0.54626920000000001</v>
      </c>
      <c r="O53" s="3">
        <f>IFERROR(IF(VLOOKUP($A53,EU_Extra!$A:$AD,COLUMN(EU_Extra!N$3),FALSE)=0,"",VLOOKUP($A53,EU_Extra!$A:$AD,COLUMN(EU_Extra!N$3),FALSE)),"")</f>
        <v>0.31232051999999999</v>
      </c>
      <c r="P53" s="3">
        <f>IFERROR(IF(VLOOKUP($A53,EU_Extra!$A:$AD,COLUMN(EU_Extra!O$3),FALSE)=0,"",VLOOKUP($A53,EU_Extra!$A:$AD,COLUMN(EU_Extra!O$3),FALSE)),"")</f>
        <v>1.1167959999999999E-2</v>
      </c>
      <c r="Q53" s="3">
        <f>IFERROR(IF(VLOOKUP($A53,EU_Extra!$A:$AD,COLUMN(EU_Extra!P$3),FALSE)=0,"",VLOOKUP($A53,EU_Extra!$A:$AD,COLUMN(EU_Extra!P$3),FALSE)),"")</f>
        <v>9.4147999999999992E-3</v>
      </c>
      <c r="R53" s="3">
        <f>IFERROR(IF(VLOOKUP($A53,EU_Extra!$A:$AD,COLUMN(EU_Extra!Q$3),FALSE)=0,"",VLOOKUP($A53,EU_Extra!$A:$AD,COLUMN(EU_Extra!Q$3),FALSE)),"")</f>
        <v>6.0229599999999991E-3</v>
      </c>
      <c r="S53" s="3">
        <f>IFERROR(IF(VLOOKUP($A53,EU_Extra!$A:$AD,COLUMN(EU_Extra!R$3),FALSE)=0,"",VLOOKUP($A53,EU_Extra!$A:$AD,COLUMN(EU_Extra!R$3),FALSE)),"")</f>
        <v>0.14643608</v>
      </c>
      <c r="T53" s="3">
        <f>IFERROR(IF(VLOOKUP($A53,EU_Extra!$A:$AD,COLUMN(EU_Extra!S$3),FALSE)=0,"",VLOOKUP($A53,EU_Extra!$A:$AD,COLUMN(EU_Extra!S$3),FALSE)),"")</f>
        <v>2.470704E-2</v>
      </c>
      <c r="U53" s="3">
        <f>IFERROR(IF(VLOOKUP($A53,EU_Extra!$A:$AD,COLUMN(EU_Extra!T$3),FALSE)=0,"",VLOOKUP($A53,EU_Extra!$A:$AD,COLUMN(EU_Extra!T$3),FALSE)),"")</f>
        <v>1.1172039999999999E-2</v>
      </c>
      <c r="V53" s="3">
        <f>IFERROR(IF(VLOOKUP($A53,EU_Extra!$A:$AD,COLUMN(EU_Extra!U$3),FALSE)=0,"",VLOOKUP($A53,EU_Extra!$A:$AD,COLUMN(EU_Extra!U$3),FALSE)),"")</f>
        <v>3.9964600799999999</v>
      </c>
      <c r="W53" s="3">
        <f>IFERROR(IF(VLOOKUP($A53,EU_Extra!$A:$AD,COLUMN(EU_Extra!V$3),FALSE)=0,"",VLOOKUP($A53,EU_Extra!$A:$AD,COLUMN(EU_Extra!V$3),FALSE)),"")</f>
        <v>2.0560327200000001</v>
      </c>
      <c r="X53" s="3">
        <f>IFERROR(IF(VLOOKUP($A53,EU_Extra!$A:$AD,COLUMN(EU_Extra!W$3),FALSE)=0,"",VLOOKUP($A53,EU_Extra!$A:$AD,COLUMN(EU_Extra!W$3),FALSE)),"")</f>
        <v>1.9612101199999998</v>
      </c>
      <c r="Y53" s="3">
        <f>IFERROR(IF(VLOOKUP($A53,EU_Extra!$A:$AD,COLUMN(EU_Extra!X$3),FALSE)=0,"",VLOOKUP($A53,EU_Extra!$A:$AD,COLUMN(EU_Extra!X$3),FALSE)),"")</f>
        <v>7.5077039999999998E-2</v>
      </c>
      <c r="Z53" s="3">
        <f>IFERROR(IF(VLOOKUP($A53,EU_Extra!$A:$AD,COLUMN(EU_Extra!Y$3),FALSE)=0,"",VLOOKUP($A53,EU_Extra!$A:$AD,COLUMN(EU_Extra!Y$3),FALSE)),"")</f>
        <v>1.070364E-2</v>
      </c>
      <c r="AA53" s="157">
        <f t="shared" si="2"/>
        <v>3.2200986666666669</v>
      </c>
      <c r="AB53" s="3">
        <f t="shared" si="3"/>
        <v>6.0771719999999994E-2</v>
      </c>
      <c r="AC53" s="3">
        <f t="shared" si="4"/>
        <v>2.6712343066666668</v>
      </c>
      <c r="AD53" s="3">
        <f t="shared" si="5"/>
        <v>1.3641066266666666</v>
      </c>
      <c r="AE53" s="3">
        <f t="shared" si="6"/>
        <v>4.2890339999999999E-2</v>
      </c>
      <c r="AF53" s="3"/>
      <c r="AG53" s="3"/>
      <c r="AH53" s="3"/>
      <c r="AI53" s="3"/>
      <c r="AJ53" s="3" t="str">
        <f>IFERROR(IF(VLOOKUP($A53,EU_Extra!$A:$AD,COLUMN(EU_Extra!AC$3),FALSE)=0,"",VLOOKUP($A53,EU_Extra!$A:$AD,COLUMN(EU_Extra!AC$3),FALSE)),"")</f>
        <v/>
      </c>
      <c r="AK53" s="3" t="str">
        <f>IFERROR(IF(VLOOKUP($A53,EU_Extra!$A:$AD,COLUMN(EU_Extra!AD$3),FALSE)=0,"",VLOOKUP($A53,EU_Extra!$A:$AD,COLUMN(EU_Extra!AD$3),FALSE)),"")</f>
        <v/>
      </c>
      <c r="AO53" s="85" t="str">
        <f t="shared" si="7"/>
        <v>Ausfuhr_CI</v>
      </c>
      <c r="AP53" s="2" t="str">
        <f t="shared" si="8"/>
        <v>Ausfuhr</v>
      </c>
      <c r="AQ53" s="2" t="str">
        <f t="shared" si="9"/>
        <v>CI</v>
      </c>
      <c r="AR53" s="2" t="str">
        <f>VLOOKUP(AQ53,Countries!A:B,2,FALSE)</f>
        <v>Cote d'Ivoire</v>
      </c>
      <c r="AS53" s="3">
        <f t="shared" si="10"/>
        <v>1.070364E-2</v>
      </c>
      <c r="AT53" s="3">
        <f t="shared" si="11"/>
        <v>1.3641066266666666</v>
      </c>
      <c r="AU53" s="3">
        <f t="shared" si="12"/>
        <v>1.3534029866666666</v>
      </c>
      <c r="AV53" s="15" t="str">
        <f t="shared" si="13"/>
        <v/>
      </c>
      <c r="AW53" s="88">
        <f t="shared" si="14"/>
        <v>1.1066486199778233E-5</v>
      </c>
      <c r="AX53" s="89">
        <f t="shared" si="15"/>
        <v>9.4366204320833324E-4</v>
      </c>
    </row>
    <row r="54" spans="1:50">
      <c r="A54" s="85" t="str">
        <f t="shared" si="1"/>
        <v>Ausfuhr_CW</v>
      </c>
      <c r="B54" s="2" t="str">
        <f t="shared" si="16"/>
        <v>Ausfuhr</v>
      </c>
      <c r="C54" s="1" t="str">
        <f>Countries!A53</f>
        <v>CW</v>
      </c>
      <c r="D54" s="3" t="str">
        <f>IFERROR(IF(VLOOKUP($A54,EU_Extra!$A:$AD,COLUMN(EU_Extra!#REF!),FALSE)=0,"",VLOOKUP($A54,EU_Extra!$A:$AD,COLUMN(EU_Extra!#REF!),FALSE)),"")</f>
        <v/>
      </c>
      <c r="E54" s="3" t="str">
        <f>IFERROR(IF(VLOOKUP($A54,EU_Extra!$A:$AD,COLUMN(EU_Extra!#REF!),FALSE)=0,"",VLOOKUP($A54,EU_Extra!$A:$AD,COLUMN(EU_Extra!#REF!),FALSE)),"")</f>
        <v/>
      </c>
      <c r="F54" s="3" t="str">
        <f>IFERROR(IF(VLOOKUP($A54,EU_Extra!$A:$AD,COLUMN(EU_Extra!E$3),FALSE)=0,"",VLOOKUP($A54,EU_Extra!$A:$AD,COLUMN(EU_Extra!E$3),FALSE)),"")</f>
        <v/>
      </c>
      <c r="G54" s="3" t="str">
        <f>IFERROR(IF(VLOOKUP($A54,EU_Extra!$A:$AD,COLUMN(EU_Extra!F$3),FALSE)=0,"",VLOOKUP($A54,EU_Extra!$A:$AD,COLUMN(EU_Extra!F$3),FALSE)),"")</f>
        <v/>
      </c>
      <c r="H54" s="3" t="str">
        <f>IFERROR(IF(VLOOKUP($A54,EU_Extra!$A:$AD,COLUMN(EU_Extra!G$3),FALSE)=0,"",VLOOKUP($A54,EU_Extra!$A:$AD,COLUMN(EU_Extra!G$3),FALSE)),"")</f>
        <v/>
      </c>
      <c r="I54" s="3" t="str">
        <f>IFERROR(IF(VLOOKUP($A54,EU_Extra!$A:$AD,COLUMN(EU_Extra!H$3),FALSE)=0,"",VLOOKUP($A54,EU_Extra!$A:$AD,COLUMN(EU_Extra!H$3),FALSE)),"")</f>
        <v/>
      </c>
      <c r="J54" s="3" t="str">
        <f>IFERROR(IF(VLOOKUP($A54,EU_Extra!$A:$AD,COLUMN(EU_Extra!I$3),FALSE)=0,"",VLOOKUP($A54,EU_Extra!$A:$AD,COLUMN(EU_Extra!I$3),FALSE)),"")</f>
        <v/>
      </c>
      <c r="K54" s="3" t="str">
        <f>IFERROR(IF(VLOOKUP($A54,EU_Extra!$A:$AD,COLUMN(EU_Extra!J$3),FALSE)=0,"",VLOOKUP($A54,EU_Extra!$A:$AD,COLUMN(EU_Extra!J$3),FALSE)),"")</f>
        <v/>
      </c>
      <c r="L54" s="3" t="str">
        <f>IFERROR(IF(VLOOKUP($A54,EU_Extra!$A:$AD,COLUMN(EU_Extra!K$3),FALSE)=0,"",VLOOKUP($A54,EU_Extra!$A:$AD,COLUMN(EU_Extra!K$3),FALSE)),"")</f>
        <v/>
      </c>
      <c r="M54" s="3" t="str">
        <f>IFERROR(IF(VLOOKUP($A54,EU_Extra!$A:$AD,COLUMN(EU_Extra!L$3),FALSE)=0,"",VLOOKUP($A54,EU_Extra!$A:$AD,COLUMN(EU_Extra!L$3),FALSE)),"")</f>
        <v/>
      </c>
      <c r="N54" s="3" t="str">
        <f>IFERROR(IF(VLOOKUP($A54,EU_Extra!$A:$AD,COLUMN(EU_Extra!M$3),FALSE)=0,"",VLOOKUP($A54,EU_Extra!$A:$AD,COLUMN(EU_Extra!M$3),FALSE)),"")</f>
        <v/>
      </c>
      <c r="O54" s="3" t="str">
        <f>IFERROR(IF(VLOOKUP($A54,EU_Extra!$A:$AD,COLUMN(EU_Extra!N$3),FALSE)=0,"",VLOOKUP($A54,EU_Extra!$A:$AD,COLUMN(EU_Extra!N$3),FALSE)),"")</f>
        <v/>
      </c>
      <c r="P54" s="3" t="str">
        <f>IFERROR(IF(VLOOKUP($A54,EU_Extra!$A:$AD,COLUMN(EU_Extra!O$3),FALSE)=0,"",VLOOKUP($A54,EU_Extra!$A:$AD,COLUMN(EU_Extra!O$3),FALSE)),"")</f>
        <v/>
      </c>
      <c r="Q54" s="3">
        <f>IFERROR(IF(VLOOKUP($A54,EU_Extra!$A:$AD,COLUMN(EU_Extra!P$3),FALSE)=0,"",VLOOKUP($A54,EU_Extra!$A:$AD,COLUMN(EU_Extra!P$3),FALSE)),"")</f>
        <v>1E-3</v>
      </c>
      <c r="R54" s="3">
        <f>IFERROR(IF(VLOOKUP($A54,EU_Extra!$A:$AD,COLUMN(EU_Extra!Q$3),FALSE)=0,"",VLOOKUP($A54,EU_Extra!$A:$AD,COLUMN(EU_Extra!Q$3),FALSE)),"")</f>
        <v>9.4430799999999995E-3</v>
      </c>
      <c r="S54" s="3">
        <f>IFERROR(IF(VLOOKUP($A54,EU_Extra!$A:$AD,COLUMN(EU_Extra!R$3),FALSE)=0,"",VLOOKUP($A54,EU_Extra!$A:$AD,COLUMN(EU_Extra!R$3),FALSE)),"")</f>
        <v>1.1647319999999999E-2</v>
      </c>
      <c r="T54" s="3">
        <f>IFERROR(IF(VLOOKUP($A54,EU_Extra!$A:$AD,COLUMN(EU_Extra!S$3),FALSE)=0,"",VLOOKUP($A54,EU_Extra!$A:$AD,COLUMN(EU_Extra!S$3),FALSE)),"")</f>
        <v>8.1685200000000003E-3</v>
      </c>
      <c r="U54" s="3">
        <f>IFERROR(IF(VLOOKUP($A54,EU_Extra!$A:$AD,COLUMN(EU_Extra!T$3),FALSE)=0,"",VLOOKUP($A54,EU_Extra!$A:$AD,COLUMN(EU_Extra!T$3),FALSE)),"")</f>
        <v>1.9091199999999998E-3</v>
      </c>
      <c r="V54" s="3">
        <f>IFERROR(IF(VLOOKUP($A54,EU_Extra!$A:$AD,COLUMN(EU_Extra!U$3),FALSE)=0,"",VLOOKUP($A54,EU_Extra!$A:$AD,COLUMN(EU_Extra!U$3),FALSE)),"")</f>
        <v>3.2767199999999999E-3</v>
      </c>
      <c r="W54" s="3">
        <f>IFERROR(IF(VLOOKUP($A54,EU_Extra!$A:$AD,COLUMN(EU_Extra!V$3),FALSE)=0,"",VLOOKUP($A54,EU_Extra!$A:$AD,COLUMN(EU_Extra!V$3),FALSE)),"")</f>
        <v>7.1623599999999996E-3</v>
      </c>
      <c r="X54" s="3">
        <f>IFERROR(IF(VLOOKUP($A54,EU_Extra!$A:$AD,COLUMN(EU_Extra!W$3),FALSE)=0,"",VLOOKUP($A54,EU_Extra!$A:$AD,COLUMN(EU_Extra!W$3),FALSE)),"")</f>
        <v>8.6839199999999995E-3</v>
      </c>
      <c r="Y54" s="3">
        <f>IFERROR(IF(VLOOKUP($A54,EU_Extra!$A:$AD,COLUMN(EU_Extra!X$3),FALSE)=0,"",VLOOKUP($A54,EU_Extra!$A:$AD,COLUMN(EU_Extra!X$3),FALSE)),"")</f>
        <v>1.6481159999999998E-2</v>
      </c>
      <c r="Z54" s="3">
        <f>IFERROR(IF(VLOOKUP($A54,EU_Extra!$A:$AD,COLUMN(EU_Extra!Y$3),FALSE)=0,"",VLOOKUP($A54,EU_Extra!$A:$AD,COLUMN(EU_Extra!Y$3),FALSE)),"")</f>
        <v>4.5433600000000005E-2</v>
      </c>
      <c r="AA54" s="157">
        <f t="shared" si="2"/>
        <v>0</v>
      </c>
      <c r="AB54" s="3">
        <f t="shared" si="3"/>
        <v>7.2416533333333338E-3</v>
      </c>
      <c r="AC54" s="3">
        <f t="shared" si="4"/>
        <v>6.3743333333333334E-3</v>
      </c>
      <c r="AD54" s="3">
        <f t="shared" si="5"/>
        <v>1.0775813333333334E-2</v>
      </c>
      <c r="AE54" s="3">
        <f t="shared" si="6"/>
        <v>3.095738E-2</v>
      </c>
      <c r="AF54" s="3"/>
      <c r="AG54" s="3"/>
      <c r="AH54" s="3"/>
      <c r="AI54" s="3"/>
      <c r="AJ54" s="3" t="str">
        <f>IFERROR(IF(VLOOKUP($A54,EU_Extra!$A:$AD,COLUMN(EU_Extra!AC$3),FALSE)=0,"",VLOOKUP($A54,EU_Extra!$A:$AD,COLUMN(EU_Extra!AC$3),FALSE)),"")</f>
        <v/>
      </c>
      <c r="AK54" s="3" t="str">
        <f>IFERROR(IF(VLOOKUP($A54,EU_Extra!$A:$AD,COLUMN(EU_Extra!AD$3),FALSE)=0,"",VLOOKUP($A54,EU_Extra!$A:$AD,COLUMN(EU_Extra!AD$3),FALSE)),"")</f>
        <v/>
      </c>
      <c r="AO54" s="85" t="str">
        <f t="shared" si="7"/>
        <v>Ausfuhr_CW</v>
      </c>
      <c r="AP54" s="2" t="str">
        <f t="shared" si="8"/>
        <v>Ausfuhr</v>
      </c>
      <c r="AQ54" s="2" t="str">
        <f t="shared" si="9"/>
        <v>CW</v>
      </c>
      <c r="AR54" s="2" t="str">
        <f>VLOOKUP(AQ54,Countries!A:B,2,FALSE)</f>
        <v>Curacao</v>
      </c>
      <c r="AS54" s="3">
        <f t="shared" si="10"/>
        <v>4.5433600000000005E-2</v>
      </c>
      <c r="AT54" s="3">
        <f t="shared" si="11"/>
        <v>1.0775813333333334E-2</v>
      </c>
      <c r="AU54" s="3">
        <f t="shared" si="12"/>
        <v>-3.4657786666666669E-2</v>
      </c>
      <c r="AV54" s="15">
        <f t="shared" si="13"/>
        <v>-0.76282276442001218</v>
      </c>
      <c r="AW54" s="88">
        <f t="shared" si="14"/>
        <v>4.6812534151582481E-5</v>
      </c>
      <c r="AX54" s="89">
        <f t="shared" si="15"/>
        <v>7.5051000226245265E-6</v>
      </c>
    </row>
    <row r="55" spans="1:50">
      <c r="A55" s="85" t="str">
        <f t="shared" si="1"/>
        <v>Ausfuhr_DK</v>
      </c>
      <c r="B55" s="2" t="str">
        <f t="shared" si="16"/>
        <v>Ausfuhr</v>
      </c>
      <c r="C55" s="1" t="str">
        <f>Countries!A54</f>
        <v>DK</v>
      </c>
      <c r="D55" s="3" t="str">
        <f>IFERROR(IF(VLOOKUP($A55,EU_Extra!$A:$AD,COLUMN(EU_Extra!#REF!),FALSE)=0,"",VLOOKUP($A55,EU_Extra!$A:$AD,COLUMN(EU_Extra!#REF!),FALSE)),"")</f>
        <v/>
      </c>
      <c r="E55" s="3" t="str">
        <f>IFERROR(IF(VLOOKUP($A55,EU_Extra!$A:$AD,COLUMN(EU_Extra!#REF!),FALSE)=0,"",VLOOKUP($A55,EU_Extra!$A:$AD,COLUMN(EU_Extra!#REF!),FALSE)),"")</f>
        <v/>
      </c>
      <c r="F55" s="3" t="str">
        <f>IFERROR(IF(VLOOKUP($A55,EU_Extra!$A:$AD,COLUMN(EU_Extra!E$3),FALSE)=0,"",VLOOKUP($A55,EU_Extra!$A:$AD,COLUMN(EU_Extra!E$3),FALSE)),"")</f>
        <v/>
      </c>
      <c r="G55" s="3" t="str">
        <f>IFERROR(IF(VLOOKUP($A55,EU_Extra!$A:$AD,COLUMN(EU_Extra!F$3),FALSE)=0,"",VLOOKUP($A55,EU_Extra!$A:$AD,COLUMN(EU_Extra!F$3),FALSE)),"")</f>
        <v/>
      </c>
      <c r="H55" s="3" t="str">
        <f>IFERROR(IF(VLOOKUP($A55,EU_Extra!$A:$AD,COLUMN(EU_Extra!G$3),FALSE)=0,"",VLOOKUP($A55,EU_Extra!$A:$AD,COLUMN(EU_Extra!G$3),FALSE)),"")</f>
        <v/>
      </c>
      <c r="I55" s="3" t="str">
        <f>IFERROR(IF(VLOOKUP($A55,EU_Extra!$A:$AD,COLUMN(EU_Extra!H$3),FALSE)=0,"",VLOOKUP($A55,EU_Extra!$A:$AD,COLUMN(EU_Extra!H$3),FALSE)),"")</f>
        <v/>
      </c>
      <c r="J55" s="3" t="str">
        <f>IFERROR(IF(VLOOKUP($A55,EU_Extra!$A:$AD,COLUMN(EU_Extra!I$3),FALSE)=0,"",VLOOKUP($A55,EU_Extra!$A:$AD,COLUMN(EU_Extra!I$3),FALSE)),"")</f>
        <v/>
      </c>
      <c r="K55" s="3" t="str">
        <f>IFERROR(IF(VLOOKUP($A55,EU_Extra!$A:$AD,COLUMN(EU_Extra!J$3),FALSE)=0,"",VLOOKUP($A55,EU_Extra!$A:$AD,COLUMN(EU_Extra!J$3),FALSE)),"")</f>
        <v/>
      </c>
      <c r="L55" s="3" t="str">
        <f>IFERROR(IF(VLOOKUP($A55,EU_Extra!$A:$AD,COLUMN(EU_Extra!K$3),FALSE)=0,"",VLOOKUP($A55,EU_Extra!$A:$AD,COLUMN(EU_Extra!K$3),FALSE)),"")</f>
        <v/>
      </c>
      <c r="M55" s="3" t="str">
        <f>IFERROR(IF(VLOOKUP($A55,EU_Extra!$A:$AD,COLUMN(EU_Extra!L$3),FALSE)=0,"",VLOOKUP($A55,EU_Extra!$A:$AD,COLUMN(EU_Extra!L$3),FALSE)),"")</f>
        <v/>
      </c>
      <c r="N55" s="3" t="str">
        <f>IFERROR(IF(VLOOKUP($A55,EU_Extra!$A:$AD,COLUMN(EU_Extra!M$3),FALSE)=0,"",VLOOKUP($A55,EU_Extra!$A:$AD,COLUMN(EU_Extra!M$3),FALSE)),"")</f>
        <v/>
      </c>
      <c r="O55" s="3" t="str">
        <f>IFERROR(IF(VLOOKUP($A55,EU_Extra!$A:$AD,COLUMN(EU_Extra!N$3),FALSE)=0,"",VLOOKUP($A55,EU_Extra!$A:$AD,COLUMN(EU_Extra!N$3),FALSE)),"")</f>
        <v/>
      </c>
      <c r="P55" s="3" t="str">
        <f>IFERROR(IF(VLOOKUP($A55,EU_Extra!$A:$AD,COLUMN(EU_Extra!O$3),FALSE)=0,"",VLOOKUP($A55,EU_Extra!$A:$AD,COLUMN(EU_Extra!O$3),FALSE)),"")</f>
        <v/>
      </c>
      <c r="Q55" s="3" t="str">
        <f>IFERROR(IF(VLOOKUP($A55,EU_Extra!$A:$AD,COLUMN(EU_Extra!P$3),FALSE)=0,"",VLOOKUP($A55,EU_Extra!$A:$AD,COLUMN(EU_Extra!P$3),FALSE)),"")</f>
        <v/>
      </c>
      <c r="R55" s="3" t="str">
        <f>IFERROR(IF(VLOOKUP($A55,EU_Extra!$A:$AD,COLUMN(EU_Extra!Q$3),FALSE)=0,"",VLOOKUP($A55,EU_Extra!$A:$AD,COLUMN(EU_Extra!Q$3),FALSE)),"")</f>
        <v/>
      </c>
      <c r="S55" s="3" t="str">
        <f>IFERROR(IF(VLOOKUP($A55,EU_Extra!$A:$AD,COLUMN(EU_Extra!R$3),FALSE)=0,"",VLOOKUP($A55,EU_Extra!$A:$AD,COLUMN(EU_Extra!R$3),FALSE)),"")</f>
        <v/>
      </c>
      <c r="T55" s="3" t="str">
        <f>IFERROR(IF(VLOOKUP($A55,EU_Extra!$A:$AD,COLUMN(EU_Extra!S$3),FALSE)=0,"",VLOOKUP($A55,EU_Extra!$A:$AD,COLUMN(EU_Extra!S$3),FALSE)),"")</f>
        <v/>
      </c>
      <c r="U55" s="3" t="str">
        <f>IFERROR(IF(VLOOKUP($A55,EU_Extra!$A:$AD,COLUMN(EU_Extra!T$3),FALSE)=0,"",VLOOKUP($A55,EU_Extra!$A:$AD,COLUMN(EU_Extra!T$3),FALSE)),"")</f>
        <v/>
      </c>
      <c r="V55" s="3" t="str">
        <f>IFERROR(IF(VLOOKUP($A55,EU_Extra!$A:$AD,COLUMN(EU_Extra!U$3),FALSE)=0,"",VLOOKUP($A55,EU_Extra!$A:$AD,COLUMN(EU_Extra!U$3),FALSE)),"")</f>
        <v/>
      </c>
      <c r="W55" s="3" t="str">
        <f>IFERROR(IF(VLOOKUP($A55,EU_Extra!$A:$AD,COLUMN(EU_Extra!V$3),FALSE)=0,"",VLOOKUP($A55,EU_Extra!$A:$AD,COLUMN(EU_Extra!V$3),FALSE)),"")</f>
        <v/>
      </c>
      <c r="X55" s="3" t="str">
        <f>IFERROR(IF(VLOOKUP($A55,EU_Extra!$A:$AD,COLUMN(EU_Extra!W$3),FALSE)=0,"",VLOOKUP($A55,EU_Extra!$A:$AD,COLUMN(EU_Extra!W$3),FALSE)),"")</f>
        <v/>
      </c>
      <c r="Y55" s="3" t="str">
        <f>IFERROR(IF(VLOOKUP($A55,EU_Extra!$A:$AD,COLUMN(EU_Extra!X$3),FALSE)=0,"",VLOOKUP($A55,EU_Extra!$A:$AD,COLUMN(EU_Extra!X$3),FALSE)),"")</f>
        <v/>
      </c>
      <c r="Z55" s="3" t="str">
        <f>IFERROR(IF(VLOOKUP($A55,EU_Extra!$A:$AD,COLUMN(EU_Extra!Y$3),FALSE)=0,"",VLOOKUP($A55,EU_Extra!$A:$AD,COLUMN(EU_Extra!Y$3),FALSE)),"")</f>
        <v/>
      </c>
      <c r="AA55" s="157">
        <f t="shared" si="2"/>
        <v>0</v>
      </c>
      <c r="AB55" s="3">
        <f t="shared" si="3"/>
        <v>0</v>
      </c>
      <c r="AC55" s="3">
        <f t="shared" si="4"/>
        <v>0</v>
      </c>
      <c r="AD55" s="3">
        <f t="shared" si="5"/>
        <v>0</v>
      </c>
      <c r="AE55" s="3" t="str">
        <f t="shared" si="6"/>
        <v/>
      </c>
      <c r="AF55" s="3"/>
      <c r="AG55" s="3"/>
      <c r="AH55" s="3"/>
      <c r="AI55" s="3"/>
      <c r="AJ55" s="3" t="str">
        <f>IFERROR(IF(VLOOKUP($A55,EU_Extra!$A:$AD,COLUMN(EU_Extra!AC$3),FALSE)=0,"",VLOOKUP($A55,EU_Extra!$A:$AD,COLUMN(EU_Extra!AC$3),FALSE)),"")</f>
        <v/>
      </c>
      <c r="AK55" s="3" t="str">
        <f>IFERROR(IF(VLOOKUP($A55,EU_Extra!$A:$AD,COLUMN(EU_Extra!AD$3),FALSE)=0,"",VLOOKUP($A55,EU_Extra!$A:$AD,COLUMN(EU_Extra!AD$3),FALSE)),"")</f>
        <v/>
      </c>
      <c r="AO55" s="85" t="str">
        <f t="shared" si="7"/>
        <v>Ausfuhr_DK</v>
      </c>
      <c r="AP55" s="2" t="str">
        <f t="shared" si="8"/>
        <v>Ausfuhr</v>
      </c>
      <c r="AQ55" s="2" t="str">
        <f t="shared" si="9"/>
        <v>DK</v>
      </c>
      <c r="AR55" s="2" t="str">
        <f>VLOOKUP(AQ55,Countries!A:B,2,FALSE)</f>
        <v>Dänemark</v>
      </c>
      <c r="AS55" s="3" t="str">
        <f t="shared" si="10"/>
        <v/>
      </c>
      <c r="AT55" s="3">
        <f t="shared" si="11"/>
        <v>0</v>
      </c>
      <c r="AU55" s="3" t="str">
        <f t="shared" si="12"/>
        <v/>
      </c>
      <c r="AV55" s="15" t="str">
        <f t="shared" si="13"/>
        <v/>
      </c>
      <c r="AW55" s="88" t="str">
        <f t="shared" si="14"/>
        <v/>
      </c>
      <c r="AX55" s="89">
        <f t="shared" si="15"/>
        <v>5.1999999999999989E-8</v>
      </c>
    </row>
    <row r="56" spans="1:50">
      <c r="A56" s="85" t="str">
        <f t="shared" si="1"/>
        <v>Ausfuhr_DD</v>
      </c>
      <c r="B56" s="2" t="str">
        <f t="shared" si="16"/>
        <v>Ausfuhr</v>
      </c>
      <c r="C56" s="1" t="str">
        <f>Countries!A55</f>
        <v>DD</v>
      </c>
      <c r="D56" s="3" t="str">
        <f>IFERROR(IF(VLOOKUP($A56,EU_Extra!$A:$AD,COLUMN(EU_Extra!#REF!),FALSE)=0,"",VLOOKUP($A56,EU_Extra!$A:$AD,COLUMN(EU_Extra!#REF!),FALSE)),"")</f>
        <v/>
      </c>
      <c r="E56" s="3" t="str">
        <f>IFERROR(IF(VLOOKUP($A56,EU_Extra!$A:$AD,COLUMN(EU_Extra!#REF!),FALSE)=0,"",VLOOKUP($A56,EU_Extra!$A:$AD,COLUMN(EU_Extra!#REF!),FALSE)),"")</f>
        <v/>
      </c>
      <c r="F56" s="3" t="str">
        <f>IFERROR(IF(VLOOKUP($A56,EU_Extra!$A:$AD,COLUMN(EU_Extra!E$3),FALSE)=0,"",VLOOKUP($A56,EU_Extra!$A:$AD,COLUMN(EU_Extra!E$3),FALSE)),"")</f>
        <v/>
      </c>
      <c r="G56" s="3" t="str">
        <f>IFERROR(IF(VLOOKUP($A56,EU_Extra!$A:$AD,COLUMN(EU_Extra!F$3),FALSE)=0,"",VLOOKUP($A56,EU_Extra!$A:$AD,COLUMN(EU_Extra!F$3),FALSE)),"")</f>
        <v/>
      </c>
      <c r="H56" s="3" t="str">
        <f>IFERROR(IF(VLOOKUP($A56,EU_Extra!$A:$AD,COLUMN(EU_Extra!G$3),FALSE)=0,"",VLOOKUP($A56,EU_Extra!$A:$AD,COLUMN(EU_Extra!G$3),FALSE)),"")</f>
        <v/>
      </c>
      <c r="I56" s="3" t="str">
        <f>IFERROR(IF(VLOOKUP($A56,EU_Extra!$A:$AD,COLUMN(EU_Extra!H$3),FALSE)=0,"",VLOOKUP($A56,EU_Extra!$A:$AD,COLUMN(EU_Extra!H$3),FALSE)),"")</f>
        <v/>
      </c>
      <c r="J56" s="3" t="str">
        <f>IFERROR(IF(VLOOKUP($A56,EU_Extra!$A:$AD,COLUMN(EU_Extra!I$3),FALSE)=0,"",VLOOKUP($A56,EU_Extra!$A:$AD,COLUMN(EU_Extra!I$3),FALSE)),"")</f>
        <v/>
      </c>
      <c r="K56" s="3" t="str">
        <f>IFERROR(IF(VLOOKUP($A56,EU_Extra!$A:$AD,COLUMN(EU_Extra!J$3),FALSE)=0,"",VLOOKUP($A56,EU_Extra!$A:$AD,COLUMN(EU_Extra!J$3),FALSE)),"")</f>
        <v/>
      </c>
      <c r="L56" s="3" t="str">
        <f>IFERROR(IF(VLOOKUP($A56,EU_Extra!$A:$AD,COLUMN(EU_Extra!K$3),FALSE)=0,"",VLOOKUP($A56,EU_Extra!$A:$AD,COLUMN(EU_Extra!K$3),FALSE)),"")</f>
        <v/>
      </c>
      <c r="M56" s="3" t="str">
        <f>IFERROR(IF(VLOOKUP($A56,EU_Extra!$A:$AD,COLUMN(EU_Extra!L$3),FALSE)=0,"",VLOOKUP($A56,EU_Extra!$A:$AD,COLUMN(EU_Extra!L$3),FALSE)),"")</f>
        <v/>
      </c>
      <c r="N56" s="3" t="str">
        <f>IFERROR(IF(VLOOKUP($A56,EU_Extra!$A:$AD,COLUMN(EU_Extra!M$3),FALSE)=0,"",VLOOKUP($A56,EU_Extra!$A:$AD,COLUMN(EU_Extra!M$3),FALSE)),"")</f>
        <v/>
      </c>
      <c r="O56" s="3" t="str">
        <f>IFERROR(IF(VLOOKUP($A56,EU_Extra!$A:$AD,COLUMN(EU_Extra!N$3),FALSE)=0,"",VLOOKUP($A56,EU_Extra!$A:$AD,COLUMN(EU_Extra!N$3),FALSE)),"")</f>
        <v/>
      </c>
      <c r="P56" s="3" t="str">
        <f>IFERROR(IF(VLOOKUP($A56,EU_Extra!$A:$AD,COLUMN(EU_Extra!O$3),FALSE)=0,"",VLOOKUP($A56,EU_Extra!$A:$AD,COLUMN(EU_Extra!O$3),FALSE)),"")</f>
        <v/>
      </c>
      <c r="Q56" s="3" t="str">
        <f>IFERROR(IF(VLOOKUP($A56,EU_Extra!$A:$AD,COLUMN(EU_Extra!P$3),FALSE)=0,"",VLOOKUP($A56,EU_Extra!$A:$AD,COLUMN(EU_Extra!P$3),FALSE)),"")</f>
        <v/>
      </c>
      <c r="R56" s="3" t="str">
        <f>IFERROR(IF(VLOOKUP($A56,EU_Extra!$A:$AD,COLUMN(EU_Extra!Q$3),FALSE)=0,"",VLOOKUP($A56,EU_Extra!$A:$AD,COLUMN(EU_Extra!Q$3),FALSE)),"")</f>
        <v/>
      </c>
      <c r="S56" s="3" t="str">
        <f>IFERROR(IF(VLOOKUP($A56,EU_Extra!$A:$AD,COLUMN(EU_Extra!R$3),FALSE)=0,"",VLOOKUP($A56,EU_Extra!$A:$AD,COLUMN(EU_Extra!R$3),FALSE)),"")</f>
        <v/>
      </c>
      <c r="T56" s="3" t="str">
        <f>IFERROR(IF(VLOOKUP($A56,EU_Extra!$A:$AD,COLUMN(EU_Extra!S$3),FALSE)=0,"",VLOOKUP($A56,EU_Extra!$A:$AD,COLUMN(EU_Extra!S$3),FALSE)),"")</f>
        <v/>
      </c>
      <c r="U56" s="3" t="str">
        <f>IFERROR(IF(VLOOKUP($A56,EU_Extra!$A:$AD,COLUMN(EU_Extra!T$3),FALSE)=0,"",VLOOKUP($A56,EU_Extra!$A:$AD,COLUMN(EU_Extra!T$3),FALSE)),"")</f>
        <v/>
      </c>
      <c r="V56" s="3" t="str">
        <f>IFERROR(IF(VLOOKUP($A56,EU_Extra!$A:$AD,COLUMN(EU_Extra!U$3),FALSE)=0,"",VLOOKUP($A56,EU_Extra!$A:$AD,COLUMN(EU_Extra!U$3),FALSE)),"")</f>
        <v/>
      </c>
      <c r="W56" s="3" t="str">
        <f>IFERROR(IF(VLOOKUP($A56,EU_Extra!$A:$AD,COLUMN(EU_Extra!V$3),FALSE)=0,"",VLOOKUP($A56,EU_Extra!$A:$AD,COLUMN(EU_Extra!V$3),FALSE)),"")</f>
        <v/>
      </c>
      <c r="X56" s="3" t="str">
        <f>IFERROR(IF(VLOOKUP($A56,EU_Extra!$A:$AD,COLUMN(EU_Extra!W$3),FALSE)=0,"",VLOOKUP($A56,EU_Extra!$A:$AD,COLUMN(EU_Extra!W$3),FALSE)),"")</f>
        <v/>
      </c>
      <c r="Y56" s="3" t="str">
        <f>IFERROR(IF(VLOOKUP($A56,EU_Extra!$A:$AD,COLUMN(EU_Extra!X$3),FALSE)=0,"",VLOOKUP($A56,EU_Extra!$A:$AD,COLUMN(EU_Extra!X$3),FALSE)),"")</f>
        <v/>
      </c>
      <c r="Z56" s="3" t="str">
        <f>IFERROR(IF(VLOOKUP($A56,EU_Extra!$A:$AD,COLUMN(EU_Extra!Y$3),FALSE)=0,"",VLOOKUP($A56,EU_Extra!$A:$AD,COLUMN(EU_Extra!Y$3),FALSE)),"")</f>
        <v/>
      </c>
      <c r="AA56" s="157">
        <f t="shared" si="2"/>
        <v>0</v>
      </c>
      <c r="AB56" s="3">
        <f t="shared" si="3"/>
        <v>0</v>
      </c>
      <c r="AC56" s="3">
        <f t="shared" si="4"/>
        <v>0</v>
      </c>
      <c r="AD56" s="3">
        <f t="shared" si="5"/>
        <v>0</v>
      </c>
      <c r="AE56" s="3" t="str">
        <f t="shared" si="6"/>
        <v/>
      </c>
      <c r="AF56" s="3"/>
      <c r="AG56" s="3"/>
      <c r="AH56" s="3"/>
      <c r="AI56" s="3"/>
      <c r="AJ56" s="3" t="str">
        <f>IFERROR(IF(VLOOKUP($A56,EU_Extra!$A:$AD,COLUMN(EU_Extra!AC$3),FALSE)=0,"",VLOOKUP($A56,EU_Extra!$A:$AD,COLUMN(EU_Extra!AC$3),FALSE)),"")</f>
        <v/>
      </c>
      <c r="AK56" s="3" t="str">
        <f>IFERROR(IF(VLOOKUP($A56,EU_Extra!$A:$AD,COLUMN(EU_Extra!AD$3),FALSE)=0,"",VLOOKUP($A56,EU_Extra!$A:$AD,COLUMN(EU_Extra!AD$3),FALSE)),"")</f>
        <v/>
      </c>
      <c r="AO56" s="85" t="str">
        <f t="shared" si="7"/>
        <v>Ausfuhr_DD</v>
      </c>
      <c r="AP56" s="2" t="str">
        <f t="shared" si="8"/>
        <v>Ausfuhr</v>
      </c>
      <c r="AQ56" s="2" t="str">
        <f t="shared" si="9"/>
        <v>DD</v>
      </c>
      <c r="AR56" s="2" t="str">
        <f>VLOOKUP(AQ56,Countries!A:B,2,FALSE)</f>
        <v>Deutschland, Demokratische Republik</v>
      </c>
      <c r="AS56" s="3" t="str">
        <f t="shared" si="10"/>
        <v/>
      </c>
      <c r="AT56" s="3">
        <f t="shared" si="11"/>
        <v>0</v>
      </c>
      <c r="AU56" s="3" t="str">
        <f t="shared" si="12"/>
        <v/>
      </c>
      <c r="AV56" s="15" t="str">
        <f t="shared" si="13"/>
        <v/>
      </c>
      <c r="AW56" s="88" t="str">
        <f t="shared" si="14"/>
        <v/>
      </c>
      <c r="AX56" s="89">
        <f t="shared" si="15"/>
        <v>5.2999999999999992E-8</v>
      </c>
    </row>
    <row r="57" spans="1:50">
      <c r="A57" s="85" t="str">
        <f t="shared" si="1"/>
        <v>Ausfuhr_LA</v>
      </c>
      <c r="B57" s="2" t="str">
        <f t="shared" si="16"/>
        <v>Ausfuhr</v>
      </c>
      <c r="C57" s="1" t="str">
        <f>Countries!A56</f>
        <v>LA</v>
      </c>
      <c r="D57" s="3" t="str">
        <f>IFERROR(IF(VLOOKUP($A57,EU_Extra!$A:$AD,COLUMN(EU_Extra!#REF!),FALSE)=0,"",VLOOKUP($A57,EU_Extra!$A:$AD,COLUMN(EU_Extra!#REF!),FALSE)),"")</f>
        <v/>
      </c>
      <c r="E57" s="3" t="str">
        <f>IFERROR(IF(VLOOKUP($A57,EU_Extra!$A:$AD,COLUMN(EU_Extra!#REF!),FALSE)=0,"",VLOOKUP($A57,EU_Extra!$A:$AD,COLUMN(EU_Extra!#REF!),FALSE)),"")</f>
        <v/>
      </c>
      <c r="F57" s="3" t="str">
        <f>IFERROR(IF(VLOOKUP($A57,EU_Extra!$A:$AD,COLUMN(EU_Extra!E$3),FALSE)=0,"",VLOOKUP($A57,EU_Extra!$A:$AD,COLUMN(EU_Extra!E$3),FALSE)),"")</f>
        <v/>
      </c>
      <c r="G57" s="3">
        <f>IFERROR(IF(VLOOKUP($A57,EU_Extra!$A:$AD,COLUMN(EU_Extra!F$3),FALSE)=0,"",VLOOKUP($A57,EU_Extra!$A:$AD,COLUMN(EU_Extra!F$3),FALSE)),"")</f>
        <v>0.37809999999999999</v>
      </c>
      <c r="H57" s="3" t="str">
        <f>IFERROR(IF(VLOOKUP($A57,EU_Extra!$A:$AD,COLUMN(EU_Extra!G$3),FALSE)=0,"",VLOOKUP($A57,EU_Extra!$A:$AD,COLUMN(EU_Extra!G$3),FALSE)),"")</f>
        <v/>
      </c>
      <c r="I57" s="3" t="str">
        <f>IFERROR(IF(VLOOKUP($A57,EU_Extra!$A:$AD,COLUMN(EU_Extra!H$3),FALSE)=0,"",VLOOKUP($A57,EU_Extra!$A:$AD,COLUMN(EU_Extra!H$3),FALSE)),"")</f>
        <v/>
      </c>
      <c r="J57" s="3" t="str">
        <f>IFERROR(IF(VLOOKUP($A57,EU_Extra!$A:$AD,COLUMN(EU_Extra!I$3),FALSE)=0,"",VLOOKUP($A57,EU_Extra!$A:$AD,COLUMN(EU_Extra!I$3),FALSE)),"")</f>
        <v/>
      </c>
      <c r="K57" s="3" t="str">
        <f>IFERROR(IF(VLOOKUP($A57,EU_Extra!$A:$AD,COLUMN(EU_Extra!J$3),FALSE)=0,"",VLOOKUP($A57,EU_Extra!$A:$AD,COLUMN(EU_Extra!J$3),FALSE)),"")</f>
        <v/>
      </c>
      <c r="L57" s="3" t="str">
        <f>IFERROR(IF(VLOOKUP($A57,EU_Extra!$A:$AD,COLUMN(EU_Extra!K$3),FALSE)=0,"",VLOOKUP($A57,EU_Extra!$A:$AD,COLUMN(EU_Extra!K$3),FALSE)),"")</f>
        <v/>
      </c>
      <c r="M57" s="3" t="str">
        <f>IFERROR(IF(VLOOKUP($A57,EU_Extra!$A:$AD,COLUMN(EU_Extra!L$3),FALSE)=0,"",VLOOKUP($A57,EU_Extra!$A:$AD,COLUMN(EU_Extra!L$3),FALSE)),"")</f>
        <v/>
      </c>
      <c r="N57" s="3" t="str">
        <f>IFERROR(IF(VLOOKUP($A57,EU_Extra!$A:$AD,COLUMN(EU_Extra!M$3),FALSE)=0,"",VLOOKUP($A57,EU_Extra!$A:$AD,COLUMN(EU_Extra!M$3),FALSE)),"")</f>
        <v/>
      </c>
      <c r="O57" s="3" t="str">
        <f>IFERROR(IF(VLOOKUP($A57,EU_Extra!$A:$AD,COLUMN(EU_Extra!N$3),FALSE)=0,"",VLOOKUP($A57,EU_Extra!$A:$AD,COLUMN(EU_Extra!N$3),FALSE)),"")</f>
        <v/>
      </c>
      <c r="P57" s="3" t="str">
        <f>IFERROR(IF(VLOOKUP($A57,EU_Extra!$A:$AD,COLUMN(EU_Extra!O$3),FALSE)=0,"",VLOOKUP($A57,EU_Extra!$A:$AD,COLUMN(EU_Extra!O$3),FALSE)),"")</f>
        <v/>
      </c>
      <c r="Q57" s="3" t="str">
        <f>IFERROR(IF(VLOOKUP($A57,EU_Extra!$A:$AD,COLUMN(EU_Extra!P$3),FALSE)=0,"",VLOOKUP($A57,EU_Extra!$A:$AD,COLUMN(EU_Extra!P$3),FALSE)),"")</f>
        <v/>
      </c>
      <c r="R57" s="3" t="str">
        <f>IFERROR(IF(VLOOKUP($A57,EU_Extra!$A:$AD,COLUMN(EU_Extra!Q$3),FALSE)=0,"",VLOOKUP($A57,EU_Extra!$A:$AD,COLUMN(EU_Extra!Q$3),FALSE)),"")</f>
        <v/>
      </c>
      <c r="S57" s="3" t="str">
        <f>IFERROR(IF(VLOOKUP($A57,EU_Extra!$A:$AD,COLUMN(EU_Extra!R$3),FALSE)=0,"",VLOOKUP($A57,EU_Extra!$A:$AD,COLUMN(EU_Extra!R$3),FALSE)),"")</f>
        <v/>
      </c>
      <c r="T57" s="3">
        <f>IFERROR(IF(VLOOKUP($A57,EU_Extra!$A:$AD,COLUMN(EU_Extra!S$3),FALSE)=0,"",VLOOKUP($A57,EU_Extra!$A:$AD,COLUMN(EU_Extra!S$3),FALSE)),"")</f>
        <v>5.9999999999999995E-5</v>
      </c>
      <c r="U57" s="3">
        <f>IFERROR(IF(VLOOKUP($A57,EU_Extra!$A:$AD,COLUMN(EU_Extra!T$3),FALSE)=0,"",VLOOKUP($A57,EU_Extra!$A:$AD,COLUMN(EU_Extra!T$3),FALSE)),"")</f>
        <v>5.9999999999999995E-5</v>
      </c>
      <c r="V57" s="3">
        <f>IFERROR(IF(VLOOKUP($A57,EU_Extra!$A:$AD,COLUMN(EU_Extra!U$3),FALSE)=0,"",VLOOKUP($A57,EU_Extra!$A:$AD,COLUMN(EU_Extra!U$3),FALSE)),"")</f>
        <v>6.4999999999999994E-5</v>
      </c>
      <c r="W57" s="3">
        <f>IFERROR(IF(VLOOKUP($A57,EU_Extra!$A:$AD,COLUMN(EU_Extra!V$3),FALSE)=0,"",VLOOKUP($A57,EU_Extra!$A:$AD,COLUMN(EU_Extra!V$3),FALSE)),"")</f>
        <v>2.4999999999999998E-5</v>
      </c>
      <c r="X57" s="3">
        <f>IFERROR(IF(VLOOKUP($A57,EU_Extra!$A:$AD,COLUMN(EU_Extra!W$3),FALSE)=0,"",VLOOKUP($A57,EU_Extra!$A:$AD,COLUMN(EU_Extra!W$3),FALSE)),"")</f>
        <v>5.8E-5</v>
      </c>
      <c r="Y57" s="3">
        <f>IFERROR(IF(VLOOKUP($A57,EU_Extra!$A:$AD,COLUMN(EU_Extra!X$3),FALSE)=0,"",VLOOKUP($A57,EU_Extra!$A:$AD,COLUMN(EU_Extra!X$3),FALSE)),"")</f>
        <v>1.2299999999999998E-4</v>
      </c>
      <c r="Z57" s="3">
        <f>IFERROR(IF(VLOOKUP($A57,EU_Extra!$A:$AD,COLUMN(EU_Extra!Y$3),FALSE)=0,"",VLOOKUP($A57,EU_Extra!$A:$AD,COLUMN(EU_Extra!Y$3),FALSE)),"")</f>
        <v>1.4E-5</v>
      </c>
      <c r="AA57" s="157">
        <f t="shared" si="2"/>
        <v>0</v>
      </c>
      <c r="AB57" s="3">
        <f t="shared" si="3"/>
        <v>5.9999999999999995E-5</v>
      </c>
      <c r="AC57" s="3">
        <f t="shared" si="4"/>
        <v>4.9333333333333331E-5</v>
      </c>
      <c r="AD57" s="3">
        <f t="shared" si="5"/>
        <v>6.8666666666666651E-5</v>
      </c>
      <c r="AE57" s="3">
        <f t="shared" si="6"/>
        <v>6.8499999999999985E-5</v>
      </c>
      <c r="AF57" s="3"/>
      <c r="AG57" s="3"/>
      <c r="AH57" s="3"/>
      <c r="AI57" s="3"/>
      <c r="AJ57" s="3" t="str">
        <f>IFERROR(IF(VLOOKUP($A57,EU_Extra!$A:$AD,COLUMN(EU_Extra!AC$3),FALSE)=0,"",VLOOKUP($A57,EU_Extra!$A:$AD,COLUMN(EU_Extra!AC$3),FALSE)),"")</f>
        <v/>
      </c>
      <c r="AK57" s="3" t="str">
        <f>IFERROR(IF(VLOOKUP($A57,EU_Extra!$A:$AD,COLUMN(EU_Extra!AD$3),FALSE)=0,"",VLOOKUP($A57,EU_Extra!$A:$AD,COLUMN(EU_Extra!AD$3),FALSE)),"")</f>
        <v/>
      </c>
      <c r="AO57" s="85" t="str">
        <f t="shared" si="7"/>
        <v>Ausfuhr_LA</v>
      </c>
      <c r="AP57" s="2" t="str">
        <f t="shared" si="8"/>
        <v>Ausfuhr</v>
      </c>
      <c r="AQ57" s="2" t="str">
        <f t="shared" si="9"/>
        <v>LA</v>
      </c>
      <c r="AR57" s="2" t="str">
        <f>VLOOKUP(AQ57,Countries!A:B,2,FALSE)</f>
        <v>Lao, Demokratische Volksrepublik</v>
      </c>
      <c r="AS57" s="3">
        <f t="shared" si="10"/>
        <v>1.4E-5</v>
      </c>
      <c r="AT57" s="3">
        <f t="shared" si="11"/>
        <v>6.8666666666666651E-5</v>
      </c>
      <c r="AU57" s="3">
        <f t="shared" si="12"/>
        <v>5.4666666666666649E-5</v>
      </c>
      <c r="AV57" s="15">
        <f t="shared" si="13"/>
        <v>3.9047619587619038</v>
      </c>
      <c r="AW57" s="88">
        <f t="shared" si="14"/>
        <v>6.8409192274487481E-8</v>
      </c>
      <c r="AX57" s="89">
        <f t="shared" si="15"/>
        <v>1.0149972792960568E-7</v>
      </c>
    </row>
    <row r="58" spans="1:50">
      <c r="A58" s="85" t="str">
        <f t="shared" si="1"/>
        <v>Ausfuhr_DE</v>
      </c>
      <c r="B58" s="2" t="str">
        <f t="shared" si="16"/>
        <v>Ausfuhr</v>
      </c>
      <c r="C58" s="1" t="str">
        <f>Countries!A57</f>
        <v>DE</v>
      </c>
      <c r="D58" s="3" t="str">
        <f>IFERROR(IF(VLOOKUP($A58,EU_Extra!$A:$AD,COLUMN(EU_Extra!#REF!),FALSE)=0,"",VLOOKUP($A58,EU_Extra!$A:$AD,COLUMN(EU_Extra!#REF!),FALSE)),"")</f>
        <v/>
      </c>
      <c r="E58" s="3" t="str">
        <f>IFERROR(IF(VLOOKUP($A58,EU_Extra!$A:$AD,COLUMN(EU_Extra!#REF!),FALSE)=0,"",VLOOKUP($A58,EU_Extra!$A:$AD,COLUMN(EU_Extra!#REF!),FALSE)),"")</f>
        <v/>
      </c>
      <c r="F58" s="3" t="str">
        <f>IFERROR(IF(VLOOKUP($A58,EU_Extra!$A:$AD,COLUMN(EU_Extra!E$3),FALSE)=0,"",VLOOKUP($A58,EU_Extra!$A:$AD,COLUMN(EU_Extra!E$3),FALSE)),"")</f>
        <v/>
      </c>
      <c r="G58" s="3" t="str">
        <f>IFERROR(IF(VLOOKUP($A58,EU_Extra!$A:$AD,COLUMN(EU_Extra!F$3),FALSE)=0,"",VLOOKUP($A58,EU_Extra!$A:$AD,COLUMN(EU_Extra!F$3),FALSE)),"")</f>
        <v/>
      </c>
      <c r="H58" s="3" t="str">
        <f>IFERROR(IF(VLOOKUP($A58,EU_Extra!$A:$AD,COLUMN(EU_Extra!G$3),FALSE)=0,"",VLOOKUP($A58,EU_Extra!$A:$AD,COLUMN(EU_Extra!G$3),FALSE)),"")</f>
        <v/>
      </c>
      <c r="I58" s="3" t="str">
        <f>IFERROR(IF(VLOOKUP($A58,EU_Extra!$A:$AD,COLUMN(EU_Extra!H$3),FALSE)=0,"",VLOOKUP($A58,EU_Extra!$A:$AD,COLUMN(EU_Extra!H$3),FALSE)),"")</f>
        <v/>
      </c>
      <c r="J58" s="3" t="str">
        <f>IFERROR(IF(VLOOKUP($A58,EU_Extra!$A:$AD,COLUMN(EU_Extra!I$3),FALSE)=0,"",VLOOKUP($A58,EU_Extra!$A:$AD,COLUMN(EU_Extra!I$3),FALSE)),"")</f>
        <v/>
      </c>
      <c r="K58" s="3" t="str">
        <f>IFERROR(IF(VLOOKUP($A58,EU_Extra!$A:$AD,COLUMN(EU_Extra!J$3),FALSE)=0,"",VLOOKUP($A58,EU_Extra!$A:$AD,COLUMN(EU_Extra!J$3),FALSE)),"")</f>
        <v/>
      </c>
      <c r="L58" s="3" t="str">
        <f>IFERROR(IF(VLOOKUP($A58,EU_Extra!$A:$AD,COLUMN(EU_Extra!K$3),FALSE)=0,"",VLOOKUP($A58,EU_Extra!$A:$AD,COLUMN(EU_Extra!K$3),FALSE)),"")</f>
        <v/>
      </c>
      <c r="M58" s="3" t="str">
        <f>IFERROR(IF(VLOOKUP($A58,EU_Extra!$A:$AD,COLUMN(EU_Extra!L$3),FALSE)=0,"",VLOOKUP($A58,EU_Extra!$A:$AD,COLUMN(EU_Extra!L$3),FALSE)),"")</f>
        <v/>
      </c>
      <c r="N58" s="3" t="str">
        <f>IFERROR(IF(VLOOKUP($A58,EU_Extra!$A:$AD,COLUMN(EU_Extra!M$3),FALSE)=0,"",VLOOKUP($A58,EU_Extra!$A:$AD,COLUMN(EU_Extra!M$3),FALSE)),"")</f>
        <v/>
      </c>
      <c r="O58" s="3" t="str">
        <f>IFERROR(IF(VLOOKUP($A58,EU_Extra!$A:$AD,COLUMN(EU_Extra!N$3),FALSE)=0,"",VLOOKUP($A58,EU_Extra!$A:$AD,COLUMN(EU_Extra!N$3),FALSE)),"")</f>
        <v/>
      </c>
      <c r="P58" s="3" t="str">
        <f>IFERROR(IF(VLOOKUP($A58,EU_Extra!$A:$AD,COLUMN(EU_Extra!O$3),FALSE)=0,"",VLOOKUP($A58,EU_Extra!$A:$AD,COLUMN(EU_Extra!O$3),FALSE)),"")</f>
        <v/>
      </c>
      <c r="Q58" s="3" t="str">
        <f>IFERROR(IF(VLOOKUP($A58,EU_Extra!$A:$AD,COLUMN(EU_Extra!P$3),FALSE)=0,"",VLOOKUP($A58,EU_Extra!$A:$AD,COLUMN(EU_Extra!P$3),FALSE)),"")</f>
        <v/>
      </c>
      <c r="R58" s="3" t="str">
        <f>IFERROR(IF(VLOOKUP($A58,EU_Extra!$A:$AD,COLUMN(EU_Extra!Q$3),FALSE)=0,"",VLOOKUP($A58,EU_Extra!$A:$AD,COLUMN(EU_Extra!Q$3),FALSE)),"")</f>
        <v/>
      </c>
      <c r="S58" s="3" t="str">
        <f>IFERROR(IF(VLOOKUP($A58,EU_Extra!$A:$AD,COLUMN(EU_Extra!R$3),FALSE)=0,"",VLOOKUP($A58,EU_Extra!$A:$AD,COLUMN(EU_Extra!R$3),FALSE)),"")</f>
        <v/>
      </c>
      <c r="T58" s="3" t="str">
        <f>IFERROR(IF(VLOOKUP($A58,EU_Extra!$A:$AD,COLUMN(EU_Extra!S$3),FALSE)=0,"",VLOOKUP($A58,EU_Extra!$A:$AD,COLUMN(EU_Extra!S$3),FALSE)),"")</f>
        <v/>
      </c>
      <c r="U58" s="3" t="str">
        <f>IFERROR(IF(VLOOKUP($A58,EU_Extra!$A:$AD,COLUMN(EU_Extra!T$3),FALSE)=0,"",VLOOKUP($A58,EU_Extra!$A:$AD,COLUMN(EU_Extra!T$3),FALSE)),"")</f>
        <v/>
      </c>
      <c r="V58" s="3" t="str">
        <f>IFERROR(IF(VLOOKUP($A58,EU_Extra!$A:$AD,COLUMN(EU_Extra!U$3),FALSE)=0,"",VLOOKUP($A58,EU_Extra!$A:$AD,COLUMN(EU_Extra!U$3),FALSE)),"")</f>
        <v/>
      </c>
      <c r="W58" s="3" t="str">
        <f>IFERROR(IF(VLOOKUP($A58,EU_Extra!$A:$AD,COLUMN(EU_Extra!V$3),FALSE)=0,"",VLOOKUP($A58,EU_Extra!$A:$AD,COLUMN(EU_Extra!V$3),FALSE)),"")</f>
        <v/>
      </c>
      <c r="X58" s="3" t="str">
        <f>IFERROR(IF(VLOOKUP($A58,EU_Extra!$A:$AD,COLUMN(EU_Extra!W$3),FALSE)=0,"",VLOOKUP($A58,EU_Extra!$A:$AD,COLUMN(EU_Extra!W$3),FALSE)),"")</f>
        <v/>
      </c>
      <c r="Y58" s="3" t="str">
        <f>IFERROR(IF(VLOOKUP($A58,EU_Extra!$A:$AD,COLUMN(EU_Extra!X$3),FALSE)=0,"",VLOOKUP($A58,EU_Extra!$A:$AD,COLUMN(EU_Extra!X$3),FALSE)),"")</f>
        <v/>
      </c>
      <c r="Z58" s="3" t="str">
        <f>IFERROR(IF(VLOOKUP($A58,EU_Extra!$A:$AD,COLUMN(EU_Extra!Y$3),FALSE)=0,"",VLOOKUP($A58,EU_Extra!$A:$AD,COLUMN(EU_Extra!Y$3),FALSE)),"")</f>
        <v/>
      </c>
      <c r="AA58" s="157">
        <f t="shared" si="2"/>
        <v>0</v>
      </c>
      <c r="AB58" s="3">
        <f t="shared" si="3"/>
        <v>0</v>
      </c>
      <c r="AC58" s="3">
        <f t="shared" si="4"/>
        <v>0</v>
      </c>
      <c r="AD58" s="3">
        <f t="shared" si="5"/>
        <v>0</v>
      </c>
      <c r="AE58" s="3" t="str">
        <f t="shared" si="6"/>
        <v/>
      </c>
      <c r="AF58" s="3"/>
      <c r="AG58" s="3"/>
      <c r="AH58" s="3"/>
      <c r="AI58" s="3"/>
      <c r="AJ58" s="3" t="str">
        <f>IFERROR(IF(VLOOKUP($A58,EU_Extra!$A:$AD,COLUMN(EU_Extra!AC$3),FALSE)=0,"",VLOOKUP($A58,EU_Extra!$A:$AD,COLUMN(EU_Extra!AC$3),FALSE)),"")</f>
        <v/>
      </c>
      <c r="AK58" s="3" t="str">
        <f>IFERROR(IF(VLOOKUP($A58,EU_Extra!$A:$AD,COLUMN(EU_Extra!AD$3),FALSE)=0,"",VLOOKUP($A58,EU_Extra!$A:$AD,COLUMN(EU_Extra!AD$3),FALSE)),"")</f>
        <v/>
      </c>
      <c r="AO58" s="85" t="str">
        <f t="shared" si="7"/>
        <v>Ausfuhr_DE</v>
      </c>
      <c r="AP58" s="2" t="str">
        <f t="shared" si="8"/>
        <v>Ausfuhr</v>
      </c>
      <c r="AQ58" s="2" t="str">
        <f t="shared" si="9"/>
        <v>DE</v>
      </c>
      <c r="AR58" s="2" t="str">
        <f>VLOOKUP(AQ58,Countries!A:B,2,FALSE)</f>
        <v>Deutschland</v>
      </c>
      <c r="AS58" s="3" t="str">
        <f t="shared" si="10"/>
        <v/>
      </c>
      <c r="AT58" s="3">
        <f t="shared" si="11"/>
        <v>0</v>
      </c>
      <c r="AU58" s="3" t="str">
        <f t="shared" si="12"/>
        <v/>
      </c>
      <c r="AV58" s="15" t="str">
        <f t="shared" si="13"/>
        <v/>
      </c>
      <c r="AW58" s="88" t="str">
        <f t="shared" si="14"/>
        <v/>
      </c>
      <c r="AX58" s="89">
        <f t="shared" si="15"/>
        <v>5.499999999999999E-8</v>
      </c>
    </row>
    <row r="59" spans="1:50">
      <c r="A59" s="85" t="str">
        <f t="shared" si="1"/>
        <v>Ausfuhr_DM</v>
      </c>
      <c r="B59" s="2" t="str">
        <f t="shared" si="16"/>
        <v>Ausfuhr</v>
      </c>
      <c r="C59" s="1" t="str">
        <f>Countries!A58</f>
        <v>DM</v>
      </c>
      <c r="D59" s="3" t="str">
        <f>IFERROR(IF(VLOOKUP($A59,EU_Extra!$A:$AD,COLUMN(EU_Extra!#REF!),FALSE)=0,"",VLOOKUP($A59,EU_Extra!$A:$AD,COLUMN(EU_Extra!#REF!),FALSE)),"")</f>
        <v/>
      </c>
      <c r="E59" s="3" t="str">
        <f>IFERROR(IF(VLOOKUP($A59,EU_Extra!$A:$AD,COLUMN(EU_Extra!#REF!),FALSE)=0,"",VLOOKUP($A59,EU_Extra!$A:$AD,COLUMN(EU_Extra!#REF!),FALSE)),"")</f>
        <v/>
      </c>
      <c r="F59" s="3">
        <f>IFERROR(IF(VLOOKUP($A59,EU_Extra!$A:$AD,COLUMN(EU_Extra!E$3),FALSE)=0,"",VLOOKUP($A59,EU_Extra!$A:$AD,COLUMN(EU_Extra!E$3),FALSE)),"")</f>
        <v>0.13499999999999998</v>
      </c>
      <c r="G59" s="3" t="str">
        <f>IFERROR(IF(VLOOKUP($A59,EU_Extra!$A:$AD,COLUMN(EU_Extra!F$3),FALSE)=0,"",VLOOKUP($A59,EU_Extra!$A:$AD,COLUMN(EU_Extra!F$3),FALSE)),"")</f>
        <v/>
      </c>
      <c r="H59" s="3" t="str">
        <f>IFERROR(IF(VLOOKUP($A59,EU_Extra!$A:$AD,COLUMN(EU_Extra!G$3),FALSE)=0,"",VLOOKUP($A59,EU_Extra!$A:$AD,COLUMN(EU_Extra!G$3),FALSE)),"")</f>
        <v/>
      </c>
      <c r="I59" s="3" t="str">
        <f>IFERROR(IF(VLOOKUP($A59,EU_Extra!$A:$AD,COLUMN(EU_Extra!H$3),FALSE)=0,"",VLOOKUP($A59,EU_Extra!$A:$AD,COLUMN(EU_Extra!H$3),FALSE)),"")</f>
        <v>Eps</v>
      </c>
      <c r="J59" s="3">
        <f>IFERROR(IF(VLOOKUP($A59,EU_Extra!$A:$AD,COLUMN(EU_Extra!I$3),FALSE)=0,"",VLOOKUP($A59,EU_Extra!$A:$AD,COLUMN(EU_Extra!I$3),FALSE)),"")</f>
        <v>0.13799999999999998</v>
      </c>
      <c r="K59" s="3">
        <f>IFERROR(IF(VLOOKUP($A59,EU_Extra!$A:$AD,COLUMN(EU_Extra!J$3),FALSE)=0,"",VLOOKUP($A59,EU_Extra!$A:$AD,COLUMN(EU_Extra!J$3),FALSE)),"")</f>
        <v>0.15</v>
      </c>
      <c r="L59" s="3">
        <f>IFERROR(IF(VLOOKUP($A59,EU_Extra!$A:$AD,COLUMN(EU_Extra!K$3),FALSE)=0,"",VLOOKUP($A59,EU_Extra!$A:$AD,COLUMN(EU_Extra!K$3),FALSE)),"")</f>
        <v>0.22499999999999998</v>
      </c>
      <c r="M59" s="3" t="str">
        <f>IFERROR(IF(VLOOKUP($A59,EU_Extra!$A:$AD,COLUMN(EU_Extra!L$3),FALSE)=0,"",VLOOKUP($A59,EU_Extra!$A:$AD,COLUMN(EU_Extra!L$3),FALSE)),"")</f>
        <v/>
      </c>
      <c r="N59" s="3">
        <f>IFERROR(IF(VLOOKUP($A59,EU_Extra!$A:$AD,COLUMN(EU_Extra!M$3),FALSE)=0,"",VLOOKUP($A59,EU_Extra!$A:$AD,COLUMN(EU_Extra!M$3),FALSE)),"")</f>
        <v>9.9999999999999991E-5</v>
      </c>
      <c r="O59" s="3" t="str">
        <f>IFERROR(IF(VLOOKUP($A59,EU_Extra!$A:$AD,COLUMN(EU_Extra!N$3),FALSE)=0,"",VLOOKUP($A59,EU_Extra!$A:$AD,COLUMN(EU_Extra!N$3),FALSE)),"")</f>
        <v/>
      </c>
      <c r="P59" s="3" t="str">
        <f>IFERROR(IF(VLOOKUP($A59,EU_Extra!$A:$AD,COLUMN(EU_Extra!O$3),FALSE)=0,"",VLOOKUP($A59,EU_Extra!$A:$AD,COLUMN(EU_Extra!O$3),FALSE)),"")</f>
        <v/>
      </c>
      <c r="Q59" s="3" t="str">
        <f>IFERROR(IF(VLOOKUP($A59,EU_Extra!$A:$AD,COLUMN(EU_Extra!P$3),FALSE)=0,"",VLOOKUP($A59,EU_Extra!$A:$AD,COLUMN(EU_Extra!P$3),FALSE)),"")</f>
        <v/>
      </c>
      <c r="R59" s="3" t="str">
        <f>IFERROR(IF(VLOOKUP($A59,EU_Extra!$A:$AD,COLUMN(EU_Extra!Q$3),FALSE)=0,"",VLOOKUP($A59,EU_Extra!$A:$AD,COLUMN(EU_Extra!Q$3),FALSE)),"")</f>
        <v/>
      </c>
      <c r="S59" s="3" t="str">
        <f>IFERROR(IF(VLOOKUP($A59,EU_Extra!$A:$AD,COLUMN(EU_Extra!R$3),FALSE)=0,"",VLOOKUP($A59,EU_Extra!$A:$AD,COLUMN(EU_Extra!R$3),FALSE)),"")</f>
        <v/>
      </c>
      <c r="T59" s="3" t="str">
        <f>IFERROR(IF(VLOOKUP($A59,EU_Extra!$A:$AD,COLUMN(EU_Extra!S$3),FALSE)=0,"",VLOOKUP($A59,EU_Extra!$A:$AD,COLUMN(EU_Extra!S$3),FALSE)),"")</f>
        <v/>
      </c>
      <c r="U59" s="3">
        <f>IFERROR(IF(VLOOKUP($A59,EU_Extra!$A:$AD,COLUMN(EU_Extra!T$3),FALSE)=0,"",VLOOKUP($A59,EU_Extra!$A:$AD,COLUMN(EU_Extra!T$3),FALSE)),"")</f>
        <v>1.5639999999999998E-4</v>
      </c>
      <c r="V59" s="3">
        <f>IFERROR(IF(VLOOKUP($A59,EU_Extra!$A:$AD,COLUMN(EU_Extra!U$3),FALSE)=0,"",VLOOKUP($A59,EU_Extra!$A:$AD,COLUMN(EU_Extra!U$3),FALSE)),"")</f>
        <v>4.3349999999999994E-3</v>
      </c>
      <c r="W59" s="3" t="str">
        <f>IFERROR(IF(VLOOKUP($A59,EU_Extra!$A:$AD,COLUMN(EU_Extra!V$3),FALSE)=0,"",VLOOKUP($A59,EU_Extra!$A:$AD,COLUMN(EU_Extra!V$3),FALSE)),"")</f>
        <v/>
      </c>
      <c r="X59" s="3" t="str">
        <f>IFERROR(IF(VLOOKUP($A59,EU_Extra!$A:$AD,COLUMN(EU_Extra!W$3),FALSE)=0,"",VLOOKUP($A59,EU_Extra!$A:$AD,COLUMN(EU_Extra!W$3),FALSE)),"")</f>
        <v/>
      </c>
      <c r="Y59" s="3" t="str">
        <f>IFERROR(IF(VLOOKUP($A59,EU_Extra!$A:$AD,COLUMN(EU_Extra!X$3),FALSE)=0,"",VLOOKUP($A59,EU_Extra!$A:$AD,COLUMN(EU_Extra!X$3),FALSE)),"")</f>
        <v/>
      </c>
      <c r="Z59" s="3" t="str">
        <f>IFERROR(IF(VLOOKUP($A59,EU_Extra!$A:$AD,COLUMN(EU_Extra!Y$3),FALSE)=0,"",VLOOKUP($A59,EU_Extra!$A:$AD,COLUMN(EU_Extra!Y$3),FALSE)),"")</f>
        <v/>
      </c>
      <c r="AA59" s="157">
        <f t="shared" si="2"/>
        <v>0.13799999999999998</v>
      </c>
      <c r="AB59" s="3">
        <f t="shared" si="3"/>
        <v>1.5639999999999998E-4</v>
      </c>
      <c r="AC59" s="3">
        <f t="shared" si="4"/>
        <v>4.3349999999999994E-3</v>
      </c>
      <c r="AD59" s="3">
        <f t="shared" si="5"/>
        <v>0</v>
      </c>
      <c r="AE59" s="3" t="str">
        <f t="shared" si="6"/>
        <v/>
      </c>
      <c r="AF59" s="3"/>
      <c r="AG59" s="3"/>
      <c r="AH59" s="3"/>
      <c r="AI59" s="3"/>
      <c r="AJ59" s="3" t="str">
        <f>IFERROR(IF(VLOOKUP($A59,EU_Extra!$A:$AD,COLUMN(EU_Extra!AC$3),FALSE)=0,"",VLOOKUP($A59,EU_Extra!$A:$AD,COLUMN(EU_Extra!AC$3),FALSE)),"")</f>
        <v/>
      </c>
      <c r="AK59" s="3" t="str">
        <f>IFERROR(IF(VLOOKUP($A59,EU_Extra!$A:$AD,COLUMN(EU_Extra!AD$3),FALSE)=0,"",VLOOKUP($A59,EU_Extra!$A:$AD,COLUMN(EU_Extra!AD$3),FALSE)),"")</f>
        <v/>
      </c>
      <c r="AO59" s="85" t="str">
        <f t="shared" si="7"/>
        <v>Ausfuhr_DM</v>
      </c>
      <c r="AP59" s="2" t="str">
        <f t="shared" si="8"/>
        <v>Ausfuhr</v>
      </c>
      <c r="AQ59" s="2" t="str">
        <f t="shared" si="9"/>
        <v>DM</v>
      </c>
      <c r="AR59" s="2" t="str">
        <f>VLOOKUP(AQ59,Countries!A:B,2,FALSE)</f>
        <v>Dominika</v>
      </c>
      <c r="AS59" s="3" t="str">
        <f t="shared" si="10"/>
        <v/>
      </c>
      <c r="AT59" s="3">
        <f t="shared" si="11"/>
        <v>0</v>
      </c>
      <c r="AU59" s="3" t="str">
        <f t="shared" si="12"/>
        <v/>
      </c>
      <c r="AV59" s="15" t="str">
        <f t="shared" si="13"/>
        <v/>
      </c>
      <c r="AW59" s="88" t="str">
        <f t="shared" si="14"/>
        <v/>
      </c>
      <c r="AX59" s="89">
        <f t="shared" si="15"/>
        <v>5.5999999999999992E-8</v>
      </c>
    </row>
    <row r="60" spans="1:50">
      <c r="A60" s="85" t="str">
        <f t="shared" si="1"/>
        <v>Ausfuhr_DO</v>
      </c>
      <c r="B60" s="2" t="str">
        <f t="shared" si="16"/>
        <v>Ausfuhr</v>
      </c>
      <c r="C60" s="1" t="str">
        <f>Countries!A59</f>
        <v>DO</v>
      </c>
      <c r="D60" s="3" t="str">
        <f>IFERROR(IF(VLOOKUP($A60,EU_Extra!$A:$AD,COLUMN(EU_Extra!#REF!),FALSE)=0,"",VLOOKUP($A60,EU_Extra!$A:$AD,COLUMN(EU_Extra!#REF!),FALSE)),"")</f>
        <v/>
      </c>
      <c r="E60" s="3" t="str">
        <f>IFERROR(IF(VLOOKUP($A60,EU_Extra!$A:$AD,COLUMN(EU_Extra!#REF!),FALSE)=0,"",VLOOKUP($A60,EU_Extra!$A:$AD,COLUMN(EU_Extra!#REF!),FALSE)),"")</f>
        <v/>
      </c>
      <c r="F60" s="3">
        <f>IFERROR(IF(VLOOKUP($A60,EU_Extra!$A:$AD,COLUMN(EU_Extra!E$3),FALSE)=0,"",VLOOKUP($A60,EU_Extra!$A:$AD,COLUMN(EU_Extra!E$3),FALSE)),"")</f>
        <v>1.0523</v>
      </c>
      <c r="G60" s="3">
        <f>IFERROR(IF(VLOOKUP($A60,EU_Extra!$A:$AD,COLUMN(EU_Extra!F$3),FALSE)=0,"",VLOOKUP($A60,EU_Extra!$A:$AD,COLUMN(EU_Extra!F$3),FALSE)),"")</f>
        <v>2.8195999999999999</v>
      </c>
      <c r="H60" s="3">
        <f>IFERROR(IF(VLOOKUP($A60,EU_Extra!$A:$AD,COLUMN(EU_Extra!G$3),FALSE)=0,"",VLOOKUP($A60,EU_Extra!$A:$AD,COLUMN(EU_Extra!G$3),FALSE)),"")</f>
        <v>7.6999999999999994E-3</v>
      </c>
      <c r="I60" s="3">
        <f>IFERROR(IF(VLOOKUP($A60,EU_Extra!$A:$AD,COLUMN(EU_Extra!H$3),FALSE)=0,"",VLOOKUP($A60,EU_Extra!$A:$AD,COLUMN(EU_Extra!H$3),FALSE)),"")</f>
        <v>5.4999999999999997E-3</v>
      </c>
      <c r="J60" s="3">
        <f>IFERROR(IF(VLOOKUP($A60,EU_Extra!$A:$AD,COLUMN(EU_Extra!I$3),FALSE)=0,"",VLOOKUP($A60,EU_Extra!$A:$AD,COLUMN(EU_Extra!I$3),FALSE)),"")</f>
        <v>4.1999999999999997E-3</v>
      </c>
      <c r="K60" s="3">
        <f>IFERROR(IF(VLOOKUP($A60,EU_Extra!$A:$AD,COLUMN(EU_Extra!J$3),FALSE)=0,"",VLOOKUP($A60,EU_Extra!$A:$AD,COLUMN(EU_Extra!J$3),FALSE)),"")</f>
        <v>8.7999999999999988E-3</v>
      </c>
      <c r="L60" s="3">
        <f>IFERROR(IF(VLOOKUP($A60,EU_Extra!$A:$AD,COLUMN(EU_Extra!K$3),FALSE)=0,"",VLOOKUP($A60,EU_Extra!$A:$AD,COLUMN(EU_Extra!K$3),FALSE)),"")</f>
        <v>6.1999999999999998E-3</v>
      </c>
      <c r="M60" s="3">
        <f>IFERROR(IF(VLOOKUP($A60,EU_Extra!$A:$AD,COLUMN(EU_Extra!L$3),FALSE)=0,"",VLOOKUP($A60,EU_Extra!$A:$AD,COLUMN(EU_Extra!L$3),FALSE)),"")</f>
        <v>1.8E-3</v>
      </c>
      <c r="N60" s="3">
        <f>IFERROR(IF(VLOOKUP($A60,EU_Extra!$A:$AD,COLUMN(EU_Extra!M$3),FALSE)=0,"",VLOOKUP($A60,EU_Extra!$A:$AD,COLUMN(EU_Extra!M$3),FALSE)),"")</f>
        <v>7.3385199999999994E-3</v>
      </c>
      <c r="O60" s="3">
        <f>IFERROR(IF(VLOOKUP($A60,EU_Extra!$A:$AD,COLUMN(EU_Extra!N$3),FALSE)=0,"",VLOOKUP($A60,EU_Extra!$A:$AD,COLUMN(EU_Extra!N$3),FALSE)),"")</f>
        <v>2.1968520000000002E-2</v>
      </c>
      <c r="P60" s="3">
        <f>IFERROR(IF(VLOOKUP($A60,EU_Extra!$A:$AD,COLUMN(EU_Extra!O$3),FALSE)=0,"",VLOOKUP($A60,EU_Extra!$A:$AD,COLUMN(EU_Extra!O$3),FALSE)),"")</f>
        <v>3.5077599999999995E-3</v>
      </c>
      <c r="Q60" s="3">
        <f>IFERROR(IF(VLOOKUP($A60,EU_Extra!$A:$AD,COLUMN(EU_Extra!P$3),FALSE)=0,"",VLOOKUP($A60,EU_Extra!$A:$AD,COLUMN(EU_Extra!P$3),FALSE)),"")</f>
        <v>3.86652E-3</v>
      </c>
      <c r="R60" s="3">
        <f>IFERROR(IF(VLOOKUP($A60,EU_Extra!$A:$AD,COLUMN(EU_Extra!Q$3),FALSE)=0,"",VLOOKUP($A60,EU_Extra!$A:$AD,COLUMN(EU_Extra!Q$3),FALSE)),"")</f>
        <v>7.0406399999999999E-3</v>
      </c>
      <c r="S60" s="3">
        <f>IFERROR(IF(VLOOKUP($A60,EU_Extra!$A:$AD,COLUMN(EU_Extra!R$3),FALSE)=0,"",VLOOKUP($A60,EU_Extra!$A:$AD,COLUMN(EU_Extra!R$3),FALSE)),"")</f>
        <v>2.3844399999999998E-2</v>
      </c>
      <c r="T60" s="3">
        <f>IFERROR(IF(VLOOKUP($A60,EU_Extra!$A:$AD,COLUMN(EU_Extra!S$3),FALSE)=0,"",VLOOKUP($A60,EU_Extra!$A:$AD,COLUMN(EU_Extra!S$3),FALSE)),"")</f>
        <v>4.5011959999999997E-2</v>
      </c>
      <c r="U60" s="3">
        <f>IFERROR(IF(VLOOKUP($A60,EU_Extra!$A:$AD,COLUMN(EU_Extra!T$3),FALSE)=0,"",VLOOKUP($A60,EU_Extra!$A:$AD,COLUMN(EU_Extra!T$3),FALSE)),"")</f>
        <v>4.9547839999999996E-2</v>
      </c>
      <c r="V60" s="3">
        <f>IFERROR(IF(VLOOKUP($A60,EU_Extra!$A:$AD,COLUMN(EU_Extra!U$3),FALSE)=0,"",VLOOKUP($A60,EU_Extra!$A:$AD,COLUMN(EU_Extra!U$3),FALSE)),"")</f>
        <v>6.5658519999999998E-2</v>
      </c>
      <c r="W60" s="3">
        <f>IFERROR(IF(VLOOKUP($A60,EU_Extra!$A:$AD,COLUMN(EU_Extra!V$3),FALSE)=0,"",VLOOKUP($A60,EU_Extra!$A:$AD,COLUMN(EU_Extra!V$3),FALSE)),"")</f>
        <v>7.308511999999999E-2</v>
      </c>
      <c r="X60" s="3">
        <f>IFERROR(IF(VLOOKUP($A60,EU_Extra!$A:$AD,COLUMN(EU_Extra!W$3),FALSE)=0,"",VLOOKUP($A60,EU_Extra!$A:$AD,COLUMN(EU_Extra!W$3),FALSE)),"")</f>
        <v>6.561191999999999E-2</v>
      </c>
      <c r="Y60" s="3">
        <f>IFERROR(IF(VLOOKUP($A60,EU_Extra!$A:$AD,COLUMN(EU_Extra!X$3),FALSE)=0,"",VLOOKUP($A60,EU_Extra!$A:$AD,COLUMN(EU_Extra!X$3),FALSE)),"")</f>
        <v>3.0725599999999998E-3</v>
      </c>
      <c r="Z60" s="3">
        <f>IFERROR(IF(VLOOKUP($A60,EU_Extra!$A:$AD,COLUMN(EU_Extra!Y$3),FALSE)=0,"",VLOOKUP($A60,EU_Extra!$A:$AD,COLUMN(EU_Extra!Y$3),FALSE)),"")</f>
        <v>3.3776920000000002E-2</v>
      </c>
      <c r="AA60" s="157">
        <f t="shared" si="2"/>
        <v>5.7999999999999996E-3</v>
      </c>
      <c r="AB60" s="3">
        <f t="shared" si="3"/>
        <v>3.9468066666666662E-2</v>
      </c>
      <c r="AC60" s="3">
        <f t="shared" si="4"/>
        <v>6.8118520000000002E-2</v>
      </c>
      <c r="AD60" s="3">
        <f t="shared" si="5"/>
        <v>4.725653333333333E-2</v>
      </c>
      <c r="AE60" s="3">
        <f t="shared" si="6"/>
        <v>1.8424740000000002E-2</v>
      </c>
      <c r="AF60" s="3"/>
      <c r="AG60" s="3"/>
      <c r="AH60" s="3"/>
      <c r="AI60" s="3"/>
      <c r="AJ60" s="3" t="str">
        <f>IFERROR(IF(VLOOKUP($A60,EU_Extra!$A:$AD,COLUMN(EU_Extra!AC$3),FALSE)=0,"",VLOOKUP($A60,EU_Extra!$A:$AD,COLUMN(EU_Extra!AC$3),FALSE)),"")</f>
        <v/>
      </c>
      <c r="AK60" s="3" t="str">
        <f>IFERROR(IF(VLOOKUP($A60,EU_Extra!$A:$AD,COLUMN(EU_Extra!AD$3),FALSE)=0,"",VLOOKUP($A60,EU_Extra!$A:$AD,COLUMN(EU_Extra!AD$3),FALSE)),"")</f>
        <v/>
      </c>
      <c r="AO60" s="85" t="str">
        <f t="shared" si="7"/>
        <v>Ausfuhr_DO</v>
      </c>
      <c r="AP60" s="2" t="str">
        <f t="shared" si="8"/>
        <v>Ausfuhr</v>
      </c>
      <c r="AQ60" s="2" t="str">
        <f t="shared" si="9"/>
        <v>DO</v>
      </c>
      <c r="AR60" s="2" t="str">
        <f>VLOOKUP(AQ60,Countries!A:B,2,FALSE)</f>
        <v>Dominikanische Republik</v>
      </c>
      <c r="AS60" s="3">
        <f t="shared" si="10"/>
        <v>3.3776920000000002E-2</v>
      </c>
      <c r="AT60" s="3">
        <f t="shared" si="11"/>
        <v>4.725653333333333E-2</v>
      </c>
      <c r="AU60" s="3">
        <f t="shared" si="12"/>
        <v>1.3479613333333328E-2</v>
      </c>
      <c r="AV60" s="15">
        <f t="shared" si="13"/>
        <v>0.39907769147150679</v>
      </c>
      <c r="AW60" s="88">
        <f t="shared" si="14"/>
        <v>3.4821152479998711E-5</v>
      </c>
      <c r="AX60" s="89">
        <f t="shared" si="15"/>
        <v>3.2746404993636061E-5</v>
      </c>
    </row>
    <row r="61" spans="1:50">
      <c r="A61" s="85" t="str">
        <f t="shared" si="1"/>
        <v>Ausfuhr_DJ</v>
      </c>
      <c r="B61" s="2" t="str">
        <f t="shared" si="16"/>
        <v>Ausfuhr</v>
      </c>
      <c r="C61" s="1" t="str">
        <f>Countries!A60</f>
        <v>DJ</v>
      </c>
      <c r="D61" s="3" t="str">
        <f>IFERROR(IF(VLOOKUP($A61,EU_Extra!$A:$AD,COLUMN(EU_Extra!#REF!),FALSE)=0,"",VLOOKUP($A61,EU_Extra!$A:$AD,COLUMN(EU_Extra!#REF!),FALSE)),"")</f>
        <v/>
      </c>
      <c r="E61" s="3" t="str">
        <f>IFERROR(IF(VLOOKUP($A61,EU_Extra!$A:$AD,COLUMN(EU_Extra!#REF!),FALSE)=0,"",VLOOKUP($A61,EU_Extra!$A:$AD,COLUMN(EU_Extra!#REF!),FALSE)),"")</f>
        <v/>
      </c>
      <c r="F61" s="3">
        <f>IFERROR(IF(VLOOKUP($A61,EU_Extra!$A:$AD,COLUMN(EU_Extra!E$3),FALSE)=0,"",VLOOKUP($A61,EU_Extra!$A:$AD,COLUMN(EU_Extra!E$3),FALSE)),"")</f>
        <v>1.3413999999999999</v>
      </c>
      <c r="G61" s="3">
        <f>IFERROR(IF(VLOOKUP($A61,EU_Extra!$A:$AD,COLUMN(EU_Extra!F$3),FALSE)=0,"",VLOOKUP($A61,EU_Extra!$A:$AD,COLUMN(EU_Extra!F$3),FALSE)),"")</f>
        <v>1.3773</v>
      </c>
      <c r="H61" s="3">
        <f>IFERROR(IF(VLOOKUP($A61,EU_Extra!$A:$AD,COLUMN(EU_Extra!G$3),FALSE)=0,"",VLOOKUP($A61,EU_Extra!$A:$AD,COLUMN(EU_Extra!G$3),FALSE)),"")</f>
        <v>1.4888999999999999</v>
      </c>
      <c r="I61" s="3">
        <f>IFERROR(IF(VLOOKUP($A61,EU_Extra!$A:$AD,COLUMN(EU_Extra!H$3),FALSE)=0,"",VLOOKUP($A61,EU_Extra!$A:$AD,COLUMN(EU_Extra!H$3),FALSE)),"")</f>
        <v>0.64700000000000002</v>
      </c>
      <c r="J61" s="3">
        <f>IFERROR(IF(VLOOKUP($A61,EU_Extra!$A:$AD,COLUMN(EU_Extra!I$3),FALSE)=0,"",VLOOKUP($A61,EU_Extra!$A:$AD,COLUMN(EU_Extra!I$3),FALSE)),"")</f>
        <v>6.6735759999999997</v>
      </c>
      <c r="K61" s="3">
        <f>IFERROR(IF(VLOOKUP($A61,EU_Extra!$A:$AD,COLUMN(EU_Extra!J$3),FALSE)=0,"",VLOOKUP($A61,EU_Extra!$A:$AD,COLUMN(EU_Extra!J$3),FALSE)),"")</f>
        <v>0.18047999999999997</v>
      </c>
      <c r="L61" s="3">
        <f>IFERROR(IF(VLOOKUP($A61,EU_Extra!$A:$AD,COLUMN(EU_Extra!K$3),FALSE)=0,"",VLOOKUP($A61,EU_Extra!$A:$AD,COLUMN(EU_Extra!K$3),FALSE)),"")</f>
        <v>0.28231999999999996</v>
      </c>
      <c r="M61" s="3">
        <f>IFERROR(IF(VLOOKUP($A61,EU_Extra!$A:$AD,COLUMN(EU_Extra!L$3),FALSE)=0,"",VLOOKUP($A61,EU_Extra!$A:$AD,COLUMN(EU_Extra!L$3),FALSE)),"")</f>
        <v>1.2421119999999999</v>
      </c>
      <c r="N61" s="3">
        <f>IFERROR(IF(VLOOKUP($A61,EU_Extra!$A:$AD,COLUMN(EU_Extra!M$3),FALSE)=0,"",VLOOKUP($A61,EU_Extra!$A:$AD,COLUMN(EU_Extra!M$3),FALSE)),"")</f>
        <v>0.32122919999999999</v>
      </c>
      <c r="O61" s="3">
        <f>IFERROR(IF(VLOOKUP($A61,EU_Extra!$A:$AD,COLUMN(EU_Extra!N$3),FALSE)=0,"",VLOOKUP($A61,EU_Extra!$A:$AD,COLUMN(EU_Extra!N$3),FALSE)),"")</f>
        <v>0.50559695999999998</v>
      </c>
      <c r="P61" s="3">
        <f>IFERROR(IF(VLOOKUP($A61,EU_Extra!$A:$AD,COLUMN(EU_Extra!O$3),FALSE)=0,"",VLOOKUP($A61,EU_Extra!$A:$AD,COLUMN(EU_Extra!O$3),FALSE)),"")</f>
        <v>1.339396</v>
      </c>
      <c r="Q61" s="3">
        <f>IFERROR(IF(VLOOKUP($A61,EU_Extra!$A:$AD,COLUMN(EU_Extra!P$3),FALSE)=0,"",VLOOKUP($A61,EU_Extra!$A:$AD,COLUMN(EU_Extra!P$3),FALSE)),"")</f>
        <v>0.79596579999999995</v>
      </c>
      <c r="R61" s="3">
        <f>IFERROR(IF(VLOOKUP($A61,EU_Extra!$A:$AD,COLUMN(EU_Extra!Q$3),FALSE)=0,"",VLOOKUP($A61,EU_Extra!$A:$AD,COLUMN(EU_Extra!Q$3),FALSE)),"")</f>
        <v>0.12770099999999998</v>
      </c>
      <c r="S61" s="3">
        <f>IFERROR(IF(VLOOKUP($A61,EU_Extra!$A:$AD,COLUMN(EU_Extra!R$3),FALSE)=0,"",VLOOKUP($A61,EU_Extra!$A:$AD,COLUMN(EU_Extra!R$3),FALSE)),"")</f>
        <v>0.33760715999999996</v>
      </c>
      <c r="T61" s="3">
        <f>IFERROR(IF(VLOOKUP($A61,EU_Extra!$A:$AD,COLUMN(EU_Extra!S$3),FALSE)=0,"",VLOOKUP($A61,EU_Extra!$A:$AD,COLUMN(EU_Extra!S$3),FALSE)),"")</f>
        <v>3.9876959999999996E-2</v>
      </c>
      <c r="U61" s="3">
        <f>IFERROR(IF(VLOOKUP($A61,EU_Extra!$A:$AD,COLUMN(EU_Extra!T$3),FALSE)=0,"",VLOOKUP($A61,EU_Extra!$A:$AD,COLUMN(EU_Extra!T$3),FALSE)),"")</f>
        <v>1.00742672</v>
      </c>
      <c r="V61" s="3">
        <f>IFERROR(IF(VLOOKUP($A61,EU_Extra!$A:$AD,COLUMN(EU_Extra!U$3),FALSE)=0,"",VLOOKUP($A61,EU_Extra!$A:$AD,COLUMN(EU_Extra!U$3),FALSE)),"")</f>
        <v>7.8853334399999992</v>
      </c>
      <c r="W61" s="3">
        <f>IFERROR(IF(VLOOKUP($A61,EU_Extra!$A:$AD,COLUMN(EU_Extra!V$3),FALSE)=0,"",VLOOKUP($A61,EU_Extra!$A:$AD,COLUMN(EU_Extra!V$3),FALSE)),"")</f>
        <v>0.26827527999999995</v>
      </c>
      <c r="X61" s="3">
        <f>IFERROR(IF(VLOOKUP($A61,EU_Extra!$A:$AD,COLUMN(EU_Extra!W$3),FALSE)=0,"",VLOOKUP($A61,EU_Extra!$A:$AD,COLUMN(EU_Extra!W$3),FALSE)),"")</f>
        <v>1.8169599999999998E-2</v>
      </c>
      <c r="Y61" s="3">
        <f>IFERROR(IF(VLOOKUP($A61,EU_Extra!$A:$AD,COLUMN(EU_Extra!X$3),FALSE)=0,"",VLOOKUP($A61,EU_Extra!$A:$AD,COLUMN(EU_Extra!X$3),FALSE)),"")</f>
        <v>5.7852239999999992E-2</v>
      </c>
      <c r="Z61" s="3">
        <f>IFERROR(IF(VLOOKUP($A61,EU_Extra!$A:$AD,COLUMN(EU_Extra!Y$3),FALSE)=0,"",VLOOKUP($A61,EU_Extra!$A:$AD,COLUMN(EU_Extra!Y$3),FALSE)),"")</f>
        <v>3.7686479999999994E-2</v>
      </c>
      <c r="AA61" s="157">
        <f t="shared" si="2"/>
        <v>2.9364919999999999</v>
      </c>
      <c r="AB61" s="3">
        <f t="shared" si="3"/>
        <v>0.4616369466666666</v>
      </c>
      <c r="AC61" s="3">
        <f t="shared" si="4"/>
        <v>2.7239261066666667</v>
      </c>
      <c r="AD61" s="3">
        <f t="shared" si="5"/>
        <v>0.11476570666666665</v>
      </c>
      <c r="AE61" s="3">
        <f t="shared" si="6"/>
        <v>4.7769359999999997E-2</v>
      </c>
      <c r="AF61" s="3"/>
      <c r="AG61" s="3"/>
      <c r="AH61" s="3"/>
      <c r="AI61" s="3"/>
      <c r="AJ61" s="3" t="str">
        <f>IFERROR(IF(VLOOKUP($A61,EU_Extra!$A:$AD,COLUMN(EU_Extra!AC$3),FALSE)=0,"",VLOOKUP($A61,EU_Extra!$A:$AD,COLUMN(EU_Extra!AC$3),FALSE)),"")</f>
        <v/>
      </c>
      <c r="AK61" s="3" t="str">
        <f>IFERROR(IF(VLOOKUP($A61,EU_Extra!$A:$AD,COLUMN(EU_Extra!AD$3),FALSE)=0,"",VLOOKUP($A61,EU_Extra!$A:$AD,COLUMN(EU_Extra!AD$3),FALSE)),"")</f>
        <v/>
      </c>
      <c r="AO61" s="85" t="str">
        <f t="shared" si="7"/>
        <v>Ausfuhr_DJ</v>
      </c>
      <c r="AP61" s="2" t="str">
        <f t="shared" si="8"/>
        <v>Ausfuhr</v>
      </c>
      <c r="AQ61" s="2" t="str">
        <f t="shared" si="9"/>
        <v>DJ</v>
      </c>
      <c r="AR61" s="2" t="str">
        <f>VLOOKUP(AQ61,Countries!A:B,2,FALSE)</f>
        <v>Dschibuti</v>
      </c>
      <c r="AS61" s="3">
        <f t="shared" si="10"/>
        <v>3.7686479999999994E-2</v>
      </c>
      <c r="AT61" s="3">
        <f t="shared" si="11"/>
        <v>0.11476570666666665</v>
      </c>
      <c r="AU61" s="3">
        <f t="shared" si="12"/>
        <v>7.7079226666666653E-2</v>
      </c>
      <c r="AV61" s="15">
        <f t="shared" si="13"/>
        <v>2.0452753574354117</v>
      </c>
      <c r="AW61" s="88">
        <f t="shared" si="14"/>
        <v>3.884598117633051E-5</v>
      </c>
      <c r="AX61" s="89">
        <f t="shared" si="15"/>
        <v>7.9446444305567013E-5</v>
      </c>
    </row>
    <row r="62" spans="1:50">
      <c r="A62" s="85" t="str">
        <f t="shared" si="1"/>
        <v>Ausfuhr_EC</v>
      </c>
      <c r="B62" s="2" t="str">
        <f t="shared" si="16"/>
        <v>Ausfuhr</v>
      </c>
      <c r="C62" s="1" t="str">
        <f>Countries!A61</f>
        <v>EC</v>
      </c>
      <c r="D62" s="3" t="str">
        <f>IFERROR(IF(VLOOKUP($A62,EU_Extra!$A:$AD,COLUMN(EU_Extra!#REF!),FALSE)=0,"",VLOOKUP($A62,EU_Extra!$A:$AD,COLUMN(EU_Extra!#REF!),FALSE)),"")</f>
        <v/>
      </c>
      <c r="E62" s="3" t="str">
        <f>IFERROR(IF(VLOOKUP($A62,EU_Extra!$A:$AD,COLUMN(EU_Extra!#REF!),FALSE)=0,"",VLOOKUP($A62,EU_Extra!$A:$AD,COLUMN(EU_Extra!#REF!),FALSE)),"")</f>
        <v/>
      </c>
      <c r="F62" s="3">
        <f>IFERROR(IF(VLOOKUP($A62,EU_Extra!$A:$AD,COLUMN(EU_Extra!E$3),FALSE)=0,"",VLOOKUP($A62,EU_Extra!$A:$AD,COLUMN(EU_Extra!E$3),FALSE)),"")</f>
        <v>2.1999999999999997E-3</v>
      </c>
      <c r="G62" s="3">
        <f>IFERROR(IF(VLOOKUP($A62,EU_Extra!$A:$AD,COLUMN(EU_Extra!F$3),FALSE)=0,"",VLOOKUP($A62,EU_Extra!$A:$AD,COLUMN(EU_Extra!F$3),FALSE)),"")</f>
        <v>5.9999999999999995E-4</v>
      </c>
      <c r="H62" s="3">
        <f>IFERROR(IF(VLOOKUP($A62,EU_Extra!$A:$AD,COLUMN(EU_Extra!G$3),FALSE)=0,"",VLOOKUP($A62,EU_Extra!$A:$AD,COLUMN(EU_Extra!G$3),FALSE)),"")</f>
        <v>5.9999999999999995E-4</v>
      </c>
      <c r="I62" s="3">
        <f>IFERROR(IF(VLOOKUP($A62,EU_Extra!$A:$AD,COLUMN(EU_Extra!H$3),FALSE)=0,"",VLOOKUP($A62,EU_Extra!$A:$AD,COLUMN(EU_Extra!H$3),FALSE)),"")</f>
        <v>5.9999999999999995E-4</v>
      </c>
      <c r="J62" s="3">
        <f>IFERROR(IF(VLOOKUP($A62,EU_Extra!$A:$AD,COLUMN(EU_Extra!I$3),FALSE)=0,"",VLOOKUP($A62,EU_Extra!$A:$AD,COLUMN(EU_Extra!I$3),FALSE)),"")</f>
        <v>2.8E-3</v>
      </c>
      <c r="K62" s="3">
        <f>IFERROR(IF(VLOOKUP($A62,EU_Extra!$A:$AD,COLUMN(EU_Extra!J$3),FALSE)=0,"",VLOOKUP($A62,EU_Extra!$A:$AD,COLUMN(EU_Extra!J$3),FALSE)),"")</f>
        <v>2.3E-3</v>
      </c>
      <c r="L62" s="3">
        <f>IFERROR(IF(VLOOKUP($A62,EU_Extra!$A:$AD,COLUMN(EU_Extra!K$3),FALSE)=0,"",VLOOKUP($A62,EU_Extra!$A:$AD,COLUMN(EU_Extra!K$3),FALSE)),"")</f>
        <v>2.3999999999999998E-3</v>
      </c>
      <c r="M62" s="3">
        <f>IFERROR(IF(VLOOKUP($A62,EU_Extra!$A:$AD,COLUMN(EU_Extra!L$3),FALSE)=0,"",VLOOKUP($A62,EU_Extra!$A:$AD,COLUMN(EU_Extra!L$3),FALSE)),"")</f>
        <v>2.5999999999999999E-3</v>
      </c>
      <c r="N62" s="3">
        <f>IFERROR(IF(VLOOKUP($A62,EU_Extra!$A:$AD,COLUMN(EU_Extra!M$3),FALSE)=0,"",VLOOKUP($A62,EU_Extra!$A:$AD,COLUMN(EU_Extra!M$3),FALSE)),"")</f>
        <v>4.9709999999999997E-3</v>
      </c>
      <c r="O62" s="3">
        <f>IFERROR(IF(VLOOKUP($A62,EU_Extra!$A:$AD,COLUMN(EU_Extra!N$3),FALSE)=0,"",VLOOKUP($A62,EU_Extra!$A:$AD,COLUMN(EU_Extra!N$3),FALSE)),"")</f>
        <v>2.6999999999999997E-3</v>
      </c>
      <c r="P62" s="3">
        <f>IFERROR(IF(VLOOKUP($A62,EU_Extra!$A:$AD,COLUMN(EU_Extra!O$3),FALSE)=0,"",VLOOKUP($A62,EU_Extra!$A:$AD,COLUMN(EU_Extra!O$3),FALSE)),"")</f>
        <v>3.8169999999999996E-3</v>
      </c>
      <c r="Q62" s="3">
        <f>IFERROR(IF(VLOOKUP($A62,EU_Extra!$A:$AD,COLUMN(EU_Extra!P$3),FALSE)=0,"",VLOOKUP($A62,EU_Extra!$A:$AD,COLUMN(EU_Extra!P$3),FALSE)),"")</f>
        <v>4.9819999999999994E-3</v>
      </c>
      <c r="R62" s="3">
        <f>IFERROR(IF(VLOOKUP($A62,EU_Extra!$A:$AD,COLUMN(EU_Extra!Q$3),FALSE)=0,"",VLOOKUP($A62,EU_Extra!$A:$AD,COLUMN(EU_Extra!Q$3),FALSE)),"")</f>
        <v>1.6339999999999998E-3</v>
      </c>
      <c r="S62" s="3">
        <f>IFERROR(IF(VLOOKUP($A62,EU_Extra!$A:$AD,COLUMN(EU_Extra!R$3),FALSE)=0,"",VLOOKUP($A62,EU_Extra!$A:$AD,COLUMN(EU_Extra!R$3),FALSE)),"")</f>
        <v>3.382E-3</v>
      </c>
      <c r="T62" s="3">
        <f>IFERROR(IF(VLOOKUP($A62,EU_Extra!$A:$AD,COLUMN(EU_Extra!S$3),FALSE)=0,"",VLOOKUP($A62,EU_Extra!$A:$AD,COLUMN(EU_Extra!S$3),FALSE)),"")</f>
        <v>1.8839999999999998E-3</v>
      </c>
      <c r="U62" s="3">
        <f>IFERROR(IF(VLOOKUP($A62,EU_Extra!$A:$AD,COLUMN(EU_Extra!T$3),FALSE)=0,"",VLOOKUP($A62,EU_Extra!$A:$AD,COLUMN(EU_Extra!T$3),FALSE)),"")</f>
        <v>1.8209999999999999E-3</v>
      </c>
      <c r="V62" s="3">
        <f>IFERROR(IF(VLOOKUP($A62,EU_Extra!$A:$AD,COLUMN(EU_Extra!U$3),FALSE)=0,"",VLOOKUP($A62,EU_Extra!$A:$AD,COLUMN(EU_Extra!U$3),FALSE)),"")</f>
        <v>0.48225599999999996</v>
      </c>
      <c r="W62" s="3">
        <f>IFERROR(IF(VLOOKUP($A62,EU_Extra!$A:$AD,COLUMN(EU_Extra!V$3),FALSE)=0,"",VLOOKUP($A62,EU_Extra!$A:$AD,COLUMN(EU_Extra!V$3),FALSE)),"")</f>
        <v>1.9727884799999997</v>
      </c>
      <c r="X62" s="3">
        <f>IFERROR(IF(VLOOKUP($A62,EU_Extra!$A:$AD,COLUMN(EU_Extra!W$3),FALSE)=0,"",VLOOKUP($A62,EU_Extra!$A:$AD,COLUMN(EU_Extra!W$3),FALSE)),"")</f>
        <v>1.6676000000000001E-4</v>
      </c>
      <c r="Y62" s="3">
        <f>IFERROR(IF(VLOOKUP($A62,EU_Extra!$A:$AD,COLUMN(EU_Extra!X$3),FALSE)=0,"",VLOOKUP($A62,EU_Extra!$A:$AD,COLUMN(EU_Extra!X$3),FALSE)),"")</f>
        <v>4.6699999999999997E-4</v>
      </c>
      <c r="Z62" s="3">
        <f>IFERROR(IF(VLOOKUP($A62,EU_Extra!$A:$AD,COLUMN(EU_Extra!Y$3),FALSE)=0,"",VLOOKUP($A62,EU_Extra!$A:$AD,COLUMN(EU_Extra!Y$3),FALSE)),"")</f>
        <v>7.7399999999999995E-4</v>
      </c>
      <c r="AA62" s="157">
        <f t="shared" si="2"/>
        <v>1.3333333333333333E-3</v>
      </c>
      <c r="AB62" s="3">
        <f t="shared" si="3"/>
        <v>2.362333333333333E-3</v>
      </c>
      <c r="AC62" s="3">
        <f t="shared" si="4"/>
        <v>0.8184037466666666</v>
      </c>
      <c r="AD62" s="3">
        <f t="shared" si="5"/>
        <v>0.65780741333333326</v>
      </c>
      <c r="AE62" s="3">
        <f t="shared" si="6"/>
        <v>6.2049999999999996E-4</v>
      </c>
      <c r="AF62" s="3"/>
      <c r="AG62" s="3"/>
      <c r="AH62" s="3"/>
      <c r="AI62" s="3"/>
      <c r="AJ62" s="3" t="str">
        <f>IFERROR(IF(VLOOKUP($A62,EU_Extra!$A:$AD,COLUMN(EU_Extra!AC$3),FALSE)=0,"",VLOOKUP($A62,EU_Extra!$A:$AD,COLUMN(EU_Extra!AC$3),FALSE)),"")</f>
        <v/>
      </c>
      <c r="AK62" s="3" t="str">
        <f>IFERROR(IF(VLOOKUP($A62,EU_Extra!$A:$AD,COLUMN(EU_Extra!AD$3),FALSE)=0,"",VLOOKUP($A62,EU_Extra!$A:$AD,COLUMN(EU_Extra!AD$3),FALSE)),"")</f>
        <v/>
      </c>
      <c r="AO62" s="85" t="str">
        <f t="shared" si="7"/>
        <v>Ausfuhr_EC</v>
      </c>
      <c r="AP62" s="2" t="str">
        <f t="shared" si="8"/>
        <v>Ausfuhr</v>
      </c>
      <c r="AQ62" s="2" t="str">
        <f t="shared" si="9"/>
        <v>EC</v>
      </c>
      <c r="AR62" s="2" t="str">
        <f>VLOOKUP(AQ62,Countries!A:B,2,FALSE)</f>
        <v>Ecuador</v>
      </c>
      <c r="AS62" s="3">
        <f t="shared" si="10"/>
        <v>7.7399999999999995E-4</v>
      </c>
      <c r="AT62" s="3">
        <f t="shared" si="11"/>
        <v>0.65780741333333326</v>
      </c>
      <c r="AU62" s="3">
        <f t="shared" si="12"/>
        <v>0.6570334133333332</v>
      </c>
      <c r="AV62" s="15" t="str">
        <f t="shared" si="13"/>
        <v/>
      </c>
      <c r="AW62" s="88">
        <f t="shared" si="14"/>
        <v>8.5562248717523677E-7</v>
      </c>
      <c r="AX62" s="89">
        <f t="shared" si="15"/>
        <v>4.5509307519530598E-4</v>
      </c>
    </row>
    <row r="63" spans="1:50">
      <c r="A63" s="85" t="str">
        <f t="shared" si="1"/>
        <v>Ausfuhr_MK</v>
      </c>
      <c r="B63" s="2" t="str">
        <f t="shared" si="16"/>
        <v>Ausfuhr</v>
      </c>
      <c r="C63" s="1" t="str">
        <f>Countries!A62</f>
        <v>MK</v>
      </c>
      <c r="D63" s="3" t="str">
        <f>IFERROR(IF(VLOOKUP($A63,EU_Extra!$A:$AD,COLUMN(EU_Extra!#REF!),FALSE)=0,"",VLOOKUP($A63,EU_Extra!$A:$AD,COLUMN(EU_Extra!#REF!),FALSE)),"")</f>
        <v/>
      </c>
      <c r="E63" s="3" t="str">
        <f>IFERROR(IF(VLOOKUP($A63,EU_Extra!$A:$AD,COLUMN(EU_Extra!#REF!),FALSE)=0,"",VLOOKUP($A63,EU_Extra!$A:$AD,COLUMN(EU_Extra!#REF!),FALSE)),"")</f>
        <v/>
      </c>
      <c r="F63" s="3">
        <f>IFERROR(IF(VLOOKUP($A63,EU_Extra!$A:$AD,COLUMN(EU_Extra!E$3),FALSE)=0,"",VLOOKUP($A63,EU_Extra!$A:$AD,COLUMN(EU_Extra!E$3),FALSE)),"")</f>
        <v>29.217499</v>
      </c>
      <c r="G63" s="3">
        <f>IFERROR(IF(VLOOKUP($A63,EU_Extra!$A:$AD,COLUMN(EU_Extra!F$3),FALSE)=0,"",VLOOKUP($A63,EU_Extra!$A:$AD,COLUMN(EU_Extra!F$3),FALSE)),"")</f>
        <v>32.261021999999997</v>
      </c>
      <c r="H63" s="3">
        <f>IFERROR(IF(VLOOKUP($A63,EU_Extra!$A:$AD,COLUMN(EU_Extra!G$3),FALSE)=0,"",VLOOKUP($A63,EU_Extra!$A:$AD,COLUMN(EU_Extra!G$3),FALSE)),"")</f>
        <v>20.090636</v>
      </c>
      <c r="I63" s="3">
        <f>IFERROR(IF(VLOOKUP($A63,EU_Extra!$A:$AD,COLUMN(EU_Extra!H$3),FALSE)=0,"",VLOOKUP($A63,EU_Extra!$A:$AD,COLUMN(EU_Extra!H$3),FALSE)),"")</f>
        <v>48.156118999999997</v>
      </c>
      <c r="J63" s="3">
        <f>IFERROR(IF(VLOOKUP($A63,EU_Extra!$A:$AD,COLUMN(EU_Extra!I$3),FALSE)=0,"",VLOOKUP($A63,EU_Extra!$A:$AD,COLUMN(EU_Extra!I$3),FALSE)),"")</f>
        <v>75.152409879999993</v>
      </c>
      <c r="K63" s="3">
        <f>IFERROR(IF(VLOOKUP($A63,EU_Extra!$A:$AD,COLUMN(EU_Extra!J$3),FALSE)=0,"",VLOOKUP($A63,EU_Extra!$A:$AD,COLUMN(EU_Extra!J$3),FALSE)),"")</f>
        <v>5.1532330000000002</v>
      </c>
      <c r="L63" s="3">
        <f>IFERROR(IF(VLOOKUP($A63,EU_Extra!$A:$AD,COLUMN(EU_Extra!K$3),FALSE)=0,"",VLOOKUP($A63,EU_Extra!$A:$AD,COLUMN(EU_Extra!K$3),FALSE)),"")</f>
        <v>1.4762069999999998</v>
      </c>
      <c r="M63" s="3">
        <f>IFERROR(IF(VLOOKUP($A63,EU_Extra!$A:$AD,COLUMN(EU_Extra!L$3),FALSE)=0,"",VLOOKUP($A63,EU_Extra!$A:$AD,COLUMN(EU_Extra!L$3),FALSE)),"")</f>
        <v>4.5129999999999999</v>
      </c>
      <c r="N63" s="3">
        <f>IFERROR(IF(VLOOKUP($A63,EU_Extra!$A:$AD,COLUMN(EU_Extra!M$3),FALSE)=0,"",VLOOKUP($A63,EU_Extra!$A:$AD,COLUMN(EU_Extra!M$3),FALSE)),"")</f>
        <v>3.6153959999999999E-2</v>
      </c>
      <c r="O63" s="3">
        <f>IFERROR(IF(VLOOKUP($A63,EU_Extra!$A:$AD,COLUMN(EU_Extra!N$3),FALSE)=0,"",VLOOKUP($A63,EU_Extra!$A:$AD,COLUMN(EU_Extra!N$3),FALSE)),"")</f>
        <v>1.07368704</v>
      </c>
      <c r="P63" s="3">
        <f>IFERROR(IF(VLOOKUP($A63,EU_Extra!$A:$AD,COLUMN(EU_Extra!O$3),FALSE)=0,"",VLOOKUP($A63,EU_Extra!$A:$AD,COLUMN(EU_Extra!O$3),FALSE)),"")</f>
        <v>3.3095519999999996E-2</v>
      </c>
      <c r="Q63" s="3">
        <f>IFERROR(IF(VLOOKUP($A63,EU_Extra!$A:$AD,COLUMN(EU_Extra!P$3),FALSE)=0,"",VLOOKUP($A63,EU_Extra!$A:$AD,COLUMN(EU_Extra!P$3),FALSE)),"")</f>
        <v>0.73063480000000003</v>
      </c>
      <c r="R63" s="3">
        <f>IFERROR(IF(VLOOKUP($A63,EU_Extra!$A:$AD,COLUMN(EU_Extra!Q$3),FALSE)=0,"",VLOOKUP($A63,EU_Extra!$A:$AD,COLUMN(EU_Extra!Q$3),FALSE)),"")</f>
        <v>4.8218799999999999E-2</v>
      </c>
      <c r="S63" s="3">
        <f>IFERROR(IF(VLOOKUP($A63,EU_Extra!$A:$AD,COLUMN(EU_Extra!R$3),FALSE)=0,"",VLOOKUP($A63,EU_Extra!$A:$AD,COLUMN(EU_Extra!R$3),FALSE)),"")</f>
        <v>4.3987120000000005E-2</v>
      </c>
      <c r="T63" s="3">
        <f>IFERROR(IF(VLOOKUP($A63,EU_Extra!$A:$AD,COLUMN(EU_Extra!S$3),FALSE)=0,"",VLOOKUP($A63,EU_Extra!$A:$AD,COLUMN(EU_Extra!S$3),FALSE)),"")</f>
        <v>18.756227920000001</v>
      </c>
      <c r="U63" s="3">
        <f>IFERROR(IF(VLOOKUP($A63,EU_Extra!$A:$AD,COLUMN(EU_Extra!T$3),FALSE)=0,"",VLOOKUP($A63,EU_Extra!$A:$AD,COLUMN(EU_Extra!T$3),FALSE)),"")</f>
        <v>6.1023719999999997E-2</v>
      </c>
      <c r="V63" s="3">
        <f>IFERROR(IF(VLOOKUP($A63,EU_Extra!$A:$AD,COLUMN(EU_Extra!U$3),FALSE)=0,"",VLOOKUP($A63,EU_Extra!$A:$AD,COLUMN(EU_Extra!U$3),FALSE)),"")</f>
        <v>33.721916399999998</v>
      </c>
      <c r="W63" s="3">
        <f>IFERROR(IF(VLOOKUP($A63,EU_Extra!$A:$AD,COLUMN(EU_Extra!V$3),FALSE)=0,"",VLOOKUP($A63,EU_Extra!$A:$AD,COLUMN(EU_Extra!V$3),FALSE)),"")</f>
        <v>28.708426999999997</v>
      </c>
      <c r="X63" s="3">
        <f>IFERROR(IF(VLOOKUP($A63,EU_Extra!$A:$AD,COLUMN(EU_Extra!W$3),FALSE)=0,"",VLOOKUP($A63,EU_Extra!$A:$AD,COLUMN(EU_Extra!W$3),FALSE)),"")</f>
        <v>9.3262929200000002</v>
      </c>
      <c r="Y63" s="3">
        <f>IFERROR(IF(VLOOKUP($A63,EU_Extra!$A:$AD,COLUMN(EU_Extra!X$3),FALSE)=0,"",VLOOKUP($A63,EU_Extra!$A:$AD,COLUMN(EU_Extra!X$3),FALSE)),"")</f>
        <v>0.31292547999999998</v>
      </c>
      <c r="Z63" s="3">
        <f>IFERROR(IF(VLOOKUP($A63,EU_Extra!$A:$AD,COLUMN(EU_Extra!Y$3),FALSE)=0,"",VLOOKUP($A63,EU_Extra!$A:$AD,COLUMN(EU_Extra!Y$3),FALSE)),"")</f>
        <v>3.0488501600000002</v>
      </c>
      <c r="AA63" s="157">
        <f t="shared" si="2"/>
        <v>47.799721626666667</v>
      </c>
      <c r="AB63" s="3">
        <f t="shared" si="3"/>
        <v>6.2870795866666676</v>
      </c>
      <c r="AC63" s="3">
        <f t="shared" si="4"/>
        <v>23.918878773333333</v>
      </c>
      <c r="AD63" s="3">
        <f t="shared" si="5"/>
        <v>12.782548466666666</v>
      </c>
      <c r="AE63" s="3">
        <f t="shared" si="6"/>
        <v>1.6808878200000001</v>
      </c>
      <c r="AF63" s="3"/>
      <c r="AG63" s="3"/>
      <c r="AH63" s="3"/>
      <c r="AI63" s="3"/>
      <c r="AJ63" s="3" t="str">
        <f>IFERROR(IF(VLOOKUP($A63,EU_Extra!$A:$AD,COLUMN(EU_Extra!AC$3),FALSE)=0,"",VLOOKUP($A63,EU_Extra!$A:$AD,COLUMN(EU_Extra!AC$3),FALSE)),"")</f>
        <v/>
      </c>
      <c r="AK63" s="3" t="str">
        <f>IFERROR(IF(VLOOKUP($A63,EU_Extra!$A:$AD,COLUMN(EU_Extra!AD$3),FALSE)=0,"",VLOOKUP($A63,EU_Extra!$A:$AD,COLUMN(EU_Extra!AD$3),FALSE)),"")</f>
        <v/>
      </c>
      <c r="AO63" s="85" t="str">
        <f t="shared" si="7"/>
        <v>Ausfuhr_MK</v>
      </c>
      <c r="AP63" s="2" t="str">
        <f t="shared" si="8"/>
        <v>Ausfuhr</v>
      </c>
      <c r="AQ63" s="2" t="str">
        <f t="shared" si="9"/>
        <v>MK</v>
      </c>
      <c r="AR63" s="2" t="str">
        <f>VLOOKUP(AQ63,Countries!A:B,2,FALSE)</f>
        <v>NordMazedonien</v>
      </c>
      <c r="AS63" s="3">
        <f t="shared" si="10"/>
        <v>3.0488501600000002</v>
      </c>
      <c r="AT63" s="3">
        <f t="shared" si="11"/>
        <v>12.782548466666666</v>
      </c>
      <c r="AU63" s="3">
        <f t="shared" si="12"/>
        <v>9.7336983066666658</v>
      </c>
      <c r="AV63" s="15">
        <f t="shared" si="13"/>
        <v>3.1925801462140977</v>
      </c>
      <c r="AW63" s="88">
        <f t="shared" si="14"/>
        <v>3.1380220122529962E-3</v>
      </c>
      <c r="AX63" s="89">
        <f t="shared" si="15"/>
        <v>8.8423062293252214E-3</v>
      </c>
    </row>
    <row r="64" spans="1:50">
      <c r="A64" s="85" t="str">
        <f t="shared" si="1"/>
        <v>Ausfuhr_EU_INTRA</v>
      </c>
      <c r="B64" s="2" t="str">
        <f t="shared" si="16"/>
        <v>Ausfuhr</v>
      </c>
      <c r="C64" s="1" t="str">
        <f>Countries!A63</f>
        <v>EU_INTRA</v>
      </c>
      <c r="D64" s="3" t="str">
        <f>IFERROR(IF(VLOOKUP($A64,EU_Extra!$A:$AD,COLUMN(EU_Extra!#REF!),FALSE)=0,"",VLOOKUP($A64,EU_Extra!$A:$AD,COLUMN(EU_Extra!#REF!),FALSE)),"")</f>
        <v/>
      </c>
      <c r="E64" s="3" t="str">
        <f>IFERROR(IF(VLOOKUP($A64,EU_Extra!$A:$AD,COLUMN(EU_Extra!#REF!),FALSE)=0,"",VLOOKUP($A64,EU_Extra!$A:$AD,COLUMN(EU_Extra!#REF!),FALSE)),"")</f>
        <v/>
      </c>
      <c r="F64" s="3" t="str">
        <f>IFERROR(IF(VLOOKUP($A64,EU_Extra!$A:$AD,COLUMN(EU_Extra!E$3),FALSE)=0,"",VLOOKUP($A64,EU_Extra!$A:$AD,COLUMN(EU_Extra!E$3),FALSE)),"")</f>
        <v/>
      </c>
      <c r="G64" s="3" t="str">
        <f>IFERROR(IF(VLOOKUP($A64,EU_Extra!$A:$AD,COLUMN(EU_Extra!F$3),FALSE)=0,"",VLOOKUP($A64,EU_Extra!$A:$AD,COLUMN(EU_Extra!F$3),FALSE)),"")</f>
        <v/>
      </c>
      <c r="H64" s="3" t="str">
        <f>IFERROR(IF(VLOOKUP($A64,EU_Extra!$A:$AD,COLUMN(EU_Extra!G$3),FALSE)=0,"",VLOOKUP($A64,EU_Extra!$A:$AD,COLUMN(EU_Extra!G$3),FALSE)),"")</f>
        <v/>
      </c>
      <c r="I64" s="3" t="str">
        <f>IFERROR(IF(VLOOKUP($A64,EU_Extra!$A:$AD,COLUMN(EU_Extra!H$3),FALSE)=0,"",VLOOKUP($A64,EU_Extra!$A:$AD,COLUMN(EU_Extra!H$3),FALSE)),"")</f>
        <v/>
      </c>
      <c r="J64" s="3" t="str">
        <f>IFERROR(IF(VLOOKUP($A64,EU_Extra!$A:$AD,COLUMN(EU_Extra!I$3),FALSE)=0,"",VLOOKUP($A64,EU_Extra!$A:$AD,COLUMN(EU_Extra!I$3),FALSE)),"")</f>
        <v/>
      </c>
      <c r="K64" s="3" t="str">
        <f>IFERROR(IF(VLOOKUP($A64,EU_Extra!$A:$AD,COLUMN(EU_Extra!J$3),FALSE)=0,"",VLOOKUP($A64,EU_Extra!$A:$AD,COLUMN(EU_Extra!J$3),FALSE)),"")</f>
        <v/>
      </c>
      <c r="L64" s="3" t="str">
        <f>IFERROR(IF(VLOOKUP($A64,EU_Extra!$A:$AD,COLUMN(EU_Extra!K$3),FALSE)=0,"",VLOOKUP($A64,EU_Extra!$A:$AD,COLUMN(EU_Extra!K$3),FALSE)),"")</f>
        <v/>
      </c>
      <c r="M64" s="3" t="str">
        <f>IFERROR(IF(VLOOKUP($A64,EU_Extra!$A:$AD,COLUMN(EU_Extra!L$3),FALSE)=0,"",VLOOKUP($A64,EU_Extra!$A:$AD,COLUMN(EU_Extra!L$3),FALSE)),"")</f>
        <v/>
      </c>
      <c r="N64" s="3" t="str">
        <f>IFERROR(IF(VLOOKUP($A64,EU_Extra!$A:$AD,COLUMN(EU_Extra!M$3),FALSE)=0,"",VLOOKUP($A64,EU_Extra!$A:$AD,COLUMN(EU_Extra!M$3),FALSE)),"")</f>
        <v/>
      </c>
      <c r="O64" s="3" t="str">
        <f>IFERROR(IF(VLOOKUP($A64,EU_Extra!$A:$AD,COLUMN(EU_Extra!N$3),FALSE)=0,"",VLOOKUP($A64,EU_Extra!$A:$AD,COLUMN(EU_Extra!N$3),FALSE)),"")</f>
        <v/>
      </c>
      <c r="P64" s="3" t="str">
        <f>IFERROR(IF(VLOOKUP($A64,EU_Extra!$A:$AD,COLUMN(EU_Extra!O$3),FALSE)=0,"",VLOOKUP($A64,EU_Extra!$A:$AD,COLUMN(EU_Extra!O$3),FALSE)),"")</f>
        <v/>
      </c>
      <c r="Q64" s="3" t="str">
        <f>IFERROR(IF(VLOOKUP($A64,EU_Extra!$A:$AD,COLUMN(EU_Extra!P$3),FALSE)=0,"",VLOOKUP($A64,EU_Extra!$A:$AD,COLUMN(EU_Extra!P$3),FALSE)),"")</f>
        <v/>
      </c>
      <c r="R64" s="3" t="str">
        <f>IFERROR(IF(VLOOKUP($A64,EU_Extra!$A:$AD,COLUMN(EU_Extra!Q$3),FALSE)=0,"",VLOOKUP($A64,EU_Extra!$A:$AD,COLUMN(EU_Extra!Q$3),FALSE)),"")</f>
        <v/>
      </c>
      <c r="S64" s="3" t="str">
        <f>IFERROR(IF(VLOOKUP($A64,EU_Extra!$A:$AD,COLUMN(EU_Extra!R$3),FALSE)=0,"",VLOOKUP($A64,EU_Extra!$A:$AD,COLUMN(EU_Extra!R$3),FALSE)),"")</f>
        <v/>
      </c>
      <c r="T64" s="3" t="str">
        <f>IFERROR(IF(VLOOKUP($A64,EU_Extra!$A:$AD,COLUMN(EU_Extra!S$3),FALSE)=0,"",VLOOKUP($A64,EU_Extra!$A:$AD,COLUMN(EU_Extra!S$3),FALSE)),"")</f>
        <v/>
      </c>
      <c r="U64" s="3" t="str">
        <f>IFERROR(IF(VLOOKUP($A64,EU_Extra!$A:$AD,COLUMN(EU_Extra!T$3),FALSE)=0,"",VLOOKUP($A64,EU_Extra!$A:$AD,COLUMN(EU_Extra!T$3),FALSE)),"")</f>
        <v/>
      </c>
      <c r="V64" s="3" t="str">
        <f>IFERROR(IF(VLOOKUP($A64,EU_Extra!$A:$AD,COLUMN(EU_Extra!U$3),FALSE)=0,"",VLOOKUP($A64,EU_Extra!$A:$AD,COLUMN(EU_Extra!U$3),FALSE)),"")</f>
        <v/>
      </c>
      <c r="W64" s="3" t="str">
        <f>IFERROR(IF(VLOOKUP($A64,EU_Extra!$A:$AD,COLUMN(EU_Extra!V$3),FALSE)=0,"",VLOOKUP($A64,EU_Extra!$A:$AD,COLUMN(EU_Extra!V$3),FALSE)),"")</f>
        <v/>
      </c>
      <c r="X64" s="3" t="str">
        <f>IFERROR(IF(VLOOKUP($A64,EU_Extra!$A:$AD,COLUMN(EU_Extra!W$3),FALSE)=0,"",VLOOKUP($A64,EU_Extra!$A:$AD,COLUMN(EU_Extra!W$3),FALSE)),"")</f>
        <v/>
      </c>
      <c r="Y64" s="3" t="str">
        <f>IFERROR(IF(VLOOKUP($A64,EU_Extra!$A:$AD,COLUMN(EU_Extra!X$3),FALSE)=0,"",VLOOKUP($A64,EU_Extra!$A:$AD,COLUMN(EU_Extra!X$3),FALSE)),"")</f>
        <v/>
      </c>
      <c r="Z64" s="3" t="str">
        <f>IFERROR(IF(VLOOKUP($A64,EU_Extra!$A:$AD,COLUMN(EU_Extra!Y$3),FALSE)=0,"",VLOOKUP($A64,EU_Extra!$A:$AD,COLUMN(EU_Extra!Y$3),FALSE)),"")</f>
        <v/>
      </c>
      <c r="AA64" s="157">
        <f t="shared" si="2"/>
        <v>0</v>
      </c>
      <c r="AB64" s="3">
        <f t="shared" si="3"/>
        <v>0</v>
      </c>
      <c r="AC64" s="3">
        <f t="shared" si="4"/>
        <v>0</v>
      </c>
      <c r="AD64" s="3">
        <f t="shared" si="5"/>
        <v>0</v>
      </c>
      <c r="AE64" s="3" t="str">
        <f t="shared" si="6"/>
        <v/>
      </c>
      <c r="AF64" s="3"/>
      <c r="AG64" s="3"/>
      <c r="AH64" s="3"/>
      <c r="AI64" s="3"/>
      <c r="AJ64" s="3" t="str">
        <f>IFERROR(IF(VLOOKUP($A64,EU_Extra!$A:$AD,COLUMN(EU_Extra!AC$3),FALSE)=0,"",VLOOKUP($A64,EU_Extra!$A:$AD,COLUMN(EU_Extra!AC$3),FALSE)),"")</f>
        <v/>
      </c>
      <c r="AK64" s="3" t="str">
        <f>IFERROR(IF(VLOOKUP($A64,EU_Extra!$A:$AD,COLUMN(EU_Extra!AD$3),FALSE)=0,"",VLOOKUP($A64,EU_Extra!$A:$AD,COLUMN(EU_Extra!AD$3),FALSE)),"")</f>
        <v/>
      </c>
      <c r="AO64" s="85" t="str">
        <f t="shared" si="7"/>
        <v>Ausfuhr_EU_INTRA</v>
      </c>
      <c r="AP64" s="2" t="str">
        <f t="shared" si="8"/>
        <v>Ausfuhr</v>
      </c>
      <c r="AQ64" s="2" t="str">
        <f t="shared" si="9"/>
        <v>EU_INTRA</v>
      </c>
      <c r="AR64" s="2" t="str">
        <f>VLOOKUP(AQ64,Countries!A:B,2,FALSE)</f>
        <v>EI_INTRA</v>
      </c>
      <c r="AS64" s="3" t="str">
        <f t="shared" si="10"/>
        <v/>
      </c>
      <c r="AT64" s="3">
        <f t="shared" si="11"/>
        <v>0</v>
      </c>
      <c r="AU64" s="3" t="str">
        <f t="shared" si="12"/>
        <v/>
      </c>
      <c r="AV64" s="15" t="str">
        <f t="shared" si="13"/>
        <v/>
      </c>
      <c r="AW64" s="88" t="str">
        <f t="shared" si="14"/>
        <v/>
      </c>
      <c r="AX64" s="89">
        <f t="shared" si="15"/>
        <v>6.099999999999999E-8</v>
      </c>
    </row>
    <row r="65" spans="1:50">
      <c r="A65" s="85" t="str">
        <f t="shared" si="1"/>
        <v>Ausfuhr_SV</v>
      </c>
      <c r="B65" s="2" t="str">
        <f t="shared" si="16"/>
        <v>Ausfuhr</v>
      </c>
      <c r="C65" s="1" t="str">
        <f>Countries!A64</f>
        <v>SV</v>
      </c>
      <c r="D65" s="3" t="str">
        <f>IFERROR(IF(VLOOKUP($A65,EU_Extra!$A:$AD,COLUMN(EU_Extra!#REF!),FALSE)=0,"",VLOOKUP($A65,EU_Extra!$A:$AD,COLUMN(EU_Extra!#REF!),FALSE)),"")</f>
        <v/>
      </c>
      <c r="E65" s="3" t="str">
        <f>IFERROR(IF(VLOOKUP($A65,EU_Extra!$A:$AD,COLUMN(EU_Extra!#REF!),FALSE)=0,"",VLOOKUP($A65,EU_Extra!$A:$AD,COLUMN(EU_Extra!#REF!),FALSE)),"")</f>
        <v/>
      </c>
      <c r="F65" s="3" t="str">
        <f>IFERROR(IF(VLOOKUP($A65,EU_Extra!$A:$AD,COLUMN(EU_Extra!E$3),FALSE)=0,"",VLOOKUP($A65,EU_Extra!$A:$AD,COLUMN(EU_Extra!E$3),FALSE)),"")</f>
        <v/>
      </c>
      <c r="G65" s="3" t="str">
        <f>IFERROR(IF(VLOOKUP($A65,EU_Extra!$A:$AD,COLUMN(EU_Extra!F$3),FALSE)=0,"",VLOOKUP($A65,EU_Extra!$A:$AD,COLUMN(EU_Extra!F$3),FALSE)),"")</f>
        <v/>
      </c>
      <c r="H65" s="3">
        <f>IFERROR(IF(VLOOKUP($A65,EU_Extra!$A:$AD,COLUMN(EU_Extra!G$3),FALSE)=0,"",VLOOKUP($A65,EU_Extra!$A:$AD,COLUMN(EU_Extra!G$3),FALSE)),"")</f>
        <v>1.53</v>
      </c>
      <c r="I65" s="3">
        <f>IFERROR(IF(VLOOKUP($A65,EU_Extra!$A:$AD,COLUMN(EU_Extra!H$3),FALSE)=0,"",VLOOKUP($A65,EU_Extra!$A:$AD,COLUMN(EU_Extra!H$3),FALSE)),"")</f>
        <v>8.1199999999999994E-2</v>
      </c>
      <c r="J65" s="3" t="str">
        <f>IFERROR(IF(VLOOKUP($A65,EU_Extra!$A:$AD,COLUMN(EU_Extra!I$3),FALSE)=0,"",VLOOKUP($A65,EU_Extra!$A:$AD,COLUMN(EU_Extra!I$3),FALSE)),"")</f>
        <v/>
      </c>
      <c r="K65" s="3" t="str">
        <f>IFERROR(IF(VLOOKUP($A65,EU_Extra!$A:$AD,COLUMN(EU_Extra!J$3),FALSE)=0,"",VLOOKUP($A65,EU_Extra!$A:$AD,COLUMN(EU_Extra!J$3),FALSE)),"")</f>
        <v/>
      </c>
      <c r="L65" s="3" t="str">
        <f>IFERROR(IF(VLOOKUP($A65,EU_Extra!$A:$AD,COLUMN(EU_Extra!K$3),FALSE)=0,"",VLOOKUP($A65,EU_Extra!$A:$AD,COLUMN(EU_Extra!K$3),FALSE)),"")</f>
        <v/>
      </c>
      <c r="M65" s="3" t="str">
        <f>IFERROR(IF(VLOOKUP($A65,EU_Extra!$A:$AD,COLUMN(EU_Extra!L$3),FALSE)=0,"",VLOOKUP($A65,EU_Extra!$A:$AD,COLUMN(EU_Extra!L$3),FALSE)),"")</f>
        <v/>
      </c>
      <c r="N65" s="3" t="str">
        <f>IFERROR(IF(VLOOKUP($A65,EU_Extra!$A:$AD,COLUMN(EU_Extra!M$3),FALSE)=0,"",VLOOKUP($A65,EU_Extra!$A:$AD,COLUMN(EU_Extra!M$3),FALSE)),"")</f>
        <v/>
      </c>
      <c r="O65" s="3" t="str">
        <f>IFERROR(IF(VLOOKUP($A65,EU_Extra!$A:$AD,COLUMN(EU_Extra!N$3),FALSE)=0,"",VLOOKUP($A65,EU_Extra!$A:$AD,COLUMN(EU_Extra!N$3),FALSE)),"")</f>
        <v/>
      </c>
      <c r="P65" s="3" t="str">
        <f>IFERROR(IF(VLOOKUP($A65,EU_Extra!$A:$AD,COLUMN(EU_Extra!O$3),FALSE)=0,"",VLOOKUP($A65,EU_Extra!$A:$AD,COLUMN(EU_Extra!O$3),FALSE)),"")</f>
        <v/>
      </c>
      <c r="Q65" s="3">
        <f>IFERROR(IF(VLOOKUP($A65,EU_Extra!$A:$AD,COLUMN(EU_Extra!P$3),FALSE)=0,"",VLOOKUP($A65,EU_Extra!$A:$AD,COLUMN(EU_Extra!P$3),FALSE)),"")</f>
        <v>7.9999999999999996E-6</v>
      </c>
      <c r="R65" s="3" t="str">
        <f>IFERROR(IF(VLOOKUP($A65,EU_Extra!$A:$AD,COLUMN(EU_Extra!Q$3),FALSE)=0,"",VLOOKUP($A65,EU_Extra!$A:$AD,COLUMN(EU_Extra!Q$3),FALSE)),"")</f>
        <v/>
      </c>
      <c r="S65" s="3">
        <f>IFERROR(IF(VLOOKUP($A65,EU_Extra!$A:$AD,COLUMN(EU_Extra!R$3),FALSE)=0,"",VLOOKUP($A65,EU_Extra!$A:$AD,COLUMN(EU_Extra!R$3),FALSE)),"")</f>
        <v>1E-3</v>
      </c>
      <c r="T65" s="3" t="str">
        <f>IFERROR(IF(VLOOKUP($A65,EU_Extra!$A:$AD,COLUMN(EU_Extra!S$3),FALSE)=0,"",VLOOKUP($A65,EU_Extra!$A:$AD,COLUMN(EU_Extra!S$3),FALSE)),"")</f>
        <v/>
      </c>
      <c r="U65" s="3">
        <f>IFERROR(IF(VLOOKUP($A65,EU_Extra!$A:$AD,COLUMN(EU_Extra!T$3),FALSE)=0,"",VLOOKUP($A65,EU_Extra!$A:$AD,COLUMN(EU_Extra!T$3),FALSE)),"")</f>
        <v>8.9999999999999998E-4</v>
      </c>
      <c r="V65" s="3" t="str">
        <f>IFERROR(IF(VLOOKUP($A65,EU_Extra!$A:$AD,COLUMN(EU_Extra!U$3),FALSE)=0,"",VLOOKUP($A65,EU_Extra!$A:$AD,COLUMN(EU_Extra!U$3),FALSE)),"")</f>
        <v/>
      </c>
      <c r="W65" s="3">
        <f>IFERROR(IF(VLOOKUP($A65,EU_Extra!$A:$AD,COLUMN(EU_Extra!V$3),FALSE)=0,"",VLOOKUP($A65,EU_Extra!$A:$AD,COLUMN(EU_Extra!V$3),FALSE)),"")</f>
        <v>1.8E-3</v>
      </c>
      <c r="X65" s="3" t="str">
        <f>IFERROR(IF(VLOOKUP($A65,EU_Extra!$A:$AD,COLUMN(EU_Extra!W$3),FALSE)=0,"",VLOOKUP($A65,EU_Extra!$A:$AD,COLUMN(EU_Extra!W$3),FALSE)),"")</f>
        <v/>
      </c>
      <c r="Y65" s="3" t="str">
        <f>IFERROR(IF(VLOOKUP($A65,EU_Extra!$A:$AD,COLUMN(EU_Extra!X$3),FALSE)=0,"",VLOOKUP($A65,EU_Extra!$A:$AD,COLUMN(EU_Extra!X$3),FALSE)),"")</f>
        <v/>
      </c>
      <c r="Z65" s="3">
        <f>IFERROR(IF(VLOOKUP($A65,EU_Extra!$A:$AD,COLUMN(EU_Extra!Y$3),FALSE)=0,"",VLOOKUP($A65,EU_Extra!$A:$AD,COLUMN(EU_Extra!Y$3),FALSE)),"")</f>
        <v>2.6999999999999997E-3</v>
      </c>
      <c r="AA65" s="157">
        <f t="shared" si="2"/>
        <v>0.80559999999999998</v>
      </c>
      <c r="AB65" s="3">
        <f t="shared" si="3"/>
        <v>9.5E-4</v>
      </c>
      <c r="AC65" s="3">
        <f t="shared" si="4"/>
        <v>1.8E-3</v>
      </c>
      <c r="AD65" s="3">
        <f t="shared" si="5"/>
        <v>1.8E-3</v>
      </c>
      <c r="AE65" s="3">
        <f t="shared" si="6"/>
        <v>2.6999999999999997E-3</v>
      </c>
      <c r="AF65" s="3"/>
      <c r="AG65" s="3"/>
      <c r="AH65" s="3"/>
      <c r="AI65" s="3"/>
      <c r="AJ65" s="3" t="str">
        <f>IFERROR(IF(VLOOKUP($A65,EU_Extra!$A:$AD,COLUMN(EU_Extra!AC$3),FALSE)=0,"",VLOOKUP($A65,EU_Extra!$A:$AD,COLUMN(EU_Extra!AC$3),FALSE)),"")</f>
        <v/>
      </c>
      <c r="AK65" s="3" t="str">
        <f>IFERROR(IF(VLOOKUP($A65,EU_Extra!$A:$AD,COLUMN(EU_Extra!AD$3),FALSE)=0,"",VLOOKUP($A65,EU_Extra!$A:$AD,COLUMN(EU_Extra!AD$3),FALSE)),"")</f>
        <v/>
      </c>
      <c r="AO65" s="85" t="str">
        <f t="shared" si="7"/>
        <v>Ausfuhr_SV</v>
      </c>
      <c r="AP65" s="2" t="str">
        <f t="shared" si="8"/>
        <v>Ausfuhr</v>
      </c>
      <c r="AQ65" s="2" t="str">
        <f t="shared" si="9"/>
        <v>SV</v>
      </c>
      <c r="AR65" s="2" t="str">
        <f>VLOOKUP(AQ65,Countries!A:B,2,FALSE)</f>
        <v>El Salvador</v>
      </c>
      <c r="AS65" s="3">
        <f t="shared" si="10"/>
        <v>2.6999999999999997E-3</v>
      </c>
      <c r="AT65" s="3">
        <f t="shared" si="11"/>
        <v>1.8E-3</v>
      </c>
      <c r="AU65" s="3">
        <f t="shared" si="12"/>
        <v>-8.9999999999999976E-4</v>
      </c>
      <c r="AV65" s="15">
        <f t="shared" si="13"/>
        <v>-0.33333327133333324</v>
      </c>
      <c r="AW65" s="88">
        <f t="shared" si="14"/>
        <v>2.8409156529368724E-6</v>
      </c>
      <c r="AX65" s="89">
        <f t="shared" si="15"/>
        <v>1.3071384991255863E-6</v>
      </c>
    </row>
    <row r="66" spans="1:50">
      <c r="A66" s="85" t="str">
        <f t="shared" si="1"/>
        <v>Ausfuhr_ER</v>
      </c>
      <c r="B66" s="2" t="str">
        <f t="shared" si="16"/>
        <v>Ausfuhr</v>
      </c>
      <c r="C66" s="1" t="str">
        <f>Countries!A65</f>
        <v>ER</v>
      </c>
      <c r="D66" s="3" t="str">
        <f>IFERROR(IF(VLOOKUP($A66,EU_Extra!$A:$AD,COLUMN(EU_Extra!#REF!),FALSE)=0,"",VLOOKUP($A66,EU_Extra!$A:$AD,COLUMN(EU_Extra!#REF!),FALSE)),"")</f>
        <v/>
      </c>
      <c r="E66" s="3" t="str">
        <f>IFERROR(IF(VLOOKUP($A66,EU_Extra!$A:$AD,COLUMN(EU_Extra!#REF!),FALSE)=0,"",VLOOKUP($A66,EU_Extra!$A:$AD,COLUMN(EU_Extra!#REF!),FALSE)),"")</f>
        <v/>
      </c>
      <c r="F66" s="3">
        <f>IFERROR(IF(VLOOKUP($A66,EU_Extra!$A:$AD,COLUMN(EU_Extra!E$3),FALSE)=0,"",VLOOKUP($A66,EU_Extra!$A:$AD,COLUMN(EU_Extra!E$3),FALSE)),"")</f>
        <v>5.8999999999999999E-3</v>
      </c>
      <c r="G66" s="3">
        <f>IFERROR(IF(VLOOKUP($A66,EU_Extra!$A:$AD,COLUMN(EU_Extra!F$3),FALSE)=0,"",VLOOKUP($A66,EU_Extra!$A:$AD,COLUMN(EU_Extra!F$3),FALSE)),"")</f>
        <v>1.061E-2</v>
      </c>
      <c r="H66" s="3">
        <f>IFERROR(IF(VLOOKUP($A66,EU_Extra!$A:$AD,COLUMN(EU_Extra!G$3),FALSE)=0,"",VLOOKUP($A66,EU_Extra!$A:$AD,COLUMN(EU_Extra!G$3),FALSE)),"")</f>
        <v>0.38329999999999997</v>
      </c>
      <c r="I66" s="3">
        <f>IFERROR(IF(VLOOKUP($A66,EU_Extra!$A:$AD,COLUMN(EU_Extra!H$3),FALSE)=0,"",VLOOKUP($A66,EU_Extra!$A:$AD,COLUMN(EU_Extra!H$3),FALSE)),"")</f>
        <v>0.37469999999999998</v>
      </c>
      <c r="J66" s="3">
        <f>IFERROR(IF(VLOOKUP($A66,EU_Extra!$A:$AD,COLUMN(EU_Extra!I$3),FALSE)=0,"",VLOOKUP($A66,EU_Extra!$A:$AD,COLUMN(EU_Extra!I$3),FALSE)),"")</f>
        <v>19.801199999999998</v>
      </c>
      <c r="K66" s="3">
        <f>IFERROR(IF(VLOOKUP($A66,EU_Extra!$A:$AD,COLUMN(EU_Extra!J$3),FALSE)=0,"",VLOOKUP($A66,EU_Extra!$A:$AD,COLUMN(EU_Extra!J$3),FALSE)),"")</f>
        <v>9.9999999999999991E-5</v>
      </c>
      <c r="L66" s="3">
        <f>IFERROR(IF(VLOOKUP($A66,EU_Extra!$A:$AD,COLUMN(EU_Extra!K$3),FALSE)=0,"",VLOOKUP($A66,EU_Extra!$A:$AD,COLUMN(EU_Extra!K$3),FALSE)),"")</f>
        <v>3.0439999999999998E-3</v>
      </c>
      <c r="M66" s="3">
        <f>IFERROR(IF(VLOOKUP($A66,EU_Extra!$A:$AD,COLUMN(EU_Extra!L$3),FALSE)=0,"",VLOOKUP($A66,EU_Extra!$A:$AD,COLUMN(EU_Extra!L$3),FALSE)),"")</f>
        <v>7.2759999999999995E-3</v>
      </c>
      <c r="N66" s="3">
        <f>IFERROR(IF(VLOOKUP($A66,EU_Extra!$A:$AD,COLUMN(EU_Extra!M$3),FALSE)=0,"",VLOOKUP($A66,EU_Extra!$A:$AD,COLUMN(EU_Extra!M$3),FALSE)),"")</f>
        <v>1.7211999999999998E-2</v>
      </c>
      <c r="O66" s="3">
        <f>IFERROR(IF(VLOOKUP($A66,EU_Extra!$A:$AD,COLUMN(EU_Extra!N$3),FALSE)=0,"",VLOOKUP($A66,EU_Extra!$A:$AD,COLUMN(EU_Extra!N$3),FALSE)),"")</f>
        <v>1.0319999999999999E-3</v>
      </c>
      <c r="P66" s="3">
        <f>IFERROR(IF(VLOOKUP($A66,EU_Extra!$A:$AD,COLUMN(EU_Extra!O$3),FALSE)=0,"",VLOOKUP($A66,EU_Extra!$A:$AD,COLUMN(EU_Extra!O$3),FALSE)),"")</f>
        <v>4.4999999999999999E-4</v>
      </c>
      <c r="Q66" s="3">
        <f>IFERROR(IF(VLOOKUP($A66,EU_Extra!$A:$AD,COLUMN(EU_Extra!P$3),FALSE)=0,"",VLOOKUP($A66,EU_Extra!$A:$AD,COLUMN(EU_Extra!P$3),FALSE)),"")</f>
        <v>1.4999999999999999E-4</v>
      </c>
      <c r="R66" s="3">
        <f>IFERROR(IF(VLOOKUP($A66,EU_Extra!$A:$AD,COLUMN(EU_Extra!Q$3),FALSE)=0,"",VLOOKUP($A66,EU_Extra!$A:$AD,COLUMN(EU_Extra!Q$3),FALSE)),"")</f>
        <v>4.9999999999999996E-5</v>
      </c>
      <c r="S66" s="3">
        <f>IFERROR(IF(VLOOKUP($A66,EU_Extra!$A:$AD,COLUMN(EU_Extra!R$3),FALSE)=0,"",VLOOKUP($A66,EU_Extra!$A:$AD,COLUMN(EU_Extra!R$3),FALSE)),"")</f>
        <v>1.8129999999999999E-3</v>
      </c>
      <c r="T66" s="3">
        <f>IFERROR(IF(VLOOKUP($A66,EU_Extra!$A:$AD,COLUMN(EU_Extra!S$3),FALSE)=0,"",VLOOKUP($A66,EU_Extra!$A:$AD,COLUMN(EU_Extra!S$3),FALSE)),"")</f>
        <v>2E-3</v>
      </c>
      <c r="U66" s="3">
        <f>IFERROR(IF(VLOOKUP($A66,EU_Extra!$A:$AD,COLUMN(EU_Extra!T$3),FALSE)=0,"",VLOOKUP($A66,EU_Extra!$A:$AD,COLUMN(EU_Extra!T$3),FALSE)),"")</f>
        <v>8.25E-4</v>
      </c>
      <c r="V66" s="3">
        <f>IFERROR(IF(VLOOKUP($A66,EU_Extra!$A:$AD,COLUMN(EU_Extra!U$3),FALSE)=0,"",VLOOKUP($A66,EU_Extra!$A:$AD,COLUMN(EU_Extra!U$3),FALSE)),"")</f>
        <v>1.4386799999999999E-3</v>
      </c>
      <c r="W66" s="3">
        <f>IFERROR(IF(VLOOKUP($A66,EU_Extra!$A:$AD,COLUMN(EU_Extra!V$3),FALSE)=0,"",VLOOKUP($A66,EU_Extra!$A:$AD,COLUMN(EU_Extra!V$3),FALSE)),"")</f>
        <v>1.1156E-3</v>
      </c>
      <c r="X66" s="3">
        <f>IFERROR(IF(VLOOKUP($A66,EU_Extra!$A:$AD,COLUMN(EU_Extra!W$3),FALSE)=0,"",VLOOKUP($A66,EU_Extra!$A:$AD,COLUMN(EU_Extra!W$3),FALSE)),"")</f>
        <v>2.4103599999999998E-3</v>
      </c>
      <c r="Y66" s="3">
        <f>IFERROR(IF(VLOOKUP($A66,EU_Extra!$A:$AD,COLUMN(EU_Extra!X$3),FALSE)=0,"",VLOOKUP($A66,EU_Extra!$A:$AD,COLUMN(EU_Extra!X$3),FALSE)),"")</f>
        <v>2.1410000000000001E-3</v>
      </c>
      <c r="Z66" s="3">
        <f>IFERROR(IF(VLOOKUP($A66,EU_Extra!$A:$AD,COLUMN(EU_Extra!Y$3),FALSE)=0,"",VLOOKUP($A66,EU_Extra!$A:$AD,COLUMN(EU_Extra!Y$3),FALSE)),"")</f>
        <v>2.9999999999999997E-4</v>
      </c>
      <c r="AA66" s="157">
        <f t="shared" si="2"/>
        <v>6.853066666666666</v>
      </c>
      <c r="AB66" s="3">
        <f t="shared" si="3"/>
        <v>1.5459999999999998E-3</v>
      </c>
      <c r="AC66" s="3">
        <f t="shared" si="4"/>
        <v>1.6548799999999998E-3</v>
      </c>
      <c r="AD66" s="3">
        <f t="shared" si="5"/>
        <v>1.8889866666666668E-3</v>
      </c>
      <c r="AE66" s="3">
        <f t="shared" si="6"/>
        <v>1.2205E-3</v>
      </c>
      <c r="AF66" s="3"/>
      <c r="AG66" s="3"/>
      <c r="AH66" s="3"/>
      <c r="AI66" s="3"/>
      <c r="AJ66" s="3" t="str">
        <f>IFERROR(IF(VLOOKUP($A66,EU_Extra!$A:$AD,COLUMN(EU_Extra!AC$3),FALSE)=0,"",VLOOKUP($A66,EU_Extra!$A:$AD,COLUMN(EU_Extra!AC$3),FALSE)),"")</f>
        <v/>
      </c>
      <c r="AK66" s="3" t="str">
        <f>IFERROR(IF(VLOOKUP($A66,EU_Extra!$A:$AD,COLUMN(EU_Extra!AD$3),FALSE)=0,"",VLOOKUP($A66,EU_Extra!$A:$AD,COLUMN(EU_Extra!AD$3),FALSE)),"")</f>
        <v/>
      </c>
      <c r="AO66" s="85" t="str">
        <f t="shared" si="7"/>
        <v>Ausfuhr_ER</v>
      </c>
      <c r="AP66" s="2" t="str">
        <f t="shared" si="8"/>
        <v>Ausfuhr</v>
      </c>
      <c r="AQ66" s="2" t="str">
        <f t="shared" si="9"/>
        <v>ER</v>
      </c>
      <c r="AR66" s="2" t="str">
        <f>VLOOKUP(AQ66,Countries!A:B,2,FALSE)</f>
        <v>Eritrea</v>
      </c>
      <c r="AS66" s="3">
        <f t="shared" si="10"/>
        <v>2.9999999999999997E-4</v>
      </c>
      <c r="AT66" s="3">
        <f t="shared" si="11"/>
        <v>1.8889866666666668E-3</v>
      </c>
      <c r="AU66" s="3">
        <f t="shared" si="12"/>
        <v>1.5889866666666669E-3</v>
      </c>
      <c r="AV66" s="15">
        <f t="shared" si="13"/>
        <v>5.2966222852222229</v>
      </c>
      <c r="AW66" s="88">
        <f t="shared" si="14"/>
        <v>3.7176840588187473E-7</v>
      </c>
      <c r="AX66" s="89">
        <f t="shared" si="15"/>
        <v>1.3696944572230988E-6</v>
      </c>
    </row>
    <row r="67" spans="1:50">
      <c r="A67" s="85" t="str">
        <f t="shared" si="1"/>
        <v>Ausfuhr_EE</v>
      </c>
      <c r="B67" s="2" t="str">
        <f t="shared" si="16"/>
        <v>Ausfuhr</v>
      </c>
      <c r="C67" s="1" t="str">
        <f>Countries!A66</f>
        <v>EE</v>
      </c>
      <c r="D67" s="3" t="str">
        <f>IFERROR(IF(VLOOKUP($A67,EU_Extra!$A:$AD,COLUMN(EU_Extra!#REF!),FALSE)=0,"",VLOOKUP($A67,EU_Extra!$A:$AD,COLUMN(EU_Extra!#REF!),FALSE)),"")</f>
        <v/>
      </c>
      <c r="E67" s="3" t="str">
        <f>IFERROR(IF(VLOOKUP($A67,EU_Extra!$A:$AD,COLUMN(EU_Extra!#REF!),FALSE)=0,"",VLOOKUP($A67,EU_Extra!$A:$AD,COLUMN(EU_Extra!#REF!),FALSE)),"")</f>
        <v/>
      </c>
      <c r="F67" s="3" t="str">
        <f>IFERROR(IF(VLOOKUP($A67,EU_Extra!$A:$AD,COLUMN(EU_Extra!E$3),FALSE)=0,"",VLOOKUP($A67,EU_Extra!$A:$AD,COLUMN(EU_Extra!E$3),FALSE)),"")</f>
        <v/>
      </c>
      <c r="G67" s="3" t="str">
        <f>IFERROR(IF(VLOOKUP($A67,EU_Extra!$A:$AD,COLUMN(EU_Extra!F$3),FALSE)=0,"",VLOOKUP($A67,EU_Extra!$A:$AD,COLUMN(EU_Extra!F$3),FALSE)),"")</f>
        <v/>
      </c>
      <c r="H67" s="3" t="str">
        <f>IFERROR(IF(VLOOKUP($A67,EU_Extra!$A:$AD,COLUMN(EU_Extra!G$3),FALSE)=0,"",VLOOKUP($A67,EU_Extra!$A:$AD,COLUMN(EU_Extra!G$3),FALSE)),"")</f>
        <v/>
      </c>
      <c r="I67" s="3" t="str">
        <f>IFERROR(IF(VLOOKUP($A67,EU_Extra!$A:$AD,COLUMN(EU_Extra!H$3),FALSE)=0,"",VLOOKUP($A67,EU_Extra!$A:$AD,COLUMN(EU_Extra!H$3),FALSE)),"")</f>
        <v/>
      </c>
      <c r="J67" s="3" t="str">
        <f>IFERROR(IF(VLOOKUP($A67,EU_Extra!$A:$AD,COLUMN(EU_Extra!I$3),FALSE)=0,"",VLOOKUP($A67,EU_Extra!$A:$AD,COLUMN(EU_Extra!I$3),FALSE)),"")</f>
        <v/>
      </c>
      <c r="K67" s="3" t="str">
        <f>IFERROR(IF(VLOOKUP($A67,EU_Extra!$A:$AD,COLUMN(EU_Extra!J$3),FALSE)=0,"",VLOOKUP($A67,EU_Extra!$A:$AD,COLUMN(EU_Extra!J$3),FALSE)),"")</f>
        <v/>
      </c>
      <c r="L67" s="3" t="str">
        <f>IFERROR(IF(VLOOKUP($A67,EU_Extra!$A:$AD,COLUMN(EU_Extra!K$3),FALSE)=0,"",VLOOKUP($A67,EU_Extra!$A:$AD,COLUMN(EU_Extra!K$3),FALSE)),"")</f>
        <v/>
      </c>
      <c r="M67" s="3" t="str">
        <f>IFERROR(IF(VLOOKUP($A67,EU_Extra!$A:$AD,COLUMN(EU_Extra!L$3),FALSE)=0,"",VLOOKUP($A67,EU_Extra!$A:$AD,COLUMN(EU_Extra!L$3),FALSE)),"")</f>
        <v/>
      </c>
      <c r="N67" s="3" t="str">
        <f>IFERROR(IF(VLOOKUP($A67,EU_Extra!$A:$AD,COLUMN(EU_Extra!M$3),FALSE)=0,"",VLOOKUP($A67,EU_Extra!$A:$AD,COLUMN(EU_Extra!M$3),FALSE)),"")</f>
        <v/>
      </c>
      <c r="O67" s="3" t="str">
        <f>IFERROR(IF(VLOOKUP($A67,EU_Extra!$A:$AD,COLUMN(EU_Extra!N$3),FALSE)=0,"",VLOOKUP($A67,EU_Extra!$A:$AD,COLUMN(EU_Extra!N$3),FALSE)),"")</f>
        <v/>
      </c>
      <c r="P67" s="3" t="str">
        <f>IFERROR(IF(VLOOKUP($A67,EU_Extra!$A:$AD,COLUMN(EU_Extra!O$3),FALSE)=0,"",VLOOKUP($A67,EU_Extra!$A:$AD,COLUMN(EU_Extra!O$3),FALSE)),"")</f>
        <v/>
      </c>
      <c r="Q67" s="3" t="str">
        <f>IFERROR(IF(VLOOKUP($A67,EU_Extra!$A:$AD,COLUMN(EU_Extra!P$3),FALSE)=0,"",VLOOKUP($A67,EU_Extra!$A:$AD,COLUMN(EU_Extra!P$3),FALSE)),"")</f>
        <v/>
      </c>
      <c r="R67" s="3" t="str">
        <f>IFERROR(IF(VLOOKUP($A67,EU_Extra!$A:$AD,COLUMN(EU_Extra!Q$3),FALSE)=0,"",VLOOKUP($A67,EU_Extra!$A:$AD,COLUMN(EU_Extra!Q$3),FALSE)),"")</f>
        <v/>
      </c>
      <c r="S67" s="3" t="str">
        <f>IFERROR(IF(VLOOKUP($A67,EU_Extra!$A:$AD,COLUMN(EU_Extra!R$3),FALSE)=0,"",VLOOKUP($A67,EU_Extra!$A:$AD,COLUMN(EU_Extra!R$3),FALSE)),"")</f>
        <v/>
      </c>
      <c r="T67" s="3" t="str">
        <f>IFERROR(IF(VLOOKUP($A67,EU_Extra!$A:$AD,COLUMN(EU_Extra!S$3),FALSE)=0,"",VLOOKUP($A67,EU_Extra!$A:$AD,COLUMN(EU_Extra!S$3),FALSE)),"")</f>
        <v/>
      </c>
      <c r="U67" s="3" t="str">
        <f>IFERROR(IF(VLOOKUP($A67,EU_Extra!$A:$AD,COLUMN(EU_Extra!T$3),FALSE)=0,"",VLOOKUP($A67,EU_Extra!$A:$AD,COLUMN(EU_Extra!T$3),FALSE)),"")</f>
        <v/>
      </c>
      <c r="V67" s="3" t="str">
        <f>IFERROR(IF(VLOOKUP($A67,EU_Extra!$A:$AD,COLUMN(EU_Extra!U$3),FALSE)=0,"",VLOOKUP($A67,EU_Extra!$A:$AD,COLUMN(EU_Extra!U$3),FALSE)),"")</f>
        <v/>
      </c>
      <c r="W67" s="3" t="str">
        <f>IFERROR(IF(VLOOKUP($A67,EU_Extra!$A:$AD,COLUMN(EU_Extra!V$3),FALSE)=0,"",VLOOKUP($A67,EU_Extra!$A:$AD,COLUMN(EU_Extra!V$3),FALSE)),"")</f>
        <v/>
      </c>
      <c r="X67" s="3" t="str">
        <f>IFERROR(IF(VLOOKUP($A67,EU_Extra!$A:$AD,COLUMN(EU_Extra!W$3),FALSE)=0,"",VLOOKUP($A67,EU_Extra!$A:$AD,COLUMN(EU_Extra!W$3),FALSE)),"")</f>
        <v/>
      </c>
      <c r="Y67" s="3" t="str">
        <f>IFERROR(IF(VLOOKUP($A67,EU_Extra!$A:$AD,COLUMN(EU_Extra!X$3),FALSE)=0,"",VLOOKUP($A67,EU_Extra!$A:$AD,COLUMN(EU_Extra!X$3),FALSE)),"")</f>
        <v/>
      </c>
      <c r="Z67" s="3" t="str">
        <f>IFERROR(IF(VLOOKUP($A67,EU_Extra!$A:$AD,COLUMN(EU_Extra!Y$3),FALSE)=0,"",VLOOKUP($A67,EU_Extra!$A:$AD,COLUMN(EU_Extra!Y$3),FALSE)),"")</f>
        <v/>
      </c>
      <c r="AA67" s="157">
        <f t="shared" si="2"/>
        <v>0</v>
      </c>
      <c r="AB67" s="3">
        <f t="shared" si="3"/>
        <v>0</v>
      </c>
      <c r="AC67" s="3">
        <f t="shared" si="4"/>
        <v>0</v>
      </c>
      <c r="AD67" s="3">
        <f t="shared" si="5"/>
        <v>0</v>
      </c>
      <c r="AE67" s="3" t="str">
        <f t="shared" si="6"/>
        <v/>
      </c>
      <c r="AF67" s="3"/>
      <c r="AG67" s="3"/>
      <c r="AH67" s="3"/>
      <c r="AI67" s="3"/>
      <c r="AJ67" s="3" t="str">
        <f>IFERROR(IF(VLOOKUP($A67,EU_Extra!$A:$AD,COLUMN(EU_Extra!AC$3),FALSE)=0,"",VLOOKUP($A67,EU_Extra!$A:$AD,COLUMN(EU_Extra!AC$3),FALSE)),"")</f>
        <v/>
      </c>
      <c r="AK67" s="3" t="str">
        <f>IFERROR(IF(VLOOKUP($A67,EU_Extra!$A:$AD,COLUMN(EU_Extra!AD$3),FALSE)=0,"",VLOOKUP($A67,EU_Extra!$A:$AD,COLUMN(EU_Extra!AD$3),FALSE)),"")</f>
        <v/>
      </c>
      <c r="AO67" s="85" t="str">
        <f t="shared" si="7"/>
        <v>Ausfuhr_EE</v>
      </c>
      <c r="AP67" s="2" t="str">
        <f t="shared" si="8"/>
        <v>Ausfuhr</v>
      </c>
      <c r="AQ67" s="2" t="str">
        <f t="shared" si="9"/>
        <v>EE</v>
      </c>
      <c r="AR67" s="2" t="str">
        <f>VLOOKUP(AQ67,Countries!A:B,2,FALSE)</f>
        <v>Estland</v>
      </c>
      <c r="AS67" s="3" t="str">
        <f t="shared" si="10"/>
        <v/>
      </c>
      <c r="AT67" s="3">
        <f t="shared" si="11"/>
        <v>0</v>
      </c>
      <c r="AU67" s="3" t="str">
        <f t="shared" si="12"/>
        <v/>
      </c>
      <c r="AV67" s="15" t="str">
        <f t="shared" si="13"/>
        <v/>
      </c>
      <c r="AW67" s="88" t="str">
        <f t="shared" si="14"/>
        <v/>
      </c>
      <c r="AX67" s="89">
        <f t="shared" si="15"/>
        <v>6.3999999999999991E-8</v>
      </c>
    </row>
    <row r="68" spans="1:50">
      <c r="A68" s="85" t="str">
        <f t="shared" si="1"/>
        <v>Ausfuhr_EU</v>
      </c>
      <c r="B68" s="2" t="str">
        <f t="shared" si="16"/>
        <v>Ausfuhr</v>
      </c>
      <c r="C68" s="1" t="str">
        <f>Countries!A67</f>
        <v>EU</v>
      </c>
      <c r="D68" s="3" t="str">
        <f>IFERROR(IF(VLOOKUP($A68,EU_Extra!$A:$AD,COLUMN(EU_Extra!#REF!),FALSE)=0,"",VLOOKUP($A68,EU_Extra!$A:$AD,COLUMN(EU_Extra!#REF!),FALSE)),"")</f>
        <v/>
      </c>
      <c r="E68" s="3" t="str">
        <f>IFERROR(IF(VLOOKUP($A68,EU_Extra!$A:$AD,COLUMN(EU_Extra!#REF!),FALSE)=0,"",VLOOKUP($A68,EU_Extra!$A:$AD,COLUMN(EU_Extra!#REF!),FALSE)),"")</f>
        <v/>
      </c>
      <c r="F68" s="3" t="str">
        <f>IFERROR(IF(VLOOKUP($A68,EU_Extra!$A:$AD,COLUMN(EU_Extra!E$3),FALSE)=0,"",VLOOKUP($A68,EU_Extra!$A:$AD,COLUMN(EU_Extra!E$3),FALSE)),"")</f>
        <v/>
      </c>
      <c r="G68" s="3" t="str">
        <f>IFERROR(IF(VLOOKUP($A68,EU_Extra!$A:$AD,COLUMN(EU_Extra!F$3),FALSE)=0,"",VLOOKUP($A68,EU_Extra!$A:$AD,COLUMN(EU_Extra!F$3),FALSE)),"")</f>
        <v/>
      </c>
      <c r="H68" s="3" t="str">
        <f>IFERROR(IF(VLOOKUP($A68,EU_Extra!$A:$AD,COLUMN(EU_Extra!G$3),FALSE)=0,"",VLOOKUP($A68,EU_Extra!$A:$AD,COLUMN(EU_Extra!G$3),FALSE)),"")</f>
        <v/>
      </c>
      <c r="I68" s="3" t="str">
        <f>IFERROR(IF(VLOOKUP($A68,EU_Extra!$A:$AD,COLUMN(EU_Extra!H$3),FALSE)=0,"",VLOOKUP($A68,EU_Extra!$A:$AD,COLUMN(EU_Extra!H$3),FALSE)),"")</f>
        <v/>
      </c>
      <c r="J68" s="3" t="str">
        <f>IFERROR(IF(VLOOKUP($A68,EU_Extra!$A:$AD,COLUMN(EU_Extra!I$3),FALSE)=0,"",VLOOKUP($A68,EU_Extra!$A:$AD,COLUMN(EU_Extra!I$3),FALSE)),"")</f>
        <v/>
      </c>
      <c r="K68" s="3" t="str">
        <f>IFERROR(IF(VLOOKUP($A68,EU_Extra!$A:$AD,COLUMN(EU_Extra!J$3),FALSE)=0,"",VLOOKUP($A68,EU_Extra!$A:$AD,COLUMN(EU_Extra!J$3),FALSE)),"")</f>
        <v/>
      </c>
      <c r="L68" s="3" t="str">
        <f>IFERROR(IF(VLOOKUP($A68,EU_Extra!$A:$AD,COLUMN(EU_Extra!K$3),FALSE)=0,"",VLOOKUP($A68,EU_Extra!$A:$AD,COLUMN(EU_Extra!K$3),FALSE)),"")</f>
        <v/>
      </c>
      <c r="M68" s="3" t="str">
        <f>IFERROR(IF(VLOOKUP($A68,EU_Extra!$A:$AD,COLUMN(EU_Extra!L$3),FALSE)=0,"",VLOOKUP($A68,EU_Extra!$A:$AD,COLUMN(EU_Extra!L$3),FALSE)),"")</f>
        <v/>
      </c>
      <c r="N68" s="3" t="str">
        <f>IFERROR(IF(VLOOKUP($A68,EU_Extra!$A:$AD,COLUMN(EU_Extra!M$3),FALSE)=0,"",VLOOKUP($A68,EU_Extra!$A:$AD,COLUMN(EU_Extra!M$3),FALSE)),"")</f>
        <v/>
      </c>
      <c r="O68" s="3" t="str">
        <f>IFERROR(IF(VLOOKUP($A68,EU_Extra!$A:$AD,COLUMN(EU_Extra!N$3),FALSE)=0,"",VLOOKUP($A68,EU_Extra!$A:$AD,COLUMN(EU_Extra!N$3),FALSE)),"")</f>
        <v/>
      </c>
      <c r="P68" s="3" t="str">
        <f>IFERROR(IF(VLOOKUP($A68,EU_Extra!$A:$AD,COLUMN(EU_Extra!O$3),FALSE)=0,"",VLOOKUP($A68,EU_Extra!$A:$AD,COLUMN(EU_Extra!O$3),FALSE)),"")</f>
        <v/>
      </c>
      <c r="Q68" s="3" t="str">
        <f>IFERROR(IF(VLOOKUP($A68,EU_Extra!$A:$AD,COLUMN(EU_Extra!P$3),FALSE)=0,"",VLOOKUP($A68,EU_Extra!$A:$AD,COLUMN(EU_Extra!P$3),FALSE)),"")</f>
        <v/>
      </c>
      <c r="R68" s="3" t="str">
        <f>IFERROR(IF(VLOOKUP($A68,EU_Extra!$A:$AD,COLUMN(EU_Extra!Q$3),FALSE)=0,"",VLOOKUP($A68,EU_Extra!$A:$AD,COLUMN(EU_Extra!Q$3),FALSE)),"")</f>
        <v/>
      </c>
      <c r="S68" s="3" t="str">
        <f>IFERROR(IF(VLOOKUP($A68,EU_Extra!$A:$AD,COLUMN(EU_Extra!R$3),FALSE)=0,"",VLOOKUP($A68,EU_Extra!$A:$AD,COLUMN(EU_Extra!R$3),FALSE)),"")</f>
        <v/>
      </c>
      <c r="T68" s="3" t="str">
        <f>IFERROR(IF(VLOOKUP($A68,EU_Extra!$A:$AD,COLUMN(EU_Extra!S$3),FALSE)=0,"",VLOOKUP($A68,EU_Extra!$A:$AD,COLUMN(EU_Extra!S$3),FALSE)),"")</f>
        <v/>
      </c>
      <c r="U68" s="3" t="str">
        <f>IFERROR(IF(VLOOKUP($A68,EU_Extra!$A:$AD,COLUMN(EU_Extra!T$3),FALSE)=0,"",VLOOKUP($A68,EU_Extra!$A:$AD,COLUMN(EU_Extra!T$3),FALSE)),"")</f>
        <v/>
      </c>
      <c r="V68" s="3" t="str">
        <f>IFERROR(IF(VLOOKUP($A68,EU_Extra!$A:$AD,COLUMN(EU_Extra!U$3),FALSE)=0,"",VLOOKUP($A68,EU_Extra!$A:$AD,COLUMN(EU_Extra!U$3),FALSE)),"")</f>
        <v/>
      </c>
      <c r="W68" s="3" t="str">
        <f>IFERROR(IF(VLOOKUP($A68,EU_Extra!$A:$AD,COLUMN(EU_Extra!V$3),FALSE)=0,"",VLOOKUP($A68,EU_Extra!$A:$AD,COLUMN(EU_Extra!V$3),FALSE)),"")</f>
        <v/>
      </c>
      <c r="X68" s="3" t="str">
        <f>IFERROR(IF(VLOOKUP($A68,EU_Extra!$A:$AD,COLUMN(EU_Extra!W$3),FALSE)=0,"",VLOOKUP($A68,EU_Extra!$A:$AD,COLUMN(EU_Extra!W$3),FALSE)),"")</f>
        <v/>
      </c>
      <c r="Y68" s="3" t="str">
        <f>IFERROR(IF(VLOOKUP($A68,EU_Extra!$A:$AD,COLUMN(EU_Extra!X$3),FALSE)=0,"",VLOOKUP($A68,EU_Extra!$A:$AD,COLUMN(EU_Extra!X$3),FALSE)),"")</f>
        <v/>
      </c>
      <c r="Z68" s="3" t="str">
        <f>IFERROR(IF(VLOOKUP($A68,EU_Extra!$A:$AD,COLUMN(EU_Extra!Y$3),FALSE)=0,"",VLOOKUP($A68,EU_Extra!$A:$AD,COLUMN(EU_Extra!Y$3),FALSE)),"")</f>
        <v/>
      </c>
      <c r="AA68" s="157">
        <f t="shared" si="2"/>
        <v>0</v>
      </c>
      <c r="AB68" s="3">
        <f t="shared" si="3"/>
        <v>0</v>
      </c>
      <c r="AC68" s="3">
        <f t="shared" si="4"/>
        <v>0</v>
      </c>
      <c r="AD68" s="3">
        <f t="shared" si="5"/>
        <v>0</v>
      </c>
      <c r="AE68" s="3" t="str">
        <f t="shared" si="6"/>
        <v/>
      </c>
      <c r="AF68" s="3"/>
      <c r="AG68" s="3"/>
      <c r="AH68" s="3"/>
      <c r="AI68" s="3"/>
      <c r="AJ68" s="3" t="str">
        <f>IFERROR(IF(VLOOKUP($A68,EU_Extra!$A:$AD,COLUMN(EU_Extra!AC$3),FALSE)=0,"",VLOOKUP($A68,EU_Extra!$A:$AD,COLUMN(EU_Extra!AC$3),FALSE)),"")</f>
        <v/>
      </c>
      <c r="AK68" s="3" t="str">
        <f>IFERROR(IF(VLOOKUP($A68,EU_Extra!$A:$AD,COLUMN(EU_Extra!AD$3),FALSE)=0,"",VLOOKUP($A68,EU_Extra!$A:$AD,COLUMN(EU_Extra!AD$3),FALSE)),"")</f>
        <v/>
      </c>
      <c r="AO68" s="85" t="str">
        <f t="shared" si="7"/>
        <v>Ausfuhr_EU</v>
      </c>
      <c r="AP68" s="2" t="str">
        <f t="shared" si="8"/>
        <v>Ausfuhr</v>
      </c>
      <c r="AQ68" s="2" t="str">
        <f t="shared" si="9"/>
        <v>EU</v>
      </c>
      <c r="AR68" s="2" t="str">
        <f>VLOOKUP(AQ68,Countries!A:B,2,FALSE)</f>
        <v>EU (EU15 BIS 30/04/2004, EU25 BIS 31/12/2006, EU27 BIS 30/06/2013, EU28 SEIT 01/07/2013)</v>
      </c>
      <c r="AS68" s="3" t="str">
        <f t="shared" si="10"/>
        <v/>
      </c>
      <c r="AT68" s="3">
        <f t="shared" si="11"/>
        <v>0</v>
      </c>
      <c r="AU68" s="3" t="str">
        <f t="shared" si="12"/>
        <v/>
      </c>
      <c r="AV68" s="15" t="str">
        <f t="shared" si="13"/>
        <v/>
      </c>
      <c r="AW68" s="88" t="str">
        <f t="shared" si="14"/>
        <v/>
      </c>
      <c r="AX68" s="89">
        <f t="shared" si="15"/>
        <v>6.4999999999999986E-8</v>
      </c>
    </row>
    <row r="69" spans="1:50">
      <c r="A69" s="85" t="str">
        <f t="shared" ref="A69:A132" si="17">CONCATENATE(B69,"_",C69)</f>
        <v>Ausfuhr_EU_EXTRA</v>
      </c>
      <c r="B69" s="2" t="str">
        <f t="shared" si="16"/>
        <v>Ausfuhr</v>
      </c>
      <c r="C69" s="1" t="str">
        <f>Countries!A68</f>
        <v>EU_EXTRA</v>
      </c>
      <c r="D69" s="3" t="str">
        <f>IFERROR(IF(VLOOKUP($A69,EU_Extra!$A:$AD,COLUMN(EU_Extra!#REF!),FALSE)=0,"",VLOOKUP($A69,EU_Extra!$A:$AD,COLUMN(EU_Extra!#REF!),FALSE)),"")</f>
        <v/>
      </c>
      <c r="E69" s="3" t="str">
        <f>IFERROR(IF(VLOOKUP($A69,EU_Extra!$A:$AD,COLUMN(EU_Extra!#REF!),FALSE)=0,"",VLOOKUP($A69,EU_Extra!$A:$AD,COLUMN(EU_Extra!#REF!),FALSE)),"")</f>
        <v/>
      </c>
      <c r="F69" s="3" t="str">
        <f>IFERROR(IF(VLOOKUP($A69,EU_Extra!$A:$AD,COLUMN(EU_Extra!E$3),FALSE)=0,"",VLOOKUP($A69,EU_Extra!$A:$AD,COLUMN(EU_Extra!E$3),FALSE)),"")</f>
        <v/>
      </c>
      <c r="G69" s="3" t="str">
        <f>IFERROR(IF(VLOOKUP($A69,EU_Extra!$A:$AD,COLUMN(EU_Extra!F$3),FALSE)=0,"",VLOOKUP($A69,EU_Extra!$A:$AD,COLUMN(EU_Extra!F$3),FALSE)),"")</f>
        <v/>
      </c>
      <c r="H69" s="3" t="str">
        <f>IFERROR(IF(VLOOKUP($A69,EU_Extra!$A:$AD,COLUMN(EU_Extra!G$3),FALSE)=0,"",VLOOKUP($A69,EU_Extra!$A:$AD,COLUMN(EU_Extra!G$3),FALSE)),"")</f>
        <v/>
      </c>
      <c r="I69" s="3" t="str">
        <f>IFERROR(IF(VLOOKUP($A69,EU_Extra!$A:$AD,COLUMN(EU_Extra!H$3),FALSE)=0,"",VLOOKUP($A69,EU_Extra!$A:$AD,COLUMN(EU_Extra!H$3),FALSE)),"")</f>
        <v/>
      </c>
      <c r="J69" s="3" t="str">
        <f>IFERROR(IF(VLOOKUP($A69,EU_Extra!$A:$AD,COLUMN(EU_Extra!I$3),FALSE)=0,"",VLOOKUP($A69,EU_Extra!$A:$AD,COLUMN(EU_Extra!I$3),FALSE)),"")</f>
        <v/>
      </c>
      <c r="K69" s="3" t="str">
        <f>IFERROR(IF(VLOOKUP($A69,EU_Extra!$A:$AD,COLUMN(EU_Extra!J$3),FALSE)=0,"",VLOOKUP($A69,EU_Extra!$A:$AD,COLUMN(EU_Extra!J$3),FALSE)),"")</f>
        <v/>
      </c>
      <c r="L69" s="3" t="str">
        <f>IFERROR(IF(VLOOKUP($A69,EU_Extra!$A:$AD,COLUMN(EU_Extra!K$3),FALSE)=0,"",VLOOKUP($A69,EU_Extra!$A:$AD,COLUMN(EU_Extra!K$3),FALSE)),"")</f>
        <v/>
      </c>
      <c r="M69" s="3" t="str">
        <f>IFERROR(IF(VLOOKUP($A69,EU_Extra!$A:$AD,COLUMN(EU_Extra!L$3),FALSE)=0,"",VLOOKUP($A69,EU_Extra!$A:$AD,COLUMN(EU_Extra!L$3),FALSE)),"")</f>
        <v/>
      </c>
      <c r="N69" s="3" t="str">
        <f>IFERROR(IF(VLOOKUP($A69,EU_Extra!$A:$AD,COLUMN(EU_Extra!M$3),FALSE)=0,"",VLOOKUP($A69,EU_Extra!$A:$AD,COLUMN(EU_Extra!M$3),FALSE)),"")</f>
        <v/>
      </c>
      <c r="O69" s="3" t="str">
        <f>IFERROR(IF(VLOOKUP($A69,EU_Extra!$A:$AD,COLUMN(EU_Extra!N$3),FALSE)=0,"",VLOOKUP($A69,EU_Extra!$A:$AD,COLUMN(EU_Extra!N$3),FALSE)),"")</f>
        <v/>
      </c>
      <c r="P69" s="3" t="str">
        <f>IFERROR(IF(VLOOKUP($A69,EU_Extra!$A:$AD,COLUMN(EU_Extra!O$3),FALSE)=0,"",VLOOKUP($A69,EU_Extra!$A:$AD,COLUMN(EU_Extra!O$3),FALSE)),"")</f>
        <v/>
      </c>
      <c r="Q69" s="3" t="str">
        <f>IFERROR(IF(VLOOKUP($A69,EU_Extra!$A:$AD,COLUMN(EU_Extra!P$3),FALSE)=0,"",VLOOKUP($A69,EU_Extra!$A:$AD,COLUMN(EU_Extra!P$3),FALSE)),"")</f>
        <v/>
      </c>
      <c r="R69" s="3" t="str">
        <f>IFERROR(IF(VLOOKUP($A69,EU_Extra!$A:$AD,COLUMN(EU_Extra!Q$3),FALSE)=0,"",VLOOKUP($A69,EU_Extra!$A:$AD,COLUMN(EU_Extra!Q$3),FALSE)),"")</f>
        <v/>
      </c>
      <c r="S69" s="3" t="str">
        <f>IFERROR(IF(VLOOKUP($A69,EU_Extra!$A:$AD,COLUMN(EU_Extra!R$3),FALSE)=0,"",VLOOKUP($A69,EU_Extra!$A:$AD,COLUMN(EU_Extra!R$3),FALSE)),"")</f>
        <v/>
      </c>
      <c r="T69" s="3" t="str">
        <f>IFERROR(IF(VLOOKUP($A69,EU_Extra!$A:$AD,COLUMN(EU_Extra!S$3),FALSE)=0,"",VLOOKUP($A69,EU_Extra!$A:$AD,COLUMN(EU_Extra!S$3),FALSE)),"")</f>
        <v/>
      </c>
      <c r="U69" s="3" t="str">
        <f>IFERROR(IF(VLOOKUP($A69,EU_Extra!$A:$AD,COLUMN(EU_Extra!T$3),FALSE)=0,"",VLOOKUP($A69,EU_Extra!$A:$AD,COLUMN(EU_Extra!T$3),FALSE)),"")</f>
        <v/>
      </c>
      <c r="V69" s="3" t="str">
        <f>IFERROR(IF(VLOOKUP($A69,EU_Extra!$A:$AD,COLUMN(EU_Extra!U$3),FALSE)=0,"",VLOOKUP($A69,EU_Extra!$A:$AD,COLUMN(EU_Extra!U$3),FALSE)),"")</f>
        <v/>
      </c>
      <c r="W69" s="3" t="str">
        <f>IFERROR(IF(VLOOKUP($A69,EU_Extra!$A:$AD,COLUMN(EU_Extra!V$3),FALSE)=0,"",VLOOKUP($A69,EU_Extra!$A:$AD,COLUMN(EU_Extra!V$3),FALSE)),"")</f>
        <v/>
      </c>
      <c r="X69" s="3" t="str">
        <f>IFERROR(IF(VLOOKUP($A69,EU_Extra!$A:$AD,COLUMN(EU_Extra!W$3),FALSE)=0,"",VLOOKUP($A69,EU_Extra!$A:$AD,COLUMN(EU_Extra!W$3),FALSE)),"")</f>
        <v/>
      </c>
      <c r="Y69" s="3" t="str">
        <f>IFERROR(IF(VLOOKUP($A69,EU_Extra!$A:$AD,COLUMN(EU_Extra!X$3),FALSE)=0,"",VLOOKUP($A69,EU_Extra!$A:$AD,COLUMN(EU_Extra!X$3),FALSE)),"")</f>
        <v/>
      </c>
      <c r="Z69" s="3" t="str">
        <f>IFERROR(IF(VLOOKUP($A69,EU_Extra!$A:$AD,COLUMN(EU_Extra!Y$3),FALSE)=0,"",VLOOKUP($A69,EU_Extra!$A:$AD,COLUMN(EU_Extra!Y$3),FALSE)),"")</f>
        <v/>
      </c>
      <c r="AA69" s="157">
        <f t="shared" ref="AA69:AA132" si="18">IFERROR(AVERAGE(H69:J69),0)</f>
        <v>0</v>
      </c>
      <c r="AB69" s="3">
        <f t="shared" ref="AB69:AB132" si="19">IFERROR(AVERAGE(S69:U69),0)</f>
        <v>0</v>
      </c>
      <c r="AC69" s="3">
        <f t="shared" ref="AC69:AC132" si="20">IFERROR(AVERAGE(V69:X69),0)</f>
        <v>0</v>
      </c>
      <c r="AD69" s="3">
        <f t="shared" ref="AD69:AD132" si="21">IFERROR(AVERAGE(W69:Y69),0)</f>
        <v>0</v>
      </c>
      <c r="AE69" s="3" t="str">
        <f t="shared" ref="AE69:AE132" si="22">IFERROR(AVERAGE(Y69:Z69),"")</f>
        <v/>
      </c>
      <c r="AF69" s="3"/>
      <c r="AG69" s="3"/>
      <c r="AH69" s="3"/>
      <c r="AI69" s="3"/>
      <c r="AJ69" s="3" t="str">
        <f>IFERROR(IF(VLOOKUP($A69,EU_Extra!$A:$AD,COLUMN(EU_Extra!AC$3),FALSE)=0,"",VLOOKUP($A69,EU_Extra!$A:$AD,COLUMN(EU_Extra!AC$3),FALSE)),"")</f>
        <v/>
      </c>
      <c r="AK69" s="3" t="str">
        <f>IFERROR(IF(VLOOKUP($A69,EU_Extra!$A:$AD,COLUMN(EU_Extra!AD$3),FALSE)=0,"",VLOOKUP($A69,EU_Extra!$A:$AD,COLUMN(EU_Extra!AD$3),FALSE)),"")</f>
        <v/>
      </c>
      <c r="AO69" s="85" t="str">
        <f t="shared" ref="AO69:AO132" si="23">CONCATENATE(AP69,"_",AQ69)</f>
        <v>Ausfuhr_EU_EXTRA</v>
      </c>
      <c r="AP69" s="2" t="str">
        <f t="shared" ref="AP69:AP132" si="24">B69</f>
        <v>Ausfuhr</v>
      </c>
      <c r="AQ69" s="2" t="str">
        <f t="shared" ref="AQ69:AQ132" si="25">C69</f>
        <v>EU_EXTRA</v>
      </c>
      <c r="AR69" s="2" t="str">
        <f>VLOOKUP(AQ69,Countries!A:B,2,FALSE)</f>
        <v>EU_EXTRA</v>
      </c>
      <c r="AS69" s="3" t="str">
        <f t="shared" ref="AS69:AS132" si="26">HLOOKUP(AS$3,$C$3:$AK$1000,ROW($C69)-ROW($C$2),FALSE)</f>
        <v/>
      </c>
      <c r="AT69" s="3">
        <f t="shared" ref="AT69:AT132" si="27">HLOOKUP(AT$3,$C$3:$AK$1000,ROW($C69)-ROW($C$2),FALSE)</f>
        <v>0</v>
      </c>
      <c r="AU69" s="3" t="str">
        <f t="shared" ref="AU69:AU132" si="28">IFERROR(AT69-AS69,"")</f>
        <v/>
      </c>
      <c r="AV69" s="15" t="str">
        <f t="shared" ref="AV69:AV132" si="29">IFERROR(IF(OR(AU69/AS69&gt;1000%),"",AU69/AS69+ROW(A66)*0.0000001%),"")</f>
        <v/>
      </c>
      <c r="AW69" s="88" t="str">
        <f t="shared" ref="AW69:AW132" si="30">IFERROR(AS69/$AS$303+ROW(A66)*0.0000001%,"")</f>
        <v/>
      </c>
      <c r="AX69" s="89">
        <f t="shared" ref="AX69:AX132" si="31">IFERROR(AT69/$AT$303+ROW(B66)*0.0000001%,"")</f>
        <v>6.5999999999999995E-8</v>
      </c>
    </row>
    <row r="70" spans="1:50">
      <c r="A70" s="85" t="str">
        <f t="shared" si="17"/>
        <v>Ausfuhr_EU12</v>
      </c>
      <c r="B70" s="2" t="str">
        <f t="shared" ref="B70:B133" si="32">B69</f>
        <v>Ausfuhr</v>
      </c>
      <c r="C70" s="1" t="str">
        <f>Countries!A69</f>
        <v>EU12</v>
      </c>
      <c r="D70" s="3" t="str">
        <f>IFERROR(IF(VLOOKUP($A70,EU_Extra!$A:$AD,COLUMN(EU_Extra!#REF!),FALSE)=0,"",VLOOKUP($A70,EU_Extra!$A:$AD,COLUMN(EU_Extra!#REF!),FALSE)),"")</f>
        <v/>
      </c>
      <c r="E70" s="3" t="str">
        <f>IFERROR(IF(VLOOKUP($A70,EU_Extra!$A:$AD,COLUMN(EU_Extra!#REF!),FALSE)=0,"",VLOOKUP($A70,EU_Extra!$A:$AD,COLUMN(EU_Extra!#REF!),FALSE)),"")</f>
        <v/>
      </c>
      <c r="F70" s="3" t="str">
        <f>IFERROR(IF(VLOOKUP($A70,EU_Extra!$A:$AD,COLUMN(EU_Extra!E$3),FALSE)=0,"",VLOOKUP($A70,EU_Extra!$A:$AD,COLUMN(EU_Extra!E$3),FALSE)),"")</f>
        <v/>
      </c>
      <c r="G70" s="3" t="str">
        <f>IFERROR(IF(VLOOKUP($A70,EU_Extra!$A:$AD,COLUMN(EU_Extra!F$3),FALSE)=0,"",VLOOKUP($A70,EU_Extra!$A:$AD,COLUMN(EU_Extra!F$3),FALSE)),"")</f>
        <v/>
      </c>
      <c r="H70" s="3" t="str">
        <f>IFERROR(IF(VLOOKUP($A70,EU_Extra!$A:$AD,COLUMN(EU_Extra!G$3),FALSE)=0,"",VLOOKUP($A70,EU_Extra!$A:$AD,COLUMN(EU_Extra!G$3),FALSE)),"")</f>
        <v/>
      </c>
      <c r="I70" s="3" t="str">
        <f>IFERROR(IF(VLOOKUP($A70,EU_Extra!$A:$AD,COLUMN(EU_Extra!H$3),FALSE)=0,"",VLOOKUP($A70,EU_Extra!$A:$AD,COLUMN(EU_Extra!H$3),FALSE)),"")</f>
        <v/>
      </c>
      <c r="J70" s="3" t="str">
        <f>IFERROR(IF(VLOOKUP($A70,EU_Extra!$A:$AD,COLUMN(EU_Extra!I$3),FALSE)=0,"",VLOOKUP($A70,EU_Extra!$A:$AD,COLUMN(EU_Extra!I$3),FALSE)),"")</f>
        <v/>
      </c>
      <c r="K70" s="3" t="str">
        <f>IFERROR(IF(VLOOKUP($A70,EU_Extra!$A:$AD,COLUMN(EU_Extra!J$3),FALSE)=0,"",VLOOKUP($A70,EU_Extra!$A:$AD,COLUMN(EU_Extra!J$3),FALSE)),"")</f>
        <v/>
      </c>
      <c r="L70" s="3" t="str">
        <f>IFERROR(IF(VLOOKUP($A70,EU_Extra!$A:$AD,COLUMN(EU_Extra!K$3),FALSE)=0,"",VLOOKUP($A70,EU_Extra!$A:$AD,COLUMN(EU_Extra!K$3),FALSE)),"")</f>
        <v/>
      </c>
      <c r="M70" s="3" t="str">
        <f>IFERROR(IF(VLOOKUP($A70,EU_Extra!$A:$AD,COLUMN(EU_Extra!L$3),FALSE)=0,"",VLOOKUP($A70,EU_Extra!$A:$AD,COLUMN(EU_Extra!L$3),FALSE)),"")</f>
        <v/>
      </c>
      <c r="N70" s="3" t="str">
        <f>IFERROR(IF(VLOOKUP($A70,EU_Extra!$A:$AD,COLUMN(EU_Extra!M$3),FALSE)=0,"",VLOOKUP($A70,EU_Extra!$A:$AD,COLUMN(EU_Extra!M$3),FALSE)),"")</f>
        <v/>
      </c>
      <c r="O70" s="3" t="str">
        <f>IFERROR(IF(VLOOKUP($A70,EU_Extra!$A:$AD,COLUMN(EU_Extra!N$3),FALSE)=0,"",VLOOKUP($A70,EU_Extra!$A:$AD,COLUMN(EU_Extra!N$3),FALSE)),"")</f>
        <v/>
      </c>
      <c r="P70" s="3" t="str">
        <f>IFERROR(IF(VLOOKUP($A70,EU_Extra!$A:$AD,COLUMN(EU_Extra!O$3),FALSE)=0,"",VLOOKUP($A70,EU_Extra!$A:$AD,COLUMN(EU_Extra!O$3),FALSE)),"")</f>
        <v/>
      </c>
      <c r="Q70" s="3" t="str">
        <f>IFERROR(IF(VLOOKUP($A70,EU_Extra!$A:$AD,COLUMN(EU_Extra!P$3),FALSE)=0,"",VLOOKUP($A70,EU_Extra!$A:$AD,COLUMN(EU_Extra!P$3),FALSE)),"")</f>
        <v/>
      </c>
      <c r="R70" s="3" t="str">
        <f>IFERROR(IF(VLOOKUP($A70,EU_Extra!$A:$AD,COLUMN(EU_Extra!Q$3),FALSE)=0,"",VLOOKUP($A70,EU_Extra!$A:$AD,COLUMN(EU_Extra!Q$3),FALSE)),"")</f>
        <v/>
      </c>
      <c r="S70" s="3" t="str">
        <f>IFERROR(IF(VLOOKUP($A70,EU_Extra!$A:$AD,COLUMN(EU_Extra!R$3),FALSE)=0,"",VLOOKUP($A70,EU_Extra!$A:$AD,COLUMN(EU_Extra!R$3),FALSE)),"")</f>
        <v/>
      </c>
      <c r="T70" s="3" t="str">
        <f>IFERROR(IF(VLOOKUP($A70,EU_Extra!$A:$AD,COLUMN(EU_Extra!S$3),FALSE)=0,"",VLOOKUP($A70,EU_Extra!$A:$AD,COLUMN(EU_Extra!S$3),FALSE)),"")</f>
        <v/>
      </c>
      <c r="U70" s="3" t="str">
        <f>IFERROR(IF(VLOOKUP($A70,EU_Extra!$A:$AD,COLUMN(EU_Extra!T$3),FALSE)=0,"",VLOOKUP($A70,EU_Extra!$A:$AD,COLUMN(EU_Extra!T$3),FALSE)),"")</f>
        <v/>
      </c>
      <c r="V70" s="3" t="str">
        <f>IFERROR(IF(VLOOKUP($A70,EU_Extra!$A:$AD,COLUMN(EU_Extra!U$3),FALSE)=0,"",VLOOKUP($A70,EU_Extra!$A:$AD,COLUMN(EU_Extra!U$3),FALSE)),"")</f>
        <v/>
      </c>
      <c r="W70" s="3" t="str">
        <f>IFERROR(IF(VLOOKUP($A70,EU_Extra!$A:$AD,COLUMN(EU_Extra!V$3),FALSE)=0,"",VLOOKUP($A70,EU_Extra!$A:$AD,COLUMN(EU_Extra!V$3),FALSE)),"")</f>
        <v/>
      </c>
      <c r="X70" s="3" t="str">
        <f>IFERROR(IF(VLOOKUP($A70,EU_Extra!$A:$AD,COLUMN(EU_Extra!W$3),FALSE)=0,"",VLOOKUP($A70,EU_Extra!$A:$AD,COLUMN(EU_Extra!W$3),FALSE)),"")</f>
        <v/>
      </c>
      <c r="Y70" s="3" t="str">
        <f>IFERROR(IF(VLOOKUP($A70,EU_Extra!$A:$AD,COLUMN(EU_Extra!X$3),FALSE)=0,"",VLOOKUP($A70,EU_Extra!$A:$AD,COLUMN(EU_Extra!X$3),FALSE)),"")</f>
        <v/>
      </c>
      <c r="Z70" s="3" t="str">
        <f>IFERROR(IF(VLOOKUP($A70,EU_Extra!$A:$AD,COLUMN(EU_Extra!Y$3),FALSE)=0,"",VLOOKUP($A70,EU_Extra!$A:$AD,COLUMN(EU_Extra!Y$3),FALSE)),"")</f>
        <v/>
      </c>
      <c r="AA70" s="157">
        <f t="shared" si="18"/>
        <v>0</v>
      </c>
      <c r="AB70" s="3">
        <f t="shared" si="19"/>
        <v>0</v>
      </c>
      <c r="AC70" s="3">
        <f t="shared" si="20"/>
        <v>0</v>
      </c>
      <c r="AD70" s="3">
        <f t="shared" si="21"/>
        <v>0</v>
      </c>
      <c r="AE70" s="3" t="str">
        <f t="shared" si="22"/>
        <v/>
      </c>
      <c r="AF70" s="3"/>
      <c r="AG70" s="3"/>
      <c r="AH70" s="3"/>
      <c r="AI70" s="3"/>
      <c r="AJ70" s="3" t="str">
        <f>IFERROR(IF(VLOOKUP($A70,EU_Extra!$A:$AD,COLUMN(EU_Extra!AC$3),FALSE)=0,"",VLOOKUP($A70,EU_Extra!$A:$AD,COLUMN(EU_Extra!AC$3),FALSE)),"")</f>
        <v/>
      </c>
      <c r="AK70" s="3" t="str">
        <f>IFERROR(IF(VLOOKUP($A70,EU_Extra!$A:$AD,COLUMN(EU_Extra!AD$3),FALSE)=0,"",VLOOKUP($A70,EU_Extra!$A:$AD,COLUMN(EU_Extra!AD$3),FALSE)),"")</f>
        <v/>
      </c>
      <c r="AO70" s="85" t="str">
        <f t="shared" si="23"/>
        <v>Ausfuhr_EU12</v>
      </c>
      <c r="AP70" s="2" t="str">
        <f t="shared" si="24"/>
        <v>Ausfuhr</v>
      </c>
      <c r="AQ70" s="2" t="str">
        <f t="shared" si="25"/>
        <v>EU12</v>
      </c>
      <c r="AR70" s="2" t="str">
        <f>VLOOKUP(AQ70,Countries!A:B,2,FALSE)</f>
        <v>EU12 (BE, DE, DK, ES, FR, GB, GR, IE, IT, NL, PT)</v>
      </c>
      <c r="AS70" s="3" t="str">
        <f t="shared" si="26"/>
        <v/>
      </c>
      <c r="AT70" s="3">
        <f t="shared" si="27"/>
        <v>0</v>
      </c>
      <c r="AU70" s="3" t="str">
        <f t="shared" si="28"/>
        <v/>
      </c>
      <c r="AV70" s="15" t="str">
        <f t="shared" si="29"/>
        <v/>
      </c>
      <c r="AW70" s="88" t="str">
        <f t="shared" si="30"/>
        <v/>
      </c>
      <c r="AX70" s="89">
        <f t="shared" si="31"/>
        <v>6.6999999999999991E-8</v>
      </c>
    </row>
    <row r="71" spans="1:50">
      <c r="A71" s="85" t="str">
        <f t="shared" si="17"/>
        <v>Ausfuhr_EU12_EXTRA</v>
      </c>
      <c r="B71" s="2" t="str">
        <f t="shared" si="32"/>
        <v>Ausfuhr</v>
      </c>
      <c r="C71" s="1" t="str">
        <f>Countries!A70</f>
        <v>EU12_EXTRA</v>
      </c>
      <c r="D71" s="3" t="str">
        <f>IFERROR(IF(VLOOKUP($A71,EU_Extra!$A:$AD,COLUMN(EU_Extra!#REF!),FALSE)=0,"",VLOOKUP($A71,EU_Extra!$A:$AD,COLUMN(EU_Extra!#REF!),FALSE)),"")</f>
        <v/>
      </c>
      <c r="E71" s="3" t="str">
        <f>IFERROR(IF(VLOOKUP($A71,EU_Extra!$A:$AD,COLUMN(EU_Extra!#REF!),FALSE)=0,"",VLOOKUP($A71,EU_Extra!$A:$AD,COLUMN(EU_Extra!#REF!),FALSE)),"")</f>
        <v/>
      </c>
      <c r="F71" s="3" t="str">
        <f>IFERROR(IF(VLOOKUP($A71,EU_Extra!$A:$AD,COLUMN(EU_Extra!E$3),FALSE)=0,"",VLOOKUP($A71,EU_Extra!$A:$AD,COLUMN(EU_Extra!E$3),FALSE)),"")</f>
        <v/>
      </c>
      <c r="G71" s="3" t="str">
        <f>IFERROR(IF(VLOOKUP($A71,EU_Extra!$A:$AD,COLUMN(EU_Extra!F$3),FALSE)=0,"",VLOOKUP($A71,EU_Extra!$A:$AD,COLUMN(EU_Extra!F$3),FALSE)),"")</f>
        <v/>
      </c>
      <c r="H71" s="3" t="str">
        <f>IFERROR(IF(VLOOKUP($A71,EU_Extra!$A:$AD,COLUMN(EU_Extra!G$3),FALSE)=0,"",VLOOKUP($A71,EU_Extra!$A:$AD,COLUMN(EU_Extra!G$3),FALSE)),"")</f>
        <v/>
      </c>
      <c r="I71" s="3" t="str">
        <f>IFERROR(IF(VLOOKUP($A71,EU_Extra!$A:$AD,COLUMN(EU_Extra!H$3),FALSE)=0,"",VLOOKUP($A71,EU_Extra!$A:$AD,COLUMN(EU_Extra!H$3),FALSE)),"")</f>
        <v/>
      </c>
      <c r="J71" s="3" t="str">
        <f>IFERROR(IF(VLOOKUP($A71,EU_Extra!$A:$AD,COLUMN(EU_Extra!I$3),FALSE)=0,"",VLOOKUP($A71,EU_Extra!$A:$AD,COLUMN(EU_Extra!I$3),FALSE)),"")</f>
        <v/>
      </c>
      <c r="K71" s="3" t="str">
        <f>IFERROR(IF(VLOOKUP($A71,EU_Extra!$A:$AD,COLUMN(EU_Extra!J$3),FALSE)=0,"",VLOOKUP($A71,EU_Extra!$A:$AD,COLUMN(EU_Extra!J$3),FALSE)),"")</f>
        <v/>
      </c>
      <c r="L71" s="3" t="str">
        <f>IFERROR(IF(VLOOKUP($A71,EU_Extra!$A:$AD,COLUMN(EU_Extra!K$3),FALSE)=0,"",VLOOKUP($A71,EU_Extra!$A:$AD,COLUMN(EU_Extra!K$3),FALSE)),"")</f>
        <v/>
      </c>
      <c r="M71" s="3" t="str">
        <f>IFERROR(IF(VLOOKUP($A71,EU_Extra!$A:$AD,COLUMN(EU_Extra!L$3),FALSE)=0,"",VLOOKUP($A71,EU_Extra!$A:$AD,COLUMN(EU_Extra!L$3),FALSE)),"")</f>
        <v/>
      </c>
      <c r="N71" s="3" t="str">
        <f>IFERROR(IF(VLOOKUP($A71,EU_Extra!$A:$AD,COLUMN(EU_Extra!M$3),FALSE)=0,"",VLOOKUP($A71,EU_Extra!$A:$AD,COLUMN(EU_Extra!M$3),FALSE)),"")</f>
        <v/>
      </c>
      <c r="O71" s="3" t="str">
        <f>IFERROR(IF(VLOOKUP($A71,EU_Extra!$A:$AD,COLUMN(EU_Extra!N$3),FALSE)=0,"",VLOOKUP($A71,EU_Extra!$A:$AD,COLUMN(EU_Extra!N$3),FALSE)),"")</f>
        <v/>
      </c>
      <c r="P71" s="3" t="str">
        <f>IFERROR(IF(VLOOKUP($A71,EU_Extra!$A:$AD,COLUMN(EU_Extra!O$3),FALSE)=0,"",VLOOKUP($A71,EU_Extra!$A:$AD,COLUMN(EU_Extra!O$3),FALSE)),"")</f>
        <v/>
      </c>
      <c r="Q71" s="3" t="str">
        <f>IFERROR(IF(VLOOKUP($A71,EU_Extra!$A:$AD,COLUMN(EU_Extra!P$3),FALSE)=0,"",VLOOKUP($A71,EU_Extra!$A:$AD,COLUMN(EU_Extra!P$3),FALSE)),"")</f>
        <v/>
      </c>
      <c r="R71" s="3" t="str">
        <f>IFERROR(IF(VLOOKUP($A71,EU_Extra!$A:$AD,COLUMN(EU_Extra!Q$3),FALSE)=0,"",VLOOKUP($A71,EU_Extra!$A:$AD,COLUMN(EU_Extra!Q$3),FALSE)),"")</f>
        <v/>
      </c>
      <c r="S71" s="3" t="str">
        <f>IFERROR(IF(VLOOKUP($A71,EU_Extra!$A:$AD,COLUMN(EU_Extra!R$3),FALSE)=0,"",VLOOKUP($A71,EU_Extra!$A:$AD,COLUMN(EU_Extra!R$3),FALSE)),"")</f>
        <v/>
      </c>
      <c r="T71" s="3" t="str">
        <f>IFERROR(IF(VLOOKUP($A71,EU_Extra!$A:$AD,COLUMN(EU_Extra!S$3),FALSE)=0,"",VLOOKUP($A71,EU_Extra!$A:$AD,COLUMN(EU_Extra!S$3),FALSE)),"")</f>
        <v/>
      </c>
      <c r="U71" s="3" t="str">
        <f>IFERROR(IF(VLOOKUP($A71,EU_Extra!$A:$AD,COLUMN(EU_Extra!T$3),FALSE)=0,"",VLOOKUP($A71,EU_Extra!$A:$AD,COLUMN(EU_Extra!T$3),FALSE)),"")</f>
        <v/>
      </c>
      <c r="V71" s="3" t="str">
        <f>IFERROR(IF(VLOOKUP($A71,EU_Extra!$A:$AD,COLUMN(EU_Extra!U$3),FALSE)=0,"",VLOOKUP($A71,EU_Extra!$A:$AD,COLUMN(EU_Extra!U$3),FALSE)),"")</f>
        <v/>
      </c>
      <c r="W71" s="3" t="str">
        <f>IFERROR(IF(VLOOKUP($A71,EU_Extra!$A:$AD,COLUMN(EU_Extra!V$3),FALSE)=0,"",VLOOKUP($A71,EU_Extra!$A:$AD,COLUMN(EU_Extra!V$3),FALSE)),"")</f>
        <v/>
      </c>
      <c r="X71" s="3" t="str">
        <f>IFERROR(IF(VLOOKUP($A71,EU_Extra!$A:$AD,COLUMN(EU_Extra!W$3),FALSE)=0,"",VLOOKUP($A71,EU_Extra!$A:$AD,COLUMN(EU_Extra!W$3),FALSE)),"")</f>
        <v/>
      </c>
      <c r="Y71" s="3" t="str">
        <f>IFERROR(IF(VLOOKUP($A71,EU_Extra!$A:$AD,COLUMN(EU_Extra!X$3),FALSE)=0,"",VLOOKUP($A71,EU_Extra!$A:$AD,COLUMN(EU_Extra!X$3),FALSE)),"")</f>
        <v/>
      </c>
      <c r="Z71" s="3" t="str">
        <f>IFERROR(IF(VLOOKUP($A71,EU_Extra!$A:$AD,COLUMN(EU_Extra!Y$3),FALSE)=0,"",VLOOKUP($A71,EU_Extra!$A:$AD,COLUMN(EU_Extra!Y$3),FALSE)),"")</f>
        <v/>
      </c>
      <c r="AA71" s="157">
        <f t="shared" si="18"/>
        <v>0</v>
      </c>
      <c r="AB71" s="3">
        <f t="shared" si="19"/>
        <v>0</v>
      </c>
      <c r="AC71" s="3">
        <f t="shared" si="20"/>
        <v>0</v>
      </c>
      <c r="AD71" s="3">
        <f t="shared" si="21"/>
        <v>0</v>
      </c>
      <c r="AE71" s="3" t="str">
        <f t="shared" si="22"/>
        <v/>
      </c>
      <c r="AF71" s="3"/>
      <c r="AG71" s="3"/>
      <c r="AH71" s="3"/>
      <c r="AI71" s="3"/>
      <c r="AJ71" s="3" t="str">
        <f>IFERROR(IF(VLOOKUP($A71,EU_Extra!$A:$AD,COLUMN(EU_Extra!AC$3),FALSE)=0,"",VLOOKUP($A71,EU_Extra!$A:$AD,COLUMN(EU_Extra!AC$3),FALSE)),"")</f>
        <v/>
      </c>
      <c r="AK71" s="3" t="str">
        <f>IFERROR(IF(VLOOKUP($A71,EU_Extra!$A:$AD,COLUMN(EU_Extra!AD$3),FALSE)=0,"",VLOOKUP($A71,EU_Extra!$A:$AD,COLUMN(EU_Extra!AD$3),FALSE)),"")</f>
        <v/>
      </c>
      <c r="AO71" s="85" t="str">
        <f t="shared" si="23"/>
        <v>Ausfuhr_EU12_EXTRA</v>
      </c>
      <c r="AP71" s="2" t="str">
        <f t="shared" si="24"/>
        <v>Ausfuhr</v>
      </c>
      <c r="AQ71" s="2" t="str">
        <f t="shared" si="25"/>
        <v>EU12_EXTRA</v>
      </c>
      <c r="AR71" s="2" t="str">
        <f>VLOOKUP(AQ71,Countries!A:B,2,FALSE)</f>
        <v>EU12_EXTRA</v>
      </c>
      <c r="AS71" s="3" t="str">
        <f t="shared" si="26"/>
        <v/>
      </c>
      <c r="AT71" s="3">
        <f t="shared" si="27"/>
        <v>0</v>
      </c>
      <c r="AU71" s="3" t="str">
        <f t="shared" si="28"/>
        <v/>
      </c>
      <c r="AV71" s="15" t="str">
        <f t="shared" si="29"/>
        <v/>
      </c>
      <c r="AW71" s="88" t="str">
        <f t="shared" si="30"/>
        <v/>
      </c>
      <c r="AX71" s="89">
        <f t="shared" si="31"/>
        <v>6.7999999999999987E-8</v>
      </c>
    </row>
    <row r="72" spans="1:50">
      <c r="A72" s="85" t="str">
        <f t="shared" si="17"/>
        <v>Ausfuhr_EU12_INTRA</v>
      </c>
      <c r="B72" s="2" t="str">
        <f t="shared" si="32"/>
        <v>Ausfuhr</v>
      </c>
      <c r="C72" s="1" t="str">
        <f>Countries!A71</f>
        <v>EU12_INTRA</v>
      </c>
      <c r="D72" s="3" t="str">
        <f>IFERROR(IF(VLOOKUP($A72,EU_Extra!$A:$AD,COLUMN(EU_Extra!#REF!),FALSE)=0,"",VLOOKUP($A72,EU_Extra!$A:$AD,COLUMN(EU_Extra!#REF!),FALSE)),"")</f>
        <v/>
      </c>
      <c r="E72" s="3" t="str">
        <f>IFERROR(IF(VLOOKUP($A72,EU_Extra!$A:$AD,COLUMN(EU_Extra!#REF!),FALSE)=0,"",VLOOKUP($A72,EU_Extra!$A:$AD,COLUMN(EU_Extra!#REF!),FALSE)),"")</f>
        <v/>
      </c>
      <c r="F72" s="3" t="str">
        <f>IFERROR(IF(VLOOKUP($A72,EU_Extra!$A:$AD,COLUMN(EU_Extra!E$3),FALSE)=0,"",VLOOKUP($A72,EU_Extra!$A:$AD,COLUMN(EU_Extra!E$3),FALSE)),"")</f>
        <v/>
      </c>
      <c r="G72" s="3" t="str">
        <f>IFERROR(IF(VLOOKUP($A72,EU_Extra!$A:$AD,COLUMN(EU_Extra!F$3),FALSE)=0,"",VLOOKUP($A72,EU_Extra!$A:$AD,COLUMN(EU_Extra!F$3),FALSE)),"")</f>
        <v/>
      </c>
      <c r="H72" s="3" t="str">
        <f>IFERROR(IF(VLOOKUP($A72,EU_Extra!$A:$AD,COLUMN(EU_Extra!G$3),FALSE)=0,"",VLOOKUP($A72,EU_Extra!$A:$AD,COLUMN(EU_Extra!G$3),FALSE)),"")</f>
        <v/>
      </c>
      <c r="I72" s="3" t="str">
        <f>IFERROR(IF(VLOOKUP($A72,EU_Extra!$A:$AD,COLUMN(EU_Extra!H$3),FALSE)=0,"",VLOOKUP($A72,EU_Extra!$A:$AD,COLUMN(EU_Extra!H$3),FALSE)),"")</f>
        <v/>
      </c>
      <c r="J72" s="3" t="str">
        <f>IFERROR(IF(VLOOKUP($A72,EU_Extra!$A:$AD,COLUMN(EU_Extra!I$3),FALSE)=0,"",VLOOKUP($A72,EU_Extra!$A:$AD,COLUMN(EU_Extra!I$3),FALSE)),"")</f>
        <v/>
      </c>
      <c r="K72" s="3" t="str">
        <f>IFERROR(IF(VLOOKUP($A72,EU_Extra!$A:$AD,COLUMN(EU_Extra!J$3),FALSE)=0,"",VLOOKUP($A72,EU_Extra!$A:$AD,COLUMN(EU_Extra!J$3),FALSE)),"")</f>
        <v/>
      </c>
      <c r="L72" s="3" t="str">
        <f>IFERROR(IF(VLOOKUP($A72,EU_Extra!$A:$AD,COLUMN(EU_Extra!K$3),FALSE)=0,"",VLOOKUP($A72,EU_Extra!$A:$AD,COLUMN(EU_Extra!K$3),FALSE)),"")</f>
        <v/>
      </c>
      <c r="M72" s="3" t="str">
        <f>IFERROR(IF(VLOOKUP($A72,EU_Extra!$A:$AD,COLUMN(EU_Extra!L$3),FALSE)=0,"",VLOOKUP($A72,EU_Extra!$A:$AD,COLUMN(EU_Extra!L$3),FALSE)),"")</f>
        <v/>
      </c>
      <c r="N72" s="3" t="str">
        <f>IFERROR(IF(VLOOKUP($A72,EU_Extra!$A:$AD,COLUMN(EU_Extra!M$3),FALSE)=0,"",VLOOKUP($A72,EU_Extra!$A:$AD,COLUMN(EU_Extra!M$3),FALSE)),"")</f>
        <v/>
      </c>
      <c r="O72" s="3" t="str">
        <f>IFERROR(IF(VLOOKUP($A72,EU_Extra!$A:$AD,COLUMN(EU_Extra!N$3),FALSE)=0,"",VLOOKUP($A72,EU_Extra!$A:$AD,COLUMN(EU_Extra!N$3),FALSE)),"")</f>
        <v/>
      </c>
      <c r="P72" s="3" t="str">
        <f>IFERROR(IF(VLOOKUP($A72,EU_Extra!$A:$AD,COLUMN(EU_Extra!O$3),FALSE)=0,"",VLOOKUP($A72,EU_Extra!$A:$AD,COLUMN(EU_Extra!O$3),FALSE)),"")</f>
        <v/>
      </c>
      <c r="Q72" s="3" t="str">
        <f>IFERROR(IF(VLOOKUP($A72,EU_Extra!$A:$AD,COLUMN(EU_Extra!P$3),FALSE)=0,"",VLOOKUP($A72,EU_Extra!$A:$AD,COLUMN(EU_Extra!P$3),FALSE)),"")</f>
        <v/>
      </c>
      <c r="R72" s="3" t="str">
        <f>IFERROR(IF(VLOOKUP($A72,EU_Extra!$A:$AD,COLUMN(EU_Extra!Q$3),FALSE)=0,"",VLOOKUP($A72,EU_Extra!$A:$AD,COLUMN(EU_Extra!Q$3),FALSE)),"")</f>
        <v/>
      </c>
      <c r="S72" s="3" t="str">
        <f>IFERROR(IF(VLOOKUP($A72,EU_Extra!$A:$AD,COLUMN(EU_Extra!R$3),FALSE)=0,"",VLOOKUP($A72,EU_Extra!$A:$AD,COLUMN(EU_Extra!R$3),FALSE)),"")</f>
        <v/>
      </c>
      <c r="T72" s="3" t="str">
        <f>IFERROR(IF(VLOOKUP($A72,EU_Extra!$A:$AD,COLUMN(EU_Extra!S$3),FALSE)=0,"",VLOOKUP($A72,EU_Extra!$A:$AD,COLUMN(EU_Extra!S$3),FALSE)),"")</f>
        <v/>
      </c>
      <c r="U72" s="3" t="str">
        <f>IFERROR(IF(VLOOKUP($A72,EU_Extra!$A:$AD,COLUMN(EU_Extra!T$3),FALSE)=0,"",VLOOKUP($A72,EU_Extra!$A:$AD,COLUMN(EU_Extra!T$3),FALSE)),"")</f>
        <v/>
      </c>
      <c r="V72" s="3" t="str">
        <f>IFERROR(IF(VLOOKUP($A72,EU_Extra!$A:$AD,COLUMN(EU_Extra!U$3),FALSE)=0,"",VLOOKUP($A72,EU_Extra!$A:$AD,COLUMN(EU_Extra!U$3),FALSE)),"")</f>
        <v/>
      </c>
      <c r="W72" s="3" t="str">
        <f>IFERROR(IF(VLOOKUP($A72,EU_Extra!$A:$AD,COLUMN(EU_Extra!V$3),FALSE)=0,"",VLOOKUP($A72,EU_Extra!$A:$AD,COLUMN(EU_Extra!V$3),FALSE)),"")</f>
        <v/>
      </c>
      <c r="X72" s="3" t="str">
        <f>IFERROR(IF(VLOOKUP($A72,EU_Extra!$A:$AD,COLUMN(EU_Extra!W$3),FALSE)=0,"",VLOOKUP($A72,EU_Extra!$A:$AD,COLUMN(EU_Extra!W$3),FALSE)),"")</f>
        <v/>
      </c>
      <c r="Y72" s="3" t="str">
        <f>IFERROR(IF(VLOOKUP($A72,EU_Extra!$A:$AD,COLUMN(EU_Extra!X$3),FALSE)=0,"",VLOOKUP($A72,EU_Extra!$A:$AD,COLUMN(EU_Extra!X$3),FALSE)),"")</f>
        <v/>
      </c>
      <c r="Z72" s="3" t="str">
        <f>IFERROR(IF(VLOOKUP($A72,EU_Extra!$A:$AD,COLUMN(EU_Extra!Y$3),FALSE)=0,"",VLOOKUP($A72,EU_Extra!$A:$AD,COLUMN(EU_Extra!Y$3),FALSE)),"")</f>
        <v/>
      </c>
      <c r="AA72" s="157">
        <f t="shared" si="18"/>
        <v>0</v>
      </c>
      <c r="AB72" s="3">
        <f t="shared" si="19"/>
        <v>0</v>
      </c>
      <c r="AC72" s="3">
        <f t="shared" si="20"/>
        <v>0</v>
      </c>
      <c r="AD72" s="3">
        <f t="shared" si="21"/>
        <v>0</v>
      </c>
      <c r="AE72" s="3" t="str">
        <f t="shared" si="22"/>
        <v/>
      </c>
      <c r="AF72" s="3"/>
      <c r="AG72" s="3"/>
      <c r="AH72" s="3"/>
      <c r="AI72" s="3"/>
      <c r="AJ72" s="3" t="str">
        <f>IFERROR(IF(VLOOKUP($A72,EU_Extra!$A:$AD,COLUMN(EU_Extra!AC$3),FALSE)=0,"",VLOOKUP($A72,EU_Extra!$A:$AD,COLUMN(EU_Extra!AC$3),FALSE)),"")</f>
        <v/>
      </c>
      <c r="AK72" s="3" t="str">
        <f>IFERROR(IF(VLOOKUP($A72,EU_Extra!$A:$AD,COLUMN(EU_Extra!AD$3),FALSE)=0,"",VLOOKUP($A72,EU_Extra!$A:$AD,COLUMN(EU_Extra!AD$3),FALSE)),"")</f>
        <v/>
      </c>
      <c r="AO72" s="85" t="str">
        <f t="shared" si="23"/>
        <v>Ausfuhr_EU12_INTRA</v>
      </c>
      <c r="AP72" s="2" t="str">
        <f t="shared" si="24"/>
        <v>Ausfuhr</v>
      </c>
      <c r="AQ72" s="2" t="str">
        <f t="shared" si="25"/>
        <v>EU12_INTRA</v>
      </c>
      <c r="AR72" s="2" t="str">
        <f>VLOOKUP(AQ72,Countries!A:B,2,FALSE)</f>
        <v>EU12_INTRA</v>
      </c>
      <c r="AS72" s="3" t="str">
        <f t="shared" si="26"/>
        <v/>
      </c>
      <c r="AT72" s="3">
        <f t="shared" si="27"/>
        <v>0</v>
      </c>
      <c r="AU72" s="3" t="str">
        <f t="shared" si="28"/>
        <v/>
      </c>
      <c r="AV72" s="15" t="str">
        <f t="shared" si="29"/>
        <v/>
      </c>
      <c r="AW72" s="88" t="str">
        <f t="shared" si="30"/>
        <v/>
      </c>
      <c r="AX72" s="89">
        <f t="shared" si="31"/>
        <v>6.8999999999999996E-8</v>
      </c>
    </row>
    <row r="73" spans="1:50">
      <c r="A73" s="85" t="str">
        <f t="shared" si="17"/>
        <v>Ausfuhr_EU15</v>
      </c>
      <c r="B73" s="2" t="str">
        <f t="shared" si="32"/>
        <v>Ausfuhr</v>
      </c>
      <c r="C73" s="1" t="str">
        <f>Countries!A72</f>
        <v>EU15</v>
      </c>
      <c r="D73" s="3" t="str">
        <f>IFERROR(IF(VLOOKUP($A73,EU_Extra!$A:$AD,COLUMN(EU_Extra!#REF!),FALSE)=0,"",VLOOKUP($A73,EU_Extra!$A:$AD,COLUMN(EU_Extra!#REF!),FALSE)),"")</f>
        <v/>
      </c>
      <c r="E73" s="3" t="str">
        <f>IFERROR(IF(VLOOKUP($A73,EU_Extra!$A:$AD,COLUMN(EU_Extra!#REF!),FALSE)=0,"",VLOOKUP($A73,EU_Extra!$A:$AD,COLUMN(EU_Extra!#REF!),FALSE)),"")</f>
        <v/>
      </c>
      <c r="F73" s="3" t="str">
        <f>IFERROR(IF(VLOOKUP($A73,EU_Extra!$A:$AD,COLUMN(EU_Extra!E$3),FALSE)=0,"",VLOOKUP($A73,EU_Extra!$A:$AD,COLUMN(EU_Extra!E$3),FALSE)),"")</f>
        <v/>
      </c>
      <c r="G73" s="3" t="str">
        <f>IFERROR(IF(VLOOKUP($A73,EU_Extra!$A:$AD,COLUMN(EU_Extra!F$3),FALSE)=0,"",VLOOKUP($A73,EU_Extra!$A:$AD,COLUMN(EU_Extra!F$3),FALSE)),"")</f>
        <v/>
      </c>
      <c r="H73" s="3" t="str">
        <f>IFERROR(IF(VLOOKUP($A73,EU_Extra!$A:$AD,COLUMN(EU_Extra!G$3),FALSE)=0,"",VLOOKUP($A73,EU_Extra!$A:$AD,COLUMN(EU_Extra!G$3),FALSE)),"")</f>
        <v/>
      </c>
      <c r="I73" s="3" t="str">
        <f>IFERROR(IF(VLOOKUP($A73,EU_Extra!$A:$AD,COLUMN(EU_Extra!H$3),FALSE)=0,"",VLOOKUP($A73,EU_Extra!$A:$AD,COLUMN(EU_Extra!H$3),FALSE)),"")</f>
        <v/>
      </c>
      <c r="J73" s="3" t="str">
        <f>IFERROR(IF(VLOOKUP($A73,EU_Extra!$A:$AD,COLUMN(EU_Extra!I$3),FALSE)=0,"",VLOOKUP($A73,EU_Extra!$A:$AD,COLUMN(EU_Extra!I$3),FALSE)),"")</f>
        <v/>
      </c>
      <c r="K73" s="3" t="str">
        <f>IFERROR(IF(VLOOKUP($A73,EU_Extra!$A:$AD,COLUMN(EU_Extra!J$3),FALSE)=0,"",VLOOKUP($A73,EU_Extra!$A:$AD,COLUMN(EU_Extra!J$3),FALSE)),"")</f>
        <v/>
      </c>
      <c r="L73" s="3" t="str">
        <f>IFERROR(IF(VLOOKUP($A73,EU_Extra!$A:$AD,COLUMN(EU_Extra!K$3),FALSE)=0,"",VLOOKUP($A73,EU_Extra!$A:$AD,COLUMN(EU_Extra!K$3),FALSE)),"")</f>
        <v/>
      </c>
      <c r="M73" s="3" t="str">
        <f>IFERROR(IF(VLOOKUP($A73,EU_Extra!$A:$AD,COLUMN(EU_Extra!L$3),FALSE)=0,"",VLOOKUP($A73,EU_Extra!$A:$AD,COLUMN(EU_Extra!L$3),FALSE)),"")</f>
        <v/>
      </c>
      <c r="N73" s="3" t="str">
        <f>IFERROR(IF(VLOOKUP($A73,EU_Extra!$A:$AD,COLUMN(EU_Extra!M$3),FALSE)=0,"",VLOOKUP($A73,EU_Extra!$A:$AD,COLUMN(EU_Extra!M$3),FALSE)),"")</f>
        <v/>
      </c>
      <c r="O73" s="3" t="str">
        <f>IFERROR(IF(VLOOKUP($A73,EU_Extra!$A:$AD,COLUMN(EU_Extra!N$3),FALSE)=0,"",VLOOKUP($A73,EU_Extra!$A:$AD,COLUMN(EU_Extra!N$3),FALSE)),"")</f>
        <v/>
      </c>
      <c r="P73" s="3" t="str">
        <f>IFERROR(IF(VLOOKUP($A73,EU_Extra!$A:$AD,COLUMN(EU_Extra!O$3),FALSE)=0,"",VLOOKUP($A73,EU_Extra!$A:$AD,COLUMN(EU_Extra!O$3),FALSE)),"")</f>
        <v/>
      </c>
      <c r="Q73" s="3" t="str">
        <f>IFERROR(IF(VLOOKUP($A73,EU_Extra!$A:$AD,COLUMN(EU_Extra!P$3),FALSE)=0,"",VLOOKUP($A73,EU_Extra!$A:$AD,COLUMN(EU_Extra!P$3),FALSE)),"")</f>
        <v/>
      </c>
      <c r="R73" s="3" t="str">
        <f>IFERROR(IF(VLOOKUP($A73,EU_Extra!$A:$AD,COLUMN(EU_Extra!Q$3),FALSE)=0,"",VLOOKUP($A73,EU_Extra!$A:$AD,COLUMN(EU_Extra!Q$3),FALSE)),"")</f>
        <v/>
      </c>
      <c r="S73" s="3" t="str">
        <f>IFERROR(IF(VLOOKUP($A73,EU_Extra!$A:$AD,COLUMN(EU_Extra!R$3),FALSE)=0,"",VLOOKUP($A73,EU_Extra!$A:$AD,COLUMN(EU_Extra!R$3),FALSE)),"")</f>
        <v/>
      </c>
      <c r="T73" s="3" t="str">
        <f>IFERROR(IF(VLOOKUP($A73,EU_Extra!$A:$AD,COLUMN(EU_Extra!S$3),FALSE)=0,"",VLOOKUP($A73,EU_Extra!$A:$AD,COLUMN(EU_Extra!S$3),FALSE)),"")</f>
        <v/>
      </c>
      <c r="U73" s="3" t="str">
        <f>IFERROR(IF(VLOOKUP($A73,EU_Extra!$A:$AD,COLUMN(EU_Extra!T$3),FALSE)=0,"",VLOOKUP($A73,EU_Extra!$A:$AD,COLUMN(EU_Extra!T$3),FALSE)),"")</f>
        <v/>
      </c>
      <c r="V73" s="3" t="str">
        <f>IFERROR(IF(VLOOKUP($A73,EU_Extra!$A:$AD,COLUMN(EU_Extra!U$3),FALSE)=0,"",VLOOKUP($A73,EU_Extra!$A:$AD,COLUMN(EU_Extra!U$3),FALSE)),"")</f>
        <v/>
      </c>
      <c r="W73" s="3" t="str">
        <f>IFERROR(IF(VLOOKUP($A73,EU_Extra!$A:$AD,COLUMN(EU_Extra!V$3),FALSE)=0,"",VLOOKUP($A73,EU_Extra!$A:$AD,COLUMN(EU_Extra!V$3),FALSE)),"")</f>
        <v/>
      </c>
      <c r="X73" s="3" t="str">
        <f>IFERROR(IF(VLOOKUP($A73,EU_Extra!$A:$AD,COLUMN(EU_Extra!W$3),FALSE)=0,"",VLOOKUP($A73,EU_Extra!$A:$AD,COLUMN(EU_Extra!W$3),FALSE)),"")</f>
        <v/>
      </c>
      <c r="Y73" s="3" t="str">
        <f>IFERROR(IF(VLOOKUP($A73,EU_Extra!$A:$AD,COLUMN(EU_Extra!X$3),FALSE)=0,"",VLOOKUP($A73,EU_Extra!$A:$AD,COLUMN(EU_Extra!X$3),FALSE)),"")</f>
        <v/>
      </c>
      <c r="Z73" s="3" t="str">
        <f>IFERROR(IF(VLOOKUP($A73,EU_Extra!$A:$AD,COLUMN(EU_Extra!Y$3),FALSE)=0,"",VLOOKUP($A73,EU_Extra!$A:$AD,COLUMN(EU_Extra!Y$3),FALSE)),"")</f>
        <v/>
      </c>
      <c r="AA73" s="157">
        <f t="shared" si="18"/>
        <v>0</v>
      </c>
      <c r="AB73" s="3">
        <f t="shared" si="19"/>
        <v>0</v>
      </c>
      <c r="AC73" s="3">
        <f t="shared" si="20"/>
        <v>0</v>
      </c>
      <c r="AD73" s="3">
        <f t="shared" si="21"/>
        <v>0</v>
      </c>
      <c r="AE73" s="3" t="str">
        <f t="shared" si="22"/>
        <v/>
      </c>
      <c r="AF73" s="3"/>
      <c r="AG73" s="3"/>
      <c r="AH73" s="3"/>
      <c r="AI73" s="3"/>
      <c r="AJ73" s="3" t="str">
        <f>IFERROR(IF(VLOOKUP($A73,EU_Extra!$A:$AD,COLUMN(EU_Extra!AC$3),FALSE)=0,"",VLOOKUP($A73,EU_Extra!$A:$AD,COLUMN(EU_Extra!AC$3),FALSE)),"")</f>
        <v/>
      </c>
      <c r="AK73" s="3" t="str">
        <f>IFERROR(IF(VLOOKUP($A73,EU_Extra!$A:$AD,COLUMN(EU_Extra!AD$3),FALSE)=0,"",VLOOKUP($A73,EU_Extra!$A:$AD,COLUMN(EU_Extra!AD$3),FALSE)),"")</f>
        <v/>
      </c>
      <c r="AO73" s="85" t="str">
        <f t="shared" si="23"/>
        <v>Ausfuhr_EU15</v>
      </c>
      <c r="AP73" s="2" t="str">
        <f t="shared" si="24"/>
        <v>Ausfuhr</v>
      </c>
      <c r="AQ73" s="2" t="str">
        <f t="shared" si="25"/>
        <v>EU15</v>
      </c>
      <c r="AR73" s="2" t="str">
        <f>VLOOKUP(AQ73,Countries!A:B,2,FALSE)</f>
        <v>EU15 (AT, BE, DE, DK, ES, FI, FR, GB, GR, IE, IT, LU, NL, PT, SE)</v>
      </c>
      <c r="AS73" s="3" t="str">
        <f t="shared" si="26"/>
        <v/>
      </c>
      <c r="AT73" s="3">
        <f t="shared" si="27"/>
        <v>0</v>
      </c>
      <c r="AU73" s="3" t="str">
        <f t="shared" si="28"/>
        <v/>
      </c>
      <c r="AV73" s="15" t="str">
        <f t="shared" si="29"/>
        <v/>
      </c>
      <c r="AW73" s="88" t="str">
        <f t="shared" si="30"/>
        <v/>
      </c>
      <c r="AX73" s="89">
        <f t="shared" si="31"/>
        <v>6.9999999999999992E-8</v>
      </c>
    </row>
    <row r="74" spans="1:50">
      <c r="A74" s="85" t="str">
        <f t="shared" si="17"/>
        <v>Ausfuhr_EU15_EXTRA</v>
      </c>
      <c r="B74" s="2" t="str">
        <f t="shared" si="32"/>
        <v>Ausfuhr</v>
      </c>
      <c r="C74" s="1" t="str">
        <f>Countries!A73</f>
        <v>EU15_EXTRA</v>
      </c>
      <c r="D74" s="3" t="str">
        <f>IFERROR(IF(VLOOKUP($A74,EU_Extra!$A:$AD,COLUMN(EU_Extra!#REF!),FALSE)=0,"",VLOOKUP($A74,EU_Extra!$A:$AD,COLUMN(EU_Extra!#REF!),FALSE)),"")</f>
        <v/>
      </c>
      <c r="E74" s="3" t="str">
        <f>IFERROR(IF(VLOOKUP($A74,EU_Extra!$A:$AD,COLUMN(EU_Extra!#REF!),FALSE)=0,"",VLOOKUP($A74,EU_Extra!$A:$AD,COLUMN(EU_Extra!#REF!),FALSE)),"")</f>
        <v/>
      </c>
      <c r="F74" s="3" t="str">
        <f>IFERROR(IF(VLOOKUP($A74,EU_Extra!$A:$AD,COLUMN(EU_Extra!E$3),FALSE)=0,"",VLOOKUP($A74,EU_Extra!$A:$AD,COLUMN(EU_Extra!E$3),FALSE)),"")</f>
        <v/>
      </c>
      <c r="G74" s="3" t="str">
        <f>IFERROR(IF(VLOOKUP($A74,EU_Extra!$A:$AD,COLUMN(EU_Extra!F$3),FALSE)=0,"",VLOOKUP($A74,EU_Extra!$A:$AD,COLUMN(EU_Extra!F$3),FALSE)),"")</f>
        <v/>
      </c>
      <c r="H74" s="3" t="str">
        <f>IFERROR(IF(VLOOKUP($A74,EU_Extra!$A:$AD,COLUMN(EU_Extra!G$3),FALSE)=0,"",VLOOKUP($A74,EU_Extra!$A:$AD,COLUMN(EU_Extra!G$3),FALSE)),"")</f>
        <v/>
      </c>
      <c r="I74" s="3" t="str">
        <f>IFERROR(IF(VLOOKUP($A74,EU_Extra!$A:$AD,COLUMN(EU_Extra!H$3),FALSE)=0,"",VLOOKUP($A74,EU_Extra!$A:$AD,COLUMN(EU_Extra!H$3),FALSE)),"")</f>
        <v/>
      </c>
      <c r="J74" s="3" t="str">
        <f>IFERROR(IF(VLOOKUP($A74,EU_Extra!$A:$AD,COLUMN(EU_Extra!I$3),FALSE)=0,"",VLOOKUP($A74,EU_Extra!$A:$AD,COLUMN(EU_Extra!I$3),FALSE)),"")</f>
        <v/>
      </c>
      <c r="K74" s="3" t="str">
        <f>IFERROR(IF(VLOOKUP($A74,EU_Extra!$A:$AD,COLUMN(EU_Extra!J$3),FALSE)=0,"",VLOOKUP($A74,EU_Extra!$A:$AD,COLUMN(EU_Extra!J$3),FALSE)),"")</f>
        <v/>
      </c>
      <c r="L74" s="3" t="str">
        <f>IFERROR(IF(VLOOKUP($A74,EU_Extra!$A:$AD,COLUMN(EU_Extra!K$3),FALSE)=0,"",VLOOKUP($A74,EU_Extra!$A:$AD,COLUMN(EU_Extra!K$3),FALSE)),"")</f>
        <v/>
      </c>
      <c r="M74" s="3" t="str">
        <f>IFERROR(IF(VLOOKUP($A74,EU_Extra!$A:$AD,COLUMN(EU_Extra!L$3),FALSE)=0,"",VLOOKUP($A74,EU_Extra!$A:$AD,COLUMN(EU_Extra!L$3),FALSE)),"")</f>
        <v/>
      </c>
      <c r="N74" s="3" t="str">
        <f>IFERROR(IF(VLOOKUP($A74,EU_Extra!$A:$AD,COLUMN(EU_Extra!M$3),FALSE)=0,"",VLOOKUP($A74,EU_Extra!$A:$AD,COLUMN(EU_Extra!M$3),FALSE)),"")</f>
        <v/>
      </c>
      <c r="O74" s="3" t="str">
        <f>IFERROR(IF(VLOOKUP($A74,EU_Extra!$A:$AD,COLUMN(EU_Extra!N$3),FALSE)=0,"",VLOOKUP($A74,EU_Extra!$A:$AD,COLUMN(EU_Extra!N$3),FALSE)),"")</f>
        <v/>
      </c>
      <c r="P74" s="3" t="str">
        <f>IFERROR(IF(VLOOKUP($A74,EU_Extra!$A:$AD,COLUMN(EU_Extra!O$3),FALSE)=0,"",VLOOKUP($A74,EU_Extra!$A:$AD,COLUMN(EU_Extra!O$3),FALSE)),"")</f>
        <v/>
      </c>
      <c r="Q74" s="3" t="str">
        <f>IFERROR(IF(VLOOKUP($A74,EU_Extra!$A:$AD,COLUMN(EU_Extra!P$3),FALSE)=0,"",VLOOKUP($A74,EU_Extra!$A:$AD,COLUMN(EU_Extra!P$3),FALSE)),"")</f>
        <v/>
      </c>
      <c r="R74" s="3" t="str">
        <f>IFERROR(IF(VLOOKUP($A74,EU_Extra!$A:$AD,COLUMN(EU_Extra!Q$3),FALSE)=0,"",VLOOKUP($A74,EU_Extra!$A:$AD,COLUMN(EU_Extra!Q$3),FALSE)),"")</f>
        <v/>
      </c>
      <c r="S74" s="3" t="str">
        <f>IFERROR(IF(VLOOKUP($A74,EU_Extra!$A:$AD,COLUMN(EU_Extra!R$3),FALSE)=0,"",VLOOKUP($A74,EU_Extra!$A:$AD,COLUMN(EU_Extra!R$3),FALSE)),"")</f>
        <v/>
      </c>
      <c r="T74" s="3" t="str">
        <f>IFERROR(IF(VLOOKUP($A74,EU_Extra!$A:$AD,COLUMN(EU_Extra!S$3),FALSE)=0,"",VLOOKUP($A74,EU_Extra!$A:$AD,COLUMN(EU_Extra!S$3),FALSE)),"")</f>
        <v/>
      </c>
      <c r="U74" s="3" t="str">
        <f>IFERROR(IF(VLOOKUP($A74,EU_Extra!$A:$AD,COLUMN(EU_Extra!T$3),FALSE)=0,"",VLOOKUP($A74,EU_Extra!$A:$AD,COLUMN(EU_Extra!T$3),FALSE)),"")</f>
        <v/>
      </c>
      <c r="V74" s="3" t="str">
        <f>IFERROR(IF(VLOOKUP($A74,EU_Extra!$A:$AD,COLUMN(EU_Extra!U$3),FALSE)=0,"",VLOOKUP($A74,EU_Extra!$A:$AD,COLUMN(EU_Extra!U$3),FALSE)),"")</f>
        <v/>
      </c>
      <c r="W74" s="3" t="str">
        <f>IFERROR(IF(VLOOKUP($A74,EU_Extra!$A:$AD,COLUMN(EU_Extra!V$3),FALSE)=0,"",VLOOKUP($A74,EU_Extra!$A:$AD,COLUMN(EU_Extra!V$3),FALSE)),"")</f>
        <v/>
      </c>
      <c r="X74" s="3" t="str">
        <f>IFERROR(IF(VLOOKUP($A74,EU_Extra!$A:$AD,COLUMN(EU_Extra!W$3),FALSE)=0,"",VLOOKUP($A74,EU_Extra!$A:$AD,COLUMN(EU_Extra!W$3),FALSE)),"")</f>
        <v/>
      </c>
      <c r="Y74" s="3" t="str">
        <f>IFERROR(IF(VLOOKUP($A74,EU_Extra!$A:$AD,COLUMN(EU_Extra!X$3),FALSE)=0,"",VLOOKUP($A74,EU_Extra!$A:$AD,COLUMN(EU_Extra!X$3),FALSE)),"")</f>
        <v/>
      </c>
      <c r="Z74" s="3" t="str">
        <f>IFERROR(IF(VLOOKUP($A74,EU_Extra!$A:$AD,COLUMN(EU_Extra!Y$3),FALSE)=0,"",VLOOKUP($A74,EU_Extra!$A:$AD,COLUMN(EU_Extra!Y$3),FALSE)),"")</f>
        <v/>
      </c>
      <c r="AA74" s="157">
        <f t="shared" si="18"/>
        <v>0</v>
      </c>
      <c r="AB74" s="3">
        <f t="shared" si="19"/>
        <v>0</v>
      </c>
      <c r="AC74" s="3">
        <f t="shared" si="20"/>
        <v>0</v>
      </c>
      <c r="AD74" s="3">
        <f t="shared" si="21"/>
        <v>0</v>
      </c>
      <c r="AE74" s="3" t="str">
        <f t="shared" si="22"/>
        <v/>
      </c>
      <c r="AF74" s="3"/>
      <c r="AG74" s="3"/>
      <c r="AH74" s="3"/>
      <c r="AI74" s="3"/>
      <c r="AJ74" s="3" t="str">
        <f>IFERROR(IF(VLOOKUP($A74,EU_Extra!$A:$AD,COLUMN(EU_Extra!AC$3),FALSE)=0,"",VLOOKUP($A74,EU_Extra!$A:$AD,COLUMN(EU_Extra!AC$3),FALSE)),"")</f>
        <v/>
      </c>
      <c r="AK74" s="3" t="str">
        <f>IFERROR(IF(VLOOKUP($A74,EU_Extra!$A:$AD,COLUMN(EU_Extra!AD$3),FALSE)=0,"",VLOOKUP($A74,EU_Extra!$A:$AD,COLUMN(EU_Extra!AD$3),FALSE)),"")</f>
        <v/>
      </c>
      <c r="AO74" s="85" t="str">
        <f t="shared" si="23"/>
        <v>Ausfuhr_EU15_EXTRA</v>
      </c>
      <c r="AP74" s="2" t="str">
        <f t="shared" si="24"/>
        <v>Ausfuhr</v>
      </c>
      <c r="AQ74" s="2" t="str">
        <f t="shared" si="25"/>
        <v>EU15_EXTRA</v>
      </c>
      <c r="AR74" s="2" t="str">
        <f>VLOOKUP(AQ74,Countries!A:B,2,FALSE)</f>
        <v>EU15_EXTRA</v>
      </c>
      <c r="AS74" s="3" t="str">
        <f t="shared" si="26"/>
        <v/>
      </c>
      <c r="AT74" s="3">
        <f t="shared" si="27"/>
        <v>0</v>
      </c>
      <c r="AU74" s="3" t="str">
        <f t="shared" si="28"/>
        <v/>
      </c>
      <c r="AV74" s="15" t="str">
        <f t="shared" si="29"/>
        <v/>
      </c>
      <c r="AW74" s="88" t="str">
        <f t="shared" si="30"/>
        <v/>
      </c>
      <c r="AX74" s="89">
        <f t="shared" si="31"/>
        <v>7.0999999999999987E-8</v>
      </c>
    </row>
    <row r="75" spans="1:50">
      <c r="A75" s="85" t="str">
        <f t="shared" si="17"/>
        <v>Ausfuhr_EU15_INTRA</v>
      </c>
      <c r="B75" s="2" t="str">
        <f t="shared" si="32"/>
        <v>Ausfuhr</v>
      </c>
      <c r="C75" s="1" t="str">
        <f>Countries!A74</f>
        <v>EU15_INTRA</v>
      </c>
      <c r="D75" s="3" t="str">
        <f>IFERROR(IF(VLOOKUP($A75,EU_Extra!$A:$AD,COLUMN(EU_Extra!#REF!),FALSE)=0,"",VLOOKUP($A75,EU_Extra!$A:$AD,COLUMN(EU_Extra!#REF!),FALSE)),"")</f>
        <v/>
      </c>
      <c r="E75" s="3" t="str">
        <f>IFERROR(IF(VLOOKUP($A75,EU_Extra!$A:$AD,COLUMN(EU_Extra!#REF!),FALSE)=0,"",VLOOKUP($A75,EU_Extra!$A:$AD,COLUMN(EU_Extra!#REF!),FALSE)),"")</f>
        <v/>
      </c>
      <c r="F75" s="3" t="str">
        <f>IFERROR(IF(VLOOKUP($A75,EU_Extra!$A:$AD,COLUMN(EU_Extra!E$3),FALSE)=0,"",VLOOKUP($A75,EU_Extra!$A:$AD,COLUMN(EU_Extra!E$3),FALSE)),"")</f>
        <v/>
      </c>
      <c r="G75" s="3" t="str">
        <f>IFERROR(IF(VLOOKUP($A75,EU_Extra!$A:$AD,COLUMN(EU_Extra!F$3),FALSE)=0,"",VLOOKUP($A75,EU_Extra!$A:$AD,COLUMN(EU_Extra!F$3),FALSE)),"")</f>
        <v/>
      </c>
      <c r="H75" s="3" t="str">
        <f>IFERROR(IF(VLOOKUP($A75,EU_Extra!$A:$AD,COLUMN(EU_Extra!G$3),FALSE)=0,"",VLOOKUP($A75,EU_Extra!$A:$AD,COLUMN(EU_Extra!G$3),FALSE)),"")</f>
        <v/>
      </c>
      <c r="I75" s="3" t="str">
        <f>IFERROR(IF(VLOOKUP($A75,EU_Extra!$A:$AD,COLUMN(EU_Extra!H$3),FALSE)=0,"",VLOOKUP($A75,EU_Extra!$A:$AD,COLUMN(EU_Extra!H$3),FALSE)),"")</f>
        <v/>
      </c>
      <c r="J75" s="3" t="str">
        <f>IFERROR(IF(VLOOKUP($A75,EU_Extra!$A:$AD,COLUMN(EU_Extra!I$3),FALSE)=0,"",VLOOKUP($A75,EU_Extra!$A:$AD,COLUMN(EU_Extra!I$3),FALSE)),"")</f>
        <v/>
      </c>
      <c r="K75" s="3" t="str">
        <f>IFERROR(IF(VLOOKUP($A75,EU_Extra!$A:$AD,COLUMN(EU_Extra!J$3),FALSE)=0,"",VLOOKUP($A75,EU_Extra!$A:$AD,COLUMN(EU_Extra!J$3),FALSE)),"")</f>
        <v/>
      </c>
      <c r="L75" s="3" t="str">
        <f>IFERROR(IF(VLOOKUP($A75,EU_Extra!$A:$AD,COLUMN(EU_Extra!K$3),FALSE)=0,"",VLOOKUP($A75,EU_Extra!$A:$AD,COLUMN(EU_Extra!K$3),FALSE)),"")</f>
        <v/>
      </c>
      <c r="M75" s="3" t="str">
        <f>IFERROR(IF(VLOOKUP($A75,EU_Extra!$A:$AD,COLUMN(EU_Extra!L$3),FALSE)=0,"",VLOOKUP($A75,EU_Extra!$A:$AD,COLUMN(EU_Extra!L$3),FALSE)),"")</f>
        <v/>
      </c>
      <c r="N75" s="3" t="str">
        <f>IFERROR(IF(VLOOKUP($A75,EU_Extra!$A:$AD,COLUMN(EU_Extra!M$3),FALSE)=0,"",VLOOKUP($A75,EU_Extra!$A:$AD,COLUMN(EU_Extra!M$3),FALSE)),"")</f>
        <v/>
      </c>
      <c r="O75" s="3" t="str">
        <f>IFERROR(IF(VLOOKUP($A75,EU_Extra!$A:$AD,COLUMN(EU_Extra!N$3),FALSE)=0,"",VLOOKUP($A75,EU_Extra!$A:$AD,COLUMN(EU_Extra!N$3),FALSE)),"")</f>
        <v/>
      </c>
      <c r="P75" s="3" t="str">
        <f>IFERROR(IF(VLOOKUP($A75,EU_Extra!$A:$AD,COLUMN(EU_Extra!O$3),FALSE)=0,"",VLOOKUP($A75,EU_Extra!$A:$AD,COLUMN(EU_Extra!O$3),FALSE)),"")</f>
        <v/>
      </c>
      <c r="Q75" s="3" t="str">
        <f>IFERROR(IF(VLOOKUP($A75,EU_Extra!$A:$AD,COLUMN(EU_Extra!P$3),FALSE)=0,"",VLOOKUP($A75,EU_Extra!$A:$AD,COLUMN(EU_Extra!P$3),FALSE)),"")</f>
        <v/>
      </c>
      <c r="R75" s="3" t="str">
        <f>IFERROR(IF(VLOOKUP($A75,EU_Extra!$A:$AD,COLUMN(EU_Extra!Q$3),FALSE)=0,"",VLOOKUP($A75,EU_Extra!$A:$AD,COLUMN(EU_Extra!Q$3),FALSE)),"")</f>
        <v/>
      </c>
      <c r="S75" s="3" t="str">
        <f>IFERROR(IF(VLOOKUP($A75,EU_Extra!$A:$AD,COLUMN(EU_Extra!R$3),FALSE)=0,"",VLOOKUP($A75,EU_Extra!$A:$AD,COLUMN(EU_Extra!R$3),FALSE)),"")</f>
        <v/>
      </c>
      <c r="T75" s="3" t="str">
        <f>IFERROR(IF(VLOOKUP($A75,EU_Extra!$A:$AD,COLUMN(EU_Extra!S$3),FALSE)=0,"",VLOOKUP($A75,EU_Extra!$A:$AD,COLUMN(EU_Extra!S$3),FALSE)),"")</f>
        <v/>
      </c>
      <c r="U75" s="3" t="str">
        <f>IFERROR(IF(VLOOKUP($A75,EU_Extra!$A:$AD,COLUMN(EU_Extra!T$3),FALSE)=0,"",VLOOKUP($A75,EU_Extra!$A:$AD,COLUMN(EU_Extra!T$3),FALSE)),"")</f>
        <v/>
      </c>
      <c r="V75" s="3" t="str">
        <f>IFERROR(IF(VLOOKUP($A75,EU_Extra!$A:$AD,COLUMN(EU_Extra!U$3),FALSE)=0,"",VLOOKUP($A75,EU_Extra!$A:$AD,COLUMN(EU_Extra!U$3),FALSE)),"")</f>
        <v/>
      </c>
      <c r="W75" s="3" t="str">
        <f>IFERROR(IF(VLOOKUP($A75,EU_Extra!$A:$AD,COLUMN(EU_Extra!V$3),FALSE)=0,"",VLOOKUP($A75,EU_Extra!$A:$AD,COLUMN(EU_Extra!V$3),FALSE)),"")</f>
        <v/>
      </c>
      <c r="X75" s="3" t="str">
        <f>IFERROR(IF(VLOOKUP($A75,EU_Extra!$A:$AD,COLUMN(EU_Extra!W$3),FALSE)=0,"",VLOOKUP($A75,EU_Extra!$A:$AD,COLUMN(EU_Extra!W$3),FALSE)),"")</f>
        <v/>
      </c>
      <c r="Y75" s="3" t="str">
        <f>IFERROR(IF(VLOOKUP($A75,EU_Extra!$A:$AD,COLUMN(EU_Extra!X$3),FALSE)=0,"",VLOOKUP($A75,EU_Extra!$A:$AD,COLUMN(EU_Extra!X$3),FALSE)),"")</f>
        <v/>
      </c>
      <c r="Z75" s="3" t="str">
        <f>IFERROR(IF(VLOOKUP($A75,EU_Extra!$A:$AD,COLUMN(EU_Extra!Y$3),FALSE)=0,"",VLOOKUP($A75,EU_Extra!$A:$AD,COLUMN(EU_Extra!Y$3),FALSE)),"")</f>
        <v/>
      </c>
      <c r="AA75" s="157">
        <f t="shared" si="18"/>
        <v>0</v>
      </c>
      <c r="AB75" s="3">
        <f t="shared" si="19"/>
        <v>0</v>
      </c>
      <c r="AC75" s="3">
        <f t="shared" si="20"/>
        <v>0</v>
      </c>
      <c r="AD75" s="3">
        <f t="shared" si="21"/>
        <v>0</v>
      </c>
      <c r="AE75" s="3" t="str">
        <f t="shared" si="22"/>
        <v/>
      </c>
      <c r="AF75" s="3"/>
      <c r="AG75" s="3"/>
      <c r="AH75" s="3"/>
      <c r="AI75" s="3"/>
      <c r="AJ75" s="3" t="str">
        <f>IFERROR(IF(VLOOKUP($A75,EU_Extra!$A:$AD,COLUMN(EU_Extra!AC$3),FALSE)=0,"",VLOOKUP($A75,EU_Extra!$A:$AD,COLUMN(EU_Extra!AC$3),FALSE)),"")</f>
        <v/>
      </c>
      <c r="AK75" s="3" t="str">
        <f>IFERROR(IF(VLOOKUP($A75,EU_Extra!$A:$AD,COLUMN(EU_Extra!AD$3),FALSE)=0,"",VLOOKUP($A75,EU_Extra!$A:$AD,COLUMN(EU_Extra!AD$3),FALSE)),"")</f>
        <v/>
      </c>
      <c r="AO75" s="85" t="str">
        <f t="shared" si="23"/>
        <v>Ausfuhr_EU15_INTRA</v>
      </c>
      <c r="AP75" s="2" t="str">
        <f t="shared" si="24"/>
        <v>Ausfuhr</v>
      </c>
      <c r="AQ75" s="2" t="str">
        <f t="shared" si="25"/>
        <v>EU15_INTRA</v>
      </c>
      <c r="AR75" s="2" t="str">
        <f>VLOOKUP(AQ75,Countries!A:B,2,FALSE)</f>
        <v>EU15_INTRA</v>
      </c>
      <c r="AS75" s="3" t="str">
        <f t="shared" si="26"/>
        <v/>
      </c>
      <c r="AT75" s="3">
        <f t="shared" si="27"/>
        <v>0</v>
      </c>
      <c r="AU75" s="3" t="str">
        <f t="shared" si="28"/>
        <v/>
      </c>
      <c r="AV75" s="15" t="str">
        <f t="shared" si="29"/>
        <v/>
      </c>
      <c r="AW75" s="88" t="str">
        <f t="shared" si="30"/>
        <v/>
      </c>
      <c r="AX75" s="89">
        <f t="shared" si="31"/>
        <v>7.1999999999999983E-8</v>
      </c>
    </row>
    <row r="76" spans="1:50">
      <c r="A76" s="85" t="str">
        <f t="shared" si="17"/>
        <v>Ausfuhr_EU25</v>
      </c>
      <c r="B76" s="2" t="str">
        <f t="shared" si="32"/>
        <v>Ausfuhr</v>
      </c>
      <c r="C76" s="1" t="str">
        <f>Countries!A75</f>
        <v>EU25</v>
      </c>
      <c r="D76" s="3" t="str">
        <f>IFERROR(IF(VLOOKUP($A76,EU_Extra!$A:$AD,COLUMN(EU_Extra!#REF!),FALSE)=0,"",VLOOKUP($A76,EU_Extra!$A:$AD,COLUMN(EU_Extra!#REF!),FALSE)),"")</f>
        <v/>
      </c>
      <c r="E76" s="3" t="str">
        <f>IFERROR(IF(VLOOKUP($A76,EU_Extra!$A:$AD,COLUMN(EU_Extra!#REF!),FALSE)=0,"",VLOOKUP($A76,EU_Extra!$A:$AD,COLUMN(EU_Extra!#REF!),FALSE)),"")</f>
        <v/>
      </c>
      <c r="F76" s="3" t="str">
        <f>IFERROR(IF(VLOOKUP($A76,EU_Extra!$A:$AD,COLUMN(EU_Extra!E$3),FALSE)=0,"",VLOOKUP($A76,EU_Extra!$A:$AD,COLUMN(EU_Extra!E$3),FALSE)),"")</f>
        <v/>
      </c>
      <c r="G76" s="3" t="str">
        <f>IFERROR(IF(VLOOKUP($A76,EU_Extra!$A:$AD,COLUMN(EU_Extra!F$3),FALSE)=0,"",VLOOKUP($A76,EU_Extra!$A:$AD,COLUMN(EU_Extra!F$3),FALSE)),"")</f>
        <v/>
      </c>
      <c r="H76" s="3" t="str">
        <f>IFERROR(IF(VLOOKUP($A76,EU_Extra!$A:$AD,COLUMN(EU_Extra!G$3),FALSE)=0,"",VLOOKUP($A76,EU_Extra!$A:$AD,COLUMN(EU_Extra!G$3),FALSE)),"")</f>
        <v/>
      </c>
      <c r="I76" s="3" t="str">
        <f>IFERROR(IF(VLOOKUP($A76,EU_Extra!$A:$AD,COLUMN(EU_Extra!H$3),FALSE)=0,"",VLOOKUP($A76,EU_Extra!$A:$AD,COLUMN(EU_Extra!H$3),FALSE)),"")</f>
        <v/>
      </c>
      <c r="J76" s="3" t="str">
        <f>IFERROR(IF(VLOOKUP($A76,EU_Extra!$A:$AD,COLUMN(EU_Extra!I$3),FALSE)=0,"",VLOOKUP($A76,EU_Extra!$A:$AD,COLUMN(EU_Extra!I$3),FALSE)),"")</f>
        <v/>
      </c>
      <c r="K76" s="3" t="str">
        <f>IFERROR(IF(VLOOKUP($A76,EU_Extra!$A:$AD,COLUMN(EU_Extra!J$3),FALSE)=0,"",VLOOKUP($A76,EU_Extra!$A:$AD,COLUMN(EU_Extra!J$3),FALSE)),"")</f>
        <v/>
      </c>
      <c r="L76" s="3" t="str">
        <f>IFERROR(IF(VLOOKUP($A76,EU_Extra!$A:$AD,COLUMN(EU_Extra!K$3),FALSE)=0,"",VLOOKUP($A76,EU_Extra!$A:$AD,COLUMN(EU_Extra!K$3),FALSE)),"")</f>
        <v/>
      </c>
      <c r="M76" s="3" t="str">
        <f>IFERROR(IF(VLOOKUP($A76,EU_Extra!$A:$AD,COLUMN(EU_Extra!L$3),FALSE)=0,"",VLOOKUP($A76,EU_Extra!$A:$AD,COLUMN(EU_Extra!L$3),FALSE)),"")</f>
        <v/>
      </c>
      <c r="N76" s="3" t="str">
        <f>IFERROR(IF(VLOOKUP($A76,EU_Extra!$A:$AD,COLUMN(EU_Extra!M$3),FALSE)=0,"",VLOOKUP($A76,EU_Extra!$A:$AD,COLUMN(EU_Extra!M$3),FALSE)),"")</f>
        <v/>
      </c>
      <c r="O76" s="3" t="str">
        <f>IFERROR(IF(VLOOKUP($A76,EU_Extra!$A:$AD,COLUMN(EU_Extra!N$3),FALSE)=0,"",VLOOKUP($A76,EU_Extra!$A:$AD,COLUMN(EU_Extra!N$3),FALSE)),"")</f>
        <v/>
      </c>
      <c r="P76" s="3" t="str">
        <f>IFERROR(IF(VLOOKUP($A76,EU_Extra!$A:$AD,COLUMN(EU_Extra!O$3),FALSE)=0,"",VLOOKUP($A76,EU_Extra!$A:$AD,COLUMN(EU_Extra!O$3),FALSE)),"")</f>
        <v/>
      </c>
      <c r="Q76" s="3" t="str">
        <f>IFERROR(IF(VLOOKUP($A76,EU_Extra!$A:$AD,COLUMN(EU_Extra!P$3),FALSE)=0,"",VLOOKUP($A76,EU_Extra!$A:$AD,COLUMN(EU_Extra!P$3),FALSE)),"")</f>
        <v/>
      </c>
      <c r="R76" s="3" t="str">
        <f>IFERROR(IF(VLOOKUP($A76,EU_Extra!$A:$AD,COLUMN(EU_Extra!Q$3),FALSE)=0,"",VLOOKUP($A76,EU_Extra!$A:$AD,COLUMN(EU_Extra!Q$3),FALSE)),"")</f>
        <v/>
      </c>
      <c r="S76" s="3" t="str">
        <f>IFERROR(IF(VLOOKUP($A76,EU_Extra!$A:$AD,COLUMN(EU_Extra!R$3),FALSE)=0,"",VLOOKUP($A76,EU_Extra!$A:$AD,COLUMN(EU_Extra!R$3),FALSE)),"")</f>
        <v/>
      </c>
      <c r="T76" s="3" t="str">
        <f>IFERROR(IF(VLOOKUP($A76,EU_Extra!$A:$AD,COLUMN(EU_Extra!S$3),FALSE)=0,"",VLOOKUP($A76,EU_Extra!$A:$AD,COLUMN(EU_Extra!S$3),FALSE)),"")</f>
        <v/>
      </c>
      <c r="U76" s="3" t="str">
        <f>IFERROR(IF(VLOOKUP($A76,EU_Extra!$A:$AD,COLUMN(EU_Extra!T$3),FALSE)=0,"",VLOOKUP($A76,EU_Extra!$A:$AD,COLUMN(EU_Extra!T$3),FALSE)),"")</f>
        <v/>
      </c>
      <c r="V76" s="3" t="str">
        <f>IFERROR(IF(VLOOKUP($A76,EU_Extra!$A:$AD,COLUMN(EU_Extra!U$3),FALSE)=0,"",VLOOKUP($A76,EU_Extra!$A:$AD,COLUMN(EU_Extra!U$3),FALSE)),"")</f>
        <v/>
      </c>
      <c r="W76" s="3" t="str">
        <f>IFERROR(IF(VLOOKUP($A76,EU_Extra!$A:$AD,COLUMN(EU_Extra!V$3),FALSE)=0,"",VLOOKUP($A76,EU_Extra!$A:$AD,COLUMN(EU_Extra!V$3),FALSE)),"")</f>
        <v/>
      </c>
      <c r="X76" s="3" t="str">
        <f>IFERROR(IF(VLOOKUP($A76,EU_Extra!$A:$AD,COLUMN(EU_Extra!W$3),FALSE)=0,"",VLOOKUP($A76,EU_Extra!$A:$AD,COLUMN(EU_Extra!W$3),FALSE)),"")</f>
        <v/>
      </c>
      <c r="Y76" s="3" t="str">
        <f>IFERROR(IF(VLOOKUP($A76,EU_Extra!$A:$AD,COLUMN(EU_Extra!X$3),FALSE)=0,"",VLOOKUP($A76,EU_Extra!$A:$AD,COLUMN(EU_Extra!X$3),FALSE)),"")</f>
        <v/>
      </c>
      <c r="Z76" s="3" t="str">
        <f>IFERROR(IF(VLOOKUP($A76,EU_Extra!$A:$AD,COLUMN(EU_Extra!Y$3),FALSE)=0,"",VLOOKUP($A76,EU_Extra!$A:$AD,COLUMN(EU_Extra!Y$3),FALSE)),"")</f>
        <v/>
      </c>
      <c r="AA76" s="157">
        <f t="shared" si="18"/>
        <v>0</v>
      </c>
      <c r="AB76" s="3">
        <f t="shared" si="19"/>
        <v>0</v>
      </c>
      <c r="AC76" s="3">
        <f t="shared" si="20"/>
        <v>0</v>
      </c>
      <c r="AD76" s="3">
        <f t="shared" si="21"/>
        <v>0</v>
      </c>
      <c r="AE76" s="3" t="str">
        <f t="shared" si="22"/>
        <v/>
      </c>
      <c r="AF76" s="3"/>
      <c r="AG76" s="3"/>
      <c r="AH76" s="3"/>
      <c r="AI76" s="3"/>
      <c r="AJ76" s="3" t="str">
        <f>IFERROR(IF(VLOOKUP($A76,EU_Extra!$A:$AD,COLUMN(EU_Extra!AC$3),FALSE)=0,"",VLOOKUP($A76,EU_Extra!$A:$AD,COLUMN(EU_Extra!AC$3),FALSE)),"")</f>
        <v/>
      </c>
      <c r="AK76" s="3" t="str">
        <f>IFERROR(IF(VLOOKUP($A76,EU_Extra!$A:$AD,COLUMN(EU_Extra!AD$3),FALSE)=0,"",VLOOKUP($A76,EU_Extra!$A:$AD,COLUMN(EU_Extra!AD$3),FALSE)),"")</f>
        <v/>
      </c>
      <c r="AO76" s="85" t="str">
        <f t="shared" si="23"/>
        <v>Ausfuhr_EU25</v>
      </c>
      <c r="AP76" s="2" t="str">
        <f t="shared" si="24"/>
        <v>Ausfuhr</v>
      </c>
      <c r="AQ76" s="2" t="str">
        <f t="shared" si="25"/>
        <v>EU25</v>
      </c>
      <c r="AR76" s="2" t="str">
        <f>VLOOKUP(AQ76,Countries!A:B,2,FALSE)</f>
        <v>EU25 (AT, BE, CY, CZ, DE, DK, EE, ES, FI, FR, GB, GR, HU, IE, IT, LT, LU, LV, MT, NL, PL, PT, SE, SI, SK)</v>
      </c>
      <c r="AS76" s="3" t="str">
        <f t="shared" si="26"/>
        <v/>
      </c>
      <c r="AT76" s="3">
        <f t="shared" si="27"/>
        <v>0</v>
      </c>
      <c r="AU76" s="3" t="str">
        <f t="shared" si="28"/>
        <v/>
      </c>
      <c r="AV76" s="15" t="str">
        <f t="shared" si="29"/>
        <v/>
      </c>
      <c r="AW76" s="88" t="str">
        <f t="shared" si="30"/>
        <v/>
      </c>
      <c r="AX76" s="89">
        <f t="shared" si="31"/>
        <v>7.2999999999999992E-8</v>
      </c>
    </row>
    <row r="77" spans="1:50">
      <c r="A77" s="85" t="str">
        <f t="shared" si="17"/>
        <v>Ausfuhr_EU25_EXTRA</v>
      </c>
      <c r="B77" s="2" t="str">
        <f t="shared" si="32"/>
        <v>Ausfuhr</v>
      </c>
      <c r="C77" s="1" t="str">
        <f>Countries!A76</f>
        <v>EU25_EXTRA</v>
      </c>
      <c r="D77" s="3" t="str">
        <f>IFERROR(IF(VLOOKUP($A77,EU_Extra!$A:$AD,COLUMN(EU_Extra!#REF!),FALSE)=0,"",VLOOKUP($A77,EU_Extra!$A:$AD,COLUMN(EU_Extra!#REF!),FALSE)),"")</f>
        <v/>
      </c>
      <c r="E77" s="3" t="str">
        <f>IFERROR(IF(VLOOKUP($A77,EU_Extra!$A:$AD,COLUMN(EU_Extra!#REF!),FALSE)=0,"",VLOOKUP($A77,EU_Extra!$A:$AD,COLUMN(EU_Extra!#REF!),FALSE)),"")</f>
        <v/>
      </c>
      <c r="F77" s="3" t="str">
        <f>IFERROR(IF(VLOOKUP($A77,EU_Extra!$A:$AD,COLUMN(EU_Extra!E$3),FALSE)=0,"",VLOOKUP($A77,EU_Extra!$A:$AD,COLUMN(EU_Extra!E$3),FALSE)),"")</f>
        <v/>
      </c>
      <c r="G77" s="3" t="str">
        <f>IFERROR(IF(VLOOKUP($A77,EU_Extra!$A:$AD,COLUMN(EU_Extra!F$3),FALSE)=0,"",VLOOKUP($A77,EU_Extra!$A:$AD,COLUMN(EU_Extra!F$3),FALSE)),"")</f>
        <v/>
      </c>
      <c r="H77" s="3" t="str">
        <f>IFERROR(IF(VLOOKUP($A77,EU_Extra!$A:$AD,COLUMN(EU_Extra!G$3),FALSE)=0,"",VLOOKUP($A77,EU_Extra!$A:$AD,COLUMN(EU_Extra!G$3),FALSE)),"")</f>
        <v/>
      </c>
      <c r="I77" s="3" t="str">
        <f>IFERROR(IF(VLOOKUP($A77,EU_Extra!$A:$AD,COLUMN(EU_Extra!H$3),FALSE)=0,"",VLOOKUP($A77,EU_Extra!$A:$AD,COLUMN(EU_Extra!H$3),FALSE)),"")</f>
        <v/>
      </c>
      <c r="J77" s="3" t="str">
        <f>IFERROR(IF(VLOOKUP($A77,EU_Extra!$A:$AD,COLUMN(EU_Extra!I$3),FALSE)=0,"",VLOOKUP($A77,EU_Extra!$A:$AD,COLUMN(EU_Extra!I$3),FALSE)),"")</f>
        <v/>
      </c>
      <c r="K77" s="3" t="str">
        <f>IFERROR(IF(VLOOKUP($A77,EU_Extra!$A:$AD,COLUMN(EU_Extra!J$3),FALSE)=0,"",VLOOKUP($A77,EU_Extra!$A:$AD,COLUMN(EU_Extra!J$3),FALSE)),"")</f>
        <v/>
      </c>
      <c r="L77" s="3" t="str">
        <f>IFERROR(IF(VLOOKUP($A77,EU_Extra!$A:$AD,COLUMN(EU_Extra!K$3),FALSE)=0,"",VLOOKUP($A77,EU_Extra!$A:$AD,COLUMN(EU_Extra!K$3),FALSE)),"")</f>
        <v/>
      </c>
      <c r="M77" s="3" t="str">
        <f>IFERROR(IF(VLOOKUP($A77,EU_Extra!$A:$AD,COLUMN(EU_Extra!L$3),FALSE)=0,"",VLOOKUP($A77,EU_Extra!$A:$AD,COLUMN(EU_Extra!L$3),FALSE)),"")</f>
        <v/>
      </c>
      <c r="N77" s="3" t="str">
        <f>IFERROR(IF(VLOOKUP($A77,EU_Extra!$A:$AD,COLUMN(EU_Extra!M$3),FALSE)=0,"",VLOOKUP($A77,EU_Extra!$A:$AD,COLUMN(EU_Extra!M$3),FALSE)),"")</f>
        <v/>
      </c>
      <c r="O77" s="3" t="str">
        <f>IFERROR(IF(VLOOKUP($A77,EU_Extra!$A:$AD,COLUMN(EU_Extra!N$3),FALSE)=0,"",VLOOKUP($A77,EU_Extra!$A:$AD,COLUMN(EU_Extra!N$3),FALSE)),"")</f>
        <v/>
      </c>
      <c r="P77" s="3" t="str">
        <f>IFERROR(IF(VLOOKUP($A77,EU_Extra!$A:$AD,COLUMN(EU_Extra!O$3),FALSE)=0,"",VLOOKUP($A77,EU_Extra!$A:$AD,COLUMN(EU_Extra!O$3),FALSE)),"")</f>
        <v/>
      </c>
      <c r="Q77" s="3" t="str">
        <f>IFERROR(IF(VLOOKUP($A77,EU_Extra!$A:$AD,COLUMN(EU_Extra!P$3),FALSE)=0,"",VLOOKUP($A77,EU_Extra!$A:$AD,COLUMN(EU_Extra!P$3),FALSE)),"")</f>
        <v/>
      </c>
      <c r="R77" s="3" t="str">
        <f>IFERROR(IF(VLOOKUP($A77,EU_Extra!$A:$AD,COLUMN(EU_Extra!Q$3),FALSE)=0,"",VLOOKUP($A77,EU_Extra!$A:$AD,COLUMN(EU_Extra!Q$3),FALSE)),"")</f>
        <v/>
      </c>
      <c r="S77" s="3" t="str">
        <f>IFERROR(IF(VLOOKUP($A77,EU_Extra!$A:$AD,COLUMN(EU_Extra!R$3),FALSE)=0,"",VLOOKUP($A77,EU_Extra!$A:$AD,COLUMN(EU_Extra!R$3),FALSE)),"")</f>
        <v/>
      </c>
      <c r="T77" s="3" t="str">
        <f>IFERROR(IF(VLOOKUP($A77,EU_Extra!$A:$AD,COLUMN(EU_Extra!S$3),FALSE)=0,"",VLOOKUP($A77,EU_Extra!$A:$AD,COLUMN(EU_Extra!S$3),FALSE)),"")</f>
        <v/>
      </c>
      <c r="U77" s="3" t="str">
        <f>IFERROR(IF(VLOOKUP($A77,EU_Extra!$A:$AD,COLUMN(EU_Extra!T$3),FALSE)=0,"",VLOOKUP($A77,EU_Extra!$A:$AD,COLUMN(EU_Extra!T$3),FALSE)),"")</f>
        <v/>
      </c>
      <c r="V77" s="3" t="str">
        <f>IFERROR(IF(VLOOKUP($A77,EU_Extra!$A:$AD,COLUMN(EU_Extra!U$3),FALSE)=0,"",VLOOKUP($A77,EU_Extra!$A:$AD,COLUMN(EU_Extra!U$3),FALSE)),"")</f>
        <v/>
      </c>
      <c r="W77" s="3" t="str">
        <f>IFERROR(IF(VLOOKUP($A77,EU_Extra!$A:$AD,COLUMN(EU_Extra!V$3),FALSE)=0,"",VLOOKUP($A77,EU_Extra!$A:$AD,COLUMN(EU_Extra!V$3),FALSE)),"")</f>
        <v/>
      </c>
      <c r="X77" s="3" t="str">
        <f>IFERROR(IF(VLOOKUP($A77,EU_Extra!$A:$AD,COLUMN(EU_Extra!W$3),FALSE)=0,"",VLOOKUP($A77,EU_Extra!$A:$AD,COLUMN(EU_Extra!W$3),FALSE)),"")</f>
        <v/>
      </c>
      <c r="Y77" s="3" t="str">
        <f>IFERROR(IF(VLOOKUP($A77,EU_Extra!$A:$AD,COLUMN(EU_Extra!X$3),FALSE)=0,"",VLOOKUP($A77,EU_Extra!$A:$AD,COLUMN(EU_Extra!X$3),FALSE)),"")</f>
        <v/>
      </c>
      <c r="Z77" s="3" t="str">
        <f>IFERROR(IF(VLOOKUP($A77,EU_Extra!$A:$AD,COLUMN(EU_Extra!Y$3),FALSE)=0,"",VLOOKUP($A77,EU_Extra!$A:$AD,COLUMN(EU_Extra!Y$3),FALSE)),"")</f>
        <v/>
      </c>
      <c r="AA77" s="157">
        <f t="shared" si="18"/>
        <v>0</v>
      </c>
      <c r="AB77" s="3">
        <f t="shared" si="19"/>
        <v>0</v>
      </c>
      <c r="AC77" s="3">
        <f t="shared" si="20"/>
        <v>0</v>
      </c>
      <c r="AD77" s="3">
        <f t="shared" si="21"/>
        <v>0</v>
      </c>
      <c r="AE77" s="3" t="str">
        <f t="shared" si="22"/>
        <v/>
      </c>
      <c r="AF77" s="3"/>
      <c r="AG77" s="3"/>
      <c r="AH77" s="3"/>
      <c r="AI77" s="3"/>
      <c r="AJ77" s="3" t="str">
        <f>IFERROR(IF(VLOOKUP($A77,EU_Extra!$A:$AD,COLUMN(EU_Extra!AC$3),FALSE)=0,"",VLOOKUP($A77,EU_Extra!$A:$AD,COLUMN(EU_Extra!AC$3),FALSE)),"")</f>
        <v/>
      </c>
      <c r="AK77" s="3" t="str">
        <f>IFERROR(IF(VLOOKUP($A77,EU_Extra!$A:$AD,COLUMN(EU_Extra!AD$3),FALSE)=0,"",VLOOKUP($A77,EU_Extra!$A:$AD,COLUMN(EU_Extra!AD$3),FALSE)),"")</f>
        <v/>
      </c>
      <c r="AO77" s="85" t="str">
        <f t="shared" si="23"/>
        <v>Ausfuhr_EU25_EXTRA</v>
      </c>
      <c r="AP77" s="2" t="str">
        <f t="shared" si="24"/>
        <v>Ausfuhr</v>
      </c>
      <c r="AQ77" s="2" t="str">
        <f t="shared" si="25"/>
        <v>EU25_EXTRA</v>
      </c>
      <c r="AR77" s="2" t="str">
        <f>VLOOKUP(AQ77,Countries!A:B,2,FALSE)</f>
        <v>EU25_EXTRA</v>
      </c>
      <c r="AS77" s="3" t="str">
        <f t="shared" si="26"/>
        <v/>
      </c>
      <c r="AT77" s="3">
        <f t="shared" si="27"/>
        <v>0</v>
      </c>
      <c r="AU77" s="3" t="str">
        <f t="shared" si="28"/>
        <v/>
      </c>
      <c r="AV77" s="15" t="str">
        <f t="shared" si="29"/>
        <v/>
      </c>
      <c r="AW77" s="88" t="str">
        <f t="shared" si="30"/>
        <v/>
      </c>
      <c r="AX77" s="89">
        <f t="shared" si="31"/>
        <v>7.3999999999999988E-8</v>
      </c>
    </row>
    <row r="78" spans="1:50">
      <c r="A78" s="85" t="str">
        <f t="shared" si="17"/>
        <v>Ausfuhr_EU25_INTRA</v>
      </c>
      <c r="B78" s="2" t="str">
        <f t="shared" si="32"/>
        <v>Ausfuhr</v>
      </c>
      <c r="C78" s="1" t="str">
        <f>Countries!A77</f>
        <v>EU25_INTRA</v>
      </c>
      <c r="D78" s="3" t="str">
        <f>IFERROR(IF(VLOOKUP($A78,EU_Extra!$A:$AD,COLUMN(EU_Extra!#REF!),FALSE)=0,"",VLOOKUP($A78,EU_Extra!$A:$AD,COLUMN(EU_Extra!#REF!),FALSE)),"")</f>
        <v/>
      </c>
      <c r="E78" s="3" t="str">
        <f>IFERROR(IF(VLOOKUP($A78,EU_Extra!$A:$AD,COLUMN(EU_Extra!#REF!),FALSE)=0,"",VLOOKUP($A78,EU_Extra!$A:$AD,COLUMN(EU_Extra!#REF!),FALSE)),"")</f>
        <v/>
      </c>
      <c r="F78" s="3" t="str">
        <f>IFERROR(IF(VLOOKUP($A78,EU_Extra!$A:$AD,COLUMN(EU_Extra!E$3),FALSE)=0,"",VLOOKUP($A78,EU_Extra!$A:$AD,COLUMN(EU_Extra!E$3),FALSE)),"")</f>
        <v/>
      </c>
      <c r="G78" s="3" t="str">
        <f>IFERROR(IF(VLOOKUP($A78,EU_Extra!$A:$AD,COLUMN(EU_Extra!F$3),FALSE)=0,"",VLOOKUP($A78,EU_Extra!$A:$AD,COLUMN(EU_Extra!F$3),FALSE)),"")</f>
        <v/>
      </c>
      <c r="H78" s="3" t="str">
        <f>IFERROR(IF(VLOOKUP($A78,EU_Extra!$A:$AD,COLUMN(EU_Extra!G$3),FALSE)=0,"",VLOOKUP($A78,EU_Extra!$A:$AD,COLUMN(EU_Extra!G$3),FALSE)),"")</f>
        <v/>
      </c>
      <c r="I78" s="3" t="str">
        <f>IFERROR(IF(VLOOKUP($A78,EU_Extra!$A:$AD,COLUMN(EU_Extra!H$3),FALSE)=0,"",VLOOKUP($A78,EU_Extra!$A:$AD,COLUMN(EU_Extra!H$3),FALSE)),"")</f>
        <v/>
      </c>
      <c r="J78" s="3" t="str">
        <f>IFERROR(IF(VLOOKUP($A78,EU_Extra!$A:$AD,COLUMN(EU_Extra!I$3),FALSE)=0,"",VLOOKUP($A78,EU_Extra!$A:$AD,COLUMN(EU_Extra!I$3),FALSE)),"")</f>
        <v/>
      </c>
      <c r="K78" s="3" t="str">
        <f>IFERROR(IF(VLOOKUP($A78,EU_Extra!$A:$AD,COLUMN(EU_Extra!J$3),FALSE)=0,"",VLOOKUP($A78,EU_Extra!$A:$AD,COLUMN(EU_Extra!J$3),FALSE)),"")</f>
        <v/>
      </c>
      <c r="L78" s="3" t="str">
        <f>IFERROR(IF(VLOOKUP($A78,EU_Extra!$A:$AD,COLUMN(EU_Extra!K$3),FALSE)=0,"",VLOOKUP($A78,EU_Extra!$A:$AD,COLUMN(EU_Extra!K$3),FALSE)),"")</f>
        <v/>
      </c>
      <c r="M78" s="3" t="str">
        <f>IFERROR(IF(VLOOKUP($A78,EU_Extra!$A:$AD,COLUMN(EU_Extra!L$3),FALSE)=0,"",VLOOKUP($A78,EU_Extra!$A:$AD,COLUMN(EU_Extra!L$3),FALSE)),"")</f>
        <v/>
      </c>
      <c r="N78" s="3" t="str">
        <f>IFERROR(IF(VLOOKUP($A78,EU_Extra!$A:$AD,COLUMN(EU_Extra!M$3),FALSE)=0,"",VLOOKUP($A78,EU_Extra!$A:$AD,COLUMN(EU_Extra!M$3),FALSE)),"")</f>
        <v/>
      </c>
      <c r="O78" s="3" t="str">
        <f>IFERROR(IF(VLOOKUP($A78,EU_Extra!$A:$AD,COLUMN(EU_Extra!N$3),FALSE)=0,"",VLOOKUP($A78,EU_Extra!$A:$AD,COLUMN(EU_Extra!N$3),FALSE)),"")</f>
        <v/>
      </c>
      <c r="P78" s="3" t="str">
        <f>IFERROR(IF(VLOOKUP($A78,EU_Extra!$A:$AD,COLUMN(EU_Extra!O$3),FALSE)=0,"",VLOOKUP($A78,EU_Extra!$A:$AD,COLUMN(EU_Extra!O$3),FALSE)),"")</f>
        <v/>
      </c>
      <c r="Q78" s="3" t="str">
        <f>IFERROR(IF(VLOOKUP($A78,EU_Extra!$A:$AD,COLUMN(EU_Extra!P$3),FALSE)=0,"",VLOOKUP($A78,EU_Extra!$A:$AD,COLUMN(EU_Extra!P$3),FALSE)),"")</f>
        <v/>
      </c>
      <c r="R78" s="3" t="str">
        <f>IFERROR(IF(VLOOKUP($A78,EU_Extra!$A:$AD,COLUMN(EU_Extra!Q$3),FALSE)=0,"",VLOOKUP($A78,EU_Extra!$A:$AD,COLUMN(EU_Extra!Q$3),FALSE)),"")</f>
        <v/>
      </c>
      <c r="S78" s="3" t="str">
        <f>IFERROR(IF(VLOOKUP($A78,EU_Extra!$A:$AD,COLUMN(EU_Extra!R$3),FALSE)=0,"",VLOOKUP($A78,EU_Extra!$A:$AD,COLUMN(EU_Extra!R$3),FALSE)),"")</f>
        <v/>
      </c>
      <c r="T78" s="3" t="str">
        <f>IFERROR(IF(VLOOKUP($A78,EU_Extra!$A:$AD,COLUMN(EU_Extra!S$3),FALSE)=0,"",VLOOKUP($A78,EU_Extra!$A:$AD,COLUMN(EU_Extra!S$3),FALSE)),"")</f>
        <v/>
      </c>
      <c r="U78" s="3" t="str">
        <f>IFERROR(IF(VLOOKUP($A78,EU_Extra!$A:$AD,COLUMN(EU_Extra!T$3),FALSE)=0,"",VLOOKUP($A78,EU_Extra!$A:$AD,COLUMN(EU_Extra!T$3),FALSE)),"")</f>
        <v/>
      </c>
      <c r="V78" s="3" t="str">
        <f>IFERROR(IF(VLOOKUP($A78,EU_Extra!$A:$AD,COLUMN(EU_Extra!U$3),FALSE)=0,"",VLOOKUP($A78,EU_Extra!$A:$AD,COLUMN(EU_Extra!U$3),FALSE)),"")</f>
        <v/>
      </c>
      <c r="W78" s="3" t="str">
        <f>IFERROR(IF(VLOOKUP($A78,EU_Extra!$A:$AD,COLUMN(EU_Extra!V$3),FALSE)=0,"",VLOOKUP($A78,EU_Extra!$A:$AD,COLUMN(EU_Extra!V$3),FALSE)),"")</f>
        <v/>
      </c>
      <c r="X78" s="3" t="str">
        <f>IFERROR(IF(VLOOKUP($A78,EU_Extra!$A:$AD,COLUMN(EU_Extra!W$3),FALSE)=0,"",VLOOKUP($A78,EU_Extra!$A:$AD,COLUMN(EU_Extra!W$3),FALSE)),"")</f>
        <v/>
      </c>
      <c r="Y78" s="3" t="str">
        <f>IFERROR(IF(VLOOKUP($A78,EU_Extra!$A:$AD,COLUMN(EU_Extra!X$3),FALSE)=0,"",VLOOKUP($A78,EU_Extra!$A:$AD,COLUMN(EU_Extra!X$3),FALSE)),"")</f>
        <v/>
      </c>
      <c r="Z78" s="3" t="str">
        <f>IFERROR(IF(VLOOKUP($A78,EU_Extra!$A:$AD,COLUMN(EU_Extra!Y$3),FALSE)=0,"",VLOOKUP($A78,EU_Extra!$A:$AD,COLUMN(EU_Extra!Y$3),FALSE)),"")</f>
        <v/>
      </c>
      <c r="AA78" s="157">
        <f t="shared" si="18"/>
        <v>0</v>
      </c>
      <c r="AB78" s="3">
        <f t="shared" si="19"/>
        <v>0</v>
      </c>
      <c r="AC78" s="3">
        <f t="shared" si="20"/>
        <v>0</v>
      </c>
      <c r="AD78" s="3">
        <f t="shared" si="21"/>
        <v>0</v>
      </c>
      <c r="AE78" s="3" t="str">
        <f t="shared" si="22"/>
        <v/>
      </c>
      <c r="AF78" s="3"/>
      <c r="AG78" s="3"/>
      <c r="AH78" s="3"/>
      <c r="AI78" s="3"/>
      <c r="AJ78" s="3" t="str">
        <f>IFERROR(IF(VLOOKUP($A78,EU_Extra!$A:$AD,COLUMN(EU_Extra!AC$3),FALSE)=0,"",VLOOKUP($A78,EU_Extra!$A:$AD,COLUMN(EU_Extra!AC$3),FALSE)),"")</f>
        <v/>
      </c>
      <c r="AK78" s="3" t="str">
        <f>IFERROR(IF(VLOOKUP($A78,EU_Extra!$A:$AD,COLUMN(EU_Extra!AD$3),FALSE)=0,"",VLOOKUP($A78,EU_Extra!$A:$AD,COLUMN(EU_Extra!AD$3),FALSE)),"")</f>
        <v/>
      </c>
      <c r="AO78" s="85" t="str">
        <f t="shared" si="23"/>
        <v>Ausfuhr_EU25_INTRA</v>
      </c>
      <c r="AP78" s="2" t="str">
        <f t="shared" si="24"/>
        <v>Ausfuhr</v>
      </c>
      <c r="AQ78" s="2" t="str">
        <f t="shared" si="25"/>
        <v>EU25_INTRA</v>
      </c>
      <c r="AR78" s="2" t="str">
        <f>VLOOKUP(AQ78,Countries!A:B,2,FALSE)</f>
        <v>EU25_INTRA</v>
      </c>
      <c r="AS78" s="3" t="str">
        <f t="shared" si="26"/>
        <v/>
      </c>
      <c r="AT78" s="3">
        <f t="shared" si="27"/>
        <v>0</v>
      </c>
      <c r="AU78" s="3" t="str">
        <f t="shared" si="28"/>
        <v/>
      </c>
      <c r="AV78" s="15" t="str">
        <f t="shared" si="29"/>
        <v/>
      </c>
      <c r="AW78" s="88" t="str">
        <f t="shared" si="30"/>
        <v/>
      </c>
      <c r="AX78" s="89">
        <f t="shared" si="31"/>
        <v>7.4999999999999983E-8</v>
      </c>
    </row>
    <row r="79" spans="1:50">
      <c r="A79" s="85" t="str">
        <f t="shared" si="17"/>
        <v>Ausfuhr_EU27</v>
      </c>
      <c r="B79" s="2" t="str">
        <f t="shared" si="32"/>
        <v>Ausfuhr</v>
      </c>
      <c r="C79" s="1" t="str">
        <f>Countries!A78</f>
        <v>EU27</v>
      </c>
      <c r="D79" s="3" t="str">
        <f>IFERROR(IF(VLOOKUP($A79,EU_Extra!$A:$AD,COLUMN(EU_Extra!#REF!),FALSE)=0,"",VLOOKUP($A79,EU_Extra!$A:$AD,COLUMN(EU_Extra!#REF!),FALSE)),"")</f>
        <v/>
      </c>
      <c r="E79" s="3" t="str">
        <f>IFERROR(IF(VLOOKUP($A79,EU_Extra!$A:$AD,COLUMN(EU_Extra!#REF!),FALSE)=0,"",VLOOKUP($A79,EU_Extra!$A:$AD,COLUMN(EU_Extra!#REF!),FALSE)),"")</f>
        <v/>
      </c>
      <c r="F79" s="3" t="str">
        <f>IFERROR(IF(VLOOKUP($A79,EU_Extra!$A:$AD,COLUMN(EU_Extra!E$3),FALSE)=0,"",VLOOKUP($A79,EU_Extra!$A:$AD,COLUMN(EU_Extra!E$3),FALSE)),"")</f>
        <v/>
      </c>
      <c r="G79" s="3" t="str">
        <f>IFERROR(IF(VLOOKUP($A79,EU_Extra!$A:$AD,COLUMN(EU_Extra!F$3),FALSE)=0,"",VLOOKUP($A79,EU_Extra!$A:$AD,COLUMN(EU_Extra!F$3),FALSE)),"")</f>
        <v/>
      </c>
      <c r="H79" s="3" t="str">
        <f>IFERROR(IF(VLOOKUP($A79,EU_Extra!$A:$AD,COLUMN(EU_Extra!G$3),FALSE)=0,"",VLOOKUP($A79,EU_Extra!$A:$AD,COLUMN(EU_Extra!G$3),FALSE)),"")</f>
        <v/>
      </c>
      <c r="I79" s="3" t="str">
        <f>IFERROR(IF(VLOOKUP($A79,EU_Extra!$A:$AD,COLUMN(EU_Extra!H$3),FALSE)=0,"",VLOOKUP($A79,EU_Extra!$A:$AD,COLUMN(EU_Extra!H$3),FALSE)),"")</f>
        <v/>
      </c>
      <c r="J79" s="3" t="str">
        <f>IFERROR(IF(VLOOKUP($A79,EU_Extra!$A:$AD,COLUMN(EU_Extra!I$3),FALSE)=0,"",VLOOKUP($A79,EU_Extra!$A:$AD,COLUMN(EU_Extra!I$3),FALSE)),"")</f>
        <v/>
      </c>
      <c r="K79" s="3" t="str">
        <f>IFERROR(IF(VLOOKUP($A79,EU_Extra!$A:$AD,COLUMN(EU_Extra!J$3),FALSE)=0,"",VLOOKUP($A79,EU_Extra!$A:$AD,COLUMN(EU_Extra!J$3),FALSE)),"")</f>
        <v/>
      </c>
      <c r="L79" s="3" t="str">
        <f>IFERROR(IF(VLOOKUP($A79,EU_Extra!$A:$AD,COLUMN(EU_Extra!K$3),FALSE)=0,"",VLOOKUP($A79,EU_Extra!$A:$AD,COLUMN(EU_Extra!K$3),FALSE)),"")</f>
        <v/>
      </c>
      <c r="M79" s="3" t="str">
        <f>IFERROR(IF(VLOOKUP($A79,EU_Extra!$A:$AD,COLUMN(EU_Extra!L$3),FALSE)=0,"",VLOOKUP($A79,EU_Extra!$A:$AD,COLUMN(EU_Extra!L$3),FALSE)),"")</f>
        <v/>
      </c>
      <c r="N79" s="3" t="str">
        <f>IFERROR(IF(VLOOKUP($A79,EU_Extra!$A:$AD,COLUMN(EU_Extra!M$3),FALSE)=0,"",VLOOKUP($A79,EU_Extra!$A:$AD,COLUMN(EU_Extra!M$3),FALSE)),"")</f>
        <v/>
      </c>
      <c r="O79" s="3" t="str">
        <f>IFERROR(IF(VLOOKUP($A79,EU_Extra!$A:$AD,COLUMN(EU_Extra!N$3),FALSE)=0,"",VLOOKUP($A79,EU_Extra!$A:$AD,COLUMN(EU_Extra!N$3),FALSE)),"")</f>
        <v/>
      </c>
      <c r="P79" s="3" t="str">
        <f>IFERROR(IF(VLOOKUP($A79,EU_Extra!$A:$AD,COLUMN(EU_Extra!O$3),FALSE)=0,"",VLOOKUP($A79,EU_Extra!$A:$AD,COLUMN(EU_Extra!O$3),FALSE)),"")</f>
        <v/>
      </c>
      <c r="Q79" s="3" t="str">
        <f>IFERROR(IF(VLOOKUP($A79,EU_Extra!$A:$AD,COLUMN(EU_Extra!P$3),FALSE)=0,"",VLOOKUP($A79,EU_Extra!$A:$AD,COLUMN(EU_Extra!P$3),FALSE)),"")</f>
        <v/>
      </c>
      <c r="R79" s="3" t="str">
        <f>IFERROR(IF(VLOOKUP($A79,EU_Extra!$A:$AD,COLUMN(EU_Extra!Q$3),FALSE)=0,"",VLOOKUP($A79,EU_Extra!$A:$AD,COLUMN(EU_Extra!Q$3),FALSE)),"")</f>
        <v/>
      </c>
      <c r="S79" s="3" t="str">
        <f>IFERROR(IF(VLOOKUP($A79,EU_Extra!$A:$AD,COLUMN(EU_Extra!R$3),FALSE)=0,"",VLOOKUP($A79,EU_Extra!$A:$AD,COLUMN(EU_Extra!R$3),FALSE)),"")</f>
        <v/>
      </c>
      <c r="T79" s="3" t="str">
        <f>IFERROR(IF(VLOOKUP($A79,EU_Extra!$A:$AD,COLUMN(EU_Extra!S$3),FALSE)=0,"",VLOOKUP($A79,EU_Extra!$A:$AD,COLUMN(EU_Extra!S$3),FALSE)),"")</f>
        <v/>
      </c>
      <c r="U79" s="3" t="str">
        <f>IFERROR(IF(VLOOKUP($A79,EU_Extra!$A:$AD,COLUMN(EU_Extra!T$3),FALSE)=0,"",VLOOKUP($A79,EU_Extra!$A:$AD,COLUMN(EU_Extra!T$3),FALSE)),"")</f>
        <v/>
      </c>
      <c r="V79" s="3" t="str">
        <f>IFERROR(IF(VLOOKUP($A79,EU_Extra!$A:$AD,COLUMN(EU_Extra!U$3),FALSE)=0,"",VLOOKUP($A79,EU_Extra!$A:$AD,COLUMN(EU_Extra!U$3),FALSE)),"")</f>
        <v/>
      </c>
      <c r="W79" s="3" t="str">
        <f>IFERROR(IF(VLOOKUP($A79,EU_Extra!$A:$AD,COLUMN(EU_Extra!V$3),FALSE)=0,"",VLOOKUP($A79,EU_Extra!$A:$AD,COLUMN(EU_Extra!V$3),FALSE)),"")</f>
        <v/>
      </c>
      <c r="X79" s="3" t="str">
        <f>IFERROR(IF(VLOOKUP($A79,EU_Extra!$A:$AD,COLUMN(EU_Extra!W$3),FALSE)=0,"",VLOOKUP($A79,EU_Extra!$A:$AD,COLUMN(EU_Extra!W$3),FALSE)),"")</f>
        <v/>
      </c>
      <c r="Y79" s="3" t="str">
        <f>IFERROR(IF(VLOOKUP($A79,EU_Extra!$A:$AD,COLUMN(EU_Extra!X$3),FALSE)=0,"",VLOOKUP($A79,EU_Extra!$A:$AD,COLUMN(EU_Extra!X$3),FALSE)),"")</f>
        <v/>
      </c>
      <c r="Z79" s="3" t="str">
        <f>IFERROR(IF(VLOOKUP($A79,EU_Extra!$A:$AD,COLUMN(EU_Extra!Y$3),FALSE)=0,"",VLOOKUP($A79,EU_Extra!$A:$AD,COLUMN(EU_Extra!Y$3),FALSE)),"")</f>
        <v/>
      </c>
      <c r="AA79" s="157">
        <f t="shared" si="18"/>
        <v>0</v>
      </c>
      <c r="AB79" s="3">
        <f t="shared" si="19"/>
        <v>0</v>
      </c>
      <c r="AC79" s="3">
        <f t="shared" si="20"/>
        <v>0</v>
      </c>
      <c r="AD79" s="3">
        <f t="shared" si="21"/>
        <v>0</v>
      </c>
      <c r="AE79" s="3" t="str">
        <f t="shared" si="22"/>
        <v/>
      </c>
      <c r="AF79" s="3"/>
      <c r="AG79" s="3"/>
      <c r="AH79" s="3"/>
      <c r="AI79" s="3"/>
      <c r="AJ79" s="3" t="str">
        <f>IFERROR(IF(VLOOKUP($A79,EU_Extra!$A:$AD,COLUMN(EU_Extra!AC$3),FALSE)=0,"",VLOOKUP($A79,EU_Extra!$A:$AD,COLUMN(EU_Extra!AC$3),FALSE)),"")</f>
        <v/>
      </c>
      <c r="AK79" s="3" t="str">
        <f>IFERROR(IF(VLOOKUP($A79,EU_Extra!$A:$AD,COLUMN(EU_Extra!AD$3),FALSE)=0,"",VLOOKUP($A79,EU_Extra!$A:$AD,COLUMN(EU_Extra!AD$3),FALSE)),"")</f>
        <v/>
      </c>
      <c r="AO79" s="85" t="str">
        <f t="shared" si="23"/>
        <v>Ausfuhr_EU27</v>
      </c>
      <c r="AP79" s="2" t="str">
        <f t="shared" si="24"/>
        <v>Ausfuhr</v>
      </c>
      <c r="AQ79" s="2" t="str">
        <f t="shared" si="25"/>
        <v>EU27</v>
      </c>
      <c r="AR79" s="2" t="str">
        <f>VLOOKUP(AQ79,Countries!A:B,2,FALSE)</f>
        <v>EU27 (AT, BE, BG, CY, CZ, DE, DK, EE, ES, FI, FR, GB, GR, HU, IE, IT, LT, LU, LV, MT, NL, PL, PT, RO, SE, SI, SK)</v>
      </c>
      <c r="AS79" s="3" t="str">
        <f t="shared" si="26"/>
        <v/>
      </c>
      <c r="AT79" s="3">
        <f t="shared" si="27"/>
        <v>0</v>
      </c>
      <c r="AU79" s="3" t="str">
        <f t="shared" si="28"/>
        <v/>
      </c>
      <c r="AV79" s="15" t="str">
        <f t="shared" si="29"/>
        <v/>
      </c>
      <c r="AW79" s="88" t="str">
        <f t="shared" si="30"/>
        <v/>
      </c>
      <c r="AX79" s="89">
        <f t="shared" si="31"/>
        <v>7.5999999999999992E-8</v>
      </c>
    </row>
    <row r="80" spans="1:50">
      <c r="A80" s="85" t="str">
        <f t="shared" si="17"/>
        <v>Ausfuhr_EU27_EXTRA</v>
      </c>
      <c r="B80" s="2" t="str">
        <f t="shared" si="32"/>
        <v>Ausfuhr</v>
      </c>
      <c r="C80" s="1" t="str">
        <f>Countries!A79</f>
        <v>EU27_EXTRA</v>
      </c>
      <c r="D80" s="3" t="str">
        <f>IFERROR(IF(VLOOKUP($A80,EU_Extra!$A:$AD,COLUMN(EU_Extra!#REF!),FALSE)=0,"",VLOOKUP($A80,EU_Extra!$A:$AD,COLUMN(EU_Extra!#REF!),FALSE)),"")</f>
        <v/>
      </c>
      <c r="E80" s="3" t="str">
        <f>IFERROR(IF(VLOOKUP($A80,EU_Extra!$A:$AD,COLUMN(EU_Extra!#REF!),FALSE)=0,"",VLOOKUP($A80,EU_Extra!$A:$AD,COLUMN(EU_Extra!#REF!),FALSE)),"")</f>
        <v/>
      </c>
      <c r="F80" s="3" t="str">
        <f>IFERROR(IF(VLOOKUP($A80,EU_Extra!$A:$AD,COLUMN(EU_Extra!E$3),FALSE)=0,"",VLOOKUP($A80,EU_Extra!$A:$AD,COLUMN(EU_Extra!E$3),FALSE)),"")</f>
        <v/>
      </c>
      <c r="G80" s="3" t="str">
        <f>IFERROR(IF(VLOOKUP($A80,EU_Extra!$A:$AD,COLUMN(EU_Extra!F$3),FALSE)=0,"",VLOOKUP($A80,EU_Extra!$A:$AD,COLUMN(EU_Extra!F$3),FALSE)),"")</f>
        <v/>
      </c>
      <c r="H80" s="3" t="str">
        <f>IFERROR(IF(VLOOKUP($A80,EU_Extra!$A:$AD,COLUMN(EU_Extra!G$3),FALSE)=0,"",VLOOKUP($A80,EU_Extra!$A:$AD,COLUMN(EU_Extra!G$3),FALSE)),"")</f>
        <v/>
      </c>
      <c r="I80" s="3" t="str">
        <f>IFERROR(IF(VLOOKUP($A80,EU_Extra!$A:$AD,COLUMN(EU_Extra!H$3),FALSE)=0,"",VLOOKUP($A80,EU_Extra!$A:$AD,COLUMN(EU_Extra!H$3),FALSE)),"")</f>
        <v/>
      </c>
      <c r="J80" s="3" t="str">
        <f>IFERROR(IF(VLOOKUP($A80,EU_Extra!$A:$AD,COLUMN(EU_Extra!I$3),FALSE)=0,"",VLOOKUP($A80,EU_Extra!$A:$AD,COLUMN(EU_Extra!I$3),FALSE)),"")</f>
        <v/>
      </c>
      <c r="K80" s="3" t="str">
        <f>IFERROR(IF(VLOOKUP($A80,EU_Extra!$A:$AD,COLUMN(EU_Extra!J$3),FALSE)=0,"",VLOOKUP($A80,EU_Extra!$A:$AD,COLUMN(EU_Extra!J$3),FALSE)),"")</f>
        <v/>
      </c>
      <c r="L80" s="3" t="str">
        <f>IFERROR(IF(VLOOKUP($A80,EU_Extra!$A:$AD,COLUMN(EU_Extra!K$3),FALSE)=0,"",VLOOKUP($A80,EU_Extra!$A:$AD,COLUMN(EU_Extra!K$3),FALSE)),"")</f>
        <v/>
      </c>
      <c r="M80" s="3" t="str">
        <f>IFERROR(IF(VLOOKUP($A80,EU_Extra!$A:$AD,COLUMN(EU_Extra!L$3),FALSE)=0,"",VLOOKUP($A80,EU_Extra!$A:$AD,COLUMN(EU_Extra!L$3),FALSE)),"")</f>
        <v/>
      </c>
      <c r="N80" s="3" t="str">
        <f>IFERROR(IF(VLOOKUP($A80,EU_Extra!$A:$AD,COLUMN(EU_Extra!M$3),FALSE)=0,"",VLOOKUP($A80,EU_Extra!$A:$AD,COLUMN(EU_Extra!M$3),FALSE)),"")</f>
        <v/>
      </c>
      <c r="O80" s="3" t="str">
        <f>IFERROR(IF(VLOOKUP($A80,EU_Extra!$A:$AD,COLUMN(EU_Extra!N$3),FALSE)=0,"",VLOOKUP($A80,EU_Extra!$A:$AD,COLUMN(EU_Extra!N$3),FALSE)),"")</f>
        <v/>
      </c>
      <c r="P80" s="3" t="str">
        <f>IFERROR(IF(VLOOKUP($A80,EU_Extra!$A:$AD,COLUMN(EU_Extra!O$3),FALSE)=0,"",VLOOKUP($A80,EU_Extra!$A:$AD,COLUMN(EU_Extra!O$3),FALSE)),"")</f>
        <v/>
      </c>
      <c r="Q80" s="3" t="str">
        <f>IFERROR(IF(VLOOKUP($A80,EU_Extra!$A:$AD,COLUMN(EU_Extra!P$3),FALSE)=0,"",VLOOKUP($A80,EU_Extra!$A:$AD,COLUMN(EU_Extra!P$3),FALSE)),"")</f>
        <v/>
      </c>
      <c r="R80" s="3" t="str">
        <f>IFERROR(IF(VLOOKUP($A80,EU_Extra!$A:$AD,COLUMN(EU_Extra!Q$3),FALSE)=0,"",VLOOKUP($A80,EU_Extra!$A:$AD,COLUMN(EU_Extra!Q$3),FALSE)),"")</f>
        <v/>
      </c>
      <c r="S80" s="3" t="str">
        <f>IFERROR(IF(VLOOKUP($A80,EU_Extra!$A:$AD,COLUMN(EU_Extra!R$3),FALSE)=0,"",VLOOKUP($A80,EU_Extra!$A:$AD,COLUMN(EU_Extra!R$3),FALSE)),"")</f>
        <v/>
      </c>
      <c r="T80" s="3" t="str">
        <f>IFERROR(IF(VLOOKUP($A80,EU_Extra!$A:$AD,COLUMN(EU_Extra!S$3),FALSE)=0,"",VLOOKUP($A80,EU_Extra!$A:$AD,COLUMN(EU_Extra!S$3),FALSE)),"")</f>
        <v/>
      </c>
      <c r="U80" s="3" t="str">
        <f>IFERROR(IF(VLOOKUP($A80,EU_Extra!$A:$AD,COLUMN(EU_Extra!T$3),FALSE)=0,"",VLOOKUP($A80,EU_Extra!$A:$AD,COLUMN(EU_Extra!T$3),FALSE)),"")</f>
        <v/>
      </c>
      <c r="V80" s="3" t="str">
        <f>IFERROR(IF(VLOOKUP($A80,EU_Extra!$A:$AD,COLUMN(EU_Extra!U$3),FALSE)=0,"",VLOOKUP($A80,EU_Extra!$A:$AD,COLUMN(EU_Extra!U$3),FALSE)),"")</f>
        <v/>
      </c>
      <c r="W80" s="3" t="str">
        <f>IFERROR(IF(VLOOKUP($A80,EU_Extra!$A:$AD,COLUMN(EU_Extra!V$3),FALSE)=0,"",VLOOKUP($A80,EU_Extra!$A:$AD,COLUMN(EU_Extra!V$3),FALSE)),"")</f>
        <v/>
      </c>
      <c r="X80" s="3" t="str">
        <f>IFERROR(IF(VLOOKUP($A80,EU_Extra!$A:$AD,COLUMN(EU_Extra!W$3),FALSE)=0,"",VLOOKUP($A80,EU_Extra!$A:$AD,COLUMN(EU_Extra!W$3),FALSE)),"")</f>
        <v/>
      </c>
      <c r="Y80" s="3" t="str">
        <f>IFERROR(IF(VLOOKUP($A80,EU_Extra!$A:$AD,COLUMN(EU_Extra!X$3),FALSE)=0,"",VLOOKUP($A80,EU_Extra!$A:$AD,COLUMN(EU_Extra!X$3),FALSE)),"")</f>
        <v/>
      </c>
      <c r="Z80" s="3" t="str">
        <f>IFERROR(IF(VLOOKUP($A80,EU_Extra!$A:$AD,COLUMN(EU_Extra!Y$3),FALSE)=0,"",VLOOKUP($A80,EU_Extra!$A:$AD,COLUMN(EU_Extra!Y$3),FALSE)),"")</f>
        <v/>
      </c>
      <c r="AA80" s="157">
        <f t="shared" si="18"/>
        <v>0</v>
      </c>
      <c r="AB80" s="3">
        <f t="shared" si="19"/>
        <v>0</v>
      </c>
      <c r="AC80" s="3">
        <f t="shared" si="20"/>
        <v>0</v>
      </c>
      <c r="AD80" s="3">
        <f t="shared" si="21"/>
        <v>0</v>
      </c>
      <c r="AE80" s="3" t="str">
        <f t="shared" si="22"/>
        <v/>
      </c>
      <c r="AF80" s="3"/>
      <c r="AG80" s="3"/>
      <c r="AH80" s="3"/>
      <c r="AI80" s="3"/>
      <c r="AJ80" s="3" t="str">
        <f>IFERROR(IF(VLOOKUP($A80,EU_Extra!$A:$AD,COLUMN(EU_Extra!AC$3),FALSE)=0,"",VLOOKUP($A80,EU_Extra!$A:$AD,COLUMN(EU_Extra!AC$3),FALSE)),"")</f>
        <v/>
      </c>
      <c r="AK80" s="3" t="str">
        <f>IFERROR(IF(VLOOKUP($A80,EU_Extra!$A:$AD,COLUMN(EU_Extra!AD$3),FALSE)=0,"",VLOOKUP($A80,EU_Extra!$A:$AD,COLUMN(EU_Extra!AD$3),FALSE)),"")</f>
        <v/>
      </c>
      <c r="AO80" s="85" t="str">
        <f t="shared" si="23"/>
        <v>Ausfuhr_EU27_EXTRA</v>
      </c>
      <c r="AP80" s="2" t="str">
        <f t="shared" si="24"/>
        <v>Ausfuhr</v>
      </c>
      <c r="AQ80" s="2" t="str">
        <f t="shared" si="25"/>
        <v>EU27_EXTRA</v>
      </c>
      <c r="AR80" s="2" t="str">
        <f>VLOOKUP(AQ80,Countries!A:B,2,FALSE)</f>
        <v>EU27_EXTRA</v>
      </c>
      <c r="AS80" s="3" t="str">
        <f t="shared" si="26"/>
        <v/>
      </c>
      <c r="AT80" s="3">
        <f t="shared" si="27"/>
        <v>0</v>
      </c>
      <c r="AU80" s="3" t="str">
        <f t="shared" si="28"/>
        <v/>
      </c>
      <c r="AV80" s="15" t="str">
        <f t="shared" si="29"/>
        <v/>
      </c>
      <c r="AW80" s="88" t="str">
        <f t="shared" si="30"/>
        <v/>
      </c>
      <c r="AX80" s="89">
        <f t="shared" si="31"/>
        <v>7.6999999999999988E-8</v>
      </c>
    </row>
    <row r="81" spans="1:50">
      <c r="A81" s="85" t="str">
        <f t="shared" si="17"/>
        <v>Ausfuhr_EU27_INTRA</v>
      </c>
      <c r="B81" s="2" t="str">
        <f t="shared" si="32"/>
        <v>Ausfuhr</v>
      </c>
      <c r="C81" s="1" t="str">
        <f>Countries!A80</f>
        <v>EU27_INTRA</v>
      </c>
      <c r="D81" s="3" t="str">
        <f>IFERROR(IF(VLOOKUP($A81,EU_Extra!$A:$AD,COLUMN(EU_Extra!#REF!),FALSE)=0,"",VLOOKUP($A81,EU_Extra!$A:$AD,COLUMN(EU_Extra!#REF!),FALSE)),"")</f>
        <v/>
      </c>
      <c r="E81" s="3" t="str">
        <f>IFERROR(IF(VLOOKUP($A81,EU_Extra!$A:$AD,COLUMN(EU_Extra!#REF!),FALSE)=0,"",VLOOKUP($A81,EU_Extra!$A:$AD,COLUMN(EU_Extra!#REF!),FALSE)),"")</f>
        <v/>
      </c>
      <c r="F81" s="3" t="str">
        <f>IFERROR(IF(VLOOKUP($A81,EU_Extra!$A:$AD,COLUMN(EU_Extra!E$3),FALSE)=0,"",VLOOKUP($A81,EU_Extra!$A:$AD,COLUMN(EU_Extra!E$3),FALSE)),"")</f>
        <v/>
      </c>
      <c r="G81" s="3" t="str">
        <f>IFERROR(IF(VLOOKUP($A81,EU_Extra!$A:$AD,COLUMN(EU_Extra!F$3),FALSE)=0,"",VLOOKUP($A81,EU_Extra!$A:$AD,COLUMN(EU_Extra!F$3),FALSE)),"")</f>
        <v/>
      </c>
      <c r="H81" s="3" t="str">
        <f>IFERROR(IF(VLOOKUP($A81,EU_Extra!$A:$AD,COLUMN(EU_Extra!G$3),FALSE)=0,"",VLOOKUP($A81,EU_Extra!$A:$AD,COLUMN(EU_Extra!G$3),FALSE)),"")</f>
        <v/>
      </c>
      <c r="I81" s="3" t="str">
        <f>IFERROR(IF(VLOOKUP($A81,EU_Extra!$A:$AD,COLUMN(EU_Extra!H$3),FALSE)=0,"",VLOOKUP($A81,EU_Extra!$A:$AD,COLUMN(EU_Extra!H$3),FALSE)),"")</f>
        <v/>
      </c>
      <c r="J81" s="3" t="str">
        <f>IFERROR(IF(VLOOKUP($A81,EU_Extra!$A:$AD,COLUMN(EU_Extra!I$3),FALSE)=0,"",VLOOKUP($A81,EU_Extra!$A:$AD,COLUMN(EU_Extra!I$3),FALSE)),"")</f>
        <v/>
      </c>
      <c r="K81" s="3" t="str">
        <f>IFERROR(IF(VLOOKUP($A81,EU_Extra!$A:$AD,COLUMN(EU_Extra!J$3),FALSE)=0,"",VLOOKUP($A81,EU_Extra!$A:$AD,COLUMN(EU_Extra!J$3),FALSE)),"")</f>
        <v/>
      </c>
      <c r="L81" s="3" t="str">
        <f>IFERROR(IF(VLOOKUP($A81,EU_Extra!$A:$AD,COLUMN(EU_Extra!K$3),FALSE)=0,"",VLOOKUP($A81,EU_Extra!$A:$AD,COLUMN(EU_Extra!K$3),FALSE)),"")</f>
        <v/>
      </c>
      <c r="M81" s="3" t="str">
        <f>IFERROR(IF(VLOOKUP($A81,EU_Extra!$A:$AD,COLUMN(EU_Extra!L$3),FALSE)=0,"",VLOOKUP($A81,EU_Extra!$A:$AD,COLUMN(EU_Extra!L$3),FALSE)),"")</f>
        <v/>
      </c>
      <c r="N81" s="3" t="str">
        <f>IFERROR(IF(VLOOKUP($A81,EU_Extra!$A:$AD,COLUMN(EU_Extra!M$3),FALSE)=0,"",VLOOKUP($A81,EU_Extra!$A:$AD,COLUMN(EU_Extra!M$3),FALSE)),"")</f>
        <v/>
      </c>
      <c r="O81" s="3" t="str">
        <f>IFERROR(IF(VLOOKUP($A81,EU_Extra!$A:$AD,COLUMN(EU_Extra!N$3),FALSE)=0,"",VLOOKUP($A81,EU_Extra!$A:$AD,COLUMN(EU_Extra!N$3),FALSE)),"")</f>
        <v/>
      </c>
      <c r="P81" s="3" t="str">
        <f>IFERROR(IF(VLOOKUP($A81,EU_Extra!$A:$AD,COLUMN(EU_Extra!O$3),FALSE)=0,"",VLOOKUP($A81,EU_Extra!$A:$AD,COLUMN(EU_Extra!O$3),FALSE)),"")</f>
        <v/>
      </c>
      <c r="Q81" s="3" t="str">
        <f>IFERROR(IF(VLOOKUP($A81,EU_Extra!$A:$AD,COLUMN(EU_Extra!P$3),FALSE)=0,"",VLOOKUP($A81,EU_Extra!$A:$AD,COLUMN(EU_Extra!P$3),FALSE)),"")</f>
        <v/>
      </c>
      <c r="R81" s="3" t="str">
        <f>IFERROR(IF(VLOOKUP($A81,EU_Extra!$A:$AD,COLUMN(EU_Extra!Q$3),FALSE)=0,"",VLOOKUP($A81,EU_Extra!$A:$AD,COLUMN(EU_Extra!Q$3),FALSE)),"")</f>
        <v/>
      </c>
      <c r="S81" s="3" t="str">
        <f>IFERROR(IF(VLOOKUP($A81,EU_Extra!$A:$AD,COLUMN(EU_Extra!R$3),FALSE)=0,"",VLOOKUP($A81,EU_Extra!$A:$AD,COLUMN(EU_Extra!R$3),FALSE)),"")</f>
        <v/>
      </c>
      <c r="T81" s="3" t="str">
        <f>IFERROR(IF(VLOOKUP($A81,EU_Extra!$A:$AD,COLUMN(EU_Extra!S$3),FALSE)=0,"",VLOOKUP($A81,EU_Extra!$A:$AD,COLUMN(EU_Extra!S$3),FALSE)),"")</f>
        <v/>
      </c>
      <c r="U81" s="3" t="str">
        <f>IFERROR(IF(VLOOKUP($A81,EU_Extra!$A:$AD,COLUMN(EU_Extra!T$3),FALSE)=0,"",VLOOKUP($A81,EU_Extra!$A:$AD,COLUMN(EU_Extra!T$3),FALSE)),"")</f>
        <v/>
      </c>
      <c r="V81" s="3" t="str">
        <f>IFERROR(IF(VLOOKUP($A81,EU_Extra!$A:$AD,COLUMN(EU_Extra!U$3),FALSE)=0,"",VLOOKUP($A81,EU_Extra!$A:$AD,COLUMN(EU_Extra!U$3),FALSE)),"")</f>
        <v/>
      </c>
      <c r="W81" s="3" t="str">
        <f>IFERROR(IF(VLOOKUP($A81,EU_Extra!$A:$AD,COLUMN(EU_Extra!V$3),FALSE)=0,"",VLOOKUP($A81,EU_Extra!$A:$AD,COLUMN(EU_Extra!V$3),FALSE)),"")</f>
        <v/>
      </c>
      <c r="X81" s="3" t="str">
        <f>IFERROR(IF(VLOOKUP($A81,EU_Extra!$A:$AD,COLUMN(EU_Extra!W$3),FALSE)=0,"",VLOOKUP($A81,EU_Extra!$A:$AD,COLUMN(EU_Extra!W$3),FALSE)),"")</f>
        <v/>
      </c>
      <c r="Y81" s="3" t="str">
        <f>IFERROR(IF(VLOOKUP($A81,EU_Extra!$A:$AD,COLUMN(EU_Extra!X$3),FALSE)=0,"",VLOOKUP($A81,EU_Extra!$A:$AD,COLUMN(EU_Extra!X$3),FALSE)),"")</f>
        <v/>
      </c>
      <c r="Z81" s="3" t="str">
        <f>IFERROR(IF(VLOOKUP($A81,EU_Extra!$A:$AD,COLUMN(EU_Extra!Y$3),FALSE)=0,"",VLOOKUP($A81,EU_Extra!$A:$AD,COLUMN(EU_Extra!Y$3),FALSE)),"")</f>
        <v/>
      </c>
      <c r="AA81" s="157">
        <f t="shared" si="18"/>
        <v>0</v>
      </c>
      <c r="AB81" s="3">
        <f t="shared" si="19"/>
        <v>0</v>
      </c>
      <c r="AC81" s="3">
        <f t="shared" si="20"/>
        <v>0</v>
      </c>
      <c r="AD81" s="3">
        <f t="shared" si="21"/>
        <v>0</v>
      </c>
      <c r="AE81" s="3" t="str">
        <f t="shared" si="22"/>
        <v/>
      </c>
      <c r="AF81" s="3"/>
      <c r="AG81" s="3"/>
      <c r="AH81" s="3"/>
      <c r="AI81" s="3"/>
      <c r="AJ81" s="3" t="str">
        <f>IFERROR(IF(VLOOKUP($A81,EU_Extra!$A:$AD,COLUMN(EU_Extra!AC$3),FALSE)=0,"",VLOOKUP($A81,EU_Extra!$A:$AD,COLUMN(EU_Extra!AC$3),FALSE)),"")</f>
        <v/>
      </c>
      <c r="AK81" s="3" t="str">
        <f>IFERROR(IF(VLOOKUP($A81,EU_Extra!$A:$AD,COLUMN(EU_Extra!AD$3),FALSE)=0,"",VLOOKUP($A81,EU_Extra!$A:$AD,COLUMN(EU_Extra!AD$3),FALSE)),"")</f>
        <v/>
      </c>
      <c r="AO81" s="85" t="str">
        <f t="shared" si="23"/>
        <v>Ausfuhr_EU27_INTRA</v>
      </c>
      <c r="AP81" s="2" t="str">
        <f t="shared" si="24"/>
        <v>Ausfuhr</v>
      </c>
      <c r="AQ81" s="2" t="str">
        <f t="shared" si="25"/>
        <v>EU27_INTRA</v>
      </c>
      <c r="AR81" s="2" t="str">
        <f>VLOOKUP(AQ81,Countries!A:B,2,FALSE)</f>
        <v>EU27_INTRA</v>
      </c>
      <c r="AS81" s="3" t="str">
        <f t="shared" si="26"/>
        <v/>
      </c>
      <c r="AT81" s="3">
        <f t="shared" si="27"/>
        <v>0</v>
      </c>
      <c r="AU81" s="3" t="str">
        <f t="shared" si="28"/>
        <v/>
      </c>
      <c r="AV81" s="15" t="str">
        <f t="shared" si="29"/>
        <v/>
      </c>
      <c r="AW81" s="88" t="str">
        <f t="shared" si="30"/>
        <v/>
      </c>
      <c r="AX81" s="89">
        <f t="shared" si="31"/>
        <v>7.7999999999999984E-8</v>
      </c>
    </row>
    <row r="82" spans="1:50">
      <c r="A82" s="85" t="str">
        <f t="shared" si="17"/>
        <v>Ausfuhr_EU28</v>
      </c>
      <c r="B82" s="2" t="str">
        <f t="shared" si="32"/>
        <v>Ausfuhr</v>
      </c>
      <c r="C82" s="1" t="str">
        <f>Countries!A81</f>
        <v>EU28</v>
      </c>
      <c r="D82" s="3" t="str">
        <f>IFERROR(IF(VLOOKUP($A82,EU_Extra!$A:$AD,COLUMN(EU_Extra!#REF!),FALSE)=0,"",VLOOKUP($A82,EU_Extra!$A:$AD,COLUMN(EU_Extra!#REF!),FALSE)),"")</f>
        <v/>
      </c>
      <c r="E82" s="3" t="str">
        <f>IFERROR(IF(VLOOKUP($A82,EU_Extra!$A:$AD,COLUMN(EU_Extra!#REF!),FALSE)=0,"",VLOOKUP($A82,EU_Extra!$A:$AD,COLUMN(EU_Extra!#REF!),FALSE)),"")</f>
        <v/>
      </c>
      <c r="F82" s="3" t="str">
        <f>IFERROR(IF(VLOOKUP($A82,EU_Extra!$A:$AD,COLUMN(EU_Extra!E$3),FALSE)=0,"",VLOOKUP($A82,EU_Extra!$A:$AD,COLUMN(EU_Extra!E$3),FALSE)),"")</f>
        <v/>
      </c>
      <c r="G82" s="3" t="str">
        <f>IFERROR(IF(VLOOKUP($A82,EU_Extra!$A:$AD,COLUMN(EU_Extra!F$3),FALSE)=0,"",VLOOKUP($A82,EU_Extra!$A:$AD,COLUMN(EU_Extra!F$3),FALSE)),"")</f>
        <v/>
      </c>
      <c r="H82" s="3" t="str">
        <f>IFERROR(IF(VLOOKUP($A82,EU_Extra!$A:$AD,COLUMN(EU_Extra!G$3),FALSE)=0,"",VLOOKUP($A82,EU_Extra!$A:$AD,COLUMN(EU_Extra!G$3),FALSE)),"")</f>
        <v/>
      </c>
      <c r="I82" s="3" t="str">
        <f>IFERROR(IF(VLOOKUP($A82,EU_Extra!$A:$AD,COLUMN(EU_Extra!H$3),FALSE)=0,"",VLOOKUP($A82,EU_Extra!$A:$AD,COLUMN(EU_Extra!H$3),FALSE)),"")</f>
        <v/>
      </c>
      <c r="J82" s="3" t="str">
        <f>IFERROR(IF(VLOOKUP($A82,EU_Extra!$A:$AD,COLUMN(EU_Extra!I$3),FALSE)=0,"",VLOOKUP($A82,EU_Extra!$A:$AD,COLUMN(EU_Extra!I$3),FALSE)),"")</f>
        <v/>
      </c>
      <c r="K82" s="3" t="str">
        <f>IFERROR(IF(VLOOKUP($A82,EU_Extra!$A:$AD,COLUMN(EU_Extra!J$3),FALSE)=0,"",VLOOKUP($A82,EU_Extra!$A:$AD,COLUMN(EU_Extra!J$3),FALSE)),"")</f>
        <v/>
      </c>
      <c r="L82" s="3" t="str">
        <f>IFERROR(IF(VLOOKUP($A82,EU_Extra!$A:$AD,COLUMN(EU_Extra!K$3),FALSE)=0,"",VLOOKUP($A82,EU_Extra!$A:$AD,COLUMN(EU_Extra!K$3),FALSE)),"")</f>
        <v/>
      </c>
      <c r="M82" s="3" t="str">
        <f>IFERROR(IF(VLOOKUP($A82,EU_Extra!$A:$AD,COLUMN(EU_Extra!L$3),FALSE)=0,"",VLOOKUP($A82,EU_Extra!$A:$AD,COLUMN(EU_Extra!L$3),FALSE)),"")</f>
        <v/>
      </c>
      <c r="N82" s="3" t="str">
        <f>IFERROR(IF(VLOOKUP($A82,EU_Extra!$A:$AD,COLUMN(EU_Extra!M$3),FALSE)=0,"",VLOOKUP($A82,EU_Extra!$A:$AD,COLUMN(EU_Extra!M$3),FALSE)),"")</f>
        <v/>
      </c>
      <c r="O82" s="3" t="str">
        <f>IFERROR(IF(VLOOKUP($A82,EU_Extra!$A:$AD,COLUMN(EU_Extra!N$3),FALSE)=0,"",VLOOKUP($A82,EU_Extra!$A:$AD,COLUMN(EU_Extra!N$3),FALSE)),"")</f>
        <v/>
      </c>
      <c r="P82" s="3" t="str">
        <f>IFERROR(IF(VLOOKUP($A82,EU_Extra!$A:$AD,COLUMN(EU_Extra!O$3),FALSE)=0,"",VLOOKUP($A82,EU_Extra!$A:$AD,COLUMN(EU_Extra!O$3),FALSE)),"")</f>
        <v/>
      </c>
      <c r="Q82" s="3" t="str">
        <f>IFERROR(IF(VLOOKUP($A82,EU_Extra!$A:$AD,COLUMN(EU_Extra!P$3),FALSE)=0,"",VLOOKUP($A82,EU_Extra!$A:$AD,COLUMN(EU_Extra!P$3),FALSE)),"")</f>
        <v/>
      </c>
      <c r="R82" s="3" t="str">
        <f>IFERROR(IF(VLOOKUP($A82,EU_Extra!$A:$AD,COLUMN(EU_Extra!Q$3),FALSE)=0,"",VLOOKUP($A82,EU_Extra!$A:$AD,COLUMN(EU_Extra!Q$3),FALSE)),"")</f>
        <v/>
      </c>
      <c r="S82" s="3" t="str">
        <f>IFERROR(IF(VLOOKUP($A82,EU_Extra!$A:$AD,COLUMN(EU_Extra!R$3),FALSE)=0,"",VLOOKUP($A82,EU_Extra!$A:$AD,COLUMN(EU_Extra!R$3),FALSE)),"")</f>
        <v/>
      </c>
      <c r="T82" s="3" t="str">
        <f>IFERROR(IF(VLOOKUP($A82,EU_Extra!$A:$AD,COLUMN(EU_Extra!S$3),FALSE)=0,"",VLOOKUP($A82,EU_Extra!$A:$AD,COLUMN(EU_Extra!S$3),FALSE)),"")</f>
        <v/>
      </c>
      <c r="U82" s="3" t="str">
        <f>IFERROR(IF(VLOOKUP($A82,EU_Extra!$A:$AD,COLUMN(EU_Extra!T$3),FALSE)=0,"",VLOOKUP($A82,EU_Extra!$A:$AD,COLUMN(EU_Extra!T$3),FALSE)),"")</f>
        <v/>
      </c>
      <c r="V82" s="3" t="str">
        <f>IFERROR(IF(VLOOKUP($A82,EU_Extra!$A:$AD,COLUMN(EU_Extra!U$3),FALSE)=0,"",VLOOKUP($A82,EU_Extra!$A:$AD,COLUMN(EU_Extra!U$3),FALSE)),"")</f>
        <v/>
      </c>
      <c r="W82" s="3" t="str">
        <f>IFERROR(IF(VLOOKUP($A82,EU_Extra!$A:$AD,COLUMN(EU_Extra!V$3),FALSE)=0,"",VLOOKUP($A82,EU_Extra!$A:$AD,COLUMN(EU_Extra!V$3),FALSE)),"")</f>
        <v/>
      </c>
      <c r="X82" s="3" t="str">
        <f>IFERROR(IF(VLOOKUP($A82,EU_Extra!$A:$AD,COLUMN(EU_Extra!W$3),FALSE)=0,"",VLOOKUP($A82,EU_Extra!$A:$AD,COLUMN(EU_Extra!W$3),FALSE)),"")</f>
        <v/>
      </c>
      <c r="Y82" s="3" t="str">
        <f>IFERROR(IF(VLOOKUP($A82,EU_Extra!$A:$AD,COLUMN(EU_Extra!X$3),FALSE)=0,"",VLOOKUP($A82,EU_Extra!$A:$AD,COLUMN(EU_Extra!X$3),FALSE)),"")</f>
        <v/>
      </c>
      <c r="Z82" s="3" t="str">
        <f>IFERROR(IF(VLOOKUP($A82,EU_Extra!$A:$AD,COLUMN(EU_Extra!Y$3),FALSE)=0,"",VLOOKUP($A82,EU_Extra!$A:$AD,COLUMN(EU_Extra!Y$3),FALSE)),"")</f>
        <v/>
      </c>
      <c r="AA82" s="157">
        <f t="shared" si="18"/>
        <v>0</v>
      </c>
      <c r="AB82" s="3">
        <f t="shared" si="19"/>
        <v>0</v>
      </c>
      <c r="AC82" s="3">
        <f t="shared" si="20"/>
        <v>0</v>
      </c>
      <c r="AD82" s="3">
        <f t="shared" si="21"/>
        <v>0</v>
      </c>
      <c r="AE82" s="3" t="str">
        <f t="shared" si="22"/>
        <v/>
      </c>
      <c r="AF82" s="3"/>
      <c r="AG82" s="3"/>
      <c r="AH82" s="3"/>
      <c r="AI82" s="3"/>
      <c r="AJ82" s="3" t="str">
        <f>IFERROR(IF(VLOOKUP($A82,EU_Extra!$A:$AD,COLUMN(EU_Extra!AC$3),FALSE)=0,"",VLOOKUP($A82,EU_Extra!$A:$AD,COLUMN(EU_Extra!AC$3),FALSE)),"")</f>
        <v/>
      </c>
      <c r="AK82" s="3" t="str">
        <f>IFERROR(IF(VLOOKUP($A82,EU_Extra!$A:$AD,COLUMN(EU_Extra!AD$3),FALSE)=0,"",VLOOKUP($A82,EU_Extra!$A:$AD,COLUMN(EU_Extra!AD$3),FALSE)),"")</f>
        <v/>
      </c>
      <c r="AO82" s="85" t="str">
        <f t="shared" si="23"/>
        <v>Ausfuhr_EU28</v>
      </c>
      <c r="AP82" s="2" t="str">
        <f t="shared" si="24"/>
        <v>Ausfuhr</v>
      </c>
      <c r="AQ82" s="2" t="str">
        <f t="shared" si="25"/>
        <v>EU28</v>
      </c>
      <c r="AR82" s="2" t="str">
        <f>VLOOKUP(AQ82,Countries!A:B,2,FALSE)</f>
        <v>EU28 (AT, BE, BG, CY, CZ, DE, DK, EE, ES, FI, FR, GB, GR, HR,HU, IE, IT, LT, LU, LV, MT, NL, PL, PT, RO, SE, SI, SK)</v>
      </c>
      <c r="AS82" s="3" t="str">
        <f t="shared" si="26"/>
        <v/>
      </c>
      <c r="AT82" s="3">
        <f t="shared" si="27"/>
        <v>0</v>
      </c>
      <c r="AU82" s="3" t="str">
        <f t="shared" si="28"/>
        <v/>
      </c>
      <c r="AV82" s="15" t="str">
        <f t="shared" si="29"/>
        <v/>
      </c>
      <c r="AW82" s="88" t="str">
        <f t="shared" si="30"/>
        <v/>
      </c>
      <c r="AX82" s="89">
        <f t="shared" si="31"/>
        <v>7.8999999999999993E-8</v>
      </c>
    </row>
    <row r="83" spans="1:50">
      <c r="A83" s="85" t="str">
        <f t="shared" si="17"/>
        <v>Ausfuhr_EU28_EXTRA</v>
      </c>
      <c r="B83" s="2" t="str">
        <f t="shared" si="32"/>
        <v>Ausfuhr</v>
      </c>
      <c r="C83" s="1" t="str">
        <f>Countries!A82</f>
        <v>EU28_EXTRA</v>
      </c>
      <c r="D83" s="3" t="str">
        <f>IFERROR(IF(VLOOKUP($A83,EU_Extra!$A:$AD,COLUMN(EU_Extra!#REF!),FALSE)=0,"",VLOOKUP($A83,EU_Extra!$A:$AD,COLUMN(EU_Extra!#REF!),FALSE)),"")</f>
        <v/>
      </c>
      <c r="E83" s="3" t="str">
        <f>IFERROR(IF(VLOOKUP($A83,EU_Extra!$A:$AD,COLUMN(EU_Extra!#REF!),FALSE)=0,"",VLOOKUP($A83,EU_Extra!$A:$AD,COLUMN(EU_Extra!#REF!),FALSE)),"")</f>
        <v/>
      </c>
      <c r="F83" s="3" t="str">
        <f>IFERROR(IF(VLOOKUP($A83,EU_Extra!$A:$AD,COLUMN(EU_Extra!E$3),FALSE)=0,"",VLOOKUP($A83,EU_Extra!$A:$AD,COLUMN(EU_Extra!E$3),FALSE)),"")</f>
        <v/>
      </c>
      <c r="G83" s="3" t="str">
        <f>IFERROR(IF(VLOOKUP($A83,EU_Extra!$A:$AD,COLUMN(EU_Extra!F$3),FALSE)=0,"",VLOOKUP($A83,EU_Extra!$A:$AD,COLUMN(EU_Extra!F$3),FALSE)),"")</f>
        <v/>
      </c>
      <c r="H83" s="3" t="str">
        <f>IFERROR(IF(VLOOKUP($A83,EU_Extra!$A:$AD,COLUMN(EU_Extra!G$3),FALSE)=0,"",VLOOKUP($A83,EU_Extra!$A:$AD,COLUMN(EU_Extra!G$3),FALSE)),"")</f>
        <v/>
      </c>
      <c r="I83" s="3" t="str">
        <f>IFERROR(IF(VLOOKUP($A83,EU_Extra!$A:$AD,COLUMN(EU_Extra!H$3),FALSE)=0,"",VLOOKUP($A83,EU_Extra!$A:$AD,COLUMN(EU_Extra!H$3),FALSE)),"")</f>
        <v/>
      </c>
      <c r="J83" s="3" t="str">
        <f>IFERROR(IF(VLOOKUP($A83,EU_Extra!$A:$AD,COLUMN(EU_Extra!I$3),FALSE)=0,"",VLOOKUP($A83,EU_Extra!$A:$AD,COLUMN(EU_Extra!I$3),FALSE)),"")</f>
        <v/>
      </c>
      <c r="K83" s="3" t="str">
        <f>IFERROR(IF(VLOOKUP($A83,EU_Extra!$A:$AD,COLUMN(EU_Extra!J$3),FALSE)=0,"",VLOOKUP($A83,EU_Extra!$A:$AD,COLUMN(EU_Extra!J$3),FALSE)),"")</f>
        <v/>
      </c>
      <c r="L83" s="3" t="str">
        <f>IFERROR(IF(VLOOKUP($A83,EU_Extra!$A:$AD,COLUMN(EU_Extra!K$3),FALSE)=0,"",VLOOKUP($A83,EU_Extra!$A:$AD,COLUMN(EU_Extra!K$3),FALSE)),"")</f>
        <v/>
      </c>
      <c r="M83" s="3" t="str">
        <f>IFERROR(IF(VLOOKUP($A83,EU_Extra!$A:$AD,COLUMN(EU_Extra!L$3),FALSE)=0,"",VLOOKUP($A83,EU_Extra!$A:$AD,COLUMN(EU_Extra!L$3),FALSE)),"")</f>
        <v/>
      </c>
      <c r="N83" s="3" t="str">
        <f>IFERROR(IF(VLOOKUP($A83,EU_Extra!$A:$AD,COLUMN(EU_Extra!M$3),FALSE)=0,"",VLOOKUP($A83,EU_Extra!$A:$AD,COLUMN(EU_Extra!M$3),FALSE)),"")</f>
        <v/>
      </c>
      <c r="O83" s="3" t="str">
        <f>IFERROR(IF(VLOOKUP($A83,EU_Extra!$A:$AD,COLUMN(EU_Extra!N$3),FALSE)=0,"",VLOOKUP($A83,EU_Extra!$A:$AD,COLUMN(EU_Extra!N$3),FALSE)),"")</f>
        <v/>
      </c>
      <c r="P83" s="3" t="str">
        <f>IFERROR(IF(VLOOKUP($A83,EU_Extra!$A:$AD,COLUMN(EU_Extra!O$3),FALSE)=0,"",VLOOKUP($A83,EU_Extra!$A:$AD,COLUMN(EU_Extra!O$3),FALSE)),"")</f>
        <v/>
      </c>
      <c r="Q83" s="3" t="str">
        <f>IFERROR(IF(VLOOKUP($A83,EU_Extra!$A:$AD,COLUMN(EU_Extra!P$3),FALSE)=0,"",VLOOKUP($A83,EU_Extra!$A:$AD,COLUMN(EU_Extra!P$3),FALSE)),"")</f>
        <v/>
      </c>
      <c r="R83" s="3" t="str">
        <f>IFERROR(IF(VLOOKUP($A83,EU_Extra!$A:$AD,COLUMN(EU_Extra!Q$3),FALSE)=0,"",VLOOKUP($A83,EU_Extra!$A:$AD,COLUMN(EU_Extra!Q$3),FALSE)),"")</f>
        <v/>
      </c>
      <c r="S83" s="3" t="str">
        <f>IFERROR(IF(VLOOKUP($A83,EU_Extra!$A:$AD,COLUMN(EU_Extra!R$3),FALSE)=0,"",VLOOKUP($A83,EU_Extra!$A:$AD,COLUMN(EU_Extra!R$3),FALSE)),"")</f>
        <v/>
      </c>
      <c r="T83" s="3" t="str">
        <f>IFERROR(IF(VLOOKUP($A83,EU_Extra!$A:$AD,COLUMN(EU_Extra!S$3),FALSE)=0,"",VLOOKUP($A83,EU_Extra!$A:$AD,COLUMN(EU_Extra!S$3),FALSE)),"")</f>
        <v/>
      </c>
      <c r="U83" s="3" t="str">
        <f>IFERROR(IF(VLOOKUP($A83,EU_Extra!$A:$AD,COLUMN(EU_Extra!T$3),FALSE)=0,"",VLOOKUP($A83,EU_Extra!$A:$AD,COLUMN(EU_Extra!T$3),FALSE)),"")</f>
        <v/>
      </c>
      <c r="V83" s="3" t="str">
        <f>IFERROR(IF(VLOOKUP($A83,EU_Extra!$A:$AD,COLUMN(EU_Extra!U$3),FALSE)=0,"",VLOOKUP($A83,EU_Extra!$A:$AD,COLUMN(EU_Extra!U$3),FALSE)),"")</f>
        <v/>
      </c>
      <c r="W83" s="3" t="str">
        <f>IFERROR(IF(VLOOKUP($A83,EU_Extra!$A:$AD,COLUMN(EU_Extra!V$3),FALSE)=0,"",VLOOKUP($A83,EU_Extra!$A:$AD,COLUMN(EU_Extra!V$3),FALSE)),"")</f>
        <v/>
      </c>
      <c r="X83" s="3" t="str">
        <f>IFERROR(IF(VLOOKUP($A83,EU_Extra!$A:$AD,COLUMN(EU_Extra!W$3),FALSE)=0,"",VLOOKUP($A83,EU_Extra!$A:$AD,COLUMN(EU_Extra!W$3),FALSE)),"")</f>
        <v/>
      </c>
      <c r="Y83" s="3" t="str">
        <f>IFERROR(IF(VLOOKUP($A83,EU_Extra!$A:$AD,COLUMN(EU_Extra!X$3),FALSE)=0,"",VLOOKUP($A83,EU_Extra!$A:$AD,COLUMN(EU_Extra!X$3),FALSE)),"")</f>
        <v/>
      </c>
      <c r="Z83" s="3" t="str">
        <f>IFERROR(IF(VLOOKUP($A83,EU_Extra!$A:$AD,COLUMN(EU_Extra!Y$3),FALSE)=0,"",VLOOKUP($A83,EU_Extra!$A:$AD,COLUMN(EU_Extra!Y$3),FALSE)),"")</f>
        <v/>
      </c>
      <c r="AA83" s="157">
        <f t="shared" si="18"/>
        <v>0</v>
      </c>
      <c r="AB83" s="3">
        <f t="shared" si="19"/>
        <v>0</v>
      </c>
      <c r="AC83" s="3">
        <f t="shared" si="20"/>
        <v>0</v>
      </c>
      <c r="AD83" s="3">
        <f t="shared" si="21"/>
        <v>0</v>
      </c>
      <c r="AE83" s="3" t="str">
        <f t="shared" si="22"/>
        <v/>
      </c>
      <c r="AF83" s="3"/>
      <c r="AG83" s="3"/>
      <c r="AH83" s="3"/>
      <c r="AI83" s="3"/>
      <c r="AJ83" s="3" t="str">
        <f>IFERROR(IF(VLOOKUP($A83,EU_Extra!$A:$AD,COLUMN(EU_Extra!AC$3),FALSE)=0,"",VLOOKUP($A83,EU_Extra!$A:$AD,COLUMN(EU_Extra!AC$3),FALSE)),"")</f>
        <v/>
      </c>
      <c r="AK83" s="3" t="str">
        <f>IFERROR(IF(VLOOKUP($A83,EU_Extra!$A:$AD,COLUMN(EU_Extra!AD$3),FALSE)=0,"",VLOOKUP($A83,EU_Extra!$A:$AD,COLUMN(EU_Extra!AD$3),FALSE)),"")</f>
        <v/>
      </c>
      <c r="AO83" s="85" t="str">
        <f t="shared" si="23"/>
        <v>Ausfuhr_EU28_EXTRA</v>
      </c>
      <c r="AP83" s="2" t="str">
        <f t="shared" si="24"/>
        <v>Ausfuhr</v>
      </c>
      <c r="AQ83" s="2" t="str">
        <f t="shared" si="25"/>
        <v>EU28_EXTRA</v>
      </c>
      <c r="AR83" s="2" t="str">
        <f>VLOOKUP(AQ83,Countries!A:B,2,FALSE)</f>
        <v>EU28_EXTRA</v>
      </c>
      <c r="AS83" s="3" t="str">
        <f t="shared" si="26"/>
        <v/>
      </c>
      <c r="AT83" s="3">
        <f t="shared" si="27"/>
        <v>0</v>
      </c>
      <c r="AU83" s="3" t="str">
        <f t="shared" si="28"/>
        <v/>
      </c>
      <c r="AV83" s="15" t="str">
        <f t="shared" si="29"/>
        <v/>
      </c>
      <c r="AW83" s="88" t="str">
        <f t="shared" si="30"/>
        <v/>
      </c>
      <c r="AX83" s="89">
        <f t="shared" si="31"/>
        <v>7.9999999999999988E-8</v>
      </c>
    </row>
    <row r="84" spans="1:50">
      <c r="A84" s="85" t="str">
        <f t="shared" si="17"/>
        <v>Ausfuhr_EU28_INTRA</v>
      </c>
      <c r="B84" s="2" t="str">
        <f t="shared" si="32"/>
        <v>Ausfuhr</v>
      </c>
      <c r="C84" s="1" t="str">
        <f>Countries!A83</f>
        <v>EU28_INTRA</v>
      </c>
      <c r="D84" s="3" t="str">
        <f>IFERROR(IF(VLOOKUP($A84,EU_Extra!$A:$AD,COLUMN(EU_Extra!#REF!),FALSE)=0,"",VLOOKUP($A84,EU_Extra!$A:$AD,COLUMN(EU_Extra!#REF!),FALSE)),"")</f>
        <v/>
      </c>
      <c r="E84" s="3" t="str">
        <f>IFERROR(IF(VLOOKUP($A84,EU_Extra!$A:$AD,COLUMN(EU_Extra!#REF!),FALSE)=0,"",VLOOKUP($A84,EU_Extra!$A:$AD,COLUMN(EU_Extra!#REF!),FALSE)),"")</f>
        <v/>
      </c>
      <c r="F84" s="3" t="str">
        <f>IFERROR(IF(VLOOKUP($A84,EU_Extra!$A:$AD,COLUMN(EU_Extra!E$3),FALSE)=0,"",VLOOKUP($A84,EU_Extra!$A:$AD,COLUMN(EU_Extra!E$3),FALSE)),"")</f>
        <v/>
      </c>
      <c r="G84" s="3" t="str">
        <f>IFERROR(IF(VLOOKUP($A84,EU_Extra!$A:$AD,COLUMN(EU_Extra!F$3),FALSE)=0,"",VLOOKUP($A84,EU_Extra!$A:$AD,COLUMN(EU_Extra!F$3),FALSE)),"")</f>
        <v/>
      </c>
      <c r="H84" s="3" t="str">
        <f>IFERROR(IF(VLOOKUP($A84,EU_Extra!$A:$AD,COLUMN(EU_Extra!G$3),FALSE)=0,"",VLOOKUP($A84,EU_Extra!$A:$AD,COLUMN(EU_Extra!G$3),FALSE)),"")</f>
        <v/>
      </c>
      <c r="I84" s="3" t="str">
        <f>IFERROR(IF(VLOOKUP($A84,EU_Extra!$A:$AD,COLUMN(EU_Extra!H$3),FALSE)=0,"",VLOOKUP($A84,EU_Extra!$A:$AD,COLUMN(EU_Extra!H$3),FALSE)),"")</f>
        <v/>
      </c>
      <c r="J84" s="3" t="str">
        <f>IFERROR(IF(VLOOKUP($A84,EU_Extra!$A:$AD,COLUMN(EU_Extra!I$3),FALSE)=0,"",VLOOKUP($A84,EU_Extra!$A:$AD,COLUMN(EU_Extra!I$3),FALSE)),"")</f>
        <v/>
      </c>
      <c r="K84" s="3" t="str">
        <f>IFERROR(IF(VLOOKUP($A84,EU_Extra!$A:$AD,COLUMN(EU_Extra!J$3),FALSE)=0,"",VLOOKUP($A84,EU_Extra!$A:$AD,COLUMN(EU_Extra!J$3),FALSE)),"")</f>
        <v/>
      </c>
      <c r="L84" s="3" t="str">
        <f>IFERROR(IF(VLOOKUP($A84,EU_Extra!$A:$AD,COLUMN(EU_Extra!K$3),FALSE)=0,"",VLOOKUP($A84,EU_Extra!$A:$AD,COLUMN(EU_Extra!K$3),FALSE)),"")</f>
        <v/>
      </c>
      <c r="M84" s="3" t="str">
        <f>IFERROR(IF(VLOOKUP($A84,EU_Extra!$A:$AD,COLUMN(EU_Extra!L$3),FALSE)=0,"",VLOOKUP($A84,EU_Extra!$A:$AD,COLUMN(EU_Extra!L$3),FALSE)),"")</f>
        <v/>
      </c>
      <c r="N84" s="3" t="str">
        <f>IFERROR(IF(VLOOKUP($A84,EU_Extra!$A:$AD,COLUMN(EU_Extra!M$3),FALSE)=0,"",VLOOKUP($A84,EU_Extra!$A:$AD,COLUMN(EU_Extra!M$3),FALSE)),"")</f>
        <v/>
      </c>
      <c r="O84" s="3" t="str">
        <f>IFERROR(IF(VLOOKUP($A84,EU_Extra!$A:$AD,COLUMN(EU_Extra!N$3),FALSE)=0,"",VLOOKUP($A84,EU_Extra!$A:$AD,COLUMN(EU_Extra!N$3),FALSE)),"")</f>
        <v/>
      </c>
      <c r="P84" s="3" t="str">
        <f>IFERROR(IF(VLOOKUP($A84,EU_Extra!$A:$AD,COLUMN(EU_Extra!O$3),FALSE)=0,"",VLOOKUP($A84,EU_Extra!$A:$AD,COLUMN(EU_Extra!O$3),FALSE)),"")</f>
        <v/>
      </c>
      <c r="Q84" s="3" t="str">
        <f>IFERROR(IF(VLOOKUP($A84,EU_Extra!$A:$AD,COLUMN(EU_Extra!P$3),FALSE)=0,"",VLOOKUP($A84,EU_Extra!$A:$AD,COLUMN(EU_Extra!P$3),FALSE)),"")</f>
        <v/>
      </c>
      <c r="R84" s="3" t="str">
        <f>IFERROR(IF(VLOOKUP($A84,EU_Extra!$A:$AD,COLUMN(EU_Extra!Q$3),FALSE)=0,"",VLOOKUP($A84,EU_Extra!$A:$AD,COLUMN(EU_Extra!Q$3),FALSE)),"")</f>
        <v/>
      </c>
      <c r="S84" s="3" t="str">
        <f>IFERROR(IF(VLOOKUP($A84,EU_Extra!$A:$AD,COLUMN(EU_Extra!R$3),FALSE)=0,"",VLOOKUP($A84,EU_Extra!$A:$AD,COLUMN(EU_Extra!R$3),FALSE)),"")</f>
        <v/>
      </c>
      <c r="T84" s="3" t="str">
        <f>IFERROR(IF(VLOOKUP($A84,EU_Extra!$A:$AD,COLUMN(EU_Extra!S$3),FALSE)=0,"",VLOOKUP($A84,EU_Extra!$A:$AD,COLUMN(EU_Extra!S$3),FALSE)),"")</f>
        <v/>
      </c>
      <c r="U84" s="3" t="str">
        <f>IFERROR(IF(VLOOKUP($A84,EU_Extra!$A:$AD,COLUMN(EU_Extra!T$3),FALSE)=0,"",VLOOKUP($A84,EU_Extra!$A:$AD,COLUMN(EU_Extra!T$3),FALSE)),"")</f>
        <v/>
      </c>
      <c r="V84" s="3" t="str">
        <f>IFERROR(IF(VLOOKUP($A84,EU_Extra!$A:$AD,COLUMN(EU_Extra!U$3),FALSE)=0,"",VLOOKUP($A84,EU_Extra!$A:$AD,COLUMN(EU_Extra!U$3),FALSE)),"")</f>
        <v/>
      </c>
      <c r="W84" s="3" t="str">
        <f>IFERROR(IF(VLOOKUP($A84,EU_Extra!$A:$AD,COLUMN(EU_Extra!V$3),FALSE)=0,"",VLOOKUP($A84,EU_Extra!$A:$AD,COLUMN(EU_Extra!V$3),FALSE)),"")</f>
        <v/>
      </c>
      <c r="X84" s="3" t="str">
        <f>IFERROR(IF(VLOOKUP($A84,EU_Extra!$A:$AD,COLUMN(EU_Extra!W$3),FALSE)=0,"",VLOOKUP($A84,EU_Extra!$A:$AD,COLUMN(EU_Extra!W$3),FALSE)),"")</f>
        <v/>
      </c>
      <c r="Y84" s="3" t="str">
        <f>IFERROR(IF(VLOOKUP($A84,EU_Extra!$A:$AD,COLUMN(EU_Extra!X$3),FALSE)=0,"",VLOOKUP($A84,EU_Extra!$A:$AD,COLUMN(EU_Extra!X$3),FALSE)),"")</f>
        <v/>
      </c>
      <c r="Z84" s="3" t="str">
        <f>IFERROR(IF(VLOOKUP($A84,EU_Extra!$A:$AD,COLUMN(EU_Extra!Y$3),FALSE)=0,"",VLOOKUP($A84,EU_Extra!$A:$AD,COLUMN(EU_Extra!Y$3),FALSE)),"")</f>
        <v/>
      </c>
      <c r="AA84" s="157">
        <f t="shared" si="18"/>
        <v>0</v>
      </c>
      <c r="AB84" s="3">
        <f t="shared" si="19"/>
        <v>0</v>
      </c>
      <c r="AC84" s="3">
        <f t="shared" si="20"/>
        <v>0</v>
      </c>
      <c r="AD84" s="3">
        <f t="shared" si="21"/>
        <v>0</v>
      </c>
      <c r="AE84" s="3" t="str">
        <f t="shared" si="22"/>
        <v/>
      </c>
      <c r="AF84" s="3"/>
      <c r="AG84" s="3"/>
      <c r="AH84" s="3"/>
      <c r="AI84" s="3"/>
      <c r="AJ84" s="3" t="str">
        <f>IFERROR(IF(VLOOKUP($A84,EU_Extra!$A:$AD,COLUMN(EU_Extra!AC$3),FALSE)=0,"",VLOOKUP($A84,EU_Extra!$A:$AD,COLUMN(EU_Extra!AC$3),FALSE)),"")</f>
        <v/>
      </c>
      <c r="AK84" s="3" t="str">
        <f>IFERROR(IF(VLOOKUP($A84,EU_Extra!$A:$AD,COLUMN(EU_Extra!AD$3),FALSE)=0,"",VLOOKUP($A84,EU_Extra!$A:$AD,COLUMN(EU_Extra!AD$3),FALSE)),"")</f>
        <v/>
      </c>
      <c r="AO84" s="85" t="str">
        <f t="shared" si="23"/>
        <v>Ausfuhr_EU28_INTRA</v>
      </c>
      <c r="AP84" s="2" t="str">
        <f t="shared" si="24"/>
        <v>Ausfuhr</v>
      </c>
      <c r="AQ84" s="2" t="str">
        <f t="shared" si="25"/>
        <v>EU28_INTRA</v>
      </c>
      <c r="AR84" s="2" t="str">
        <f>VLOOKUP(AQ84,Countries!A:B,2,FALSE)</f>
        <v>EU28_INTRA</v>
      </c>
      <c r="AS84" s="3" t="str">
        <f t="shared" si="26"/>
        <v/>
      </c>
      <c r="AT84" s="3">
        <f t="shared" si="27"/>
        <v>0</v>
      </c>
      <c r="AU84" s="3" t="str">
        <f t="shared" si="28"/>
        <v/>
      </c>
      <c r="AV84" s="15" t="str">
        <f t="shared" si="29"/>
        <v/>
      </c>
      <c r="AW84" s="88" t="str">
        <f t="shared" si="30"/>
        <v/>
      </c>
      <c r="AX84" s="89">
        <f t="shared" si="31"/>
        <v>8.0999999999999984E-8</v>
      </c>
    </row>
    <row r="85" spans="1:50">
      <c r="A85" s="85" t="str">
        <f t="shared" si="17"/>
        <v>Ausfuhr_EA12</v>
      </c>
      <c r="B85" s="2" t="str">
        <f t="shared" si="32"/>
        <v>Ausfuhr</v>
      </c>
      <c r="C85" s="1" t="str">
        <f>Countries!A84</f>
        <v>EA12</v>
      </c>
      <c r="D85" s="3" t="str">
        <f>IFERROR(IF(VLOOKUP($A85,EU_Extra!$A:$AD,COLUMN(EU_Extra!#REF!),FALSE)=0,"",VLOOKUP($A85,EU_Extra!$A:$AD,COLUMN(EU_Extra!#REF!),FALSE)),"")</f>
        <v/>
      </c>
      <c r="E85" s="3" t="str">
        <f>IFERROR(IF(VLOOKUP($A85,EU_Extra!$A:$AD,COLUMN(EU_Extra!#REF!),FALSE)=0,"",VLOOKUP($A85,EU_Extra!$A:$AD,COLUMN(EU_Extra!#REF!),FALSE)),"")</f>
        <v/>
      </c>
      <c r="F85" s="3" t="str">
        <f>IFERROR(IF(VLOOKUP($A85,EU_Extra!$A:$AD,COLUMN(EU_Extra!E$3),FALSE)=0,"",VLOOKUP($A85,EU_Extra!$A:$AD,COLUMN(EU_Extra!E$3),FALSE)),"")</f>
        <v/>
      </c>
      <c r="G85" s="3" t="str">
        <f>IFERROR(IF(VLOOKUP($A85,EU_Extra!$A:$AD,COLUMN(EU_Extra!F$3),FALSE)=0,"",VLOOKUP($A85,EU_Extra!$A:$AD,COLUMN(EU_Extra!F$3),FALSE)),"")</f>
        <v/>
      </c>
      <c r="H85" s="3" t="str">
        <f>IFERROR(IF(VLOOKUP($A85,EU_Extra!$A:$AD,COLUMN(EU_Extra!G$3),FALSE)=0,"",VLOOKUP($A85,EU_Extra!$A:$AD,COLUMN(EU_Extra!G$3),FALSE)),"")</f>
        <v/>
      </c>
      <c r="I85" s="3" t="str">
        <f>IFERROR(IF(VLOOKUP($A85,EU_Extra!$A:$AD,COLUMN(EU_Extra!H$3),FALSE)=0,"",VLOOKUP($A85,EU_Extra!$A:$AD,COLUMN(EU_Extra!H$3),FALSE)),"")</f>
        <v/>
      </c>
      <c r="J85" s="3" t="str">
        <f>IFERROR(IF(VLOOKUP($A85,EU_Extra!$A:$AD,COLUMN(EU_Extra!I$3),FALSE)=0,"",VLOOKUP($A85,EU_Extra!$A:$AD,COLUMN(EU_Extra!I$3),FALSE)),"")</f>
        <v/>
      </c>
      <c r="K85" s="3" t="str">
        <f>IFERROR(IF(VLOOKUP($A85,EU_Extra!$A:$AD,COLUMN(EU_Extra!J$3),FALSE)=0,"",VLOOKUP($A85,EU_Extra!$A:$AD,COLUMN(EU_Extra!J$3),FALSE)),"")</f>
        <v/>
      </c>
      <c r="L85" s="3" t="str">
        <f>IFERROR(IF(VLOOKUP($A85,EU_Extra!$A:$AD,COLUMN(EU_Extra!K$3),FALSE)=0,"",VLOOKUP($A85,EU_Extra!$A:$AD,COLUMN(EU_Extra!K$3),FALSE)),"")</f>
        <v/>
      </c>
      <c r="M85" s="3" t="str">
        <f>IFERROR(IF(VLOOKUP($A85,EU_Extra!$A:$AD,COLUMN(EU_Extra!L$3),FALSE)=0,"",VLOOKUP($A85,EU_Extra!$A:$AD,COLUMN(EU_Extra!L$3),FALSE)),"")</f>
        <v/>
      </c>
      <c r="N85" s="3" t="str">
        <f>IFERROR(IF(VLOOKUP($A85,EU_Extra!$A:$AD,COLUMN(EU_Extra!M$3),FALSE)=0,"",VLOOKUP($A85,EU_Extra!$A:$AD,COLUMN(EU_Extra!M$3),FALSE)),"")</f>
        <v/>
      </c>
      <c r="O85" s="3" t="str">
        <f>IFERROR(IF(VLOOKUP($A85,EU_Extra!$A:$AD,COLUMN(EU_Extra!N$3),FALSE)=0,"",VLOOKUP($A85,EU_Extra!$A:$AD,COLUMN(EU_Extra!N$3),FALSE)),"")</f>
        <v/>
      </c>
      <c r="P85" s="3" t="str">
        <f>IFERROR(IF(VLOOKUP($A85,EU_Extra!$A:$AD,COLUMN(EU_Extra!O$3),FALSE)=0,"",VLOOKUP($A85,EU_Extra!$A:$AD,COLUMN(EU_Extra!O$3),FALSE)),"")</f>
        <v/>
      </c>
      <c r="Q85" s="3" t="str">
        <f>IFERROR(IF(VLOOKUP($A85,EU_Extra!$A:$AD,COLUMN(EU_Extra!P$3),FALSE)=0,"",VLOOKUP($A85,EU_Extra!$A:$AD,COLUMN(EU_Extra!P$3),FALSE)),"")</f>
        <v/>
      </c>
      <c r="R85" s="3" t="str">
        <f>IFERROR(IF(VLOOKUP($A85,EU_Extra!$A:$AD,COLUMN(EU_Extra!Q$3),FALSE)=0,"",VLOOKUP($A85,EU_Extra!$A:$AD,COLUMN(EU_Extra!Q$3),FALSE)),"")</f>
        <v/>
      </c>
      <c r="S85" s="3" t="str">
        <f>IFERROR(IF(VLOOKUP($A85,EU_Extra!$A:$AD,COLUMN(EU_Extra!R$3),FALSE)=0,"",VLOOKUP($A85,EU_Extra!$A:$AD,COLUMN(EU_Extra!R$3),FALSE)),"")</f>
        <v/>
      </c>
      <c r="T85" s="3" t="str">
        <f>IFERROR(IF(VLOOKUP($A85,EU_Extra!$A:$AD,COLUMN(EU_Extra!S$3),FALSE)=0,"",VLOOKUP($A85,EU_Extra!$A:$AD,COLUMN(EU_Extra!S$3),FALSE)),"")</f>
        <v/>
      </c>
      <c r="U85" s="3" t="str">
        <f>IFERROR(IF(VLOOKUP($A85,EU_Extra!$A:$AD,COLUMN(EU_Extra!T$3),FALSE)=0,"",VLOOKUP($A85,EU_Extra!$A:$AD,COLUMN(EU_Extra!T$3),FALSE)),"")</f>
        <v/>
      </c>
      <c r="V85" s="3" t="str">
        <f>IFERROR(IF(VLOOKUP($A85,EU_Extra!$A:$AD,COLUMN(EU_Extra!U$3),FALSE)=0,"",VLOOKUP($A85,EU_Extra!$A:$AD,COLUMN(EU_Extra!U$3),FALSE)),"")</f>
        <v/>
      </c>
      <c r="W85" s="3" t="str">
        <f>IFERROR(IF(VLOOKUP($A85,EU_Extra!$A:$AD,COLUMN(EU_Extra!V$3),FALSE)=0,"",VLOOKUP($A85,EU_Extra!$A:$AD,COLUMN(EU_Extra!V$3),FALSE)),"")</f>
        <v/>
      </c>
      <c r="X85" s="3" t="str">
        <f>IFERROR(IF(VLOOKUP($A85,EU_Extra!$A:$AD,COLUMN(EU_Extra!W$3),FALSE)=0,"",VLOOKUP($A85,EU_Extra!$A:$AD,COLUMN(EU_Extra!W$3),FALSE)),"")</f>
        <v/>
      </c>
      <c r="Y85" s="3" t="str">
        <f>IFERROR(IF(VLOOKUP($A85,EU_Extra!$A:$AD,COLUMN(EU_Extra!X$3),FALSE)=0,"",VLOOKUP($A85,EU_Extra!$A:$AD,COLUMN(EU_Extra!X$3),FALSE)),"")</f>
        <v/>
      </c>
      <c r="Z85" s="3" t="str">
        <f>IFERROR(IF(VLOOKUP($A85,EU_Extra!$A:$AD,COLUMN(EU_Extra!Y$3),FALSE)=0,"",VLOOKUP($A85,EU_Extra!$A:$AD,COLUMN(EU_Extra!Y$3),FALSE)),"")</f>
        <v/>
      </c>
      <c r="AA85" s="157">
        <f t="shared" si="18"/>
        <v>0</v>
      </c>
      <c r="AB85" s="3">
        <f t="shared" si="19"/>
        <v>0</v>
      </c>
      <c r="AC85" s="3">
        <f t="shared" si="20"/>
        <v>0</v>
      </c>
      <c r="AD85" s="3">
        <f t="shared" si="21"/>
        <v>0</v>
      </c>
      <c r="AE85" s="3" t="str">
        <f t="shared" si="22"/>
        <v/>
      </c>
      <c r="AF85" s="3"/>
      <c r="AG85" s="3"/>
      <c r="AH85" s="3"/>
      <c r="AI85" s="3"/>
      <c r="AJ85" s="3" t="str">
        <f>IFERROR(IF(VLOOKUP($A85,EU_Extra!$A:$AD,COLUMN(EU_Extra!AC$3),FALSE)=0,"",VLOOKUP($A85,EU_Extra!$A:$AD,COLUMN(EU_Extra!AC$3),FALSE)),"")</f>
        <v/>
      </c>
      <c r="AK85" s="3" t="str">
        <f>IFERROR(IF(VLOOKUP($A85,EU_Extra!$A:$AD,COLUMN(EU_Extra!AD$3),FALSE)=0,"",VLOOKUP($A85,EU_Extra!$A:$AD,COLUMN(EU_Extra!AD$3),FALSE)),"")</f>
        <v/>
      </c>
      <c r="AO85" s="85" t="str">
        <f t="shared" si="23"/>
        <v>Ausfuhr_EA12</v>
      </c>
      <c r="AP85" s="2" t="str">
        <f t="shared" si="24"/>
        <v>Ausfuhr</v>
      </c>
      <c r="AQ85" s="2" t="str">
        <f t="shared" si="25"/>
        <v>EA12</v>
      </c>
      <c r="AR85" s="2" t="str">
        <f>VLOOKUP(AQ85,Countries!A:B,2,FALSE)</f>
        <v>EURO AREA 12 (AT, BE, DE, ES, FI, FR, GR, IE, IT, LU, NL, PT)</v>
      </c>
      <c r="AS85" s="3" t="str">
        <f t="shared" si="26"/>
        <v/>
      </c>
      <c r="AT85" s="3">
        <f t="shared" si="27"/>
        <v>0</v>
      </c>
      <c r="AU85" s="3" t="str">
        <f t="shared" si="28"/>
        <v/>
      </c>
      <c r="AV85" s="15" t="str">
        <f t="shared" si="29"/>
        <v/>
      </c>
      <c r="AW85" s="88" t="str">
        <f t="shared" si="30"/>
        <v/>
      </c>
      <c r="AX85" s="89">
        <f t="shared" si="31"/>
        <v>8.1999999999999993E-8</v>
      </c>
    </row>
    <row r="86" spans="1:50">
      <c r="A86" s="85" t="str">
        <f t="shared" si="17"/>
        <v>Ausfuhr_EA13</v>
      </c>
      <c r="B86" s="2" t="str">
        <f t="shared" si="32"/>
        <v>Ausfuhr</v>
      </c>
      <c r="C86" s="1" t="str">
        <f>Countries!A85</f>
        <v>EA13</v>
      </c>
      <c r="D86" s="3" t="str">
        <f>IFERROR(IF(VLOOKUP($A86,EU_Extra!$A:$AD,COLUMN(EU_Extra!#REF!),FALSE)=0,"",VLOOKUP($A86,EU_Extra!$A:$AD,COLUMN(EU_Extra!#REF!),FALSE)),"")</f>
        <v/>
      </c>
      <c r="E86" s="3" t="str">
        <f>IFERROR(IF(VLOOKUP($A86,EU_Extra!$A:$AD,COLUMN(EU_Extra!#REF!),FALSE)=0,"",VLOOKUP($A86,EU_Extra!$A:$AD,COLUMN(EU_Extra!#REF!),FALSE)),"")</f>
        <v/>
      </c>
      <c r="F86" s="3" t="str">
        <f>IFERROR(IF(VLOOKUP($A86,EU_Extra!$A:$AD,COLUMN(EU_Extra!E$3),FALSE)=0,"",VLOOKUP($A86,EU_Extra!$A:$AD,COLUMN(EU_Extra!E$3),FALSE)),"")</f>
        <v/>
      </c>
      <c r="G86" s="3" t="str">
        <f>IFERROR(IF(VLOOKUP($A86,EU_Extra!$A:$AD,COLUMN(EU_Extra!F$3),FALSE)=0,"",VLOOKUP($A86,EU_Extra!$A:$AD,COLUMN(EU_Extra!F$3),FALSE)),"")</f>
        <v/>
      </c>
      <c r="H86" s="3" t="str">
        <f>IFERROR(IF(VLOOKUP($A86,EU_Extra!$A:$AD,COLUMN(EU_Extra!G$3),FALSE)=0,"",VLOOKUP($A86,EU_Extra!$A:$AD,COLUMN(EU_Extra!G$3),FALSE)),"")</f>
        <v/>
      </c>
      <c r="I86" s="3" t="str">
        <f>IFERROR(IF(VLOOKUP($A86,EU_Extra!$A:$AD,COLUMN(EU_Extra!H$3),FALSE)=0,"",VLOOKUP($A86,EU_Extra!$A:$AD,COLUMN(EU_Extra!H$3),FALSE)),"")</f>
        <v/>
      </c>
      <c r="J86" s="3" t="str">
        <f>IFERROR(IF(VLOOKUP($A86,EU_Extra!$A:$AD,COLUMN(EU_Extra!I$3),FALSE)=0,"",VLOOKUP($A86,EU_Extra!$A:$AD,COLUMN(EU_Extra!I$3),FALSE)),"")</f>
        <v/>
      </c>
      <c r="K86" s="3" t="str">
        <f>IFERROR(IF(VLOOKUP($A86,EU_Extra!$A:$AD,COLUMN(EU_Extra!J$3),FALSE)=0,"",VLOOKUP($A86,EU_Extra!$A:$AD,COLUMN(EU_Extra!J$3),FALSE)),"")</f>
        <v/>
      </c>
      <c r="L86" s="3" t="str">
        <f>IFERROR(IF(VLOOKUP($A86,EU_Extra!$A:$AD,COLUMN(EU_Extra!K$3),FALSE)=0,"",VLOOKUP($A86,EU_Extra!$A:$AD,COLUMN(EU_Extra!K$3),FALSE)),"")</f>
        <v/>
      </c>
      <c r="M86" s="3" t="str">
        <f>IFERROR(IF(VLOOKUP($A86,EU_Extra!$A:$AD,COLUMN(EU_Extra!L$3),FALSE)=0,"",VLOOKUP($A86,EU_Extra!$A:$AD,COLUMN(EU_Extra!L$3),FALSE)),"")</f>
        <v/>
      </c>
      <c r="N86" s="3" t="str">
        <f>IFERROR(IF(VLOOKUP($A86,EU_Extra!$A:$AD,COLUMN(EU_Extra!M$3),FALSE)=0,"",VLOOKUP($A86,EU_Extra!$A:$AD,COLUMN(EU_Extra!M$3),FALSE)),"")</f>
        <v/>
      </c>
      <c r="O86" s="3" t="str">
        <f>IFERROR(IF(VLOOKUP($A86,EU_Extra!$A:$AD,COLUMN(EU_Extra!N$3),FALSE)=0,"",VLOOKUP($A86,EU_Extra!$A:$AD,COLUMN(EU_Extra!N$3),FALSE)),"")</f>
        <v/>
      </c>
      <c r="P86" s="3" t="str">
        <f>IFERROR(IF(VLOOKUP($A86,EU_Extra!$A:$AD,COLUMN(EU_Extra!O$3),FALSE)=0,"",VLOOKUP($A86,EU_Extra!$A:$AD,COLUMN(EU_Extra!O$3),FALSE)),"")</f>
        <v/>
      </c>
      <c r="Q86" s="3" t="str">
        <f>IFERROR(IF(VLOOKUP($A86,EU_Extra!$A:$AD,COLUMN(EU_Extra!P$3),FALSE)=0,"",VLOOKUP($A86,EU_Extra!$A:$AD,COLUMN(EU_Extra!P$3),FALSE)),"")</f>
        <v/>
      </c>
      <c r="R86" s="3" t="str">
        <f>IFERROR(IF(VLOOKUP($A86,EU_Extra!$A:$AD,COLUMN(EU_Extra!Q$3),FALSE)=0,"",VLOOKUP($A86,EU_Extra!$A:$AD,COLUMN(EU_Extra!Q$3),FALSE)),"")</f>
        <v/>
      </c>
      <c r="S86" s="3" t="str">
        <f>IFERROR(IF(VLOOKUP($A86,EU_Extra!$A:$AD,COLUMN(EU_Extra!R$3),FALSE)=0,"",VLOOKUP($A86,EU_Extra!$A:$AD,COLUMN(EU_Extra!R$3),FALSE)),"")</f>
        <v/>
      </c>
      <c r="T86" s="3" t="str">
        <f>IFERROR(IF(VLOOKUP($A86,EU_Extra!$A:$AD,COLUMN(EU_Extra!S$3),FALSE)=0,"",VLOOKUP($A86,EU_Extra!$A:$AD,COLUMN(EU_Extra!S$3),FALSE)),"")</f>
        <v/>
      </c>
      <c r="U86" s="3" t="str">
        <f>IFERROR(IF(VLOOKUP($A86,EU_Extra!$A:$AD,COLUMN(EU_Extra!T$3),FALSE)=0,"",VLOOKUP($A86,EU_Extra!$A:$AD,COLUMN(EU_Extra!T$3),FALSE)),"")</f>
        <v/>
      </c>
      <c r="V86" s="3" t="str">
        <f>IFERROR(IF(VLOOKUP($A86,EU_Extra!$A:$AD,COLUMN(EU_Extra!U$3),FALSE)=0,"",VLOOKUP($A86,EU_Extra!$A:$AD,COLUMN(EU_Extra!U$3),FALSE)),"")</f>
        <v/>
      </c>
      <c r="W86" s="3" t="str">
        <f>IFERROR(IF(VLOOKUP($A86,EU_Extra!$A:$AD,COLUMN(EU_Extra!V$3),FALSE)=0,"",VLOOKUP($A86,EU_Extra!$A:$AD,COLUMN(EU_Extra!V$3),FALSE)),"")</f>
        <v/>
      </c>
      <c r="X86" s="3" t="str">
        <f>IFERROR(IF(VLOOKUP($A86,EU_Extra!$A:$AD,COLUMN(EU_Extra!W$3),FALSE)=0,"",VLOOKUP($A86,EU_Extra!$A:$AD,COLUMN(EU_Extra!W$3),FALSE)),"")</f>
        <v/>
      </c>
      <c r="Y86" s="3" t="str">
        <f>IFERROR(IF(VLOOKUP($A86,EU_Extra!$A:$AD,COLUMN(EU_Extra!X$3),FALSE)=0,"",VLOOKUP($A86,EU_Extra!$A:$AD,COLUMN(EU_Extra!X$3),FALSE)),"")</f>
        <v/>
      </c>
      <c r="Z86" s="3" t="str">
        <f>IFERROR(IF(VLOOKUP($A86,EU_Extra!$A:$AD,COLUMN(EU_Extra!Y$3),FALSE)=0,"",VLOOKUP($A86,EU_Extra!$A:$AD,COLUMN(EU_Extra!Y$3),FALSE)),"")</f>
        <v/>
      </c>
      <c r="AA86" s="157">
        <f t="shared" si="18"/>
        <v>0</v>
      </c>
      <c r="AB86" s="3">
        <f t="shared" si="19"/>
        <v>0</v>
      </c>
      <c r="AC86" s="3">
        <f t="shared" si="20"/>
        <v>0</v>
      </c>
      <c r="AD86" s="3">
        <f t="shared" si="21"/>
        <v>0</v>
      </c>
      <c r="AE86" s="3" t="str">
        <f t="shared" si="22"/>
        <v/>
      </c>
      <c r="AF86" s="3"/>
      <c r="AG86" s="3"/>
      <c r="AH86" s="3"/>
      <c r="AI86" s="3"/>
      <c r="AJ86" s="3" t="str">
        <f>IFERROR(IF(VLOOKUP($A86,EU_Extra!$A:$AD,COLUMN(EU_Extra!AC$3),FALSE)=0,"",VLOOKUP($A86,EU_Extra!$A:$AD,COLUMN(EU_Extra!AC$3),FALSE)),"")</f>
        <v/>
      </c>
      <c r="AK86" s="3" t="str">
        <f>IFERROR(IF(VLOOKUP($A86,EU_Extra!$A:$AD,COLUMN(EU_Extra!AD$3),FALSE)=0,"",VLOOKUP($A86,EU_Extra!$A:$AD,COLUMN(EU_Extra!AD$3),FALSE)),"")</f>
        <v/>
      </c>
      <c r="AO86" s="85" t="str">
        <f t="shared" si="23"/>
        <v>Ausfuhr_EA13</v>
      </c>
      <c r="AP86" s="2" t="str">
        <f t="shared" si="24"/>
        <v>Ausfuhr</v>
      </c>
      <c r="AQ86" s="2" t="str">
        <f t="shared" si="25"/>
        <v>EA13</v>
      </c>
      <c r="AR86" s="2" t="str">
        <f>VLOOKUP(AQ86,Countries!A:B,2,FALSE)</f>
        <v>EURO AREA 13 (AT, BE, DE, ES, FI, FR, GR, IE, IT, LU, NL, PT,SI)</v>
      </c>
      <c r="AS86" s="3" t="str">
        <f t="shared" si="26"/>
        <v/>
      </c>
      <c r="AT86" s="3">
        <f t="shared" si="27"/>
        <v>0</v>
      </c>
      <c r="AU86" s="3" t="str">
        <f t="shared" si="28"/>
        <v/>
      </c>
      <c r="AV86" s="15" t="str">
        <f t="shared" si="29"/>
        <v/>
      </c>
      <c r="AW86" s="88" t="str">
        <f t="shared" si="30"/>
        <v/>
      </c>
      <c r="AX86" s="89">
        <f t="shared" si="31"/>
        <v>8.2999999999999989E-8</v>
      </c>
    </row>
    <row r="87" spans="1:50">
      <c r="A87" s="85" t="str">
        <f t="shared" si="17"/>
        <v>Ausfuhr_EA15</v>
      </c>
      <c r="B87" s="2" t="str">
        <f t="shared" si="32"/>
        <v>Ausfuhr</v>
      </c>
      <c r="C87" s="1" t="str">
        <f>Countries!A86</f>
        <v>EA15</v>
      </c>
      <c r="D87" s="3" t="str">
        <f>IFERROR(IF(VLOOKUP($A87,EU_Extra!$A:$AD,COLUMN(EU_Extra!#REF!),FALSE)=0,"",VLOOKUP($A87,EU_Extra!$A:$AD,COLUMN(EU_Extra!#REF!),FALSE)),"")</f>
        <v/>
      </c>
      <c r="E87" s="3" t="str">
        <f>IFERROR(IF(VLOOKUP($A87,EU_Extra!$A:$AD,COLUMN(EU_Extra!#REF!),FALSE)=0,"",VLOOKUP($A87,EU_Extra!$A:$AD,COLUMN(EU_Extra!#REF!),FALSE)),"")</f>
        <v/>
      </c>
      <c r="F87" s="3" t="str">
        <f>IFERROR(IF(VLOOKUP($A87,EU_Extra!$A:$AD,COLUMN(EU_Extra!E$3),FALSE)=0,"",VLOOKUP($A87,EU_Extra!$A:$AD,COLUMN(EU_Extra!E$3),FALSE)),"")</f>
        <v/>
      </c>
      <c r="G87" s="3" t="str">
        <f>IFERROR(IF(VLOOKUP($A87,EU_Extra!$A:$AD,COLUMN(EU_Extra!F$3),FALSE)=0,"",VLOOKUP($A87,EU_Extra!$A:$AD,COLUMN(EU_Extra!F$3),FALSE)),"")</f>
        <v/>
      </c>
      <c r="H87" s="3" t="str">
        <f>IFERROR(IF(VLOOKUP($A87,EU_Extra!$A:$AD,COLUMN(EU_Extra!G$3),FALSE)=0,"",VLOOKUP($A87,EU_Extra!$A:$AD,COLUMN(EU_Extra!G$3),FALSE)),"")</f>
        <v/>
      </c>
      <c r="I87" s="3" t="str">
        <f>IFERROR(IF(VLOOKUP($A87,EU_Extra!$A:$AD,COLUMN(EU_Extra!H$3),FALSE)=0,"",VLOOKUP($A87,EU_Extra!$A:$AD,COLUMN(EU_Extra!H$3),FALSE)),"")</f>
        <v/>
      </c>
      <c r="J87" s="3" t="str">
        <f>IFERROR(IF(VLOOKUP($A87,EU_Extra!$A:$AD,COLUMN(EU_Extra!I$3),FALSE)=0,"",VLOOKUP($A87,EU_Extra!$A:$AD,COLUMN(EU_Extra!I$3),FALSE)),"")</f>
        <v/>
      </c>
      <c r="K87" s="3" t="str">
        <f>IFERROR(IF(VLOOKUP($A87,EU_Extra!$A:$AD,COLUMN(EU_Extra!J$3),FALSE)=0,"",VLOOKUP($A87,EU_Extra!$A:$AD,COLUMN(EU_Extra!J$3),FALSE)),"")</f>
        <v/>
      </c>
      <c r="L87" s="3" t="str">
        <f>IFERROR(IF(VLOOKUP($A87,EU_Extra!$A:$AD,COLUMN(EU_Extra!K$3),FALSE)=0,"",VLOOKUP($A87,EU_Extra!$A:$AD,COLUMN(EU_Extra!K$3),FALSE)),"")</f>
        <v/>
      </c>
      <c r="M87" s="3" t="str">
        <f>IFERROR(IF(VLOOKUP($A87,EU_Extra!$A:$AD,COLUMN(EU_Extra!L$3),FALSE)=0,"",VLOOKUP($A87,EU_Extra!$A:$AD,COLUMN(EU_Extra!L$3),FALSE)),"")</f>
        <v/>
      </c>
      <c r="N87" s="3" t="str">
        <f>IFERROR(IF(VLOOKUP($A87,EU_Extra!$A:$AD,COLUMN(EU_Extra!M$3),FALSE)=0,"",VLOOKUP($A87,EU_Extra!$A:$AD,COLUMN(EU_Extra!M$3),FALSE)),"")</f>
        <v/>
      </c>
      <c r="O87" s="3" t="str">
        <f>IFERROR(IF(VLOOKUP($A87,EU_Extra!$A:$AD,COLUMN(EU_Extra!N$3),FALSE)=0,"",VLOOKUP($A87,EU_Extra!$A:$AD,COLUMN(EU_Extra!N$3),FALSE)),"")</f>
        <v/>
      </c>
      <c r="P87" s="3" t="str">
        <f>IFERROR(IF(VLOOKUP($A87,EU_Extra!$A:$AD,COLUMN(EU_Extra!O$3),FALSE)=0,"",VLOOKUP($A87,EU_Extra!$A:$AD,COLUMN(EU_Extra!O$3),FALSE)),"")</f>
        <v/>
      </c>
      <c r="Q87" s="3" t="str">
        <f>IFERROR(IF(VLOOKUP($A87,EU_Extra!$A:$AD,COLUMN(EU_Extra!P$3),FALSE)=0,"",VLOOKUP($A87,EU_Extra!$A:$AD,COLUMN(EU_Extra!P$3),FALSE)),"")</f>
        <v/>
      </c>
      <c r="R87" s="3" t="str">
        <f>IFERROR(IF(VLOOKUP($A87,EU_Extra!$A:$AD,COLUMN(EU_Extra!Q$3),FALSE)=0,"",VLOOKUP($A87,EU_Extra!$A:$AD,COLUMN(EU_Extra!Q$3),FALSE)),"")</f>
        <v/>
      </c>
      <c r="S87" s="3" t="str">
        <f>IFERROR(IF(VLOOKUP($A87,EU_Extra!$A:$AD,COLUMN(EU_Extra!R$3),FALSE)=0,"",VLOOKUP($A87,EU_Extra!$A:$AD,COLUMN(EU_Extra!R$3),FALSE)),"")</f>
        <v/>
      </c>
      <c r="T87" s="3" t="str">
        <f>IFERROR(IF(VLOOKUP($A87,EU_Extra!$A:$AD,COLUMN(EU_Extra!S$3),FALSE)=0,"",VLOOKUP($A87,EU_Extra!$A:$AD,COLUMN(EU_Extra!S$3),FALSE)),"")</f>
        <v/>
      </c>
      <c r="U87" s="3" t="str">
        <f>IFERROR(IF(VLOOKUP($A87,EU_Extra!$A:$AD,COLUMN(EU_Extra!T$3),FALSE)=0,"",VLOOKUP($A87,EU_Extra!$A:$AD,COLUMN(EU_Extra!T$3),FALSE)),"")</f>
        <v/>
      </c>
      <c r="V87" s="3" t="str">
        <f>IFERROR(IF(VLOOKUP($A87,EU_Extra!$A:$AD,COLUMN(EU_Extra!U$3),FALSE)=0,"",VLOOKUP($A87,EU_Extra!$A:$AD,COLUMN(EU_Extra!U$3),FALSE)),"")</f>
        <v/>
      </c>
      <c r="W87" s="3" t="str">
        <f>IFERROR(IF(VLOOKUP($A87,EU_Extra!$A:$AD,COLUMN(EU_Extra!V$3),FALSE)=0,"",VLOOKUP($A87,EU_Extra!$A:$AD,COLUMN(EU_Extra!V$3),FALSE)),"")</f>
        <v/>
      </c>
      <c r="X87" s="3" t="str">
        <f>IFERROR(IF(VLOOKUP($A87,EU_Extra!$A:$AD,COLUMN(EU_Extra!W$3),FALSE)=0,"",VLOOKUP($A87,EU_Extra!$A:$AD,COLUMN(EU_Extra!W$3),FALSE)),"")</f>
        <v/>
      </c>
      <c r="Y87" s="3" t="str">
        <f>IFERROR(IF(VLOOKUP($A87,EU_Extra!$A:$AD,COLUMN(EU_Extra!X$3),FALSE)=0,"",VLOOKUP($A87,EU_Extra!$A:$AD,COLUMN(EU_Extra!X$3),FALSE)),"")</f>
        <v/>
      </c>
      <c r="Z87" s="3" t="str">
        <f>IFERROR(IF(VLOOKUP($A87,EU_Extra!$A:$AD,COLUMN(EU_Extra!Y$3),FALSE)=0,"",VLOOKUP($A87,EU_Extra!$A:$AD,COLUMN(EU_Extra!Y$3),FALSE)),"")</f>
        <v/>
      </c>
      <c r="AA87" s="157">
        <f t="shared" si="18"/>
        <v>0</v>
      </c>
      <c r="AB87" s="3">
        <f t="shared" si="19"/>
        <v>0</v>
      </c>
      <c r="AC87" s="3">
        <f t="shared" si="20"/>
        <v>0</v>
      </c>
      <c r="AD87" s="3">
        <f t="shared" si="21"/>
        <v>0</v>
      </c>
      <c r="AE87" s="3" t="str">
        <f t="shared" si="22"/>
        <v/>
      </c>
      <c r="AF87" s="3"/>
      <c r="AG87" s="3"/>
      <c r="AH87" s="3"/>
      <c r="AI87" s="3"/>
      <c r="AJ87" s="3" t="str">
        <f>IFERROR(IF(VLOOKUP($A87,EU_Extra!$A:$AD,COLUMN(EU_Extra!AC$3),FALSE)=0,"",VLOOKUP($A87,EU_Extra!$A:$AD,COLUMN(EU_Extra!AC$3),FALSE)),"")</f>
        <v/>
      </c>
      <c r="AK87" s="3" t="str">
        <f>IFERROR(IF(VLOOKUP($A87,EU_Extra!$A:$AD,COLUMN(EU_Extra!AD$3),FALSE)=0,"",VLOOKUP($A87,EU_Extra!$A:$AD,COLUMN(EU_Extra!AD$3),FALSE)),"")</f>
        <v/>
      </c>
      <c r="AO87" s="85" t="str">
        <f t="shared" si="23"/>
        <v>Ausfuhr_EA15</v>
      </c>
      <c r="AP87" s="2" t="str">
        <f t="shared" si="24"/>
        <v>Ausfuhr</v>
      </c>
      <c r="AQ87" s="2" t="str">
        <f t="shared" si="25"/>
        <v>EA15</v>
      </c>
      <c r="AR87" s="2" t="str">
        <f>VLOOKUP(AQ87,Countries!A:B,2,FALSE)</f>
        <v>EURO AREA 15 (AT, BE, CY, DE, ES, FI, FR, GR, IE, IT, LU, MT, NL, PT, SI)</v>
      </c>
      <c r="AS87" s="3" t="str">
        <f t="shared" si="26"/>
        <v/>
      </c>
      <c r="AT87" s="3">
        <f t="shared" si="27"/>
        <v>0</v>
      </c>
      <c r="AU87" s="3" t="str">
        <f t="shared" si="28"/>
        <v/>
      </c>
      <c r="AV87" s="15" t="str">
        <f t="shared" si="29"/>
        <v/>
      </c>
      <c r="AW87" s="88" t="str">
        <f t="shared" si="30"/>
        <v/>
      </c>
      <c r="AX87" s="89">
        <f t="shared" si="31"/>
        <v>8.3999999999999985E-8</v>
      </c>
    </row>
    <row r="88" spans="1:50">
      <c r="A88" s="85" t="str">
        <f t="shared" si="17"/>
        <v>Ausfuhr_EA16</v>
      </c>
      <c r="B88" s="2" t="str">
        <f t="shared" si="32"/>
        <v>Ausfuhr</v>
      </c>
      <c r="C88" s="1" t="str">
        <f>Countries!A87</f>
        <v>EA16</v>
      </c>
      <c r="D88" s="3" t="str">
        <f>IFERROR(IF(VLOOKUP($A88,EU_Extra!$A:$AD,COLUMN(EU_Extra!#REF!),FALSE)=0,"",VLOOKUP($A88,EU_Extra!$A:$AD,COLUMN(EU_Extra!#REF!),FALSE)),"")</f>
        <v/>
      </c>
      <c r="E88" s="3" t="str">
        <f>IFERROR(IF(VLOOKUP($A88,EU_Extra!$A:$AD,COLUMN(EU_Extra!#REF!),FALSE)=0,"",VLOOKUP($A88,EU_Extra!$A:$AD,COLUMN(EU_Extra!#REF!),FALSE)),"")</f>
        <v/>
      </c>
      <c r="F88" s="3" t="str">
        <f>IFERROR(IF(VLOOKUP($A88,EU_Extra!$A:$AD,COLUMN(EU_Extra!E$3),FALSE)=0,"",VLOOKUP($A88,EU_Extra!$A:$AD,COLUMN(EU_Extra!E$3),FALSE)),"")</f>
        <v/>
      </c>
      <c r="G88" s="3" t="str">
        <f>IFERROR(IF(VLOOKUP($A88,EU_Extra!$A:$AD,COLUMN(EU_Extra!F$3),FALSE)=0,"",VLOOKUP($A88,EU_Extra!$A:$AD,COLUMN(EU_Extra!F$3),FALSE)),"")</f>
        <v/>
      </c>
      <c r="H88" s="3" t="str">
        <f>IFERROR(IF(VLOOKUP($A88,EU_Extra!$A:$AD,COLUMN(EU_Extra!G$3),FALSE)=0,"",VLOOKUP($A88,EU_Extra!$A:$AD,COLUMN(EU_Extra!G$3),FALSE)),"")</f>
        <v/>
      </c>
      <c r="I88" s="3" t="str">
        <f>IFERROR(IF(VLOOKUP($A88,EU_Extra!$A:$AD,COLUMN(EU_Extra!H$3),FALSE)=0,"",VLOOKUP($A88,EU_Extra!$A:$AD,COLUMN(EU_Extra!H$3),FALSE)),"")</f>
        <v/>
      </c>
      <c r="J88" s="3" t="str">
        <f>IFERROR(IF(VLOOKUP($A88,EU_Extra!$A:$AD,COLUMN(EU_Extra!I$3),FALSE)=0,"",VLOOKUP($A88,EU_Extra!$A:$AD,COLUMN(EU_Extra!I$3),FALSE)),"")</f>
        <v/>
      </c>
      <c r="K88" s="3" t="str">
        <f>IFERROR(IF(VLOOKUP($A88,EU_Extra!$A:$AD,COLUMN(EU_Extra!J$3),FALSE)=0,"",VLOOKUP($A88,EU_Extra!$A:$AD,COLUMN(EU_Extra!J$3),FALSE)),"")</f>
        <v/>
      </c>
      <c r="L88" s="3" t="str">
        <f>IFERROR(IF(VLOOKUP($A88,EU_Extra!$A:$AD,COLUMN(EU_Extra!K$3),FALSE)=0,"",VLOOKUP($A88,EU_Extra!$A:$AD,COLUMN(EU_Extra!K$3),FALSE)),"")</f>
        <v/>
      </c>
      <c r="M88" s="3" t="str">
        <f>IFERROR(IF(VLOOKUP($A88,EU_Extra!$A:$AD,COLUMN(EU_Extra!L$3),FALSE)=0,"",VLOOKUP($A88,EU_Extra!$A:$AD,COLUMN(EU_Extra!L$3),FALSE)),"")</f>
        <v/>
      </c>
      <c r="N88" s="3" t="str">
        <f>IFERROR(IF(VLOOKUP($A88,EU_Extra!$A:$AD,COLUMN(EU_Extra!M$3),FALSE)=0,"",VLOOKUP($A88,EU_Extra!$A:$AD,COLUMN(EU_Extra!M$3),FALSE)),"")</f>
        <v/>
      </c>
      <c r="O88" s="3" t="str">
        <f>IFERROR(IF(VLOOKUP($A88,EU_Extra!$A:$AD,COLUMN(EU_Extra!N$3),FALSE)=0,"",VLOOKUP($A88,EU_Extra!$A:$AD,COLUMN(EU_Extra!N$3),FALSE)),"")</f>
        <v/>
      </c>
      <c r="P88" s="3" t="str">
        <f>IFERROR(IF(VLOOKUP($A88,EU_Extra!$A:$AD,COLUMN(EU_Extra!O$3),FALSE)=0,"",VLOOKUP($A88,EU_Extra!$A:$AD,COLUMN(EU_Extra!O$3),FALSE)),"")</f>
        <v/>
      </c>
      <c r="Q88" s="3" t="str">
        <f>IFERROR(IF(VLOOKUP($A88,EU_Extra!$A:$AD,COLUMN(EU_Extra!P$3),FALSE)=0,"",VLOOKUP($A88,EU_Extra!$A:$AD,COLUMN(EU_Extra!P$3),FALSE)),"")</f>
        <v/>
      </c>
      <c r="R88" s="3" t="str">
        <f>IFERROR(IF(VLOOKUP($A88,EU_Extra!$A:$AD,COLUMN(EU_Extra!Q$3),FALSE)=0,"",VLOOKUP($A88,EU_Extra!$A:$AD,COLUMN(EU_Extra!Q$3),FALSE)),"")</f>
        <v/>
      </c>
      <c r="S88" s="3" t="str">
        <f>IFERROR(IF(VLOOKUP($A88,EU_Extra!$A:$AD,COLUMN(EU_Extra!R$3),FALSE)=0,"",VLOOKUP($A88,EU_Extra!$A:$AD,COLUMN(EU_Extra!R$3),FALSE)),"")</f>
        <v/>
      </c>
      <c r="T88" s="3" t="str">
        <f>IFERROR(IF(VLOOKUP($A88,EU_Extra!$A:$AD,COLUMN(EU_Extra!S$3),FALSE)=0,"",VLOOKUP($A88,EU_Extra!$A:$AD,COLUMN(EU_Extra!S$3),FALSE)),"")</f>
        <v/>
      </c>
      <c r="U88" s="3" t="str">
        <f>IFERROR(IF(VLOOKUP($A88,EU_Extra!$A:$AD,COLUMN(EU_Extra!T$3),FALSE)=0,"",VLOOKUP($A88,EU_Extra!$A:$AD,COLUMN(EU_Extra!T$3),FALSE)),"")</f>
        <v/>
      </c>
      <c r="V88" s="3" t="str">
        <f>IFERROR(IF(VLOOKUP($A88,EU_Extra!$A:$AD,COLUMN(EU_Extra!U$3),FALSE)=0,"",VLOOKUP($A88,EU_Extra!$A:$AD,COLUMN(EU_Extra!U$3),FALSE)),"")</f>
        <v/>
      </c>
      <c r="W88" s="3" t="str">
        <f>IFERROR(IF(VLOOKUP($A88,EU_Extra!$A:$AD,COLUMN(EU_Extra!V$3),FALSE)=0,"",VLOOKUP($A88,EU_Extra!$A:$AD,COLUMN(EU_Extra!V$3),FALSE)),"")</f>
        <v/>
      </c>
      <c r="X88" s="3" t="str">
        <f>IFERROR(IF(VLOOKUP($A88,EU_Extra!$A:$AD,COLUMN(EU_Extra!W$3),FALSE)=0,"",VLOOKUP($A88,EU_Extra!$A:$AD,COLUMN(EU_Extra!W$3),FALSE)),"")</f>
        <v/>
      </c>
      <c r="Y88" s="3" t="str">
        <f>IFERROR(IF(VLOOKUP($A88,EU_Extra!$A:$AD,COLUMN(EU_Extra!X$3),FALSE)=0,"",VLOOKUP($A88,EU_Extra!$A:$AD,COLUMN(EU_Extra!X$3),FALSE)),"")</f>
        <v/>
      </c>
      <c r="Z88" s="3" t="str">
        <f>IFERROR(IF(VLOOKUP($A88,EU_Extra!$A:$AD,COLUMN(EU_Extra!Y$3),FALSE)=0,"",VLOOKUP($A88,EU_Extra!$A:$AD,COLUMN(EU_Extra!Y$3),FALSE)),"")</f>
        <v/>
      </c>
      <c r="AA88" s="157">
        <f t="shared" si="18"/>
        <v>0</v>
      </c>
      <c r="AB88" s="3">
        <f t="shared" si="19"/>
        <v>0</v>
      </c>
      <c r="AC88" s="3">
        <f t="shared" si="20"/>
        <v>0</v>
      </c>
      <c r="AD88" s="3">
        <f t="shared" si="21"/>
        <v>0</v>
      </c>
      <c r="AE88" s="3" t="str">
        <f t="shared" si="22"/>
        <v/>
      </c>
      <c r="AF88" s="3"/>
      <c r="AG88" s="3"/>
      <c r="AH88" s="3"/>
      <c r="AI88" s="3"/>
      <c r="AJ88" s="3" t="str">
        <f>IFERROR(IF(VLOOKUP($A88,EU_Extra!$A:$AD,COLUMN(EU_Extra!AC$3),FALSE)=0,"",VLOOKUP($A88,EU_Extra!$A:$AD,COLUMN(EU_Extra!AC$3),FALSE)),"")</f>
        <v/>
      </c>
      <c r="AK88" s="3" t="str">
        <f>IFERROR(IF(VLOOKUP($A88,EU_Extra!$A:$AD,COLUMN(EU_Extra!AD$3),FALSE)=0,"",VLOOKUP($A88,EU_Extra!$A:$AD,COLUMN(EU_Extra!AD$3),FALSE)),"")</f>
        <v/>
      </c>
      <c r="AO88" s="85" t="str">
        <f t="shared" si="23"/>
        <v>Ausfuhr_EA16</v>
      </c>
      <c r="AP88" s="2" t="str">
        <f t="shared" si="24"/>
        <v>Ausfuhr</v>
      </c>
      <c r="AQ88" s="2" t="str">
        <f t="shared" si="25"/>
        <v>EA16</v>
      </c>
      <c r="AR88" s="2" t="str">
        <f>VLOOKUP(AQ88,Countries!A:B,2,FALSE)</f>
        <v>EURO AREA 16 (AT, BE, CY, DE, ES, FI, FR, GR, IE, IT, LU, MT, NL, PT, SI, SK)</v>
      </c>
      <c r="AS88" s="3" t="str">
        <f t="shared" si="26"/>
        <v/>
      </c>
      <c r="AT88" s="3">
        <f t="shared" si="27"/>
        <v>0</v>
      </c>
      <c r="AU88" s="3" t="str">
        <f t="shared" si="28"/>
        <v/>
      </c>
      <c r="AV88" s="15" t="str">
        <f t="shared" si="29"/>
        <v/>
      </c>
      <c r="AW88" s="88" t="str">
        <f t="shared" si="30"/>
        <v/>
      </c>
      <c r="AX88" s="89">
        <f t="shared" si="31"/>
        <v>8.4999999999999994E-8</v>
      </c>
    </row>
    <row r="89" spans="1:50">
      <c r="A89" s="85" t="str">
        <f t="shared" si="17"/>
        <v>Ausfuhr_EA17</v>
      </c>
      <c r="B89" s="2" t="str">
        <f t="shared" si="32"/>
        <v>Ausfuhr</v>
      </c>
      <c r="C89" s="1" t="str">
        <f>Countries!A88</f>
        <v>EA17</v>
      </c>
      <c r="D89" s="3" t="str">
        <f>IFERROR(IF(VLOOKUP($A89,EU_Extra!$A:$AD,COLUMN(EU_Extra!#REF!),FALSE)=0,"",VLOOKUP($A89,EU_Extra!$A:$AD,COLUMN(EU_Extra!#REF!),FALSE)),"")</f>
        <v/>
      </c>
      <c r="E89" s="3" t="str">
        <f>IFERROR(IF(VLOOKUP($A89,EU_Extra!$A:$AD,COLUMN(EU_Extra!#REF!),FALSE)=0,"",VLOOKUP($A89,EU_Extra!$A:$AD,COLUMN(EU_Extra!#REF!),FALSE)),"")</f>
        <v/>
      </c>
      <c r="F89" s="3" t="str">
        <f>IFERROR(IF(VLOOKUP($A89,EU_Extra!$A:$AD,COLUMN(EU_Extra!E$3),FALSE)=0,"",VLOOKUP($A89,EU_Extra!$A:$AD,COLUMN(EU_Extra!E$3),FALSE)),"")</f>
        <v/>
      </c>
      <c r="G89" s="3" t="str">
        <f>IFERROR(IF(VLOOKUP($A89,EU_Extra!$A:$AD,COLUMN(EU_Extra!F$3),FALSE)=0,"",VLOOKUP($A89,EU_Extra!$A:$AD,COLUMN(EU_Extra!F$3),FALSE)),"")</f>
        <v/>
      </c>
      <c r="H89" s="3" t="str">
        <f>IFERROR(IF(VLOOKUP($A89,EU_Extra!$A:$AD,COLUMN(EU_Extra!G$3),FALSE)=0,"",VLOOKUP($A89,EU_Extra!$A:$AD,COLUMN(EU_Extra!G$3),FALSE)),"")</f>
        <v/>
      </c>
      <c r="I89" s="3" t="str">
        <f>IFERROR(IF(VLOOKUP($A89,EU_Extra!$A:$AD,COLUMN(EU_Extra!H$3),FALSE)=0,"",VLOOKUP($A89,EU_Extra!$A:$AD,COLUMN(EU_Extra!H$3),FALSE)),"")</f>
        <v/>
      </c>
      <c r="J89" s="3" t="str">
        <f>IFERROR(IF(VLOOKUP($A89,EU_Extra!$A:$AD,COLUMN(EU_Extra!I$3),FALSE)=0,"",VLOOKUP($A89,EU_Extra!$A:$AD,COLUMN(EU_Extra!I$3),FALSE)),"")</f>
        <v/>
      </c>
      <c r="K89" s="3" t="str">
        <f>IFERROR(IF(VLOOKUP($A89,EU_Extra!$A:$AD,COLUMN(EU_Extra!J$3),FALSE)=0,"",VLOOKUP($A89,EU_Extra!$A:$AD,COLUMN(EU_Extra!J$3),FALSE)),"")</f>
        <v/>
      </c>
      <c r="L89" s="3" t="str">
        <f>IFERROR(IF(VLOOKUP($A89,EU_Extra!$A:$AD,COLUMN(EU_Extra!K$3),FALSE)=0,"",VLOOKUP($A89,EU_Extra!$A:$AD,COLUMN(EU_Extra!K$3),FALSE)),"")</f>
        <v/>
      </c>
      <c r="M89" s="3" t="str">
        <f>IFERROR(IF(VLOOKUP($A89,EU_Extra!$A:$AD,COLUMN(EU_Extra!L$3),FALSE)=0,"",VLOOKUP($A89,EU_Extra!$A:$AD,COLUMN(EU_Extra!L$3),FALSE)),"")</f>
        <v/>
      </c>
      <c r="N89" s="3" t="str">
        <f>IFERROR(IF(VLOOKUP($A89,EU_Extra!$A:$AD,COLUMN(EU_Extra!M$3),FALSE)=0,"",VLOOKUP($A89,EU_Extra!$A:$AD,COLUMN(EU_Extra!M$3),FALSE)),"")</f>
        <v/>
      </c>
      <c r="O89" s="3" t="str">
        <f>IFERROR(IF(VLOOKUP($A89,EU_Extra!$A:$AD,COLUMN(EU_Extra!N$3),FALSE)=0,"",VLOOKUP($A89,EU_Extra!$A:$AD,COLUMN(EU_Extra!N$3),FALSE)),"")</f>
        <v/>
      </c>
      <c r="P89" s="3" t="str">
        <f>IFERROR(IF(VLOOKUP($A89,EU_Extra!$A:$AD,COLUMN(EU_Extra!O$3),FALSE)=0,"",VLOOKUP($A89,EU_Extra!$A:$AD,COLUMN(EU_Extra!O$3),FALSE)),"")</f>
        <v/>
      </c>
      <c r="Q89" s="3" t="str">
        <f>IFERROR(IF(VLOOKUP($A89,EU_Extra!$A:$AD,COLUMN(EU_Extra!P$3),FALSE)=0,"",VLOOKUP($A89,EU_Extra!$A:$AD,COLUMN(EU_Extra!P$3),FALSE)),"")</f>
        <v/>
      </c>
      <c r="R89" s="3" t="str">
        <f>IFERROR(IF(VLOOKUP($A89,EU_Extra!$A:$AD,COLUMN(EU_Extra!Q$3),FALSE)=0,"",VLOOKUP($A89,EU_Extra!$A:$AD,COLUMN(EU_Extra!Q$3),FALSE)),"")</f>
        <v/>
      </c>
      <c r="S89" s="3" t="str">
        <f>IFERROR(IF(VLOOKUP($A89,EU_Extra!$A:$AD,COLUMN(EU_Extra!R$3),FALSE)=0,"",VLOOKUP($A89,EU_Extra!$A:$AD,COLUMN(EU_Extra!R$3),FALSE)),"")</f>
        <v/>
      </c>
      <c r="T89" s="3" t="str">
        <f>IFERROR(IF(VLOOKUP($A89,EU_Extra!$A:$AD,COLUMN(EU_Extra!S$3),FALSE)=0,"",VLOOKUP($A89,EU_Extra!$A:$AD,COLUMN(EU_Extra!S$3),FALSE)),"")</f>
        <v/>
      </c>
      <c r="U89" s="3" t="str">
        <f>IFERROR(IF(VLOOKUP($A89,EU_Extra!$A:$AD,COLUMN(EU_Extra!T$3),FALSE)=0,"",VLOOKUP($A89,EU_Extra!$A:$AD,COLUMN(EU_Extra!T$3),FALSE)),"")</f>
        <v/>
      </c>
      <c r="V89" s="3" t="str">
        <f>IFERROR(IF(VLOOKUP($A89,EU_Extra!$A:$AD,COLUMN(EU_Extra!U$3),FALSE)=0,"",VLOOKUP($A89,EU_Extra!$A:$AD,COLUMN(EU_Extra!U$3),FALSE)),"")</f>
        <v/>
      </c>
      <c r="W89" s="3" t="str">
        <f>IFERROR(IF(VLOOKUP($A89,EU_Extra!$A:$AD,COLUMN(EU_Extra!V$3),FALSE)=0,"",VLOOKUP($A89,EU_Extra!$A:$AD,COLUMN(EU_Extra!V$3),FALSE)),"")</f>
        <v/>
      </c>
      <c r="X89" s="3" t="str">
        <f>IFERROR(IF(VLOOKUP($A89,EU_Extra!$A:$AD,COLUMN(EU_Extra!W$3),FALSE)=0,"",VLOOKUP($A89,EU_Extra!$A:$AD,COLUMN(EU_Extra!W$3),FALSE)),"")</f>
        <v/>
      </c>
      <c r="Y89" s="3" t="str">
        <f>IFERROR(IF(VLOOKUP($A89,EU_Extra!$A:$AD,COLUMN(EU_Extra!X$3),FALSE)=0,"",VLOOKUP($A89,EU_Extra!$A:$AD,COLUMN(EU_Extra!X$3),FALSE)),"")</f>
        <v/>
      </c>
      <c r="Z89" s="3" t="str">
        <f>IFERROR(IF(VLOOKUP($A89,EU_Extra!$A:$AD,COLUMN(EU_Extra!Y$3),FALSE)=0,"",VLOOKUP($A89,EU_Extra!$A:$AD,COLUMN(EU_Extra!Y$3),FALSE)),"")</f>
        <v/>
      </c>
      <c r="AA89" s="157">
        <f t="shared" si="18"/>
        <v>0</v>
      </c>
      <c r="AB89" s="3">
        <f t="shared" si="19"/>
        <v>0</v>
      </c>
      <c r="AC89" s="3">
        <f t="shared" si="20"/>
        <v>0</v>
      </c>
      <c r="AD89" s="3">
        <f t="shared" si="21"/>
        <v>0</v>
      </c>
      <c r="AE89" s="3" t="str">
        <f t="shared" si="22"/>
        <v/>
      </c>
      <c r="AF89" s="3"/>
      <c r="AG89" s="3"/>
      <c r="AH89" s="3"/>
      <c r="AI89" s="3"/>
      <c r="AJ89" s="3" t="str">
        <f>IFERROR(IF(VLOOKUP($A89,EU_Extra!$A:$AD,COLUMN(EU_Extra!AC$3),FALSE)=0,"",VLOOKUP($A89,EU_Extra!$A:$AD,COLUMN(EU_Extra!AC$3),FALSE)),"")</f>
        <v/>
      </c>
      <c r="AK89" s="3" t="str">
        <f>IFERROR(IF(VLOOKUP($A89,EU_Extra!$A:$AD,COLUMN(EU_Extra!AD$3),FALSE)=0,"",VLOOKUP($A89,EU_Extra!$A:$AD,COLUMN(EU_Extra!AD$3),FALSE)),"")</f>
        <v/>
      </c>
      <c r="AO89" s="85" t="str">
        <f t="shared" si="23"/>
        <v>Ausfuhr_EA17</v>
      </c>
      <c r="AP89" s="2" t="str">
        <f t="shared" si="24"/>
        <v>Ausfuhr</v>
      </c>
      <c r="AQ89" s="2" t="str">
        <f t="shared" si="25"/>
        <v>EA17</v>
      </c>
      <c r="AR89" s="2" t="str">
        <f>VLOOKUP(AQ89,Countries!A:B,2,FALSE)</f>
        <v>EURO AREA 17 (AT, BE, CY, DE, EE, ES, FI, FR, GR, IE, IT, LU, MT, NL, PT, SI, SK)</v>
      </c>
      <c r="AS89" s="3" t="str">
        <f t="shared" si="26"/>
        <v/>
      </c>
      <c r="AT89" s="3">
        <f t="shared" si="27"/>
        <v>0</v>
      </c>
      <c r="AU89" s="3" t="str">
        <f t="shared" si="28"/>
        <v/>
      </c>
      <c r="AV89" s="15" t="str">
        <f t="shared" si="29"/>
        <v/>
      </c>
      <c r="AW89" s="88" t="str">
        <f t="shared" si="30"/>
        <v/>
      </c>
      <c r="AX89" s="89">
        <f t="shared" si="31"/>
        <v>8.5999999999999989E-8</v>
      </c>
    </row>
    <row r="90" spans="1:50">
      <c r="A90" s="85" t="str">
        <f t="shared" si="17"/>
        <v>Ausfuhr_EA18</v>
      </c>
      <c r="B90" s="2" t="str">
        <f t="shared" si="32"/>
        <v>Ausfuhr</v>
      </c>
      <c r="C90" s="1" t="str">
        <f>Countries!A89</f>
        <v>EA18</v>
      </c>
      <c r="D90" s="3" t="str">
        <f>IFERROR(IF(VLOOKUP($A90,EU_Extra!$A:$AD,COLUMN(EU_Extra!#REF!),FALSE)=0,"",VLOOKUP($A90,EU_Extra!$A:$AD,COLUMN(EU_Extra!#REF!),FALSE)),"")</f>
        <v/>
      </c>
      <c r="E90" s="3" t="str">
        <f>IFERROR(IF(VLOOKUP($A90,EU_Extra!$A:$AD,COLUMN(EU_Extra!#REF!),FALSE)=0,"",VLOOKUP($A90,EU_Extra!$A:$AD,COLUMN(EU_Extra!#REF!),FALSE)),"")</f>
        <v/>
      </c>
      <c r="F90" s="3" t="str">
        <f>IFERROR(IF(VLOOKUP($A90,EU_Extra!$A:$AD,COLUMN(EU_Extra!E$3),FALSE)=0,"",VLOOKUP($A90,EU_Extra!$A:$AD,COLUMN(EU_Extra!E$3),FALSE)),"")</f>
        <v/>
      </c>
      <c r="G90" s="3" t="str">
        <f>IFERROR(IF(VLOOKUP($A90,EU_Extra!$A:$AD,COLUMN(EU_Extra!F$3),FALSE)=0,"",VLOOKUP($A90,EU_Extra!$A:$AD,COLUMN(EU_Extra!F$3),FALSE)),"")</f>
        <v/>
      </c>
      <c r="H90" s="3" t="str">
        <f>IFERROR(IF(VLOOKUP($A90,EU_Extra!$A:$AD,COLUMN(EU_Extra!G$3),FALSE)=0,"",VLOOKUP($A90,EU_Extra!$A:$AD,COLUMN(EU_Extra!G$3),FALSE)),"")</f>
        <v/>
      </c>
      <c r="I90" s="3" t="str">
        <f>IFERROR(IF(VLOOKUP($A90,EU_Extra!$A:$AD,COLUMN(EU_Extra!H$3),FALSE)=0,"",VLOOKUP($A90,EU_Extra!$A:$AD,COLUMN(EU_Extra!H$3),FALSE)),"")</f>
        <v/>
      </c>
      <c r="J90" s="3" t="str">
        <f>IFERROR(IF(VLOOKUP($A90,EU_Extra!$A:$AD,COLUMN(EU_Extra!I$3),FALSE)=0,"",VLOOKUP($A90,EU_Extra!$A:$AD,COLUMN(EU_Extra!I$3),FALSE)),"")</f>
        <v/>
      </c>
      <c r="K90" s="3" t="str">
        <f>IFERROR(IF(VLOOKUP($A90,EU_Extra!$A:$AD,COLUMN(EU_Extra!J$3),FALSE)=0,"",VLOOKUP($A90,EU_Extra!$A:$AD,COLUMN(EU_Extra!J$3),FALSE)),"")</f>
        <v/>
      </c>
      <c r="L90" s="3" t="str">
        <f>IFERROR(IF(VLOOKUP($A90,EU_Extra!$A:$AD,COLUMN(EU_Extra!K$3),FALSE)=0,"",VLOOKUP($A90,EU_Extra!$A:$AD,COLUMN(EU_Extra!K$3),FALSE)),"")</f>
        <v/>
      </c>
      <c r="M90" s="3" t="str">
        <f>IFERROR(IF(VLOOKUP($A90,EU_Extra!$A:$AD,COLUMN(EU_Extra!L$3),FALSE)=0,"",VLOOKUP($A90,EU_Extra!$A:$AD,COLUMN(EU_Extra!L$3),FALSE)),"")</f>
        <v/>
      </c>
      <c r="N90" s="3" t="str">
        <f>IFERROR(IF(VLOOKUP($A90,EU_Extra!$A:$AD,COLUMN(EU_Extra!M$3),FALSE)=0,"",VLOOKUP($A90,EU_Extra!$A:$AD,COLUMN(EU_Extra!M$3),FALSE)),"")</f>
        <v/>
      </c>
      <c r="O90" s="3" t="str">
        <f>IFERROR(IF(VLOOKUP($A90,EU_Extra!$A:$AD,COLUMN(EU_Extra!N$3),FALSE)=0,"",VLOOKUP($A90,EU_Extra!$A:$AD,COLUMN(EU_Extra!N$3),FALSE)),"")</f>
        <v/>
      </c>
      <c r="P90" s="3" t="str">
        <f>IFERROR(IF(VLOOKUP($A90,EU_Extra!$A:$AD,COLUMN(EU_Extra!O$3),FALSE)=0,"",VLOOKUP($A90,EU_Extra!$A:$AD,COLUMN(EU_Extra!O$3),FALSE)),"")</f>
        <v/>
      </c>
      <c r="Q90" s="3" t="str">
        <f>IFERROR(IF(VLOOKUP($A90,EU_Extra!$A:$AD,COLUMN(EU_Extra!P$3),FALSE)=0,"",VLOOKUP($A90,EU_Extra!$A:$AD,COLUMN(EU_Extra!P$3),FALSE)),"")</f>
        <v/>
      </c>
      <c r="R90" s="3" t="str">
        <f>IFERROR(IF(VLOOKUP($A90,EU_Extra!$A:$AD,COLUMN(EU_Extra!Q$3),FALSE)=0,"",VLOOKUP($A90,EU_Extra!$A:$AD,COLUMN(EU_Extra!Q$3),FALSE)),"")</f>
        <v/>
      </c>
      <c r="S90" s="3" t="str">
        <f>IFERROR(IF(VLOOKUP($A90,EU_Extra!$A:$AD,COLUMN(EU_Extra!R$3),FALSE)=0,"",VLOOKUP($A90,EU_Extra!$A:$AD,COLUMN(EU_Extra!R$3),FALSE)),"")</f>
        <v/>
      </c>
      <c r="T90" s="3" t="str">
        <f>IFERROR(IF(VLOOKUP($A90,EU_Extra!$A:$AD,COLUMN(EU_Extra!S$3),FALSE)=0,"",VLOOKUP($A90,EU_Extra!$A:$AD,COLUMN(EU_Extra!S$3),FALSE)),"")</f>
        <v/>
      </c>
      <c r="U90" s="3" t="str">
        <f>IFERROR(IF(VLOOKUP($A90,EU_Extra!$A:$AD,COLUMN(EU_Extra!T$3),FALSE)=0,"",VLOOKUP($A90,EU_Extra!$A:$AD,COLUMN(EU_Extra!T$3),FALSE)),"")</f>
        <v/>
      </c>
      <c r="V90" s="3" t="str">
        <f>IFERROR(IF(VLOOKUP($A90,EU_Extra!$A:$AD,COLUMN(EU_Extra!U$3),FALSE)=0,"",VLOOKUP($A90,EU_Extra!$A:$AD,COLUMN(EU_Extra!U$3),FALSE)),"")</f>
        <v/>
      </c>
      <c r="W90" s="3" t="str">
        <f>IFERROR(IF(VLOOKUP($A90,EU_Extra!$A:$AD,COLUMN(EU_Extra!V$3),FALSE)=0,"",VLOOKUP($A90,EU_Extra!$A:$AD,COLUMN(EU_Extra!V$3),FALSE)),"")</f>
        <v/>
      </c>
      <c r="X90" s="3" t="str">
        <f>IFERROR(IF(VLOOKUP($A90,EU_Extra!$A:$AD,COLUMN(EU_Extra!W$3),FALSE)=0,"",VLOOKUP($A90,EU_Extra!$A:$AD,COLUMN(EU_Extra!W$3),FALSE)),"")</f>
        <v/>
      </c>
      <c r="Y90" s="3" t="str">
        <f>IFERROR(IF(VLOOKUP($A90,EU_Extra!$A:$AD,COLUMN(EU_Extra!X$3),FALSE)=0,"",VLOOKUP($A90,EU_Extra!$A:$AD,COLUMN(EU_Extra!X$3),FALSE)),"")</f>
        <v/>
      </c>
      <c r="Z90" s="3" t="str">
        <f>IFERROR(IF(VLOOKUP($A90,EU_Extra!$A:$AD,COLUMN(EU_Extra!Y$3),FALSE)=0,"",VLOOKUP($A90,EU_Extra!$A:$AD,COLUMN(EU_Extra!Y$3),FALSE)),"")</f>
        <v/>
      </c>
      <c r="AA90" s="157">
        <f t="shared" si="18"/>
        <v>0</v>
      </c>
      <c r="AB90" s="3">
        <f t="shared" si="19"/>
        <v>0</v>
      </c>
      <c r="AC90" s="3">
        <f t="shared" si="20"/>
        <v>0</v>
      </c>
      <c r="AD90" s="3">
        <f t="shared" si="21"/>
        <v>0</v>
      </c>
      <c r="AE90" s="3" t="str">
        <f t="shared" si="22"/>
        <v/>
      </c>
      <c r="AF90" s="3"/>
      <c r="AG90" s="3"/>
      <c r="AH90" s="3"/>
      <c r="AI90" s="3"/>
      <c r="AJ90" s="3" t="str">
        <f>IFERROR(IF(VLOOKUP($A90,EU_Extra!$A:$AD,COLUMN(EU_Extra!AC$3),FALSE)=0,"",VLOOKUP($A90,EU_Extra!$A:$AD,COLUMN(EU_Extra!AC$3),FALSE)),"")</f>
        <v/>
      </c>
      <c r="AK90" s="3" t="str">
        <f>IFERROR(IF(VLOOKUP($A90,EU_Extra!$A:$AD,COLUMN(EU_Extra!AD$3),FALSE)=0,"",VLOOKUP($A90,EU_Extra!$A:$AD,COLUMN(EU_Extra!AD$3),FALSE)),"")</f>
        <v/>
      </c>
      <c r="AO90" s="85" t="str">
        <f t="shared" si="23"/>
        <v>Ausfuhr_EA18</v>
      </c>
      <c r="AP90" s="2" t="str">
        <f t="shared" si="24"/>
        <v>Ausfuhr</v>
      </c>
      <c r="AQ90" s="2" t="str">
        <f t="shared" si="25"/>
        <v>EA18</v>
      </c>
      <c r="AR90" s="2" t="str">
        <f>VLOOKUP(AQ90,Countries!A:B,2,FALSE)</f>
        <v>EURO AREA 18 (AT, BE, CY, DE, EE, ES, FI, FR, GR, IE, IT, LU,LV, MT, NL, PT, SI, SK)</v>
      </c>
      <c r="AS90" s="3" t="str">
        <f t="shared" si="26"/>
        <v/>
      </c>
      <c r="AT90" s="3">
        <f t="shared" si="27"/>
        <v>0</v>
      </c>
      <c r="AU90" s="3" t="str">
        <f t="shared" si="28"/>
        <v/>
      </c>
      <c r="AV90" s="15" t="str">
        <f t="shared" si="29"/>
        <v/>
      </c>
      <c r="AW90" s="88" t="str">
        <f t="shared" si="30"/>
        <v/>
      </c>
      <c r="AX90" s="89">
        <f t="shared" si="31"/>
        <v>8.6999999999999985E-8</v>
      </c>
    </row>
    <row r="91" spans="1:50">
      <c r="A91" s="85" t="str">
        <f t="shared" si="17"/>
        <v>Ausfuhr_EA19</v>
      </c>
      <c r="B91" s="2" t="str">
        <f t="shared" si="32"/>
        <v>Ausfuhr</v>
      </c>
      <c r="C91" s="1" t="str">
        <f>Countries!A90</f>
        <v>EA19</v>
      </c>
      <c r="D91" s="3" t="str">
        <f>IFERROR(IF(VLOOKUP($A91,EU_Extra!$A:$AD,COLUMN(EU_Extra!#REF!),FALSE)=0,"",VLOOKUP($A91,EU_Extra!$A:$AD,COLUMN(EU_Extra!#REF!),FALSE)),"")</f>
        <v/>
      </c>
      <c r="E91" s="3" t="str">
        <f>IFERROR(IF(VLOOKUP($A91,EU_Extra!$A:$AD,COLUMN(EU_Extra!#REF!),FALSE)=0,"",VLOOKUP($A91,EU_Extra!$A:$AD,COLUMN(EU_Extra!#REF!),FALSE)),"")</f>
        <v/>
      </c>
      <c r="F91" s="3" t="str">
        <f>IFERROR(IF(VLOOKUP($A91,EU_Extra!$A:$AD,COLUMN(EU_Extra!E$3),FALSE)=0,"",VLOOKUP($A91,EU_Extra!$A:$AD,COLUMN(EU_Extra!E$3),FALSE)),"")</f>
        <v/>
      </c>
      <c r="G91" s="3" t="str">
        <f>IFERROR(IF(VLOOKUP($A91,EU_Extra!$A:$AD,COLUMN(EU_Extra!F$3),FALSE)=0,"",VLOOKUP($A91,EU_Extra!$A:$AD,COLUMN(EU_Extra!F$3),FALSE)),"")</f>
        <v/>
      </c>
      <c r="H91" s="3" t="str">
        <f>IFERROR(IF(VLOOKUP($A91,EU_Extra!$A:$AD,COLUMN(EU_Extra!G$3),FALSE)=0,"",VLOOKUP($A91,EU_Extra!$A:$AD,COLUMN(EU_Extra!G$3),FALSE)),"")</f>
        <v/>
      </c>
      <c r="I91" s="3" t="str">
        <f>IFERROR(IF(VLOOKUP($A91,EU_Extra!$A:$AD,COLUMN(EU_Extra!H$3),FALSE)=0,"",VLOOKUP($A91,EU_Extra!$A:$AD,COLUMN(EU_Extra!H$3),FALSE)),"")</f>
        <v/>
      </c>
      <c r="J91" s="3" t="str">
        <f>IFERROR(IF(VLOOKUP($A91,EU_Extra!$A:$AD,COLUMN(EU_Extra!I$3),FALSE)=0,"",VLOOKUP($A91,EU_Extra!$A:$AD,COLUMN(EU_Extra!I$3),FALSE)),"")</f>
        <v/>
      </c>
      <c r="K91" s="3" t="str">
        <f>IFERROR(IF(VLOOKUP($A91,EU_Extra!$A:$AD,COLUMN(EU_Extra!J$3),FALSE)=0,"",VLOOKUP($A91,EU_Extra!$A:$AD,COLUMN(EU_Extra!J$3),FALSE)),"")</f>
        <v/>
      </c>
      <c r="L91" s="3" t="str">
        <f>IFERROR(IF(VLOOKUP($A91,EU_Extra!$A:$AD,COLUMN(EU_Extra!K$3),FALSE)=0,"",VLOOKUP($A91,EU_Extra!$A:$AD,COLUMN(EU_Extra!K$3),FALSE)),"")</f>
        <v/>
      </c>
      <c r="M91" s="3" t="str">
        <f>IFERROR(IF(VLOOKUP($A91,EU_Extra!$A:$AD,COLUMN(EU_Extra!L$3),FALSE)=0,"",VLOOKUP($A91,EU_Extra!$A:$AD,COLUMN(EU_Extra!L$3),FALSE)),"")</f>
        <v/>
      </c>
      <c r="N91" s="3" t="str">
        <f>IFERROR(IF(VLOOKUP($A91,EU_Extra!$A:$AD,COLUMN(EU_Extra!M$3),FALSE)=0,"",VLOOKUP($A91,EU_Extra!$A:$AD,COLUMN(EU_Extra!M$3),FALSE)),"")</f>
        <v/>
      </c>
      <c r="O91" s="3" t="str">
        <f>IFERROR(IF(VLOOKUP($A91,EU_Extra!$A:$AD,COLUMN(EU_Extra!N$3),FALSE)=0,"",VLOOKUP($A91,EU_Extra!$A:$AD,COLUMN(EU_Extra!N$3),FALSE)),"")</f>
        <v/>
      </c>
      <c r="P91" s="3" t="str">
        <f>IFERROR(IF(VLOOKUP($A91,EU_Extra!$A:$AD,COLUMN(EU_Extra!O$3),FALSE)=0,"",VLOOKUP($A91,EU_Extra!$A:$AD,COLUMN(EU_Extra!O$3),FALSE)),"")</f>
        <v/>
      </c>
      <c r="Q91" s="3" t="str">
        <f>IFERROR(IF(VLOOKUP($A91,EU_Extra!$A:$AD,COLUMN(EU_Extra!P$3),FALSE)=0,"",VLOOKUP($A91,EU_Extra!$A:$AD,COLUMN(EU_Extra!P$3),FALSE)),"")</f>
        <v/>
      </c>
      <c r="R91" s="3" t="str">
        <f>IFERROR(IF(VLOOKUP($A91,EU_Extra!$A:$AD,COLUMN(EU_Extra!Q$3),FALSE)=0,"",VLOOKUP($A91,EU_Extra!$A:$AD,COLUMN(EU_Extra!Q$3),FALSE)),"")</f>
        <v/>
      </c>
      <c r="S91" s="3" t="str">
        <f>IFERROR(IF(VLOOKUP($A91,EU_Extra!$A:$AD,COLUMN(EU_Extra!R$3),FALSE)=0,"",VLOOKUP($A91,EU_Extra!$A:$AD,COLUMN(EU_Extra!R$3),FALSE)),"")</f>
        <v/>
      </c>
      <c r="T91" s="3" t="str">
        <f>IFERROR(IF(VLOOKUP($A91,EU_Extra!$A:$AD,COLUMN(EU_Extra!S$3),FALSE)=0,"",VLOOKUP($A91,EU_Extra!$A:$AD,COLUMN(EU_Extra!S$3),FALSE)),"")</f>
        <v/>
      </c>
      <c r="U91" s="3" t="str">
        <f>IFERROR(IF(VLOOKUP($A91,EU_Extra!$A:$AD,COLUMN(EU_Extra!T$3),FALSE)=0,"",VLOOKUP($A91,EU_Extra!$A:$AD,COLUMN(EU_Extra!T$3),FALSE)),"")</f>
        <v/>
      </c>
      <c r="V91" s="3" t="str">
        <f>IFERROR(IF(VLOOKUP($A91,EU_Extra!$A:$AD,COLUMN(EU_Extra!U$3),FALSE)=0,"",VLOOKUP($A91,EU_Extra!$A:$AD,COLUMN(EU_Extra!U$3),FALSE)),"")</f>
        <v/>
      </c>
      <c r="W91" s="3" t="str">
        <f>IFERROR(IF(VLOOKUP($A91,EU_Extra!$A:$AD,COLUMN(EU_Extra!V$3),FALSE)=0,"",VLOOKUP($A91,EU_Extra!$A:$AD,COLUMN(EU_Extra!V$3),FALSE)),"")</f>
        <v/>
      </c>
      <c r="X91" s="3" t="str">
        <f>IFERROR(IF(VLOOKUP($A91,EU_Extra!$A:$AD,COLUMN(EU_Extra!W$3),FALSE)=0,"",VLOOKUP($A91,EU_Extra!$A:$AD,COLUMN(EU_Extra!W$3),FALSE)),"")</f>
        <v/>
      </c>
      <c r="Y91" s="3" t="str">
        <f>IFERROR(IF(VLOOKUP($A91,EU_Extra!$A:$AD,COLUMN(EU_Extra!X$3),FALSE)=0,"",VLOOKUP($A91,EU_Extra!$A:$AD,COLUMN(EU_Extra!X$3),FALSE)),"")</f>
        <v/>
      </c>
      <c r="Z91" s="3" t="str">
        <f>IFERROR(IF(VLOOKUP($A91,EU_Extra!$A:$AD,COLUMN(EU_Extra!Y$3),FALSE)=0,"",VLOOKUP($A91,EU_Extra!$A:$AD,COLUMN(EU_Extra!Y$3),FALSE)),"")</f>
        <v/>
      </c>
      <c r="AA91" s="157">
        <f t="shared" si="18"/>
        <v>0</v>
      </c>
      <c r="AB91" s="3">
        <f t="shared" si="19"/>
        <v>0</v>
      </c>
      <c r="AC91" s="3">
        <f t="shared" si="20"/>
        <v>0</v>
      </c>
      <c r="AD91" s="3">
        <f t="shared" si="21"/>
        <v>0</v>
      </c>
      <c r="AE91" s="3" t="str">
        <f t="shared" si="22"/>
        <v/>
      </c>
      <c r="AF91" s="3"/>
      <c r="AG91" s="3"/>
      <c r="AH91" s="3"/>
      <c r="AI91" s="3"/>
      <c r="AJ91" s="3" t="str">
        <f>IFERROR(IF(VLOOKUP($A91,EU_Extra!$A:$AD,COLUMN(EU_Extra!AC$3),FALSE)=0,"",VLOOKUP($A91,EU_Extra!$A:$AD,COLUMN(EU_Extra!AC$3),FALSE)),"")</f>
        <v/>
      </c>
      <c r="AK91" s="3" t="str">
        <f>IFERROR(IF(VLOOKUP($A91,EU_Extra!$A:$AD,COLUMN(EU_Extra!AD$3),FALSE)=0,"",VLOOKUP($A91,EU_Extra!$A:$AD,COLUMN(EU_Extra!AD$3),FALSE)),"")</f>
        <v/>
      </c>
      <c r="AO91" s="85" t="str">
        <f t="shared" si="23"/>
        <v>Ausfuhr_EA19</v>
      </c>
      <c r="AP91" s="2" t="str">
        <f t="shared" si="24"/>
        <v>Ausfuhr</v>
      </c>
      <c r="AQ91" s="2" t="str">
        <f t="shared" si="25"/>
        <v>EA19</v>
      </c>
      <c r="AR91" s="2" t="str">
        <f>VLOOKUP(AQ91,Countries!A:B,2,FALSE)</f>
        <v>EURO AREA 19 (AT, BE, CY, DE, EE, ES, FI, FR, GR, IE, IT, LU,LV, LT, MT, NL, PT, SI, SK)</v>
      </c>
      <c r="AS91" s="3" t="str">
        <f t="shared" si="26"/>
        <v/>
      </c>
      <c r="AT91" s="3">
        <f t="shared" si="27"/>
        <v>0</v>
      </c>
      <c r="AU91" s="3" t="str">
        <f t="shared" si="28"/>
        <v/>
      </c>
      <c r="AV91" s="15" t="str">
        <f t="shared" si="29"/>
        <v/>
      </c>
      <c r="AW91" s="88" t="str">
        <f t="shared" si="30"/>
        <v/>
      </c>
      <c r="AX91" s="89">
        <f t="shared" si="31"/>
        <v>8.7999999999999994E-8</v>
      </c>
    </row>
    <row r="92" spans="1:50">
      <c r="A92" s="85" t="str">
        <f t="shared" si="17"/>
        <v>Ausfuhr_EUROZONE</v>
      </c>
      <c r="B92" s="2" t="str">
        <f t="shared" si="32"/>
        <v>Ausfuhr</v>
      </c>
      <c r="C92" s="1" t="str">
        <f>Countries!A91</f>
        <v>EUROZONE</v>
      </c>
      <c r="D92" s="3" t="str">
        <f>IFERROR(IF(VLOOKUP($A92,EU_Extra!$A:$AD,COLUMN(EU_Extra!#REF!),FALSE)=0,"",VLOOKUP($A92,EU_Extra!$A:$AD,COLUMN(EU_Extra!#REF!),FALSE)),"")</f>
        <v/>
      </c>
      <c r="E92" s="3" t="str">
        <f>IFERROR(IF(VLOOKUP($A92,EU_Extra!$A:$AD,COLUMN(EU_Extra!#REF!),FALSE)=0,"",VLOOKUP($A92,EU_Extra!$A:$AD,COLUMN(EU_Extra!#REF!),FALSE)),"")</f>
        <v/>
      </c>
      <c r="F92" s="3" t="str">
        <f>IFERROR(IF(VLOOKUP($A92,EU_Extra!$A:$AD,COLUMN(EU_Extra!E$3),FALSE)=0,"",VLOOKUP($A92,EU_Extra!$A:$AD,COLUMN(EU_Extra!E$3),FALSE)),"")</f>
        <v/>
      </c>
      <c r="G92" s="3" t="str">
        <f>IFERROR(IF(VLOOKUP($A92,EU_Extra!$A:$AD,COLUMN(EU_Extra!F$3),FALSE)=0,"",VLOOKUP($A92,EU_Extra!$A:$AD,COLUMN(EU_Extra!F$3),FALSE)),"")</f>
        <v/>
      </c>
      <c r="H92" s="3" t="str">
        <f>IFERROR(IF(VLOOKUP($A92,EU_Extra!$A:$AD,COLUMN(EU_Extra!G$3),FALSE)=0,"",VLOOKUP($A92,EU_Extra!$A:$AD,COLUMN(EU_Extra!G$3),FALSE)),"")</f>
        <v/>
      </c>
      <c r="I92" s="3" t="str">
        <f>IFERROR(IF(VLOOKUP($A92,EU_Extra!$A:$AD,COLUMN(EU_Extra!H$3),FALSE)=0,"",VLOOKUP($A92,EU_Extra!$A:$AD,COLUMN(EU_Extra!H$3),FALSE)),"")</f>
        <v/>
      </c>
      <c r="J92" s="3" t="str">
        <f>IFERROR(IF(VLOOKUP($A92,EU_Extra!$A:$AD,COLUMN(EU_Extra!I$3),FALSE)=0,"",VLOOKUP($A92,EU_Extra!$A:$AD,COLUMN(EU_Extra!I$3),FALSE)),"")</f>
        <v/>
      </c>
      <c r="K92" s="3" t="str">
        <f>IFERROR(IF(VLOOKUP($A92,EU_Extra!$A:$AD,COLUMN(EU_Extra!J$3),FALSE)=0,"",VLOOKUP($A92,EU_Extra!$A:$AD,COLUMN(EU_Extra!J$3),FALSE)),"")</f>
        <v/>
      </c>
      <c r="L92" s="3" t="str">
        <f>IFERROR(IF(VLOOKUP($A92,EU_Extra!$A:$AD,COLUMN(EU_Extra!K$3),FALSE)=0,"",VLOOKUP($A92,EU_Extra!$A:$AD,COLUMN(EU_Extra!K$3),FALSE)),"")</f>
        <v/>
      </c>
      <c r="M92" s="3" t="str">
        <f>IFERROR(IF(VLOOKUP($A92,EU_Extra!$A:$AD,COLUMN(EU_Extra!L$3),FALSE)=0,"",VLOOKUP($A92,EU_Extra!$A:$AD,COLUMN(EU_Extra!L$3),FALSE)),"")</f>
        <v/>
      </c>
      <c r="N92" s="3" t="str">
        <f>IFERROR(IF(VLOOKUP($A92,EU_Extra!$A:$AD,COLUMN(EU_Extra!M$3),FALSE)=0,"",VLOOKUP($A92,EU_Extra!$A:$AD,COLUMN(EU_Extra!M$3),FALSE)),"")</f>
        <v/>
      </c>
      <c r="O92" s="3" t="str">
        <f>IFERROR(IF(VLOOKUP($A92,EU_Extra!$A:$AD,COLUMN(EU_Extra!N$3),FALSE)=0,"",VLOOKUP($A92,EU_Extra!$A:$AD,COLUMN(EU_Extra!N$3),FALSE)),"")</f>
        <v/>
      </c>
      <c r="P92" s="3" t="str">
        <f>IFERROR(IF(VLOOKUP($A92,EU_Extra!$A:$AD,COLUMN(EU_Extra!O$3),FALSE)=0,"",VLOOKUP($A92,EU_Extra!$A:$AD,COLUMN(EU_Extra!O$3),FALSE)),"")</f>
        <v/>
      </c>
      <c r="Q92" s="3" t="str">
        <f>IFERROR(IF(VLOOKUP($A92,EU_Extra!$A:$AD,COLUMN(EU_Extra!P$3),FALSE)=0,"",VLOOKUP($A92,EU_Extra!$A:$AD,COLUMN(EU_Extra!P$3),FALSE)),"")</f>
        <v/>
      </c>
      <c r="R92" s="3" t="str">
        <f>IFERROR(IF(VLOOKUP($A92,EU_Extra!$A:$AD,COLUMN(EU_Extra!Q$3),FALSE)=0,"",VLOOKUP($A92,EU_Extra!$A:$AD,COLUMN(EU_Extra!Q$3),FALSE)),"")</f>
        <v/>
      </c>
      <c r="S92" s="3" t="str">
        <f>IFERROR(IF(VLOOKUP($A92,EU_Extra!$A:$AD,COLUMN(EU_Extra!R$3),FALSE)=0,"",VLOOKUP($A92,EU_Extra!$A:$AD,COLUMN(EU_Extra!R$3),FALSE)),"")</f>
        <v/>
      </c>
      <c r="T92" s="3" t="str">
        <f>IFERROR(IF(VLOOKUP($A92,EU_Extra!$A:$AD,COLUMN(EU_Extra!S$3),FALSE)=0,"",VLOOKUP($A92,EU_Extra!$A:$AD,COLUMN(EU_Extra!S$3),FALSE)),"")</f>
        <v/>
      </c>
      <c r="U92" s="3" t="str">
        <f>IFERROR(IF(VLOOKUP($A92,EU_Extra!$A:$AD,COLUMN(EU_Extra!T$3),FALSE)=0,"",VLOOKUP($A92,EU_Extra!$A:$AD,COLUMN(EU_Extra!T$3),FALSE)),"")</f>
        <v/>
      </c>
      <c r="V92" s="3" t="str">
        <f>IFERROR(IF(VLOOKUP($A92,EU_Extra!$A:$AD,COLUMN(EU_Extra!U$3),FALSE)=0,"",VLOOKUP($A92,EU_Extra!$A:$AD,COLUMN(EU_Extra!U$3),FALSE)),"")</f>
        <v/>
      </c>
      <c r="W92" s="3" t="str">
        <f>IFERROR(IF(VLOOKUP($A92,EU_Extra!$A:$AD,COLUMN(EU_Extra!V$3),FALSE)=0,"",VLOOKUP($A92,EU_Extra!$A:$AD,COLUMN(EU_Extra!V$3),FALSE)),"")</f>
        <v/>
      </c>
      <c r="X92" s="3" t="str">
        <f>IFERROR(IF(VLOOKUP($A92,EU_Extra!$A:$AD,COLUMN(EU_Extra!W$3),FALSE)=0,"",VLOOKUP($A92,EU_Extra!$A:$AD,COLUMN(EU_Extra!W$3),FALSE)),"")</f>
        <v/>
      </c>
      <c r="Y92" s="3" t="str">
        <f>IFERROR(IF(VLOOKUP($A92,EU_Extra!$A:$AD,COLUMN(EU_Extra!X$3),FALSE)=0,"",VLOOKUP($A92,EU_Extra!$A:$AD,COLUMN(EU_Extra!X$3),FALSE)),"")</f>
        <v/>
      </c>
      <c r="Z92" s="3" t="str">
        <f>IFERROR(IF(VLOOKUP($A92,EU_Extra!$A:$AD,COLUMN(EU_Extra!Y$3),FALSE)=0,"",VLOOKUP($A92,EU_Extra!$A:$AD,COLUMN(EU_Extra!Y$3),FALSE)),"")</f>
        <v/>
      </c>
      <c r="AA92" s="157">
        <f t="shared" si="18"/>
        <v>0</v>
      </c>
      <c r="AB92" s="3">
        <f t="shared" si="19"/>
        <v>0</v>
      </c>
      <c r="AC92" s="3">
        <f t="shared" si="20"/>
        <v>0</v>
      </c>
      <c r="AD92" s="3">
        <f t="shared" si="21"/>
        <v>0</v>
      </c>
      <c r="AE92" s="3" t="str">
        <f t="shared" si="22"/>
        <v/>
      </c>
      <c r="AF92" s="3"/>
      <c r="AG92" s="3"/>
      <c r="AH92" s="3"/>
      <c r="AI92" s="3"/>
      <c r="AJ92" s="3" t="str">
        <f>IFERROR(IF(VLOOKUP($A92,EU_Extra!$A:$AD,COLUMN(EU_Extra!AC$3),FALSE)=0,"",VLOOKUP($A92,EU_Extra!$A:$AD,COLUMN(EU_Extra!AC$3),FALSE)),"")</f>
        <v/>
      </c>
      <c r="AK92" s="3" t="str">
        <f>IFERROR(IF(VLOOKUP($A92,EU_Extra!$A:$AD,COLUMN(EU_Extra!AD$3),FALSE)=0,"",VLOOKUP($A92,EU_Extra!$A:$AD,COLUMN(EU_Extra!AD$3),FALSE)),"")</f>
        <v/>
      </c>
      <c r="AO92" s="85" t="str">
        <f t="shared" si="23"/>
        <v>Ausfuhr_EUROZONE</v>
      </c>
      <c r="AP92" s="2" t="str">
        <f t="shared" si="24"/>
        <v>Ausfuhr</v>
      </c>
      <c r="AQ92" s="2" t="str">
        <f t="shared" si="25"/>
        <v>EUROZONE</v>
      </c>
      <c r="AR92" s="2" t="str">
        <f>VLOOKUP(AQ92,Countries!A:B,2,FALSE)</f>
        <v>EUROZONE (Evol.)</v>
      </c>
      <c r="AS92" s="3" t="str">
        <f t="shared" si="26"/>
        <v/>
      </c>
      <c r="AT92" s="3">
        <f t="shared" si="27"/>
        <v>0</v>
      </c>
      <c r="AU92" s="3" t="str">
        <f t="shared" si="28"/>
        <v/>
      </c>
      <c r="AV92" s="15" t="str">
        <f t="shared" si="29"/>
        <v/>
      </c>
      <c r="AW92" s="88" t="str">
        <f t="shared" si="30"/>
        <v/>
      </c>
      <c r="AX92" s="89">
        <f t="shared" si="31"/>
        <v>8.899999999999999E-8</v>
      </c>
    </row>
    <row r="93" spans="1:50">
      <c r="A93" s="85" t="str">
        <f t="shared" si="17"/>
        <v>Ausfuhr_FO</v>
      </c>
      <c r="B93" s="2" t="str">
        <f t="shared" si="32"/>
        <v>Ausfuhr</v>
      </c>
      <c r="C93" s="1" t="str">
        <f>Countries!A92</f>
        <v>FO</v>
      </c>
      <c r="D93" s="3" t="str">
        <f>IFERROR(IF(VLOOKUP($A93,EU_Extra!$A:$AD,COLUMN(EU_Extra!#REF!),FALSE)=0,"",VLOOKUP($A93,EU_Extra!$A:$AD,COLUMN(EU_Extra!#REF!),FALSE)),"")</f>
        <v/>
      </c>
      <c r="E93" s="3" t="str">
        <f>IFERROR(IF(VLOOKUP($A93,EU_Extra!$A:$AD,COLUMN(EU_Extra!#REF!),FALSE)=0,"",VLOOKUP($A93,EU_Extra!$A:$AD,COLUMN(EU_Extra!#REF!),FALSE)),"")</f>
        <v/>
      </c>
      <c r="F93" s="3">
        <f>IFERROR(IF(VLOOKUP($A93,EU_Extra!$A:$AD,COLUMN(EU_Extra!E$3),FALSE)=0,"",VLOOKUP($A93,EU_Extra!$A:$AD,COLUMN(EU_Extra!E$3),FALSE)),"")</f>
        <v>1.0911999999999999</v>
      </c>
      <c r="G93" s="3">
        <f>IFERROR(IF(VLOOKUP($A93,EU_Extra!$A:$AD,COLUMN(EU_Extra!F$3),FALSE)=0,"",VLOOKUP($A93,EU_Extra!$A:$AD,COLUMN(EU_Extra!F$3),FALSE)),"")</f>
        <v>0.86939999999999995</v>
      </c>
      <c r="H93" s="3">
        <f>IFERROR(IF(VLOOKUP($A93,EU_Extra!$A:$AD,COLUMN(EU_Extra!G$3),FALSE)=0,"",VLOOKUP($A93,EU_Extra!$A:$AD,COLUMN(EU_Extra!G$3),FALSE)),"")</f>
        <v>0.68032400000000004</v>
      </c>
      <c r="I93" s="3">
        <f>IFERROR(IF(VLOOKUP($A93,EU_Extra!$A:$AD,COLUMN(EU_Extra!H$3),FALSE)=0,"",VLOOKUP($A93,EU_Extra!$A:$AD,COLUMN(EU_Extra!H$3),FALSE)),"")</f>
        <v>0.67416799999999999</v>
      </c>
      <c r="J93" s="3">
        <f>IFERROR(IF(VLOOKUP($A93,EU_Extra!$A:$AD,COLUMN(EU_Extra!I$3),FALSE)=0,"",VLOOKUP($A93,EU_Extra!$A:$AD,COLUMN(EU_Extra!I$3),FALSE)),"")</f>
        <v>0.63882399999999995</v>
      </c>
      <c r="K93" s="3">
        <f>IFERROR(IF(VLOOKUP($A93,EU_Extra!$A:$AD,COLUMN(EU_Extra!J$3),FALSE)=0,"",VLOOKUP($A93,EU_Extra!$A:$AD,COLUMN(EU_Extra!J$3),FALSE)),"")</f>
        <v>0.51461199999999996</v>
      </c>
      <c r="L93" s="3">
        <f>IFERROR(IF(VLOOKUP($A93,EU_Extra!$A:$AD,COLUMN(EU_Extra!K$3),FALSE)=0,"",VLOOKUP($A93,EU_Extra!$A:$AD,COLUMN(EU_Extra!K$3),FALSE)),"")</f>
        <v>9.4535999999999995E-2</v>
      </c>
      <c r="M93" s="3">
        <f>IFERROR(IF(VLOOKUP($A93,EU_Extra!$A:$AD,COLUMN(EU_Extra!L$3),FALSE)=0,"",VLOOKUP($A93,EU_Extra!$A:$AD,COLUMN(EU_Extra!L$3),FALSE)),"")</f>
        <v>1.082E-2</v>
      </c>
      <c r="N93" s="3">
        <f>IFERROR(IF(VLOOKUP($A93,EU_Extra!$A:$AD,COLUMN(EU_Extra!M$3),FALSE)=0,"",VLOOKUP($A93,EU_Extra!$A:$AD,COLUMN(EU_Extra!M$3),FALSE)),"")</f>
        <v>0.3445646</v>
      </c>
      <c r="O93" s="3">
        <f>IFERROR(IF(VLOOKUP($A93,EU_Extra!$A:$AD,COLUMN(EU_Extra!N$3),FALSE)=0,"",VLOOKUP($A93,EU_Extra!$A:$AD,COLUMN(EU_Extra!N$3),FALSE)),"")</f>
        <v>0.28132312000000004</v>
      </c>
      <c r="P93" s="3">
        <f>IFERROR(IF(VLOOKUP($A93,EU_Extra!$A:$AD,COLUMN(EU_Extra!O$3),FALSE)=0,"",VLOOKUP($A93,EU_Extra!$A:$AD,COLUMN(EU_Extra!O$3),FALSE)),"")</f>
        <v>7.698112E-2</v>
      </c>
      <c r="Q93" s="3">
        <f>IFERROR(IF(VLOOKUP($A93,EU_Extra!$A:$AD,COLUMN(EU_Extra!P$3),FALSE)=0,"",VLOOKUP($A93,EU_Extra!$A:$AD,COLUMN(EU_Extra!P$3),FALSE)),"")</f>
        <v>7.6191679999999998E-2</v>
      </c>
      <c r="R93" s="3">
        <f>IFERROR(IF(VLOOKUP($A93,EU_Extra!$A:$AD,COLUMN(EU_Extra!Q$3),FALSE)=0,"",VLOOKUP($A93,EU_Extra!$A:$AD,COLUMN(EU_Extra!Q$3),FALSE)),"")</f>
        <v>2.9101760000000001E-2</v>
      </c>
      <c r="S93" s="3">
        <f>IFERROR(IF(VLOOKUP($A93,EU_Extra!$A:$AD,COLUMN(EU_Extra!R$3),FALSE)=0,"",VLOOKUP($A93,EU_Extra!$A:$AD,COLUMN(EU_Extra!R$3),FALSE)),"")</f>
        <v>2.4334039999999998E-2</v>
      </c>
      <c r="T93" s="3">
        <f>IFERROR(IF(VLOOKUP($A93,EU_Extra!$A:$AD,COLUMN(EU_Extra!S$3),FALSE)=0,"",VLOOKUP($A93,EU_Extra!$A:$AD,COLUMN(EU_Extra!S$3),FALSE)),"")</f>
        <v>3.5011559999999997E-2</v>
      </c>
      <c r="U93" s="3">
        <f>IFERROR(IF(VLOOKUP($A93,EU_Extra!$A:$AD,COLUMN(EU_Extra!T$3),FALSE)=0,"",VLOOKUP($A93,EU_Extra!$A:$AD,COLUMN(EU_Extra!T$3),FALSE)),"")</f>
        <v>6.3844159999999997E-2</v>
      </c>
      <c r="V93" s="3">
        <f>IFERROR(IF(VLOOKUP($A93,EU_Extra!$A:$AD,COLUMN(EU_Extra!U$3),FALSE)=0,"",VLOOKUP($A93,EU_Extra!$A:$AD,COLUMN(EU_Extra!U$3),FALSE)),"")</f>
        <v>0.5241069599999999</v>
      </c>
      <c r="W93" s="3">
        <f>IFERROR(IF(VLOOKUP($A93,EU_Extra!$A:$AD,COLUMN(EU_Extra!V$3),FALSE)=0,"",VLOOKUP($A93,EU_Extra!$A:$AD,COLUMN(EU_Extra!V$3),FALSE)),"")</f>
        <v>0.47044836000000001</v>
      </c>
      <c r="X93" s="3">
        <f>IFERROR(IF(VLOOKUP($A93,EU_Extra!$A:$AD,COLUMN(EU_Extra!W$3),FALSE)=0,"",VLOOKUP($A93,EU_Extra!$A:$AD,COLUMN(EU_Extra!W$3),FALSE)),"")</f>
        <v>0.52743684000000002</v>
      </c>
      <c r="Y93" s="3">
        <f>IFERROR(IF(VLOOKUP($A93,EU_Extra!$A:$AD,COLUMN(EU_Extra!X$3),FALSE)=0,"",VLOOKUP($A93,EU_Extra!$A:$AD,COLUMN(EU_Extra!X$3),FALSE)),"")</f>
        <v>0.59100303999999992</v>
      </c>
      <c r="Z93" s="3">
        <f>IFERROR(IF(VLOOKUP($A93,EU_Extra!$A:$AD,COLUMN(EU_Extra!Y$3),FALSE)=0,"",VLOOKUP($A93,EU_Extra!$A:$AD,COLUMN(EU_Extra!Y$3),FALSE)),"")</f>
        <v>0.37525560000000002</v>
      </c>
      <c r="AA93" s="157">
        <f t="shared" si="18"/>
        <v>0.66443866666666673</v>
      </c>
      <c r="AB93" s="3">
        <f t="shared" si="19"/>
        <v>4.1063253333333334E-2</v>
      </c>
      <c r="AC93" s="3">
        <f t="shared" si="20"/>
        <v>0.50733072000000001</v>
      </c>
      <c r="AD93" s="3">
        <f t="shared" si="21"/>
        <v>0.52962941333333335</v>
      </c>
      <c r="AE93" s="3">
        <f t="shared" si="22"/>
        <v>0.48312931999999997</v>
      </c>
      <c r="AF93" s="3"/>
      <c r="AG93" s="3"/>
      <c r="AH93" s="3"/>
      <c r="AI93" s="3"/>
      <c r="AJ93" s="3" t="str">
        <f>IFERROR(IF(VLOOKUP($A93,EU_Extra!$A:$AD,COLUMN(EU_Extra!AC$3),FALSE)=0,"",VLOOKUP($A93,EU_Extra!$A:$AD,COLUMN(EU_Extra!AC$3),FALSE)),"")</f>
        <v/>
      </c>
      <c r="AK93" s="3" t="str">
        <f>IFERROR(IF(VLOOKUP($A93,EU_Extra!$A:$AD,COLUMN(EU_Extra!AD$3),FALSE)=0,"",VLOOKUP($A93,EU_Extra!$A:$AD,COLUMN(EU_Extra!AD$3),FALSE)),"")</f>
        <v/>
      </c>
      <c r="AO93" s="85" t="str">
        <f t="shared" si="23"/>
        <v>Ausfuhr_FO</v>
      </c>
      <c r="AP93" s="2" t="str">
        <f t="shared" si="24"/>
        <v>Ausfuhr</v>
      </c>
      <c r="AQ93" s="2" t="str">
        <f t="shared" si="25"/>
        <v>FO</v>
      </c>
      <c r="AR93" s="2" t="str">
        <f>VLOOKUP(AQ93,Countries!A:B,2,FALSE)</f>
        <v>Färöerinseln</v>
      </c>
      <c r="AS93" s="3">
        <f t="shared" si="26"/>
        <v>0.37525560000000002</v>
      </c>
      <c r="AT93" s="3">
        <f t="shared" si="27"/>
        <v>0.52962941333333335</v>
      </c>
      <c r="AU93" s="3">
        <f t="shared" si="28"/>
        <v>0.15437381333333333</v>
      </c>
      <c r="AV93" s="15">
        <f t="shared" si="29"/>
        <v>0.41138319349887736</v>
      </c>
      <c r="AW93" s="88">
        <f t="shared" si="30"/>
        <v>3.8631357803415483E-4</v>
      </c>
      <c r="AX93" s="89">
        <f t="shared" si="31"/>
        <v>3.6645776267257304E-4</v>
      </c>
    </row>
    <row r="94" spans="1:50">
      <c r="A94" s="85" t="str">
        <f t="shared" si="17"/>
        <v>Ausfuhr_FK</v>
      </c>
      <c r="B94" s="2" t="str">
        <f t="shared" si="32"/>
        <v>Ausfuhr</v>
      </c>
      <c r="C94" s="1" t="str">
        <f>Countries!A93</f>
        <v>FK</v>
      </c>
      <c r="D94" s="3" t="str">
        <f>IFERROR(IF(VLOOKUP($A94,EU_Extra!$A:$AD,COLUMN(EU_Extra!#REF!),FALSE)=0,"",VLOOKUP($A94,EU_Extra!$A:$AD,COLUMN(EU_Extra!#REF!),FALSE)),"")</f>
        <v/>
      </c>
      <c r="E94" s="3" t="str">
        <f>IFERROR(IF(VLOOKUP($A94,EU_Extra!$A:$AD,COLUMN(EU_Extra!#REF!),FALSE)=0,"",VLOOKUP($A94,EU_Extra!$A:$AD,COLUMN(EU_Extra!#REF!),FALSE)),"")</f>
        <v/>
      </c>
      <c r="F94" s="3" t="str">
        <f>IFERROR(IF(VLOOKUP($A94,EU_Extra!$A:$AD,COLUMN(EU_Extra!E$3),FALSE)=0,"",VLOOKUP($A94,EU_Extra!$A:$AD,COLUMN(EU_Extra!E$3),FALSE)),"")</f>
        <v/>
      </c>
      <c r="G94" s="3" t="str">
        <f>IFERROR(IF(VLOOKUP($A94,EU_Extra!$A:$AD,COLUMN(EU_Extra!F$3),FALSE)=0,"",VLOOKUP($A94,EU_Extra!$A:$AD,COLUMN(EU_Extra!F$3),FALSE)),"")</f>
        <v/>
      </c>
      <c r="H94" s="3" t="str">
        <f>IFERROR(IF(VLOOKUP($A94,EU_Extra!$A:$AD,COLUMN(EU_Extra!G$3),FALSE)=0,"",VLOOKUP($A94,EU_Extra!$A:$AD,COLUMN(EU_Extra!G$3),FALSE)),"")</f>
        <v/>
      </c>
      <c r="I94" s="3">
        <f>IFERROR(IF(VLOOKUP($A94,EU_Extra!$A:$AD,COLUMN(EU_Extra!H$3),FALSE)=0,"",VLOOKUP($A94,EU_Extra!$A:$AD,COLUMN(EU_Extra!H$3),FALSE)),"")</f>
        <v>2.1499999999999998E-2</v>
      </c>
      <c r="J94" s="3" t="str">
        <f>IFERROR(IF(VLOOKUP($A94,EU_Extra!$A:$AD,COLUMN(EU_Extra!I$3),FALSE)=0,"",VLOOKUP($A94,EU_Extra!$A:$AD,COLUMN(EU_Extra!I$3),FALSE)),"")</f>
        <v/>
      </c>
      <c r="K94" s="3" t="str">
        <f>IFERROR(IF(VLOOKUP($A94,EU_Extra!$A:$AD,COLUMN(EU_Extra!J$3),FALSE)=0,"",VLOOKUP($A94,EU_Extra!$A:$AD,COLUMN(EU_Extra!J$3),FALSE)),"")</f>
        <v/>
      </c>
      <c r="L94" s="3" t="str">
        <f>IFERROR(IF(VLOOKUP($A94,EU_Extra!$A:$AD,COLUMN(EU_Extra!K$3),FALSE)=0,"",VLOOKUP($A94,EU_Extra!$A:$AD,COLUMN(EU_Extra!K$3),FALSE)),"")</f>
        <v/>
      </c>
      <c r="M94" s="3" t="str">
        <f>IFERROR(IF(VLOOKUP($A94,EU_Extra!$A:$AD,COLUMN(EU_Extra!L$3),FALSE)=0,"",VLOOKUP($A94,EU_Extra!$A:$AD,COLUMN(EU_Extra!L$3),FALSE)),"")</f>
        <v/>
      </c>
      <c r="N94" s="3" t="str">
        <f>IFERROR(IF(VLOOKUP($A94,EU_Extra!$A:$AD,COLUMN(EU_Extra!M$3),FALSE)=0,"",VLOOKUP($A94,EU_Extra!$A:$AD,COLUMN(EU_Extra!M$3),FALSE)),"")</f>
        <v/>
      </c>
      <c r="O94" s="3" t="str">
        <f>IFERROR(IF(VLOOKUP($A94,EU_Extra!$A:$AD,COLUMN(EU_Extra!N$3),FALSE)=0,"",VLOOKUP($A94,EU_Extra!$A:$AD,COLUMN(EU_Extra!N$3),FALSE)),"")</f>
        <v/>
      </c>
      <c r="P94" s="3" t="str">
        <f>IFERROR(IF(VLOOKUP($A94,EU_Extra!$A:$AD,COLUMN(EU_Extra!O$3),FALSE)=0,"",VLOOKUP($A94,EU_Extra!$A:$AD,COLUMN(EU_Extra!O$3),FALSE)),"")</f>
        <v/>
      </c>
      <c r="Q94" s="3" t="str">
        <f>IFERROR(IF(VLOOKUP($A94,EU_Extra!$A:$AD,COLUMN(EU_Extra!P$3),FALSE)=0,"",VLOOKUP($A94,EU_Extra!$A:$AD,COLUMN(EU_Extra!P$3),FALSE)),"")</f>
        <v/>
      </c>
      <c r="R94" s="3" t="str">
        <f>IFERROR(IF(VLOOKUP($A94,EU_Extra!$A:$AD,COLUMN(EU_Extra!Q$3),FALSE)=0,"",VLOOKUP($A94,EU_Extra!$A:$AD,COLUMN(EU_Extra!Q$3),FALSE)),"")</f>
        <v/>
      </c>
      <c r="S94" s="3">
        <f>IFERROR(IF(VLOOKUP($A94,EU_Extra!$A:$AD,COLUMN(EU_Extra!R$3),FALSE)=0,"",VLOOKUP($A94,EU_Extra!$A:$AD,COLUMN(EU_Extra!R$3),FALSE)),"")</f>
        <v>9.5399999999999999E-4</v>
      </c>
      <c r="T94" s="3">
        <f>IFERROR(IF(VLOOKUP($A94,EU_Extra!$A:$AD,COLUMN(EU_Extra!S$3),FALSE)=0,"",VLOOKUP($A94,EU_Extra!$A:$AD,COLUMN(EU_Extra!S$3),FALSE)),"")</f>
        <v>3.0399999999999996E-4</v>
      </c>
      <c r="U94" s="3" t="str">
        <f>IFERROR(IF(VLOOKUP($A94,EU_Extra!$A:$AD,COLUMN(EU_Extra!T$3),FALSE)=0,"",VLOOKUP($A94,EU_Extra!$A:$AD,COLUMN(EU_Extra!T$3),FALSE)),"")</f>
        <v/>
      </c>
      <c r="V94" s="3" t="str">
        <f>IFERROR(IF(VLOOKUP($A94,EU_Extra!$A:$AD,COLUMN(EU_Extra!U$3),FALSE)=0,"",VLOOKUP($A94,EU_Extra!$A:$AD,COLUMN(EU_Extra!U$3),FALSE)),"")</f>
        <v/>
      </c>
      <c r="W94" s="3" t="str">
        <f>IFERROR(IF(VLOOKUP($A94,EU_Extra!$A:$AD,COLUMN(EU_Extra!V$3),FALSE)=0,"",VLOOKUP($A94,EU_Extra!$A:$AD,COLUMN(EU_Extra!V$3),FALSE)),"")</f>
        <v/>
      </c>
      <c r="X94" s="3" t="str">
        <f>IFERROR(IF(VLOOKUP($A94,EU_Extra!$A:$AD,COLUMN(EU_Extra!W$3),FALSE)=0,"",VLOOKUP($A94,EU_Extra!$A:$AD,COLUMN(EU_Extra!W$3),FALSE)),"")</f>
        <v/>
      </c>
      <c r="Y94" s="3" t="str">
        <f>IFERROR(IF(VLOOKUP($A94,EU_Extra!$A:$AD,COLUMN(EU_Extra!X$3),FALSE)=0,"",VLOOKUP($A94,EU_Extra!$A:$AD,COLUMN(EU_Extra!X$3),FALSE)),"")</f>
        <v/>
      </c>
      <c r="Z94" s="3" t="str">
        <f>IFERROR(IF(VLOOKUP($A94,EU_Extra!$A:$AD,COLUMN(EU_Extra!Y$3),FALSE)=0,"",VLOOKUP($A94,EU_Extra!$A:$AD,COLUMN(EU_Extra!Y$3),FALSE)),"")</f>
        <v/>
      </c>
      <c r="AA94" s="157">
        <f t="shared" si="18"/>
        <v>2.1499999999999998E-2</v>
      </c>
      <c r="AB94" s="3">
        <f t="shared" si="19"/>
        <v>6.29E-4</v>
      </c>
      <c r="AC94" s="3">
        <f t="shared" si="20"/>
        <v>0</v>
      </c>
      <c r="AD94" s="3">
        <f t="shared" si="21"/>
        <v>0</v>
      </c>
      <c r="AE94" s="3" t="str">
        <f t="shared" si="22"/>
        <v/>
      </c>
      <c r="AF94" s="3"/>
      <c r="AG94" s="3"/>
      <c r="AH94" s="3"/>
      <c r="AI94" s="3"/>
      <c r="AJ94" s="3" t="str">
        <f>IFERROR(IF(VLOOKUP($A94,EU_Extra!$A:$AD,COLUMN(EU_Extra!AC$3),FALSE)=0,"",VLOOKUP($A94,EU_Extra!$A:$AD,COLUMN(EU_Extra!AC$3),FALSE)),"")</f>
        <v/>
      </c>
      <c r="AK94" s="3" t="str">
        <f>IFERROR(IF(VLOOKUP($A94,EU_Extra!$A:$AD,COLUMN(EU_Extra!AD$3),FALSE)=0,"",VLOOKUP($A94,EU_Extra!$A:$AD,COLUMN(EU_Extra!AD$3),FALSE)),"")</f>
        <v/>
      </c>
      <c r="AO94" s="85" t="str">
        <f t="shared" si="23"/>
        <v>Ausfuhr_FK</v>
      </c>
      <c r="AP94" s="2" t="str">
        <f t="shared" si="24"/>
        <v>Ausfuhr</v>
      </c>
      <c r="AQ94" s="2" t="str">
        <f t="shared" si="25"/>
        <v>FK</v>
      </c>
      <c r="AR94" s="2" t="str">
        <f>VLOOKUP(AQ94,Countries!A:B,2,FALSE)</f>
        <v>Falklandinseln</v>
      </c>
      <c r="AS94" s="3" t="str">
        <f t="shared" si="26"/>
        <v/>
      </c>
      <c r="AT94" s="3">
        <f t="shared" si="27"/>
        <v>0</v>
      </c>
      <c r="AU94" s="3" t="str">
        <f t="shared" si="28"/>
        <v/>
      </c>
      <c r="AV94" s="15" t="str">
        <f t="shared" si="29"/>
        <v/>
      </c>
      <c r="AW94" s="88" t="str">
        <f t="shared" si="30"/>
        <v/>
      </c>
      <c r="AX94" s="89">
        <f t="shared" si="31"/>
        <v>9.0999999999999981E-8</v>
      </c>
    </row>
    <row r="95" spans="1:50">
      <c r="A95" s="85" t="str">
        <f t="shared" si="17"/>
        <v>Ausfuhr_FJ</v>
      </c>
      <c r="B95" s="2" t="str">
        <f t="shared" si="32"/>
        <v>Ausfuhr</v>
      </c>
      <c r="C95" s="1" t="str">
        <f>Countries!A94</f>
        <v>FJ</v>
      </c>
      <c r="D95" s="3" t="str">
        <f>IFERROR(IF(VLOOKUP($A95,EU_Extra!$A:$AD,COLUMN(EU_Extra!#REF!),FALSE)=0,"",VLOOKUP($A95,EU_Extra!$A:$AD,COLUMN(EU_Extra!#REF!),FALSE)),"")</f>
        <v/>
      </c>
      <c r="E95" s="3" t="str">
        <f>IFERROR(IF(VLOOKUP($A95,EU_Extra!$A:$AD,COLUMN(EU_Extra!#REF!),FALSE)=0,"",VLOOKUP($A95,EU_Extra!$A:$AD,COLUMN(EU_Extra!#REF!),FALSE)),"")</f>
        <v/>
      </c>
      <c r="F95" s="3" t="str">
        <f>IFERROR(IF(VLOOKUP($A95,EU_Extra!$A:$AD,COLUMN(EU_Extra!E$3),FALSE)=0,"",VLOOKUP($A95,EU_Extra!$A:$AD,COLUMN(EU_Extra!E$3),FALSE)),"")</f>
        <v>Eps</v>
      </c>
      <c r="G95" s="3">
        <f>IFERROR(IF(VLOOKUP($A95,EU_Extra!$A:$AD,COLUMN(EU_Extra!F$3),FALSE)=0,"",VLOOKUP($A95,EU_Extra!$A:$AD,COLUMN(EU_Extra!F$3),FALSE)),"")</f>
        <v>0.15049999999999999</v>
      </c>
      <c r="H95" s="3">
        <f>IFERROR(IF(VLOOKUP($A95,EU_Extra!$A:$AD,COLUMN(EU_Extra!G$3),FALSE)=0,"",VLOOKUP($A95,EU_Extra!$A:$AD,COLUMN(EU_Extra!G$3),FALSE)),"")</f>
        <v>0.15049999999999999</v>
      </c>
      <c r="I95" s="3" t="str">
        <f>IFERROR(IF(VLOOKUP($A95,EU_Extra!$A:$AD,COLUMN(EU_Extra!H$3),FALSE)=0,"",VLOOKUP($A95,EU_Extra!$A:$AD,COLUMN(EU_Extra!H$3),FALSE)),"")</f>
        <v/>
      </c>
      <c r="J95" s="3">
        <f>IFERROR(IF(VLOOKUP($A95,EU_Extra!$A:$AD,COLUMN(EU_Extra!I$3),FALSE)=0,"",VLOOKUP($A95,EU_Extra!$A:$AD,COLUMN(EU_Extra!I$3),FALSE)),"")</f>
        <v>4.4999999999999998E-2</v>
      </c>
      <c r="K95" s="3" t="str">
        <f>IFERROR(IF(VLOOKUP($A95,EU_Extra!$A:$AD,COLUMN(EU_Extra!J$3),FALSE)=0,"",VLOOKUP($A95,EU_Extra!$A:$AD,COLUMN(EU_Extra!J$3),FALSE)),"")</f>
        <v/>
      </c>
      <c r="L95" s="3" t="str">
        <f>IFERROR(IF(VLOOKUP($A95,EU_Extra!$A:$AD,COLUMN(EU_Extra!K$3),FALSE)=0,"",VLOOKUP($A95,EU_Extra!$A:$AD,COLUMN(EU_Extra!K$3),FALSE)),"")</f>
        <v/>
      </c>
      <c r="M95" s="3" t="str">
        <f>IFERROR(IF(VLOOKUP($A95,EU_Extra!$A:$AD,COLUMN(EU_Extra!L$3),FALSE)=0,"",VLOOKUP($A95,EU_Extra!$A:$AD,COLUMN(EU_Extra!L$3),FALSE)),"")</f>
        <v/>
      </c>
      <c r="N95" s="3" t="str">
        <f>IFERROR(IF(VLOOKUP($A95,EU_Extra!$A:$AD,COLUMN(EU_Extra!M$3),FALSE)=0,"",VLOOKUP($A95,EU_Extra!$A:$AD,COLUMN(EU_Extra!M$3),FALSE)),"")</f>
        <v/>
      </c>
      <c r="O95" s="3" t="str">
        <f>IFERROR(IF(VLOOKUP($A95,EU_Extra!$A:$AD,COLUMN(EU_Extra!N$3),FALSE)=0,"",VLOOKUP($A95,EU_Extra!$A:$AD,COLUMN(EU_Extra!N$3),FALSE)),"")</f>
        <v/>
      </c>
      <c r="P95" s="3" t="str">
        <f>IFERROR(IF(VLOOKUP($A95,EU_Extra!$A:$AD,COLUMN(EU_Extra!O$3),FALSE)=0,"",VLOOKUP($A95,EU_Extra!$A:$AD,COLUMN(EU_Extra!O$3),FALSE)),"")</f>
        <v/>
      </c>
      <c r="Q95" s="3" t="str">
        <f>IFERROR(IF(VLOOKUP($A95,EU_Extra!$A:$AD,COLUMN(EU_Extra!P$3),FALSE)=0,"",VLOOKUP($A95,EU_Extra!$A:$AD,COLUMN(EU_Extra!P$3),FALSE)),"")</f>
        <v/>
      </c>
      <c r="R95" s="3" t="str">
        <f>IFERROR(IF(VLOOKUP($A95,EU_Extra!$A:$AD,COLUMN(EU_Extra!Q$3),FALSE)=0,"",VLOOKUP($A95,EU_Extra!$A:$AD,COLUMN(EU_Extra!Q$3),FALSE)),"")</f>
        <v/>
      </c>
      <c r="S95" s="3" t="str">
        <f>IFERROR(IF(VLOOKUP($A95,EU_Extra!$A:$AD,COLUMN(EU_Extra!R$3),FALSE)=0,"",VLOOKUP($A95,EU_Extra!$A:$AD,COLUMN(EU_Extra!R$3),FALSE)),"")</f>
        <v/>
      </c>
      <c r="T95" s="3" t="str">
        <f>IFERROR(IF(VLOOKUP($A95,EU_Extra!$A:$AD,COLUMN(EU_Extra!S$3),FALSE)=0,"",VLOOKUP($A95,EU_Extra!$A:$AD,COLUMN(EU_Extra!S$3),FALSE)),"")</f>
        <v/>
      </c>
      <c r="U95" s="3" t="str">
        <f>IFERROR(IF(VLOOKUP($A95,EU_Extra!$A:$AD,COLUMN(EU_Extra!T$3),FALSE)=0,"",VLOOKUP($A95,EU_Extra!$A:$AD,COLUMN(EU_Extra!T$3),FALSE)),"")</f>
        <v/>
      </c>
      <c r="V95" s="3" t="str">
        <f>IFERROR(IF(VLOOKUP($A95,EU_Extra!$A:$AD,COLUMN(EU_Extra!U$3),FALSE)=0,"",VLOOKUP($A95,EU_Extra!$A:$AD,COLUMN(EU_Extra!U$3),FALSE)),"")</f>
        <v/>
      </c>
      <c r="W95" s="3" t="str">
        <f>IFERROR(IF(VLOOKUP($A95,EU_Extra!$A:$AD,COLUMN(EU_Extra!V$3),FALSE)=0,"",VLOOKUP($A95,EU_Extra!$A:$AD,COLUMN(EU_Extra!V$3),FALSE)),"")</f>
        <v/>
      </c>
      <c r="X95" s="3" t="str">
        <f>IFERROR(IF(VLOOKUP($A95,EU_Extra!$A:$AD,COLUMN(EU_Extra!W$3),FALSE)=0,"",VLOOKUP($A95,EU_Extra!$A:$AD,COLUMN(EU_Extra!W$3),FALSE)),"")</f>
        <v/>
      </c>
      <c r="Y95" s="3" t="str">
        <f>IFERROR(IF(VLOOKUP($A95,EU_Extra!$A:$AD,COLUMN(EU_Extra!X$3),FALSE)=0,"",VLOOKUP($A95,EU_Extra!$A:$AD,COLUMN(EU_Extra!X$3),FALSE)),"")</f>
        <v/>
      </c>
      <c r="Z95" s="3" t="str">
        <f>IFERROR(IF(VLOOKUP($A95,EU_Extra!$A:$AD,COLUMN(EU_Extra!Y$3),FALSE)=0,"",VLOOKUP($A95,EU_Extra!$A:$AD,COLUMN(EU_Extra!Y$3),FALSE)),"")</f>
        <v/>
      </c>
      <c r="AA95" s="157">
        <f t="shared" si="18"/>
        <v>9.7750000000000004E-2</v>
      </c>
      <c r="AB95" s="3">
        <f t="shared" si="19"/>
        <v>0</v>
      </c>
      <c r="AC95" s="3">
        <f t="shared" si="20"/>
        <v>0</v>
      </c>
      <c r="AD95" s="3">
        <f t="shared" si="21"/>
        <v>0</v>
      </c>
      <c r="AE95" s="3" t="str">
        <f t="shared" si="22"/>
        <v/>
      </c>
      <c r="AF95" s="3"/>
      <c r="AG95" s="3"/>
      <c r="AH95" s="3"/>
      <c r="AI95" s="3"/>
      <c r="AJ95" s="3" t="str">
        <f>IFERROR(IF(VLOOKUP($A95,EU_Extra!$A:$AD,COLUMN(EU_Extra!AC$3),FALSE)=0,"",VLOOKUP($A95,EU_Extra!$A:$AD,COLUMN(EU_Extra!AC$3),FALSE)),"")</f>
        <v/>
      </c>
      <c r="AK95" s="3" t="str">
        <f>IFERROR(IF(VLOOKUP($A95,EU_Extra!$A:$AD,COLUMN(EU_Extra!AD$3),FALSE)=0,"",VLOOKUP($A95,EU_Extra!$A:$AD,COLUMN(EU_Extra!AD$3),FALSE)),"")</f>
        <v/>
      </c>
      <c r="AO95" s="85" t="str">
        <f t="shared" si="23"/>
        <v>Ausfuhr_FJ</v>
      </c>
      <c r="AP95" s="2" t="str">
        <f t="shared" si="24"/>
        <v>Ausfuhr</v>
      </c>
      <c r="AQ95" s="2" t="str">
        <f t="shared" si="25"/>
        <v>FJ</v>
      </c>
      <c r="AR95" s="2" t="str">
        <f>VLOOKUP(AQ95,Countries!A:B,2,FALSE)</f>
        <v>Fidschi</v>
      </c>
      <c r="AS95" s="3" t="str">
        <f t="shared" si="26"/>
        <v/>
      </c>
      <c r="AT95" s="3">
        <f t="shared" si="27"/>
        <v>0</v>
      </c>
      <c r="AU95" s="3" t="str">
        <f t="shared" si="28"/>
        <v/>
      </c>
      <c r="AV95" s="15" t="str">
        <f t="shared" si="29"/>
        <v/>
      </c>
      <c r="AW95" s="88" t="str">
        <f t="shared" si="30"/>
        <v/>
      </c>
      <c r="AX95" s="89">
        <f t="shared" si="31"/>
        <v>9.199999999999999E-8</v>
      </c>
    </row>
    <row r="96" spans="1:50">
      <c r="A96" s="85" t="str">
        <f t="shared" si="17"/>
        <v>Ausfuhr_FI</v>
      </c>
      <c r="B96" s="2" t="str">
        <f t="shared" si="32"/>
        <v>Ausfuhr</v>
      </c>
      <c r="C96" s="1" t="str">
        <f>Countries!A95</f>
        <v>FI</v>
      </c>
      <c r="D96" s="3" t="str">
        <f>IFERROR(IF(VLOOKUP($A96,EU_Extra!$A:$AD,COLUMN(EU_Extra!#REF!),FALSE)=0,"",VLOOKUP($A96,EU_Extra!$A:$AD,COLUMN(EU_Extra!#REF!),FALSE)),"")</f>
        <v/>
      </c>
      <c r="E96" s="3" t="str">
        <f>IFERROR(IF(VLOOKUP($A96,EU_Extra!$A:$AD,COLUMN(EU_Extra!#REF!),FALSE)=0,"",VLOOKUP($A96,EU_Extra!$A:$AD,COLUMN(EU_Extra!#REF!),FALSE)),"")</f>
        <v/>
      </c>
      <c r="F96" s="3" t="str">
        <f>IFERROR(IF(VLOOKUP($A96,EU_Extra!$A:$AD,COLUMN(EU_Extra!E$3),FALSE)=0,"",VLOOKUP($A96,EU_Extra!$A:$AD,COLUMN(EU_Extra!E$3),FALSE)),"")</f>
        <v/>
      </c>
      <c r="G96" s="3" t="str">
        <f>IFERROR(IF(VLOOKUP($A96,EU_Extra!$A:$AD,COLUMN(EU_Extra!F$3),FALSE)=0,"",VLOOKUP($A96,EU_Extra!$A:$AD,COLUMN(EU_Extra!F$3),FALSE)),"")</f>
        <v/>
      </c>
      <c r="H96" s="3" t="str">
        <f>IFERROR(IF(VLOOKUP($A96,EU_Extra!$A:$AD,COLUMN(EU_Extra!G$3),FALSE)=0,"",VLOOKUP($A96,EU_Extra!$A:$AD,COLUMN(EU_Extra!G$3),FALSE)),"")</f>
        <v/>
      </c>
      <c r="I96" s="3" t="str">
        <f>IFERROR(IF(VLOOKUP($A96,EU_Extra!$A:$AD,COLUMN(EU_Extra!H$3),FALSE)=0,"",VLOOKUP($A96,EU_Extra!$A:$AD,COLUMN(EU_Extra!H$3),FALSE)),"")</f>
        <v/>
      </c>
      <c r="J96" s="3" t="str">
        <f>IFERROR(IF(VLOOKUP($A96,EU_Extra!$A:$AD,COLUMN(EU_Extra!I$3),FALSE)=0,"",VLOOKUP($A96,EU_Extra!$A:$AD,COLUMN(EU_Extra!I$3),FALSE)),"")</f>
        <v/>
      </c>
      <c r="K96" s="3" t="str">
        <f>IFERROR(IF(VLOOKUP($A96,EU_Extra!$A:$AD,COLUMN(EU_Extra!J$3),FALSE)=0,"",VLOOKUP($A96,EU_Extra!$A:$AD,COLUMN(EU_Extra!J$3),FALSE)),"")</f>
        <v/>
      </c>
      <c r="L96" s="3" t="str">
        <f>IFERROR(IF(VLOOKUP($A96,EU_Extra!$A:$AD,COLUMN(EU_Extra!K$3),FALSE)=0,"",VLOOKUP($A96,EU_Extra!$A:$AD,COLUMN(EU_Extra!K$3),FALSE)),"")</f>
        <v/>
      </c>
      <c r="M96" s="3" t="str">
        <f>IFERROR(IF(VLOOKUP($A96,EU_Extra!$A:$AD,COLUMN(EU_Extra!L$3),FALSE)=0,"",VLOOKUP($A96,EU_Extra!$A:$AD,COLUMN(EU_Extra!L$3),FALSE)),"")</f>
        <v/>
      </c>
      <c r="N96" s="3" t="str">
        <f>IFERROR(IF(VLOOKUP($A96,EU_Extra!$A:$AD,COLUMN(EU_Extra!M$3),FALSE)=0,"",VLOOKUP($A96,EU_Extra!$A:$AD,COLUMN(EU_Extra!M$3),FALSE)),"")</f>
        <v/>
      </c>
      <c r="O96" s="3" t="str">
        <f>IFERROR(IF(VLOOKUP($A96,EU_Extra!$A:$AD,COLUMN(EU_Extra!N$3),FALSE)=0,"",VLOOKUP($A96,EU_Extra!$A:$AD,COLUMN(EU_Extra!N$3),FALSE)),"")</f>
        <v/>
      </c>
      <c r="P96" s="3" t="str">
        <f>IFERROR(IF(VLOOKUP($A96,EU_Extra!$A:$AD,COLUMN(EU_Extra!O$3),FALSE)=0,"",VLOOKUP($A96,EU_Extra!$A:$AD,COLUMN(EU_Extra!O$3),FALSE)),"")</f>
        <v/>
      </c>
      <c r="Q96" s="3" t="str">
        <f>IFERROR(IF(VLOOKUP($A96,EU_Extra!$A:$AD,COLUMN(EU_Extra!P$3),FALSE)=0,"",VLOOKUP($A96,EU_Extra!$A:$AD,COLUMN(EU_Extra!P$3),FALSE)),"")</f>
        <v/>
      </c>
      <c r="R96" s="3" t="str">
        <f>IFERROR(IF(VLOOKUP($A96,EU_Extra!$A:$AD,COLUMN(EU_Extra!Q$3),FALSE)=0,"",VLOOKUP($A96,EU_Extra!$A:$AD,COLUMN(EU_Extra!Q$3),FALSE)),"")</f>
        <v/>
      </c>
      <c r="S96" s="3" t="str">
        <f>IFERROR(IF(VLOOKUP($A96,EU_Extra!$A:$AD,COLUMN(EU_Extra!R$3),FALSE)=0,"",VLOOKUP($A96,EU_Extra!$A:$AD,COLUMN(EU_Extra!R$3),FALSE)),"")</f>
        <v/>
      </c>
      <c r="T96" s="3" t="str">
        <f>IFERROR(IF(VLOOKUP($A96,EU_Extra!$A:$AD,COLUMN(EU_Extra!S$3),FALSE)=0,"",VLOOKUP($A96,EU_Extra!$A:$AD,COLUMN(EU_Extra!S$3),FALSE)),"")</f>
        <v/>
      </c>
      <c r="U96" s="3" t="str">
        <f>IFERROR(IF(VLOOKUP($A96,EU_Extra!$A:$AD,COLUMN(EU_Extra!T$3),FALSE)=0,"",VLOOKUP($A96,EU_Extra!$A:$AD,COLUMN(EU_Extra!T$3),FALSE)),"")</f>
        <v/>
      </c>
      <c r="V96" s="3" t="str">
        <f>IFERROR(IF(VLOOKUP($A96,EU_Extra!$A:$AD,COLUMN(EU_Extra!U$3),FALSE)=0,"",VLOOKUP($A96,EU_Extra!$A:$AD,COLUMN(EU_Extra!U$3),FALSE)),"")</f>
        <v/>
      </c>
      <c r="W96" s="3" t="str">
        <f>IFERROR(IF(VLOOKUP($A96,EU_Extra!$A:$AD,COLUMN(EU_Extra!V$3),FALSE)=0,"",VLOOKUP($A96,EU_Extra!$A:$AD,COLUMN(EU_Extra!V$3),FALSE)),"")</f>
        <v/>
      </c>
      <c r="X96" s="3" t="str">
        <f>IFERROR(IF(VLOOKUP($A96,EU_Extra!$A:$AD,COLUMN(EU_Extra!W$3),FALSE)=0,"",VLOOKUP($A96,EU_Extra!$A:$AD,COLUMN(EU_Extra!W$3),FALSE)),"")</f>
        <v/>
      </c>
      <c r="Y96" s="3" t="str">
        <f>IFERROR(IF(VLOOKUP($A96,EU_Extra!$A:$AD,COLUMN(EU_Extra!X$3),FALSE)=0,"",VLOOKUP($A96,EU_Extra!$A:$AD,COLUMN(EU_Extra!X$3),FALSE)),"")</f>
        <v/>
      </c>
      <c r="Z96" s="3" t="str">
        <f>IFERROR(IF(VLOOKUP($A96,EU_Extra!$A:$AD,COLUMN(EU_Extra!Y$3),FALSE)=0,"",VLOOKUP($A96,EU_Extra!$A:$AD,COLUMN(EU_Extra!Y$3),FALSE)),"")</f>
        <v/>
      </c>
      <c r="AA96" s="157">
        <f t="shared" si="18"/>
        <v>0</v>
      </c>
      <c r="AB96" s="3">
        <f t="shared" si="19"/>
        <v>0</v>
      </c>
      <c r="AC96" s="3">
        <f t="shared" si="20"/>
        <v>0</v>
      </c>
      <c r="AD96" s="3">
        <f t="shared" si="21"/>
        <v>0</v>
      </c>
      <c r="AE96" s="3" t="str">
        <f t="shared" si="22"/>
        <v/>
      </c>
      <c r="AF96" s="3"/>
      <c r="AG96" s="3"/>
      <c r="AH96" s="3"/>
      <c r="AI96" s="3"/>
      <c r="AJ96" s="3" t="str">
        <f>IFERROR(IF(VLOOKUP($A96,EU_Extra!$A:$AD,COLUMN(EU_Extra!AC$3),FALSE)=0,"",VLOOKUP($A96,EU_Extra!$A:$AD,COLUMN(EU_Extra!AC$3),FALSE)),"")</f>
        <v/>
      </c>
      <c r="AK96" s="3" t="str">
        <f>IFERROR(IF(VLOOKUP($A96,EU_Extra!$A:$AD,COLUMN(EU_Extra!AD$3),FALSE)=0,"",VLOOKUP($A96,EU_Extra!$A:$AD,COLUMN(EU_Extra!AD$3),FALSE)),"")</f>
        <v/>
      </c>
      <c r="AO96" s="85" t="str">
        <f t="shared" si="23"/>
        <v>Ausfuhr_FI</v>
      </c>
      <c r="AP96" s="2" t="str">
        <f t="shared" si="24"/>
        <v>Ausfuhr</v>
      </c>
      <c r="AQ96" s="2" t="str">
        <f t="shared" si="25"/>
        <v>FI</v>
      </c>
      <c r="AR96" s="2" t="str">
        <f>VLOOKUP(AQ96,Countries!A:B,2,FALSE)</f>
        <v>Finnland</v>
      </c>
      <c r="AS96" s="3" t="str">
        <f t="shared" si="26"/>
        <v/>
      </c>
      <c r="AT96" s="3">
        <f t="shared" si="27"/>
        <v>0</v>
      </c>
      <c r="AU96" s="3" t="str">
        <f t="shared" si="28"/>
        <v/>
      </c>
      <c r="AV96" s="15" t="str">
        <f t="shared" si="29"/>
        <v/>
      </c>
      <c r="AW96" s="88" t="str">
        <f t="shared" si="30"/>
        <v/>
      </c>
      <c r="AX96" s="89">
        <f t="shared" si="31"/>
        <v>9.2999999999999986E-8</v>
      </c>
    </row>
    <row r="97" spans="1:50">
      <c r="A97" s="85" t="str">
        <f t="shared" si="17"/>
        <v>Ausfuhr_FM</v>
      </c>
      <c r="B97" s="2" t="str">
        <f t="shared" si="32"/>
        <v>Ausfuhr</v>
      </c>
      <c r="C97" s="1" t="str">
        <f>Countries!A96</f>
        <v>FM</v>
      </c>
      <c r="D97" s="3" t="str">
        <f>IFERROR(IF(VLOOKUP($A97,EU_Extra!$A:$AD,COLUMN(EU_Extra!#REF!),FALSE)=0,"",VLOOKUP($A97,EU_Extra!$A:$AD,COLUMN(EU_Extra!#REF!),FALSE)),"")</f>
        <v/>
      </c>
      <c r="E97" s="3" t="str">
        <f>IFERROR(IF(VLOOKUP($A97,EU_Extra!$A:$AD,COLUMN(EU_Extra!#REF!),FALSE)=0,"",VLOOKUP($A97,EU_Extra!$A:$AD,COLUMN(EU_Extra!#REF!),FALSE)),"")</f>
        <v/>
      </c>
      <c r="F97" s="3" t="str">
        <f>IFERROR(IF(VLOOKUP($A97,EU_Extra!$A:$AD,COLUMN(EU_Extra!E$3),FALSE)=0,"",VLOOKUP($A97,EU_Extra!$A:$AD,COLUMN(EU_Extra!E$3),FALSE)),"")</f>
        <v/>
      </c>
      <c r="G97" s="3" t="str">
        <f>IFERROR(IF(VLOOKUP($A97,EU_Extra!$A:$AD,COLUMN(EU_Extra!F$3),FALSE)=0,"",VLOOKUP($A97,EU_Extra!$A:$AD,COLUMN(EU_Extra!F$3),FALSE)),"")</f>
        <v/>
      </c>
      <c r="H97" s="3" t="str">
        <f>IFERROR(IF(VLOOKUP($A97,EU_Extra!$A:$AD,COLUMN(EU_Extra!G$3),FALSE)=0,"",VLOOKUP($A97,EU_Extra!$A:$AD,COLUMN(EU_Extra!G$3),FALSE)),"")</f>
        <v/>
      </c>
      <c r="I97" s="3" t="str">
        <f>IFERROR(IF(VLOOKUP($A97,EU_Extra!$A:$AD,COLUMN(EU_Extra!H$3),FALSE)=0,"",VLOOKUP($A97,EU_Extra!$A:$AD,COLUMN(EU_Extra!H$3),FALSE)),"")</f>
        <v/>
      </c>
      <c r="J97" s="3" t="str">
        <f>IFERROR(IF(VLOOKUP($A97,EU_Extra!$A:$AD,COLUMN(EU_Extra!I$3),FALSE)=0,"",VLOOKUP($A97,EU_Extra!$A:$AD,COLUMN(EU_Extra!I$3),FALSE)),"")</f>
        <v/>
      </c>
      <c r="K97" s="3" t="str">
        <f>IFERROR(IF(VLOOKUP($A97,EU_Extra!$A:$AD,COLUMN(EU_Extra!J$3),FALSE)=0,"",VLOOKUP($A97,EU_Extra!$A:$AD,COLUMN(EU_Extra!J$3),FALSE)),"")</f>
        <v/>
      </c>
      <c r="L97" s="3" t="str">
        <f>IFERROR(IF(VLOOKUP($A97,EU_Extra!$A:$AD,COLUMN(EU_Extra!K$3),FALSE)=0,"",VLOOKUP($A97,EU_Extra!$A:$AD,COLUMN(EU_Extra!K$3),FALSE)),"")</f>
        <v/>
      </c>
      <c r="M97" s="3" t="str">
        <f>IFERROR(IF(VLOOKUP($A97,EU_Extra!$A:$AD,COLUMN(EU_Extra!L$3),FALSE)=0,"",VLOOKUP($A97,EU_Extra!$A:$AD,COLUMN(EU_Extra!L$3),FALSE)),"")</f>
        <v/>
      </c>
      <c r="N97" s="3" t="str">
        <f>IFERROR(IF(VLOOKUP($A97,EU_Extra!$A:$AD,COLUMN(EU_Extra!M$3),FALSE)=0,"",VLOOKUP($A97,EU_Extra!$A:$AD,COLUMN(EU_Extra!M$3),FALSE)),"")</f>
        <v/>
      </c>
      <c r="O97" s="3" t="str">
        <f>IFERROR(IF(VLOOKUP($A97,EU_Extra!$A:$AD,COLUMN(EU_Extra!N$3),FALSE)=0,"",VLOOKUP($A97,EU_Extra!$A:$AD,COLUMN(EU_Extra!N$3),FALSE)),"")</f>
        <v/>
      </c>
      <c r="P97" s="3" t="str">
        <f>IFERROR(IF(VLOOKUP($A97,EU_Extra!$A:$AD,COLUMN(EU_Extra!O$3),FALSE)=0,"",VLOOKUP($A97,EU_Extra!$A:$AD,COLUMN(EU_Extra!O$3),FALSE)),"")</f>
        <v/>
      </c>
      <c r="Q97" s="3" t="str">
        <f>IFERROR(IF(VLOOKUP($A97,EU_Extra!$A:$AD,COLUMN(EU_Extra!P$3),FALSE)=0,"",VLOOKUP($A97,EU_Extra!$A:$AD,COLUMN(EU_Extra!P$3),FALSE)),"")</f>
        <v/>
      </c>
      <c r="R97" s="3" t="str">
        <f>IFERROR(IF(VLOOKUP($A97,EU_Extra!$A:$AD,COLUMN(EU_Extra!Q$3),FALSE)=0,"",VLOOKUP($A97,EU_Extra!$A:$AD,COLUMN(EU_Extra!Q$3),FALSE)),"")</f>
        <v/>
      </c>
      <c r="S97" s="3" t="str">
        <f>IFERROR(IF(VLOOKUP($A97,EU_Extra!$A:$AD,COLUMN(EU_Extra!R$3),FALSE)=0,"",VLOOKUP($A97,EU_Extra!$A:$AD,COLUMN(EU_Extra!R$3),FALSE)),"")</f>
        <v/>
      </c>
      <c r="T97" s="3" t="str">
        <f>IFERROR(IF(VLOOKUP($A97,EU_Extra!$A:$AD,COLUMN(EU_Extra!S$3),FALSE)=0,"",VLOOKUP($A97,EU_Extra!$A:$AD,COLUMN(EU_Extra!S$3),FALSE)),"")</f>
        <v/>
      </c>
      <c r="U97" s="3" t="str">
        <f>IFERROR(IF(VLOOKUP($A97,EU_Extra!$A:$AD,COLUMN(EU_Extra!T$3),FALSE)=0,"",VLOOKUP($A97,EU_Extra!$A:$AD,COLUMN(EU_Extra!T$3),FALSE)),"")</f>
        <v/>
      </c>
      <c r="V97" s="3" t="str">
        <f>IFERROR(IF(VLOOKUP($A97,EU_Extra!$A:$AD,COLUMN(EU_Extra!U$3),FALSE)=0,"",VLOOKUP($A97,EU_Extra!$A:$AD,COLUMN(EU_Extra!U$3),FALSE)),"")</f>
        <v/>
      </c>
      <c r="W97" s="3" t="str">
        <f>IFERROR(IF(VLOOKUP($A97,EU_Extra!$A:$AD,COLUMN(EU_Extra!V$3),FALSE)=0,"",VLOOKUP($A97,EU_Extra!$A:$AD,COLUMN(EU_Extra!V$3),FALSE)),"")</f>
        <v/>
      </c>
      <c r="X97" s="3" t="str">
        <f>IFERROR(IF(VLOOKUP($A97,EU_Extra!$A:$AD,COLUMN(EU_Extra!W$3),FALSE)=0,"",VLOOKUP($A97,EU_Extra!$A:$AD,COLUMN(EU_Extra!W$3),FALSE)),"")</f>
        <v/>
      </c>
      <c r="Y97" s="3" t="str">
        <f>IFERROR(IF(VLOOKUP($A97,EU_Extra!$A:$AD,COLUMN(EU_Extra!X$3),FALSE)=0,"",VLOOKUP($A97,EU_Extra!$A:$AD,COLUMN(EU_Extra!X$3),FALSE)),"")</f>
        <v/>
      </c>
      <c r="Z97" s="3" t="str">
        <f>IFERROR(IF(VLOOKUP($A97,EU_Extra!$A:$AD,COLUMN(EU_Extra!Y$3),FALSE)=0,"",VLOOKUP($A97,EU_Extra!$A:$AD,COLUMN(EU_Extra!Y$3),FALSE)),"")</f>
        <v/>
      </c>
      <c r="AA97" s="157">
        <f t="shared" si="18"/>
        <v>0</v>
      </c>
      <c r="AB97" s="3">
        <f t="shared" si="19"/>
        <v>0</v>
      </c>
      <c r="AC97" s="3">
        <f t="shared" si="20"/>
        <v>0</v>
      </c>
      <c r="AD97" s="3">
        <f t="shared" si="21"/>
        <v>0</v>
      </c>
      <c r="AE97" s="3" t="str">
        <f t="shared" si="22"/>
        <v/>
      </c>
      <c r="AF97" s="3"/>
      <c r="AG97" s="3"/>
      <c r="AH97" s="3"/>
      <c r="AI97" s="3"/>
      <c r="AJ97" s="3" t="str">
        <f>IFERROR(IF(VLOOKUP($A97,EU_Extra!$A:$AD,COLUMN(EU_Extra!AC$3),FALSE)=0,"",VLOOKUP($A97,EU_Extra!$A:$AD,COLUMN(EU_Extra!AC$3),FALSE)),"")</f>
        <v/>
      </c>
      <c r="AK97" s="3" t="str">
        <f>IFERROR(IF(VLOOKUP($A97,EU_Extra!$A:$AD,COLUMN(EU_Extra!AD$3),FALSE)=0,"",VLOOKUP($A97,EU_Extra!$A:$AD,COLUMN(EU_Extra!AD$3),FALSE)),"")</f>
        <v/>
      </c>
      <c r="AO97" s="85" t="str">
        <f t="shared" si="23"/>
        <v>Ausfuhr_FM</v>
      </c>
      <c r="AP97" s="2" t="str">
        <f t="shared" si="24"/>
        <v>Ausfuhr</v>
      </c>
      <c r="AQ97" s="2" t="str">
        <f t="shared" si="25"/>
        <v>FM</v>
      </c>
      <c r="AR97" s="2" t="str">
        <f>VLOOKUP(AQ97,Countries!A:B,2,FALSE)</f>
        <v>Mikronesien, Föderierte staaten von</v>
      </c>
      <c r="AS97" s="3" t="str">
        <f t="shared" si="26"/>
        <v/>
      </c>
      <c r="AT97" s="3">
        <f t="shared" si="27"/>
        <v>0</v>
      </c>
      <c r="AU97" s="3" t="str">
        <f t="shared" si="28"/>
        <v/>
      </c>
      <c r="AV97" s="15" t="str">
        <f t="shared" si="29"/>
        <v/>
      </c>
      <c r="AW97" s="88" t="str">
        <f t="shared" si="30"/>
        <v/>
      </c>
      <c r="AX97" s="89">
        <f t="shared" si="31"/>
        <v>9.3999999999999981E-8</v>
      </c>
    </row>
    <row r="98" spans="1:50">
      <c r="A98" s="85" t="str">
        <f t="shared" si="17"/>
        <v>Ausfuhr_FR</v>
      </c>
      <c r="B98" s="2" t="str">
        <f t="shared" si="32"/>
        <v>Ausfuhr</v>
      </c>
      <c r="C98" s="1" t="str">
        <f>Countries!A97</f>
        <v>FR</v>
      </c>
      <c r="D98" s="3" t="str">
        <f>IFERROR(IF(VLOOKUP($A98,EU_Extra!$A:$AD,COLUMN(EU_Extra!#REF!),FALSE)=0,"",VLOOKUP($A98,EU_Extra!$A:$AD,COLUMN(EU_Extra!#REF!),FALSE)),"")</f>
        <v/>
      </c>
      <c r="E98" s="3" t="str">
        <f>IFERROR(IF(VLOOKUP($A98,EU_Extra!$A:$AD,COLUMN(EU_Extra!#REF!),FALSE)=0,"",VLOOKUP($A98,EU_Extra!$A:$AD,COLUMN(EU_Extra!#REF!),FALSE)),"")</f>
        <v/>
      </c>
      <c r="F98" s="3" t="str">
        <f>IFERROR(IF(VLOOKUP($A98,EU_Extra!$A:$AD,COLUMN(EU_Extra!E$3),FALSE)=0,"",VLOOKUP($A98,EU_Extra!$A:$AD,COLUMN(EU_Extra!E$3),FALSE)),"")</f>
        <v/>
      </c>
      <c r="G98" s="3" t="str">
        <f>IFERROR(IF(VLOOKUP($A98,EU_Extra!$A:$AD,COLUMN(EU_Extra!F$3),FALSE)=0,"",VLOOKUP($A98,EU_Extra!$A:$AD,COLUMN(EU_Extra!F$3),FALSE)),"")</f>
        <v/>
      </c>
      <c r="H98" s="3" t="str">
        <f>IFERROR(IF(VLOOKUP($A98,EU_Extra!$A:$AD,COLUMN(EU_Extra!G$3),FALSE)=0,"",VLOOKUP($A98,EU_Extra!$A:$AD,COLUMN(EU_Extra!G$3),FALSE)),"")</f>
        <v/>
      </c>
      <c r="I98" s="3" t="str">
        <f>IFERROR(IF(VLOOKUP($A98,EU_Extra!$A:$AD,COLUMN(EU_Extra!H$3),FALSE)=0,"",VLOOKUP($A98,EU_Extra!$A:$AD,COLUMN(EU_Extra!H$3),FALSE)),"")</f>
        <v/>
      </c>
      <c r="J98" s="3" t="str">
        <f>IFERROR(IF(VLOOKUP($A98,EU_Extra!$A:$AD,COLUMN(EU_Extra!I$3),FALSE)=0,"",VLOOKUP($A98,EU_Extra!$A:$AD,COLUMN(EU_Extra!I$3),FALSE)),"")</f>
        <v/>
      </c>
      <c r="K98" s="3" t="str">
        <f>IFERROR(IF(VLOOKUP($A98,EU_Extra!$A:$AD,COLUMN(EU_Extra!J$3),FALSE)=0,"",VLOOKUP($A98,EU_Extra!$A:$AD,COLUMN(EU_Extra!J$3),FALSE)),"")</f>
        <v/>
      </c>
      <c r="L98" s="3" t="str">
        <f>IFERROR(IF(VLOOKUP($A98,EU_Extra!$A:$AD,COLUMN(EU_Extra!K$3),FALSE)=0,"",VLOOKUP($A98,EU_Extra!$A:$AD,COLUMN(EU_Extra!K$3),FALSE)),"")</f>
        <v/>
      </c>
      <c r="M98" s="3" t="str">
        <f>IFERROR(IF(VLOOKUP($A98,EU_Extra!$A:$AD,COLUMN(EU_Extra!L$3),FALSE)=0,"",VLOOKUP($A98,EU_Extra!$A:$AD,COLUMN(EU_Extra!L$3),FALSE)),"")</f>
        <v/>
      </c>
      <c r="N98" s="3" t="str">
        <f>IFERROR(IF(VLOOKUP($A98,EU_Extra!$A:$AD,COLUMN(EU_Extra!M$3),FALSE)=0,"",VLOOKUP($A98,EU_Extra!$A:$AD,COLUMN(EU_Extra!M$3),FALSE)),"")</f>
        <v/>
      </c>
      <c r="O98" s="3" t="str">
        <f>IFERROR(IF(VLOOKUP($A98,EU_Extra!$A:$AD,COLUMN(EU_Extra!N$3),FALSE)=0,"",VLOOKUP($A98,EU_Extra!$A:$AD,COLUMN(EU_Extra!N$3),FALSE)),"")</f>
        <v/>
      </c>
      <c r="P98" s="3" t="str">
        <f>IFERROR(IF(VLOOKUP($A98,EU_Extra!$A:$AD,COLUMN(EU_Extra!O$3),FALSE)=0,"",VLOOKUP($A98,EU_Extra!$A:$AD,COLUMN(EU_Extra!O$3),FALSE)),"")</f>
        <v/>
      </c>
      <c r="Q98" s="3" t="str">
        <f>IFERROR(IF(VLOOKUP($A98,EU_Extra!$A:$AD,COLUMN(EU_Extra!P$3),FALSE)=0,"",VLOOKUP($A98,EU_Extra!$A:$AD,COLUMN(EU_Extra!P$3),FALSE)),"")</f>
        <v/>
      </c>
      <c r="R98" s="3" t="str">
        <f>IFERROR(IF(VLOOKUP($A98,EU_Extra!$A:$AD,COLUMN(EU_Extra!Q$3),FALSE)=0,"",VLOOKUP($A98,EU_Extra!$A:$AD,COLUMN(EU_Extra!Q$3),FALSE)),"")</f>
        <v/>
      </c>
      <c r="S98" s="3" t="str">
        <f>IFERROR(IF(VLOOKUP($A98,EU_Extra!$A:$AD,COLUMN(EU_Extra!R$3),FALSE)=0,"",VLOOKUP($A98,EU_Extra!$A:$AD,COLUMN(EU_Extra!R$3),FALSE)),"")</f>
        <v/>
      </c>
      <c r="T98" s="3" t="str">
        <f>IFERROR(IF(VLOOKUP($A98,EU_Extra!$A:$AD,COLUMN(EU_Extra!S$3),FALSE)=0,"",VLOOKUP($A98,EU_Extra!$A:$AD,COLUMN(EU_Extra!S$3),FALSE)),"")</f>
        <v/>
      </c>
      <c r="U98" s="3" t="str">
        <f>IFERROR(IF(VLOOKUP($A98,EU_Extra!$A:$AD,COLUMN(EU_Extra!T$3),FALSE)=0,"",VLOOKUP($A98,EU_Extra!$A:$AD,COLUMN(EU_Extra!T$3),FALSE)),"")</f>
        <v/>
      </c>
      <c r="V98" s="3" t="str">
        <f>IFERROR(IF(VLOOKUP($A98,EU_Extra!$A:$AD,COLUMN(EU_Extra!U$3),FALSE)=0,"",VLOOKUP($A98,EU_Extra!$A:$AD,COLUMN(EU_Extra!U$3),FALSE)),"")</f>
        <v/>
      </c>
      <c r="W98" s="3" t="str">
        <f>IFERROR(IF(VLOOKUP($A98,EU_Extra!$A:$AD,COLUMN(EU_Extra!V$3),FALSE)=0,"",VLOOKUP($A98,EU_Extra!$A:$AD,COLUMN(EU_Extra!V$3),FALSE)),"")</f>
        <v/>
      </c>
      <c r="X98" s="3" t="str">
        <f>IFERROR(IF(VLOOKUP($A98,EU_Extra!$A:$AD,COLUMN(EU_Extra!W$3),FALSE)=0,"",VLOOKUP($A98,EU_Extra!$A:$AD,COLUMN(EU_Extra!W$3),FALSE)),"")</f>
        <v/>
      </c>
      <c r="Y98" s="3" t="str">
        <f>IFERROR(IF(VLOOKUP($A98,EU_Extra!$A:$AD,COLUMN(EU_Extra!X$3),FALSE)=0,"",VLOOKUP($A98,EU_Extra!$A:$AD,COLUMN(EU_Extra!X$3),FALSE)),"")</f>
        <v/>
      </c>
      <c r="Z98" s="3" t="str">
        <f>IFERROR(IF(VLOOKUP($A98,EU_Extra!$A:$AD,COLUMN(EU_Extra!Y$3),FALSE)=0,"",VLOOKUP($A98,EU_Extra!$A:$AD,COLUMN(EU_Extra!Y$3),FALSE)),"")</f>
        <v/>
      </c>
      <c r="AA98" s="157">
        <f t="shared" si="18"/>
        <v>0</v>
      </c>
      <c r="AB98" s="3">
        <f t="shared" si="19"/>
        <v>0</v>
      </c>
      <c r="AC98" s="3">
        <f t="shared" si="20"/>
        <v>0</v>
      </c>
      <c r="AD98" s="3">
        <f t="shared" si="21"/>
        <v>0</v>
      </c>
      <c r="AE98" s="3" t="str">
        <f t="shared" si="22"/>
        <v/>
      </c>
      <c r="AF98" s="3"/>
      <c r="AG98" s="3"/>
      <c r="AH98" s="3"/>
      <c r="AI98" s="3"/>
      <c r="AJ98" s="3" t="str">
        <f>IFERROR(IF(VLOOKUP($A98,EU_Extra!$A:$AD,COLUMN(EU_Extra!AC$3),FALSE)=0,"",VLOOKUP($A98,EU_Extra!$A:$AD,COLUMN(EU_Extra!AC$3),FALSE)),"")</f>
        <v/>
      </c>
      <c r="AK98" s="3" t="str">
        <f>IFERROR(IF(VLOOKUP($A98,EU_Extra!$A:$AD,COLUMN(EU_Extra!AD$3),FALSE)=0,"",VLOOKUP($A98,EU_Extra!$A:$AD,COLUMN(EU_Extra!AD$3),FALSE)),"")</f>
        <v/>
      </c>
      <c r="AO98" s="85" t="str">
        <f t="shared" si="23"/>
        <v>Ausfuhr_FR</v>
      </c>
      <c r="AP98" s="2" t="str">
        <f t="shared" si="24"/>
        <v>Ausfuhr</v>
      </c>
      <c r="AQ98" s="2" t="str">
        <f t="shared" si="25"/>
        <v>FR</v>
      </c>
      <c r="AR98" s="2" t="str">
        <f>VLOOKUP(AQ98,Countries!A:B,2,FALSE)</f>
        <v>Frankreich</v>
      </c>
      <c r="AS98" s="3" t="str">
        <f t="shared" si="26"/>
        <v/>
      </c>
      <c r="AT98" s="3">
        <f t="shared" si="27"/>
        <v>0</v>
      </c>
      <c r="AU98" s="3" t="str">
        <f t="shared" si="28"/>
        <v/>
      </c>
      <c r="AV98" s="15" t="str">
        <f t="shared" si="29"/>
        <v/>
      </c>
      <c r="AW98" s="88" t="str">
        <f t="shared" si="30"/>
        <v/>
      </c>
      <c r="AX98" s="89">
        <f t="shared" si="31"/>
        <v>9.499999999999999E-8</v>
      </c>
    </row>
    <row r="99" spans="1:50">
      <c r="A99" s="85" t="str">
        <f t="shared" si="17"/>
        <v>Ausfuhr_TF</v>
      </c>
      <c r="B99" s="2" t="str">
        <f t="shared" si="32"/>
        <v>Ausfuhr</v>
      </c>
      <c r="C99" s="1" t="str">
        <f>Countries!A98</f>
        <v>TF</v>
      </c>
      <c r="D99" s="3" t="str">
        <f>IFERROR(IF(VLOOKUP($A99,EU_Extra!$A:$AD,COLUMN(EU_Extra!#REF!),FALSE)=0,"",VLOOKUP($A99,EU_Extra!$A:$AD,COLUMN(EU_Extra!#REF!),FALSE)),"")</f>
        <v/>
      </c>
      <c r="E99" s="3" t="str">
        <f>IFERROR(IF(VLOOKUP($A99,EU_Extra!$A:$AD,COLUMN(EU_Extra!#REF!),FALSE)=0,"",VLOOKUP($A99,EU_Extra!$A:$AD,COLUMN(EU_Extra!#REF!),FALSE)),"")</f>
        <v/>
      </c>
      <c r="F99" s="3" t="str">
        <f>IFERROR(IF(VLOOKUP($A99,EU_Extra!$A:$AD,COLUMN(EU_Extra!E$3),FALSE)=0,"",VLOOKUP($A99,EU_Extra!$A:$AD,COLUMN(EU_Extra!E$3),FALSE)),"")</f>
        <v/>
      </c>
      <c r="G99" s="3">
        <f>IFERROR(IF(VLOOKUP($A99,EU_Extra!$A:$AD,COLUMN(EU_Extra!F$3),FALSE)=0,"",VLOOKUP($A99,EU_Extra!$A:$AD,COLUMN(EU_Extra!F$3),FALSE)),"")</f>
        <v>1.9E-3</v>
      </c>
      <c r="H99" s="3" t="str">
        <f>IFERROR(IF(VLOOKUP($A99,EU_Extra!$A:$AD,COLUMN(EU_Extra!G$3),FALSE)=0,"",VLOOKUP($A99,EU_Extra!$A:$AD,COLUMN(EU_Extra!G$3),FALSE)),"")</f>
        <v/>
      </c>
      <c r="I99" s="3">
        <f>IFERROR(IF(VLOOKUP($A99,EU_Extra!$A:$AD,COLUMN(EU_Extra!H$3),FALSE)=0,"",VLOOKUP($A99,EU_Extra!$A:$AD,COLUMN(EU_Extra!H$3),FALSE)),"")</f>
        <v>1.9999999999999998E-4</v>
      </c>
      <c r="J99" s="3" t="str">
        <f>IFERROR(IF(VLOOKUP($A99,EU_Extra!$A:$AD,COLUMN(EU_Extra!I$3),FALSE)=0,"",VLOOKUP($A99,EU_Extra!$A:$AD,COLUMN(EU_Extra!I$3),FALSE)),"")</f>
        <v/>
      </c>
      <c r="K99" s="3">
        <f>IFERROR(IF(VLOOKUP($A99,EU_Extra!$A:$AD,COLUMN(EU_Extra!J$3),FALSE)=0,"",VLOOKUP($A99,EU_Extra!$A:$AD,COLUMN(EU_Extra!J$3),FALSE)),"")</f>
        <v>9.9999999999999991E-5</v>
      </c>
      <c r="L99" s="3" t="str">
        <f>IFERROR(IF(VLOOKUP($A99,EU_Extra!$A:$AD,COLUMN(EU_Extra!K$3),FALSE)=0,"",VLOOKUP($A99,EU_Extra!$A:$AD,COLUMN(EU_Extra!K$3),FALSE)),"")</f>
        <v/>
      </c>
      <c r="M99" s="3" t="str">
        <f>IFERROR(IF(VLOOKUP($A99,EU_Extra!$A:$AD,COLUMN(EU_Extra!L$3),FALSE)=0,"",VLOOKUP($A99,EU_Extra!$A:$AD,COLUMN(EU_Extra!L$3),FALSE)),"")</f>
        <v/>
      </c>
      <c r="N99" s="3" t="str">
        <f>IFERROR(IF(VLOOKUP($A99,EU_Extra!$A:$AD,COLUMN(EU_Extra!M$3),FALSE)=0,"",VLOOKUP($A99,EU_Extra!$A:$AD,COLUMN(EU_Extra!M$3),FALSE)),"")</f>
        <v/>
      </c>
      <c r="O99" s="3" t="str">
        <f>IFERROR(IF(VLOOKUP($A99,EU_Extra!$A:$AD,COLUMN(EU_Extra!N$3),FALSE)=0,"",VLOOKUP($A99,EU_Extra!$A:$AD,COLUMN(EU_Extra!N$3),FALSE)),"")</f>
        <v/>
      </c>
      <c r="P99" s="3">
        <f>IFERROR(IF(VLOOKUP($A99,EU_Extra!$A:$AD,COLUMN(EU_Extra!O$3),FALSE)=0,"",VLOOKUP($A99,EU_Extra!$A:$AD,COLUMN(EU_Extra!O$3),FALSE)),"")</f>
        <v>4.4640000000000006E-5</v>
      </c>
      <c r="Q99" s="3" t="str">
        <f>IFERROR(IF(VLOOKUP($A99,EU_Extra!$A:$AD,COLUMN(EU_Extra!P$3),FALSE)=0,"",VLOOKUP($A99,EU_Extra!$A:$AD,COLUMN(EU_Extra!P$3),FALSE)),"")</f>
        <v/>
      </c>
      <c r="R99" s="3" t="str">
        <f>IFERROR(IF(VLOOKUP($A99,EU_Extra!$A:$AD,COLUMN(EU_Extra!Q$3),FALSE)=0,"",VLOOKUP($A99,EU_Extra!$A:$AD,COLUMN(EU_Extra!Q$3),FALSE)),"")</f>
        <v/>
      </c>
      <c r="S99" s="3" t="str">
        <f>IFERROR(IF(VLOOKUP($A99,EU_Extra!$A:$AD,COLUMN(EU_Extra!R$3),FALSE)=0,"",VLOOKUP($A99,EU_Extra!$A:$AD,COLUMN(EU_Extra!R$3),FALSE)),"")</f>
        <v/>
      </c>
      <c r="T99" s="3" t="str">
        <f>IFERROR(IF(VLOOKUP($A99,EU_Extra!$A:$AD,COLUMN(EU_Extra!S$3),FALSE)=0,"",VLOOKUP($A99,EU_Extra!$A:$AD,COLUMN(EU_Extra!S$3),FALSE)),"")</f>
        <v/>
      </c>
      <c r="U99" s="3" t="str">
        <f>IFERROR(IF(VLOOKUP($A99,EU_Extra!$A:$AD,COLUMN(EU_Extra!T$3),FALSE)=0,"",VLOOKUP($A99,EU_Extra!$A:$AD,COLUMN(EU_Extra!T$3),FALSE)),"")</f>
        <v/>
      </c>
      <c r="V99" s="3" t="str">
        <f>IFERROR(IF(VLOOKUP($A99,EU_Extra!$A:$AD,COLUMN(EU_Extra!U$3),FALSE)=0,"",VLOOKUP($A99,EU_Extra!$A:$AD,COLUMN(EU_Extra!U$3),FALSE)),"")</f>
        <v/>
      </c>
      <c r="W99" s="3" t="str">
        <f>IFERROR(IF(VLOOKUP($A99,EU_Extra!$A:$AD,COLUMN(EU_Extra!V$3),FALSE)=0,"",VLOOKUP($A99,EU_Extra!$A:$AD,COLUMN(EU_Extra!V$3),FALSE)),"")</f>
        <v/>
      </c>
      <c r="X99" s="3" t="str">
        <f>IFERROR(IF(VLOOKUP($A99,EU_Extra!$A:$AD,COLUMN(EU_Extra!W$3),FALSE)=0,"",VLOOKUP($A99,EU_Extra!$A:$AD,COLUMN(EU_Extra!W$3),FALSE)),"")</f>
        <v/>
      </c>
      <c r="Y99" s="3" t="str">
        <f>IFERROR(IF(VLOOKUP($A99,EU_Extra!$A:$AD,COLUMN(EU_Extra!X$3),FALSE)=0,"",VLOOKUP($A99,EU_Extra!$A:$AD,COLUMN(EU_Extra!X$3),FALSE)),"")</f>
        <v/>
      </c>
      <c r="Z99" s="3" t="str">
        <f>IFERROR(IF(VLOOKUP($A99,EU_Extra!$A:$AD,COLUMN(EU_Extra!Y$3),FALSE)=0,"",VLOOKUP($A99,EU_Extra!$A:$AD,COLUMN(EU_Extra!Y$3),FALSE)),"")</f>
        <v/>
      </c>
      <c r="AA99" s="157">
        <f t="shared" si="18"/>
        <v>1.9999999999999998E-4</v>
      </c>
      <c r="AB99" s="3">
        <f t="shared" si="19"/>
        <v>0</v>
      </c>
      <c r="AC99" s="3">
        <f t="shared" si="20"/>
        <v>0</v>
      </c>
      <c r="AD99" s="3">
        <f t="shared" si="21"/>
        <v>0</v>
      </c>
      <c r="AE99" s="3" t="str">
        <f t="shared" si="22"/>
        <v/>
      </c>
      <c r="AF99" s="3"/>
      <c r="AG99" s="3"/>
      <c r="AH99" s="3"/>
      <c r="AI99" s="3"/>
      <c r="AJ99" s="3" t="str">
        <f>IFERROR(IF(VLOOKUP($A99,EU_Extra!$A:$AD,COLUMN(EU_Extra!AC$3),FALSE)=0,"",VLOOKUP($A99,EU_Extra!$A:$AD,COLUMN(EU_Extra!AC$3),FALSE)),"")</f>
        <v/>
      </c>
      <c r="AK99" s="3" t="str">
        <f>IFERROR(IF(VLOOKUP($A99,EU_Extra!$A:$AD,COLUMN(EU_Extra!AD$3),FALSE)=0,"",VLOOKUP($A99,EU_Extra!$A:$AD,COLUMN(EU_Extra!AD$3),FALSE)),"")</f>
        <v/>
      </c>
      <c r="AO99" s="85" t="str">
        <f t="shared" si="23"/>
        <v>Ausfuhr_TF</v>
      </c>
      <c r="AP99" s="2" t="str">
        <f t="shared" si="24"/>
        <v>Ausfuhr</v>
      </c>
      <c r="AQ99" s="2" t="str">
        <f t="shared" si="25"/>
        <v>TF</v>
      </c>
      <c r="AR99" s="2" t="str">
        <f>VLOOKUP(AQ99,Countries!A:B,2,FALSE)</f>
        <v>Fransösische Süd und Antarktisgebiete</v>
      </c>
      <c r="AS99" s="3" t="str">
        <f t="shared" si="26"/>
        <v/>
      </c>
      <c r="AT99" s="3">
        <f t="shared" si="27"/>
        <v>0</v>
      </c>
      <c r="AU99" s="3" t="str">
        <f t="shared" si="28"/>
        <v/>
      </c>
      <c r="AV99" s="15" t="str">
        <f t="shared" si="29"/>
        <v/>
      </c>
      <c r="AW99" s="88" t="str">
        <f t="shared" si="30"/>
        <v/>
      </c>
      <c r="AX99" s="89">
        <f t="shared" si="31"/>
        <v>9.5999999999999986E-8</v>
      </c>
    </row>
    <row r="100" spans="1:50">
      <c r="A100" s="85" t="str">
        <f t="shared" si="17"/>
        <v>Ausfuhr_GF</v>
      </c>
      <c r="B100" s="2" t="str">
        <f t="shared" si="32"/>
        <v>Ausfuhr</v>
      </c>
      <c r="C100" s="1" t="str">
        <f>Countries!A99</f>
        <v>GF</v>
      </c>
      <c r="D100" s="3" t="str">
        <f>IFERROR(IF(VLOOKUP($A100,EU_Extra!$A:$AD,COLUMN(EU_Extra!#REF!),FALSE)=0,"",VLOOKUP($A100,EU_Extra!$A:$AD,COLUMN(EU_Extra!#REF!),FALSE)),"")</f>
        <v/>
      </c>
      <c r="E100" s="3" t="str">
        <f>IFERROR(IF(VLOOKUP($A100,EU_Extra!$A:$AD,COLUMN(EU_Extra!#REF!),FALSE)=0,"",VLOOKUP($A100,EU_Extra!$A:$AD,COLUMN(EU_Extra!#REF!),FALSE)),"")</f>
        <v/>
      </c>
      <c r="F100" s="3" t="str">
        <f>IFERROR(IF(VLOOKUP($A100,EU_Extra!$A:$AD,COLUMN(EU_Extra!E$3),FALSE)=0,"",VLOOKUP($A100,EU_Extra!$A:$AD,COLUMN(EU_Extra!E$3),FALSE)),"")</f>
        <v/>
      </c>
      <c r="G100" s="3" t="str">
        <f>IFERROR(IF(VLOOKUP($A100,EU_Extra!$A:$AD,COLUMN(EU_Extra!F$3),FALSE)=0,"",VLOOKUP($A100,EU_Extra!$A:$AD,COLUMN(EU_Extra!F$3),FALSE)),"")</f>
        <v/>
      </c>
      <c r="H100" s="3" t="str">
        <f>IFERROR(IF(VLOOKUP($A100,EU_Extra!$A:$AD,COLUMN(EU_Extra!G$3),FALSE)=0,"",VLOOKUP($A100,EU_Extra!$A:$AD,COLUMN(EU_Extra!G$3),FALSE)),"")</f>
        <v/>
      </c>
      <c r="I100" s="3" t="str">
        <f>IFERROR(IF(VLOOKUP($A100,EU_Extra!$A:$AD,COLUMN(EU_Extra!H$3),FALSE)=0,"",VLOOKUP($A100,EU_Extra!$A:$AD,COLUMN(EU_Extra!H$3),FALSE)),"")</f>
        <v/>
      </c>
      <c r="J100" s="3" t="str">
        <f>IFERROR(IF(VLOOKUP($A100,EU_Extra!$A:$AD,COLUMN(EU_Extra!I$3),FALSE)=0,"",VLOOKUP($A100,EU_Extra!$A:$AD,COLUMN(EU_Extra!I$3),FALSE)),"")</f>
        <v/>
      </c>
      <c r="K100" s="3" t="str">
        <f>IFERROR(IF(VLOOKUP($A100,EU_Extra!$A:$AD,COLUMN(EU_Extra!J$3),FALSE)=0,"",VLOOKUP($A100,EU_Extra!$A:$AD,COLUMN(EU_Extra!J$3),FALSE)),"")</f>
        <v/>
      </c>
      <c r="L100" s="3" t="str">
        <f>IFERROR(IF(VLOOKUP($A100,EU_Extra!$A:$AD,COLUMN(EU_Extra!K$3),FALSE)=0,"",VLOOKUP($A100,EU_Extra!$A:$AD,COLUMN(EU_Extra!K$3),FALSE)),"")</f>
        <v/>
      </c>
      <c r="M100" s="3" t="str">
        <f>IFERROR(IF(VLOOKUP($A100,EU_Extra!$A:$AD,COLUMN(EU_Extra!L$3),FALSE)=0,"",VLOOKUP($A100,EU_Extra!$A:$AD,COLUMN(EU_Extra!L$3),FALSE)),"")</f>
        <v/>
      </c>
      <c r="N100" s="3" t="str">
        <f>IFERROR(IF(VLOOKUP($A100,EU_Extra!$A:$AD,COLUMN(EU_Extra!M$3),FALSE)=0,"",VLOOKUP($A100,EU_Extra!$A:$AD,COLUMN(EU_Extra!M$3),FALSE)),"")</f>
        <v/>
      </c>
      <c r="O100" s="3" t="str">
        <f>IFERROR(IF(VLOOKUP($A100,EU_Extra!$A:$AD,COLUMN(EU_Extra!N$3),FALSE)=0,"",VLOOKUP($A100,EU_Extra!$A:$AD,COLUMN(EU_Extra!N$3),FALSE)),"")</f>
        <v/>
      </c>
      <c r="P100" s="3" t="str">
        <f>IFERROR(IF(VLOOKUP($A100,EU_Extra!$A:$AD,COLUMN(EU_Extra!O$3),FALSE)=0,"",VLOOKUP($A100,EU_Extra!$A:$AD,COLUMN(EU_Extra!O$3),FALSE)),"")</f>
        <v/>
      </c>
      <c r="Q100" s="3" t="str">
        <f>IFERROR(IF(VLOOKUP($A100,EU_Extra!$A:$AD,COLUMN(EU_Extra!P$3),FALSE)=0,"",VLOOKUP($A100,EU_Extra!$A:$AD,COLUMN(EU_Extra!P$3),FALSE)),"")</f>
        <v/>
      </c>
      <c r="R100" s="3" t="str">
        <f>IFERROR(IF(VLOOKUP($A100,EU_Extra!$A:$AD,COLUMN(EU_Extra!Q$3),FALSE)=0,"",VLOOKUP($A100,EU_Extra!$A:$AD,COLUMN(EU_Extra!Q$3),FALSE)),"")</f>
        <v/>
      </c>
      <c r="S100" s="3" t="str">
        <f>IFERROR(IF(VLOOKUP($A100,EU_Extra!$A:$AD,COLUMN(EU_Extra!R$3),FALSE)=0,"",VLOOKUP($A100,EU_Extra!$A:$AD,COLUMN(EU_Extra!R$3),FALSE)),"")</f>
        <v/>
      </c>
      <c r="T100" s="3" t="str">
        <f>IFERROR(IF(VLOOKUP($A100,EU_Extra!$A:$AD,COLUMN(EU_Extra!S$3),FALSE)=0,"",VLOOKUP($A100,EU_Extra!$A:$AD,COLUMN(EU_Extra!S$3),FALSE)),"")</f>
        <v/>
      </c>
      <c r="U100" s="3" t="str">
        <f>IFERROR(IF(VLOOKUP($A100,EU_Extra!$A:$AD,COLUMN(EU_Extra!T$3),FALSE)=0,"",VLOOKUP($A100,EU_Extra!$A:$AD,COLUMN(EU_Extra!T$3),FALSE)),"")</f>
        <v/>
      </c>
      <c r="V100" s="3" t="str">
        <f>IFERROR(IF(VLOOKUP($A100,EU_Extra!$A:$AD,COLUMN(EU_Extra!U$3),FALSE)=0,"",VLOOKUP($A100,EU_Extra!$A:$AD,COLUMN(EU_Extra!U$3),FALSE)),"")</f>
        <v/>
      </c>
      <c r="W100" s="3" t="str">
        <f>IFERROR(IF(VLOOKUP($A100,EU_Extra!$A:$AD,COLUMN(EU_Extra!V$3),FALSE)=0,"",VLOOKUP($A100,EU_Extra!$A:$AD,COLUMN(EU_Extra!V$3),FALSE)),"")</f>
        <v/>
      </c>
      <c r="X100" s="3" t="str">
        <f>IFERROR(IF(VLOOKUP($A100,EU_Extra!$A:$AD,COLUMN(EU_Extra!W$3),FALSE)=0,"",VLOOKUP($A100,EU_Extra!$A:$AD,COLUMN(EU_Extra!W$3),FALSE)),"")</f>
        <v/>
      </c>
      <c r="Y100" s="3" t="str">
        <f>IFERROR(IF(VLOOKUP($A100,EU_Extra!$A:$AD,COLUMN(EU_Extra!X$3),FALSE)=0,"",VLOOKUP($A100,EU_Extra!$A:$AD,COLUMN(EU_Extra!X$3),FALSE)),"")</f>
        <v/>
      </c>
      <c r="Z100" s="3" t="str">
        <f>IFERROR(IF(VLOOKUP($A100,EU_Extra!$A:$AD,COLUMN(EU_Extra!Y$3),FALSE)=0,"",VLOOKUP($A100,EU_Extra!$A:$AD,COLUMN(EU_Extra!Y$3),FALSE)),"")</f>
        <v/>
      </c>
      <c r="AA100" s="157">
        <f t="shared" si="18"/>
        <v>0</v>
      </c>
      <c r="AB100" s="3">
        <f t="shared" si="19"/>
        <v>0</v>
      </c>
      <c r="AC100" s="3">
        <f t="shared" si="20"/>
        <v>0</v>
      </c>
      <c r="AD100" s="3">
        <f t="shared" si="21"/>
        <v>0</v>
      </c>
      <c r="AE100" s="3" t="str">
        <f t="shared" si="22"/>
        <v/>
      </c>
      <c r="AF100" s="3"/>
      <c r="AG100" s="3"/>
      <c r="AH100" s="3"/>
      <c r="AI100" s="3"/>
      <c r="AJ100" s="3" t="str">
        <f>IFERROR(IF(VLOOKUP($A100,EU_Extra!$A:$AD,COLUMN(EU_Extra!AC$3),FALSE)=0,"",VLOOKUP($A100,EU_Extra!$A:$AD,COLUMN(EU_Extra!AC$3),FALSE)),"")</f>
        <v/>
      </c>
      <c r="AK100" s="3" t="str">
        <f>IFERROR(IF(VLOOKUP($A100,EU_Extra!$A:$AD,COLUMN(EU_Extra!AD$3),FALSE)=0,"",VLOOKUP($A100,EU_Extra!$A:$AD,COLUMN(EU_Extra!AD$3),FALSE)),"")</f>
        <v/>
      </c>
      <c r="AO100" s="85" t="str">
        <f t="shared" si="23"/>
        <v>Ausfuhr_GF</v>
      </c>
      <c r="AP100" s="2" t="str">
        <f t="shared" si="24"/>
        <v>Ausfuhr</v>
      </c>
      <c r="AQ100" s="2" t="str">
        <f t="shared" si="25"/>
        <v>GF</v>
      </c>
      <c r="AR100" s="2" t="str">
        <f>VLOOKUP(AQ100,Countries!A:B,2,FALSE)</f>
        <v>Fransösische Guyana</v>
      </c>
      <c r="AS100" s="3" t="str">
        <f t="shared" si="26"/>
        <v/>
      </c>
      <c r="AT100" s="3">
        <f t="shared" si="27"/>
        <v>0</v>
      </c>
      <c r="AU100" s="3" t="str">
        <f t="shared" si="28"/>
        <v/>
      </c>
      <c r="AV100" s="15" t="str">
        <f t="shared" si="29"/>
        <v/>
      </c>
      <c r="AW100" s="88" t="str">
        <f t="shared" si="30"/>
        <v/>
      </c>
      <c r="AX100" s="89">
        <f t="shared" si="31"/>
        <v>9.6999999999999982E-8</v>
      </c>
    </row>
    <row r="101" spans="1:50">
      <c r="A101" s="85" t="str">
        <f t="shared" si="17"/>
        <v>Ausfuhr_PF</v>
      </c>
      <c r="B101" s="2" t="str">
        <f t="shared" si="32"/>
        <v>Ausfuhr</v>
      </c>
      <c r="C101" s="1" t="str">
        <f>Countries!A100</f>
        <v>PF</v>
      </c>
      <c r="D101" s="3" t="str">
        <f>IFERROR(IF(VLOOKUP($A101,EU_Extra!$A:$AD,COLUMN(EU_Extra!#REF!),FALSE)=0,"",VLOOKUP($A101,EU_Extra!$A:$AD,COLUMN(EU_Extra!#REF!),FALSE)),"")</f>
        <v/>
      </c>
      <c r="E101" s="3" t="str">
        <f>IFERROR(IF(VLOOKUP($A101,EU_Extra!$A:$AD,COLUMN(EU_Extra!#REF!),FALSE)=0,"",VLOOKUP($A101,EU_Extra!$A:$AD,COLUMN(EU_Extra!#REF!),FALSE)),"")</f>
        <v/>
      </c>
      <c r="F101" s="3">
        <f>IFERROR(IF(VLOOKUP($A101,EU_Extra!$A:$AD,COLUMN(EU_Extra!E$3),FALSE)=0,"",VLOOKUP($A101,EU_Extra!$A:$AD,COLUMN(EU_Extra!E$3),FALSE)),"")</f>
        <v>0.44257999999999997</v>
      </c>
      <c r="G101" s="3">
        <f>IFERROR(IF(VLOOKUP($A101,EU_Extra!$A:$AD,COLUMN(EU_Extra!F$3),FALSE)=0,"",VLOOKUP($A101,EU_Extra!$A:$AD,COLUMN(EU_Extra!F$3),FALSE)),"")</f>
        <v>2.2283919999999999</v>
      </c>
      <c r="H101" s="3">
        <f>IFERROR(IF(VLOOKUP($A101,EU_Extra!$A:$AD,COLUMN(EU_Extra!G$3),FALSE)=0,"",VLOOKUP($A101,EU_Extra!$A:$AD,COLUMN(EU_Extra!G$3),FALSE)),"")</f>
        <v>1.4265559999999999</v>
      </c>
      <c r="I101" s="3">
        <f>IFERROR(IF(VLOOKUP($A101,EU_Extra!$A:$AD,COLUMN(EU_Extra!H$3),FALSE)=0,"",VLOOKUP($A101,EU_Extra!$A:$AD,COLUMN(EU_Extra!H$3),FALSE)),"")</f>
        <v>2.3023759999999998</v>
      </c>
      <c r="J101" s="3">
        <f>IFERROR(IF(VLOOKUP($A101,EU_Extra!$A:$AD,COLUMN(EU_Extra!I$3),FALSE)=0,"",VLOOKUP($A101,EU_Extra!$A:$AD,COLUMN(EU_Extra!I$3),FALSE)),"")</f>
        <v>2.8274279999999998</v>
      </c>
      <c r="K101" s="3">
        <f>IFERROR(IF(VLOOKUP($A101,EU_Extra!$A:$AD,COLUMN(EU_Extra!J$3),FALSE)=0,"",VLOOKUP($A101,EU_Extra!$A:$AD,COLUMN(EU_Extra!J$3),FALSE)),"")</f>
        <v>0.19003199999999998</v>
      </c>
      <c r="L101" s="3">
        <f>IFERROR(IF(VLOOKUP($A101,EU_Extra!$A:$AD,COLUMN(EU_Extra!K$3),FALSE)=0,"",VLOOKUP($A101,EU_Extra!$A:$AD,COLUMN(EU_Extra!K$3),FALSE)),"")</f>
        <v>0.21838799999999997</v>
      </c>
      <c r="M101" s="3">
        <f>IFERROR(IF(VLOOKUP($A101,EU_Extra!$A:$AD,COLUMN(EU_Extra!L$3),FALSE)=0,"",VLOOKUP($A101,EU_Extra!$A:$AD,COLUMN(EU_Extra!L$3),FALSE)),"")</f>
        <v>0.17829999999999999</v>
      </c>
      <c r="N101" s="3">
        <f>IFERROR(IF(VLOOKUP($A101,EU_Extra!$A:$AD,COLUMN(EU_Extra!M$3),FALSE)=0,"",VLOOKUP($A101,EU_Extra!$A:$AD,COLUMN(EU_Extra!M$3),FALSE)),"")</f>
        <v>0.58911656000000001</v>
      </c>
      <c r="O101" s="3">
        <f>IFERROR(IF(VLOOKUP($A101,EU_Extra!$A:$AD,COLUMN(EU_Extra!N$3),FALSE)=0,"",VLOOKUP($A101,EU_Extra!$A:$AD,COLUMN(EU_Extra!N$3),FALSE)),"")</f>
        <v>0.71144843999999996</v>
      </c>
      <c r="P101" s="3">
        <f>IFERROR(IF(VLOOKUP($A101,EU_Extra!$A:$AD,COLUMN(EU_Extra!O$3),FALSE)=0,"",VLOOKUP($A101,EU_Extra!$A:$AD,COLUMN(EU_Extra!O$3),FALSE)),"")</f>
        <v>0.36282559999999997</v>
      </c>
      <c r="Q101" s="3">
        <f>IFERROR(IF(VLOOKUP($A101,EU_Extra!$A:$AD,COLUMN(EU_Extra!P$3),FALSE)=0,"",VLOOKUP($A101,EU_Extra!$A:$AD,COLUMN(EU_Extra!P$3),FALSE)),"")</f>
        <v>0.29211359999999997</v>
      </c>
      <c r="R101" s="3">
        <f>IFERROR(IF(VLOOKUP($A101,EU_Extra!$A:$AD,COLUMN(EU_Extra!Q$3),FALSE)=0,"",VLOOKUP($A101,EU_Extra!$A:$AD,COLUMN(EU_Extra!Q$3),FALSE)),"")</f>
        <v>0.15740999999999999</v>
      </c>
      <c r="S101" s="3">
        <f>IFERROR(IF(VLOOKUP($A101,EU_Extra!$A:$AD,COLUMN(EU_Extra!R$3),FALSE)=0,"",VLOOKUP($A101,EU_Extra!$A:$AD,COLUMN(EU_Extra!R$3),FALSE)),"")</f>
        <v>0.12722323999999999</v>
      </c>
      <c r="T101" s="3">
        <f>IFERROR(IF(VLOOKUP($A101,EU_Extra!$A:$AD,COLUMN(EU_Extra!S$3),FALSE)=0,"",VLOOKUP($A101,EU_Extra!$A:$AD,COLUMN(EU_Extra!S$3),FALSE)),"")</f>
        <v>8.6975079999999996E-2</v>
      </c>
      <c r="U101" s="3">
        <f>IFERROR(IF(VLOOKUP($A101,EU_Extra!$A:$AD,COLUMN(EU_Extra!T$3),FALSE)=0,"",VLOOKUP($A101,EU_Extra!$A:$AD,COLUMN(EU_Extra!T$3),FALSE)),"")</f>
        <v>0.10522528</v>
      </c>
      <c r="V101" s="3">
        <f>IFERROR(IF(VLOOKUP($A101,EU_Extra!$A:$AD,COLUMN(EU_Extra!U$3),FALSE)=0,"",VLOOKUP($A101,EU_Extra!$A:$AD,COLUMN(EU_Extra!U$3),FALSE)),"")</f>
        <v>5.5548800000000002E-2</v>
      </c>
      <c r="W101" s="3">
        <f>IFERROR(IF(VLOOKUP($A101,EU_Extra!$A:$AD,COLUMN(EU_Extra!V$3),FALSE)=0,"",VLOOKUP($A101,EU_Extra!$A:$AD,COLUMN(EU_Extra!V$3),FALSE)),"")</f>
        <v>9.6914119999999992E-2</v>
      </c>
      <c r="X101" s="3">
        <f>IFERROR(IF(VLOOKUP($A101,EU_Extra!$A:$AD,COLUMN(EU_Extra!W$3),FALSE)=0,"",VLOOKUP($A101,EU_Extra!$A:$AD,COLUMN(EU_Extra!W$3),FALSE)),"")</f>
        <v>7.0205359999999994E-2</v>
      </c>
      <c r="Y101" s="3">
        <f>IFERROR(IF(VLOOKUP($A101,EU_Extra!$A:$AD,COLUMN(EU_Extra!X$3),FALSE)=0,"",VLOOKUP($A101,EU_Extra!$A:$AD,COLUMN(EU_Extra!X$3),FALSE)),"")</f>
        <v>9.8522759999999987E-2</v>
      </c>
      <c r="Z101" s="3">
        <f>IFERROR(IF(VLOOKUP($A101,EU_Extra!$A:$AD,COLUMN(EU_Extra!Y$3),FALSE)=0,"",VLOOKUP($A101,EU_Extra!$A:$AD,COLUMN(EU_Extra!Y$3),FALSE)),"")</f>
        <v>0.16533371999999999</v>
      </c>
      <c r="AA101" s="157">
        <f t="shared" si="18"/>
        <v>2.1854533333333332</v>
      </c>
      <c r="AB101" s="3">
        <f t="shared" si="19"/>
        <v>0.10647453333333334</v>
      </c>
      <c r="AC101" s="3">
        <f t="shared" si="20"/>
        <v>7.4222759999999999E-2</v>
      </c>
      <c r="AD101" s="3">
        <f t="shared" si="21"/>
        <v>8.8547413333333325E-2</v>
      </c>
      <c r="AE101" s="3">
        <f t="shared" si="22"/>
        <v>0.13192823999999997</v>
      </c>
      <c r="AF101" s="3"/>
      <c r="AG101" s="3"/>
      <c r="AH101" s="3"/>
      <c r="AI101" s="3"/>
      <c r="AJ101" s="3" t="str">
        <f>IFERROR(IF(VLOOKUP($A101,EU_Extra!$A:$AD,COLUMN(EU_Extra!AC$3),FALSE)=0,"",VLOOKUP($A101,EU_Extra!$A:$AD,COLUMN(EU_Extra!AC$3),FALSE)),"")</f>
        <v/>
      </c>
      <c r="AK101" s="3" t="str">
        <f>IFERROR(IF(VLOOKUP($A101,EU_Extra!$A:$AD,COLUMN(EU_Extra!AD$3),FALSE)=0,"",VLOOKUP($A101,EU_Extra!$A:$AD,COLUMN(EU_Extra!AD$3),FALSE)),"")</f>
        <v/>
      </c>
      <c r="AO101" s="85" t="str">
        <f t="shared" si="23"/>
        <v>Ausfuhr_PF</v>
      </c>
      <c r="AP101" s="2" t="str">
        <f t="shared" si="24"/>
        <v>Ausfuhr</v>
      </c>
      <c r="AQ101" s="2" t="str">
        <f t="shared" si="25"/>
        <v>PF</v>
      </c>
      <c r="AR101" s="2" t="str">
        <f>VLOOKUP(AQ101,Countries!A:B,2,FALSE)</f>
        <v>Fransösisch Polynesien</v>
      </c>
      <c r="AS101" s="3">
        <f t="shared" si="26"/>
        <v>0.16533371999999999</v>
      </c>
      <c r="AT101" s="3">
        <f t="shared" si="27"/>
        <v>8.8547413333333325E-2</v>
      </c>
      <c r="AU101" s="3">
        <f t="shared" si="28"/>
        <v>-7.6786306666666665E-2</v>
      </c>
      <c r="AV101" s="15">
        <f t="shared" si="29"/>
        <v>-0.46443212227948483</v>
      </c>
      <c r="AW101" s="88">
        <f t="shared" si="30"/>
        <v>1.702640972097341E-4</v>
      </c>
      <c r="AX101" s="89">
        <f t="shared" si="31"/>
        <v>6.13501074107331E-5</v>
      </c>
    </row>
    <row r="102" spans="1:50">
      <c r="A102" s="85" t="str">
        <f t="shared" si="17"/>
        <v>Ausfuhr_GA</v>
      </c>
      <c r="B102" s="2" t="str">
        <f t="shared" si="32"/>
        <v>Ausfuhr</v>
      </c>
      <c r="C102" s="1" t="str">
        <f>Countries!A101</f>
        <v>GA</v>
      </c>
      <c r="D102" s="3" t="str">
        <f>IFERROR(IF(VLOOKUP($A102,EU_Extra!$A:$AD,COLUMN(EU_Extra!#REF!),FALSE)=0,"",VLOOKUP($A102,EU_Extra!$A:$AD,COLUMN(EU_Extra!#REF!),FALSE)),"")</f>
        <v/>
      </c>
      <c r="E102" s="3" t="str">
        <f>IFERROR(IF(VLOOKUP($A102,EU_Extra!$A:$AD,COLUMN(EU_Extra!#REF!),FALSE)=0,"",VLOOKUP($A102,EU_Extra!$A:$AD,COLUMN(EU_Extra!#REF!),FALSE)),"")</f>
        <v/>
      </c>
      <c r="F102" s="3">
        <f>IFERROR(IF(VLOOKUP($A102,EU_Extra!$A:$AD,COLUMN(EU_Extra!E$3),FALSE)=0,"",VLOOKUP($A102,EU_Extra!$A:$AD,COLUMN(EU_Extra!E$3),FALSE)),"")</f>
        <v>1.5759999999999999E-3</v>
      </c>
      <c r="G102" s="3">
        <f>IFERROR(IF(VLOOKUP($A102,EU_Extra!$A:$AD,COLUMN(EU_Extra!F$3),FALSE)=0,"",VLOOKUP($A102,EU_Extra!$A:$AD,COLUMN(EU_Extra!F$3),FALSE)),"")</f>
        <v>2.9919999999999999E-3</v>
      </c>
      <c r="H102" s="3">
        <f>IFERROR(IF(VLOOKUP($A102,EU_Extra!$A:$AD,COLUMN(EU_Extra!G$3),FALSE)=0,"",VLOOKUP($A102,EU_Extra!$A:$AD,COLUMN(EU_Extra!G$3),FALSE)),"")</f>
        <v>3.8679999999999995E-3</v>
      </c>
      <c r="I102" s="3">
        <f>IFERROR(IF(VLOOKUP($A102,EU_Extra!$A:$AD,COLUMN(EU_Extra!H$3),FALSE)=0,"",VLOOKUP($A102,EU_Extra!$A:$AD,COLUMN(EU_Extra!H$3),FALSE)),"")</f>
        <v>6.692E-3</v>
      </c>
      <c r="J102" s="3">
        <f>IFERROR(IF(VLOOKUP($A102,EU_Extra!$A:$AD,COLUMN(EU_Extra!I$3),FALSE)=0,"",VLOOKUP($A102,EU_Extra!$A:$AD,COLUMN(EU_Extra!I$3),FALSE)),"")</f>
        <v>4.3E-3</v>
      </c>
      <c r="K102" s="3">
        <f>IFERROR(IF(VLOOKUP($A102,EU_Extra!$A:$AD,COLUMN(EU_Extra!J$3),FALSE)=0,"",VLOOKUP($A102,EU_Extra!$A:$AD,COLUMN(EU_Extra!J$3),FALSE)),"")</f>
        <v>1.023428</v>
      </c>
      <c r="L102" s="3">
        <f>IFERROR(IF(VLOOKUP($A102,EU_Extra!$A:$AD,COLUMN(EU_Extra!K$3),FALSE)=0,"",VLOOKUP($A102,EU_Extra!$A:$AD,COLUMN(EU_Extra!K$3),FALSE)),"")</f>
        <v>2.5999999999999999E-3</v>
      </c>
      <c r="M102" s="3">
        <f>IFERROR(IF(VLOOKUP($A102,EU_Extra!$A:$AD,COLUMN(EU_Extra!L$3),FALSE)=0,"",VLOOKUP($A102,EU_Extra!$A:$AD,COLUMN(EU_Extra!L$3),FALSE)),"")</f>
        <v>8.3999999999999995E-3</v>
      </c>
      <c r="N102" s="3">
        <f>IFERROR(IF(VLOOKUP($A102,EU_Extra!$A:$AD,COLUMN(EU_Extra!M$3),FALSE)=0,"",VLOOKUP($A102,EU_Extra!$A:$AD,COLUMN(EU_Extra!M$3),FALSE)),"")</f>
        <v>2.3921999999999999E-2</v>
      </c>
      <c r="O102" s="3">
        <f>IFERROR(IF(VLOOKUP($A102,EU_Extra!$A:$AD,COLUMN(EU_Extra!N$3),FALSE)=0,"",VLOOKUP($A102,EU_Extra!$A:$AD,COLUMN(EU_Extra!N$3),FALSE)),"")</f>
        <v>3.7660000000000003E-3</v>
      </c>
      <c r="P102" s="3">
        <f>IFERROR(IF(VLOOKUP($A102,EU_Extra!$A:$AD,COLUMN(EU_Extra!O$3),FALSE)=0,"",VLOOKUP($A102,EU_Extra!$A:$AD,COLUMN(EU_Extra!O$3),FALSE)),"")</f>
        <v>0.56150091999999996</v>
      </c>
      <c r="Q102" s="3">
        <f>IFERROR(IF(VLOOKUP($A102,EU_Extra!$A:$AD,COLUMN(EU_Extra!P$3),FALSE)=0,"",VLOOKUP($A102,EU_Extra!$A:$AD,COLUMN(EU_Extra!P$3),FALSE)),"")</f>
        <v>1.7448117999999999</v>
      </c>
      <c r="R102" s="3">
        <f>IFERROR(IF(VLOOKUP($A102,EU_Extra!$A:$AD,COLUMN(EU_Extra!Q$3),FALSE)=0,"",VLOOKUP($A102,EU_Extra!$A:$AD,COLUMN(EU_Extra!Q$3),FALSE)),"")</f>
        <v>2.7014730400000002</v>
      </c>
      <c r="S102" s="3">
        <f>IFERROR(IF(VLOOKUP($A102,EU_Extra!$A:$AD,COLUMN(EU_Extra!R$3),FALSE)=0,"",VLOOKUP($A102,EU_Extra!$A:$AD,COLUMN(EU_Extra!R$3),FALSE)),"")</f>
        <v>3.14070136</v>
      </c>
      <c r="T102" s="3">
        <f>IFERROR(IF(VLOOKUP($A102,EU_Extra!$A:$AD,COLUMN(EU_Extra!S$3),FALSE)=0,"",VLOOKUP($A102,EU_Extra!$A:$AD,COLUMN(EU_Extra!S$3),FALSE)),"")</f>
        <v>3.7941973600000001</v>
      </c>
      <c r="U102" s="3">
        <f>IFERROR(IF(VLOOKUP($A102,EU_Extra!$A:$AD,COLUMN(EU_Extra!T$3),FALSE)=0,"",VLOOKUP($A102,EU_Extra!$A:$AD,COLUMN(EU_Extra!T$3),FALSE)),"")</f>
        <v>1.1236471599999998</v>
      </c>
      <c r="V102" s="3">
        <f>IFERROR(IF(VLOOKUP($A102,EU_Extra!$A:$AD,COLUMN(EU_Extra!U$3),FALSE)=0,"",VLOOKUP($A102,EU_Extra!$A:$AD,COLUMN(EU_Extra!U$3),FALSE)),"")</f>
        <v>1.7800049200000001</v>
      </c>
      <c r="W102" s="3">
        <f>IFERROR(IF(VLOOKUP($A102,EU_Extra!$A:$AD,COLUMN(EU_Extra!V$3),FALSE)=0,"",VLOOKUP($A102,EU_Extra!$A:$AD,COLUMN(EU_Extra!V$3),FALSE)),"")</f>
        <v>1.8434560000000003E-2</v>
      </c>
      <c r="X102" s="3">
        <f>IFERROR(IF(VLOOKUP($A102,EU_Extra!$A:$AD,COLUMN(EU_Extra!W$3),FALSE)=0,"",VLOOKUP($A102,EU_Extra!$A:$AD,COLUMN(EU_Extra!W$3),FALSE)),"")</f>
        <v>0.61377312000000006</v>
      </c>
      <c r="Y102" s="3">
        <f>IFERROR(IF(VLOOKUP($A102,EU_Extra!$A:$AD,COLUMN(EU_Extra!X$3),FALSE)=0,"",VLOOKUP($A102,EU_Extra!$A:$AD,COLUMN(EU_Extra!X$3),FALSE)),"")</f>
        <v>1.0084319999999999E-2</v>
      </c>
      <c r="Z102" s="3">
        <f>IFERROR(IF(VLOOKUP($A102,EU_Extra!$A:$AD,COLUMN(EU_Extra!Y$3),FALSE)=0,"",VLOOKUP($A102,EU_Extra!$A:$AD,COLUMN(EU_Extra!Y$3),FALSE)),"")</f>
        <v>2.4807508399999998</v>
      </c>
      <c r="AA102" s="157">
        <f t="shared" si="18"/>
        <v>4.953333333333333E-3</v>
      </c>
      <c r="AB102" s="3">
        <f t="shared" si="19"/>
        <v>2.6861819599999994</v>
      </c>
      <c r="AC102" s="3">
        <f t="shared" si="20"/>
        <v>0.80407086666666672</v>
      </c>
      <c r="AD102" s="3">
        <f t="shared" si="21"/>
        <v>0.21409733333333336</v>
      </c>
      <c r="AE102" s="3">
        <f t="shared" si="22"/>
        <v>1.2454175799999998</v>
      </c>
      <c r="AF102" s="3"/>
      <c r="AG102" s="3"/>
      <c r="AH102" s="3"/>
      <c r="AI102" s="3"/>
      <c r="AJ102" s="3" t="str">
        <f>IFERROR(IF(VLOOKUP($A102,EU_Extra!$A:$AD,COLUMN(EU_Extra!AC$3),FALSE)=0,"",VLOOKUP($A102,EU_Extra!$A:$AD,COLUMN(EU_Extra!AC$3),FALSE)),"")</f>
        <v/>
      </c>
      <c r="AK102" s="3" t="str">
        <f>IFERROR(IF(VLOOKUP($A102,EU_Extra!$A:$AD,COLUMN(EU_Extra!AD$3),FALSE)=0,"",VLOOKUP($A102,EU_Extra!$A:$AD,COLUMN(EU_Extra!AD$3),FALSE)),"")</f>
        <v/>
      </c>
      <c r="AO102" s="85" t="str">
        <f t="shared" si="23"/>
        <v>Ausfuhr_GA</v>
      </c>
      <c r="AP102" s="2" t="str">
        <f t="shared" si="24"/>
        <v>Ausfuhr</v>
      </c>
      <c r="AQ102" s="2" t="str">
        <f t="shared" si="25"/>
        <v>GA</v>
      </c>
      <c r="AR102" s="2" t="str">
        <f>VLOOKUP(AQ102,Countries!A:B,2,FALSE)</f>
        <v>Gabun</v>
      </c>
      <c r="AS102" s="3">
        <f t="shared" si="26"/>
        <v>2.4807508399999998</v>
      </c>
      <c r="AT102" s="3">
        <f t="shared" si="27"/>
        <v>0.21409733333333336</v>
      </c>
      <c r="AU102" s="3">
        <f t="shared" si="28"/>
        <v>-2.2666535066666667</v>
      </c>
      <c r="AV102" s="15">
        <f t="shared" si="29"/>
        <v>-0.91369646017023365</v>
      </c>
      <c r="AW102" s="88">
        <f t="shared" si="30"/>
        <v>2.5533572741897386E-3</v>
      </c>
      <c r="AX102" s="89">
        <f t="shared" si="31"/>
        <v>1.481994623852539E-4</v>
      </c>
    </row>
    <row r="103" spans="1:50">
      <c r="A103" s="85" t="str">
        <f t="shared" si="17"/>
        <v>Ausfuhr_GM</v>
      </c>
      <c r="B103" s="2" t="str">
        <f t="shared" si="32"/>
        <v>Ausfuhr</v>
      </c>
      <c r="C103" s="1" t="str">
        <f>Countries!A102</f>
        <v>GM</v>
      </c>
      <c r="D103" s="3" t="str">
        <f>IFERROR(IF(VLOOKUP($A103,EU_Extra!$A:$AD,COLUMN(EU_Extra!#REF!),FALSE)=0,"",VLOOKUP($A103,EU_Extra!$A:$AD,COLUMN(EU_Extra!#REF!),FALSE)),"")</f>
        <v/>
      </c>
      <c r="E103" s="3" t="str">
        <f>IFERROR(IF(VLOOKUP($A103,EU_Extra!$A:$AD,COLUMN(EU_Extra!#REF!),FALSE)=0,"",VLOOKUP($A103,EU_Extra!$A:$AD,COLUMN(EU_Extra!#REF!),FALSE)),"")</f>
        <v/>
      </c>
      <c r="F103" s="3">
        <f>IFERROR(IF(VLOOKUP($A103,EU_Extra!$A:$AD,COLUMN(EU_Extra!E$3),FALSE)=0,"",VLOOKUP($A103,EU_Extra!$A:$AD,COLUMN(EU_Extra!E$3),FALSE)),"")</f>
        <v>6.5389179999999998</v>
      </c>
      <c r="G103" s="3">
        <f>IFERROR(IF(VLOOKUP($A103,EU_Extra!$A:$AD,COLUMN(EU_Extra!F$3),FALSE)=0,"",VLOOKUP($A103,EU_Extra!$A:$AD,COLUMN(EU_Extra!F$3),FALSE)),"")</f>
        <v>4.0305059999999999</v>
      </c>
      <c r="H103" s="3">
        <f>IFERROR(IF(VLOOKUP($A103,EU_Extra!$A:$AD,COLUMN(EU_Extra!G$3),FALSE)=0,"",VLOOKUP($A103,EU_Extra!$A:$AD,COLUMN(EU_Extra!G$3),FALSE)),"")</f>
        <v>1.1615</v>
      </c>
      <c r="I103" s="3">
        <f>IFERROR(IF(VLOOKUP($A103,EU_Extra!$A:$AD,COLUMN(EU_Extra!H$3),FALSE)=0,"",VLOOKUP($A103,EU_Extra!$A:$AD,COLUMN(EU_Extra!H$3),FALSE)),"")</f>
        <v>8.4699999999999998E-2</v>
      </c>
      <c r="J103" s="3">
        <f>IFERROR(IF(VLOOKUP($A103,EU_Extra!$A:$AD,COLUMN(EU_Extra!I$3),FALSE)=0,"",VLOOKUP($A103,EU_Extra!$A:$AD,COLUMN(EU_Extra!I$3),FALSE)),"")</f>
        <v>1.0277000000000001</v>
      </c>
      <c r="K103" s="3">
        <f>IFERROR(IF(VLOOKUP($A103,EU_Extra!$A:$AD,COLUMN(EU_Extra!J$3),FALSE)=0,"",VLOOKUP($A103,EU_Extra!$A:$AD,COLUMN(EU_Extra!J$3),FALSE)),"")</f>
        <v>0.37459999999999999</v>
      </c>
      <c r="L103" s="3">
        <f>IFERROR(IF(VLOOKUP($A103,EU_Extra!$A:$AD,COLUMN(EU_Extra!K$3),FALSE)=0,"",VLOOKUP($A103,EU_Extra!$A:$AD,COLUMN(EU_Extra!K$3),FALSE)),"")</f>
        <v>8.8999999999999996E-2</v>
      </c>
      <c r="M103" s="3">
        <f>IFERROR(IF(VLOOKUP($A103,EU_Extra!$A:$AD,COLUMN(EU_Extra!L$3),FALSE)=0,"",VLOOKUP($A103,EU_Extra!$A:$AD,COLUMN(EU_Extra!L$3),FALSE)),"")</f>
        <v>0.17699999999999999</v>
      </c>
      <c r="N103" s="3">
        <f>IFERROR(IF(VLOOKUP($A103,EU_Extra!$A:$AD,COLUMN(EU_Extra!M$3),FALSE)=0,"",VLOOKUP($A103,EU_Extra!$A:$AD,COLUMN(EU_Extra!M$3),FALSE)),"")</f>
        <v>2.588711</v>
      </c>
      <c r="O103" s="3">
        <f>IFERROR(IF(VLOOKUP($A103,EU_Extra!$A:$AD,COLUMN(EU_Extra!N$3),FALSE)=0,"",VLOOKUP($A103,EU_Extra!$A:$AD,COLUMN(EU_Extra!N$3),FALSE)),"")</f>
        <v>0.23661699999999997</v>
      </c>
      <c r="P103" s="3">
        <f>IFERROR(IF(VLOOKUP($A103,EU_Extra!$A:$AD,COLUMN(EU_Extra!O$3),FALSE)=0,"",VLOOKUP($A103,EU_Extra!$A:$AD,COLUMN(EU_Extra!O$3),FALSE)),"")</f>
        <v>0.17715039999999999</v>
      </c>
      <c r="Q103" s="3">
        <f>IFERROR(IF(VLOOKUP($A103,EU_Extra!$A:$AD,COLUMN(EU_Extra!P$3),FALSE)=0,"",VLOOKUP($A103,EU_Extra!$A:$AD,COLUMN(EU_Extra!P$3),FALSE)),"")</f>
        <v>0.39510359999999994</v>
      </c>
      <c r="R103" s="3">
        <f>IFERROR(IF(VLOOKUP($A103,EU_Extra!$A:$AD,COLUMN(EU_Extra!Q$3),FALSE)=0,"",VLOOKUP($A103,EU_Extra!$A:$AD,COLUMN(EU_Extra!Q$3),FALSE)),"")</f>
        <v>0.30747740000000001</v>
      </c>
      <c r="S103" s="3">
        <f>IFERROR(IF(VLOOKUP($A103,EU_Extra!$A:$AD,COLUMN(EU_Extra!R$3),FALSE)=0,"",VLOOKUP($A103,EU_Extra!$A:$AD,COLUMN(EU_Extra!R$3),FALSE)),"")</f>
        <v>0.36212432</v>
      </c>
      <c r="T103" s="3">
        <f>IFERROR(IF(VLOOKUP($A103,EU_Extra!$A:$AD,COLUMN(EU_Extra!S$3),FALSE)=0,"",VLOOKUP($A103,EU_Extra!$A:$AD,COLUMN(EU_Extra!S$3),FALSE)),"")</f>
        <v>0.30688699999999997</v>
      </c>
      <c r="U103" s="3">
        <f>IFERROR(IF(VLOOKUP($A103,EU_Extra!$A:$AD,COLUMN(EU_Extra!T$3),FALSE)=0,"",VLOOKUP($A103,EU_Extra!$A:$AD,COLUMN(EU_Extra!T$3),FALSE)),"")</f>
        <v>0.46025899999999997</v>
      </c>
      <c r="V103" s="3">
        <f>IFERROR(IF(VLOOKUP($A103,EU_Extra!$A:$AD,COLUMN(EU_Extra!U$3),FALSE)=0,"",VLOOKUP($A103,EU_Extra!$A:$AD,COLUMN(EU_Extra!U$3),FALSE)),"")</f>
        <v>1.7072645999999998</v>
      </c>
      <c r="W103" s="3">
        <f>IFERROR(IF(VLOOKUP($A103,EU_Extra!$A:$AD,COLUMN(EU_Extra!V$3),FALSE)=0,"",VLOOKUP($A103,EU_Extra!$A:$AD,COLUMN(EU_Extra!V$3),FALSE)),"")</f>
        <v>3.7825281199999998</v>
      </c>
      <c r="X103" s="3">
        <f>IFERROR(IF(VLOOKUP($A103,EU_Extra!$A:$AD,COLUMN(EU_Extra!W$3),FALSE)=0,"",VLOOKUP($A103,EU_Extra!$A:$AD,COLUMN(EU_Extra!W$3),FALSE)),"")</f>
        <v>0.33642728</v>
      </c>
      <c r="Y103" s="3">
        <f>IFERROR(IF(VLOOKUP($A103,EU_Extra!$A:$AD,COLUMN(EU_Extra!X$3),FALSE)=0,"",VLOOKUP($A103,EU_Extra!$A:$AD,COLUMN(EU_Extra!X$3),FALSE)),"")</f>
        <v>0.50469960000000003</v>
      </c>
      <c r="Z103" s="3">
        <f>IFERROR(IF(VLOOKUP($A103,EU_Extra!$A:$AD,COLUMN(EU_Extra!Y$3),FALSE)=0,"",VLOOKUP($A103,EU_Extra!$A:$AD,COLUMN(EU_Extra!Y$3),FALSE)),"")</f>
        <v>0.36641559999999995</v>
      </c>
      <c r="AA103" s="157">
        <f t="shared" si="18"/>
        <v>0.75796666666666679</v>
      </c>
      <c r="AB103" s="3">
        <f t="shared" si="19"/>
        <v>0.37642343999999994</v>
      </c>
      <c r="AC103" s="3">
        <f t="shared" si="20"/>
        <v>1.9420733333333331</v>
      </c>
      <c r="AD103" s="3">
        <f t="shared" si="21"/>
        <v>1.5412183333333334</v>
      </c>
      <c r="AE103" s="3">
        <f t="shared" si="22"/>
        <v>0.43555759999999999</v>
      </c>
      <c r="AF103" s="3"/>
      <c r="AG103" s="3"/>
      <c r="AH103" s="3"/>
      <c r="AI103" s="3"/>
      <c r="AJ103" s="3" t="str">
        <f>IFERROR(IF(VLOOKUP($A103,EU_Extra!$A:$AD,COLUMN(EU_Extra!AC$3),FALSE)=0,"",VLOOKUP($A103,EU_Extra!$A:$AD,COLUMN(EU_Extra!AC$3),FALSE)),"")</f>
        <v/>
      </c>
      <c r="AK103" s="3" t="str">
        <f>IFERROR(IF(VLOOKUP($A103,EU_Extra!$A:$AD,COLUMN(EU_Extra!AD$3),FALSE)=0,"",VLOOKUP($A103,EU_Extra!$A:$AD,COLUMN(EU_Extra!AD$3),FALSE)),"")</f>
        <v/>
      </c>
      <c r="AO103" s="85" t="str">
        <f t="shared" si="23"/>
        <v>Ausfuhr_GM</v>
      </c>
      <c r="AP103" s="2" t="str">
        <f t="shared" si="24"/>
        <v>Ausfuhr</v>
      </c>
      <c r="AQ103" s="2" t="str">
        <f t="shared" si="25"/>
        <v>GM</v>
      </c>
      <c r="AR103" s="2" t="str">
        <f>VLOOKUP(AQ103,Countries!A:B,2,FALSE)</f>
        <v>Gambia</v>
      </c>
      <c r="AS103" s="3">
        <f t="shared" si="26"/>
        <v>0.36641559999999995</v>
      </c>
      <c r="AT103" s="3">
        <f t="shared" si="27"/>
        <v>1.5412183333333334</v>
      </c>
      <c r="AU103" s="3">
        <f t="shared" si="28"/>
        <v>1.1748027333333333</v>
      </c>
      <c r="AV103" s="15">
        <f t="shared" si="29"/>
        <v>3.2062029290644105</v>
      </c>
      <c r="AW103" s="88">
        <f t="shared" si="30"/>
        <v>3.7722520234083551E-4</v>
      </c>
      <c r="AX103" s="89">
        <f t="shared" si="31"/>
        <v>1.0662279346619469E-3</v>
      </c>
    </row>
    <row r="104" spans="1:50">
      <c r="A104" s="85" t="str">
        <f t="shared" si="17"/>
        <v>Ausfuhr_GE</v>
      </c>
      <c r="B104" s="2" t="str">
        <f t="shared" si="32"/>
        <v>Ausfuhr</v>
      </c>
      <c r="C104" s="1" t="str">
        <f>Countries!A103</f>
        <v>GE</v>
      </c>
      <c r="D104" s="3" t="str">
        <f>IFERROR(IF(VLOOKUP($A104,EU_Extra!$A:$AD,COLUMN(EU_Extra!#REF!),FALSE)=0,"",VLOOKUP($A104,EU_Extra!$A:$AD,COLUMN(EU_Extra!#REF!),FALSE)),"")</f>
        <v/>
      </c>
      <c r="E104" s="3" t="str">
        <f>IFERROR(IF(VLOOKUP($A104,EU_Extra!$A:$AD,COLUMN(EU_Extra!#REF!),FALSE)=0,"",VLOOKUP($A104,EU_Extra!$A:$AD,COLUMN(EU_Extra!#REF!),FALSE)),"")</f>
        <v/>
      </c>
      <c r="F104" s="3">
        <f>IFERROR(IF(VLOOKUP($A104,EU_Extra!$A:$AD,COLUMN(EU_Extra!E$3),FALSE)=0,"",VLOOKUP($A104,EU_Extra!$A:$AD,COLUMN(EU_Extra!E$3),FALSE)),"")</f>
        <v>14.248545999999999</v>
      </c>
      <c r="G104" s="3">
        <f>IFERROR(IF(VLOOKUP($A104,EU_Extra!$A:$AD,COLUMN(EU_Extra!F$3),FALSE)=0,"",VLOOKUP($A104,EU_Extra!$A:$AD,COLUMN(EU_Extra!F$3),FALSE)),"")</f>
        <v>55.825951999999994</v>
      </c>
      <c r="H104" s="3">
        <f>IFERROR(IF(VLOOKUP($A104,EU_Extra!$A:$AD,COLUMN(EU_Extra!G$3),FALSE)=0,"",VLOOKUP($A104,EU_Extra!$A:$AD,COLUMN(EU_Extra!G$3),FALSE)),"")</f>
        <v>0.56592299999999995</v>
      </c>
      <c r="I104" s="3">
        <f>IFERROR(IF(VLOOKUP($A104,EU_Extra!$A:$AD,COLUMN(EU_Extra!H$3),FALSE)=0,"",VLOOKUP($A104,EU_Extra!$A:$AD,COLUMN(EU_Extra!H$3),FALSE)),"")</f>
        <v>12.0319</v>
      </c>
      <c r="J104" s="3">
        <f>IFERROR(IF(VLOOKUP($A104,EU_Extra!$A:$AD,COLUMN(EU_Extra!I$3),FALSE)=0,"",VLOOKUP($A104,EU_Extra!$A:$AD,COLUMN(EU_Extra!I$3),FALSE)),"")</f>
        <v>11.885062999999999</v>
      </c>
      <c r="K104" s="3">
        <f>IFERROR(IF(VLOOKUP($A104,EU_Extra!$A:$AD,COLUMN(EU_Extra!J$3),FALSE)=0,"",VLOOKUP($A104,EU_Extra!$A:$AD,COLUMN(EU_Extra!J$3),FALSE)),"")</f>
        <v>0.21722</v>
      </c>
      <c r="L104" s="3">
        <f>IFERROR(IF(VLOOKUP($A104,EU_Extra!$A:$AD,COLUMN(EU_Extra!K$3),FALSE)=0,"",VLOOKUP($A104,EU_Extra!$A:$AD,COLUMN(EU_Extra!K$3),FALSE)),"")</f>
        <v>3.4643999999999999</v>
      </c>
      <c r="M104" s="3">
        <f>IFERROR(IF(VLOOKUP($A104,EU_Extra!$A:$AD,COLUMN(EU_Extra!L$3),FALSE)=0,"",VLOOKUP($A104,EU_Extra!$A:$AD,COLUMN(EU_Extra!L$3),FALSE)),"")</f>
        <v>0.80055999999999994</v>
      </c>
      <c r="N104" s="3">
        <f>IFERROR(IF(VLOOKUP($A104,EU_Extra!$A:$AD,COLUMN(EU_Extra!M$3),FALSE)=0,"",VLOOKUP($A104,EU_Extra!$A:$AD,COLUMN(EU_Extra!M$3),FALSE)),"")</f>
        <v>4.1096821600000002</v>
      </c>
      <c r="O104" s="3">
        <f>IFERROR(IF(VLOOKUP($A104,EU_Extra!$A:$AD,COLUMN(EU_Extra!N$3),FALSE)=0,"",VLOOKUP($A104,EU_Extra!$A:$AD,COLUMN(EU_Extra!N$3),FALSE)),"")</f>
        <v>2.3719759999999999E-2</v>
      </c>
      <c r="P104" s="3">
        <f>IFERROR(IF(VLOOKUP($A104,EU_Extra!$A:$AD,COLUMN(EU_Extra!O$3),FALSE)=0,"",VLOOKUP($A104,EU_Extra!$A:$AD,COLUMN(EU_Extra!O$3),FALSE)),"")</f>
        <v>0.56404611999999998</v>
      </c>
      <c r="Q104" s="3">
        <f>IFERROR(IF(VLOOKUP($A104,EU_Extra!$A:$AD,COLUMN(EU_Extra!P$3),FALSE)=0,"",VLOOKUP($A104,EU_Extra!$A:$AD,COLUMN(EU_Extra!P$3),FALSE)),"")</f>
        <v>0.28590631999999999</v>
      </c>
      <c r="R104" s="3">
        <f>IFERROR(IF(VLOOKUP($A104,EU_Extra!$A:$AD,COLUMN(EU_Extra!Q$3),FALSE)=0,"",VLOOKUP($A104,EU_Extra!$A:$AD,COLUMN(EU_Extra!Q$3),FALSE)),"")</f>
        <v>12.827022839999998</v>
      </c>
      <c r="S104" s="3">
        <f>IFERROR(IF(VLOOKUP($A104,EU_Extra!$A:$AD,COLUMN(EU_Extra!R$3),FALSE)=0,"",VLOOKUP($A104,EU_Extra!$A:$AD,COLUMN(EU_Extra!R$3),FALSE)),"")</f>
        <v>26.491342</v>
      </c>
      <c r="T104" s="3">
        <f>IFERROR(IF(VLOOKUP($A104,EU_Extra!$A:$AD,COLUMN(EU_Extra!S$3),FALSE)=0,"",VLOOKUP($A104,EU_Extra!$A:$AD,COLUMN(EU_Extra!S$3),FALSE)),"")</f>
        <v>27.078093159999998</v>
      </c>
      <c r="U104" s="3">
        <f>IFERROR(IF(VLOOKUP($A104,EU_Extra!$A:$AD,COLUMN(EU_Extra!T$3),FALSE)=0,"",VLOOKUP($A104,EU_Extra!$A:$AD,COLUMN(EU_Extra!T$3),FALSE)),"")</f>
        <v>43.984624359999998</v>
      </c>
      <c r="V104" s="3">
        <f>IFERROR(IF(VLOOKUP($A104,EU_Extra!$A:$AD,COLUMN(EU_Extra!U$3),FALSE)=0,"",VLOOKUP($A104,EU_Extra!$A:$AD,COLUMN(EU_Extra!U$3),FALSE)),"")</f>
        <v>80.50200439999999</v>
      </c>
      <c r="W104" s="3">
        <f>IFERROR(IF(VLOOKUP($A104,EU_Extra!$A:$AD,COLUMN(EU_Extra!V$3),FALSE)=0,"",VLOOKUP($A104,EU_Extra!$A:$AD,COLUMN(EU_Extra!V$3),FALSE)),"")</f>
        <v>64.208396999999991</v>
      </c>
      <c r="X104" s="3">
        <f>IFERROR(IF(VLOOKUP($A104,EU_Extra!$A:$AD,COLUMN(EU_Extra!W$3),FALSE)=0,"",VLOOKUP($A104,EU_Extra!$A:$AD,COLUMN(EU_Extra!W$3),FALSE)),"")</f>
        <v>28.739513639999998</v>
      </c>
      <c r="Y104" s="3">
        <f>IFERROR(IF(VLOOKUP($A104,EU_Extra!$A:$AD,COLUMN(EU_Extra!X$3),FALSE)=0,"",VLOOKUP($A104,EU_Extra!$A:$AD,COLUMN(EU_Extra!X$3),FALSE)),"")</f>
        <v>27.640115999999995</v>
      </c>
      <c r="Z104" s="3">
        <f>IFERROR(IF(VLOOKUP($A104,EU_Extra!$A:$AD,COLUMN(EU_Extra!Y$3),FALSE)=0,"",VLOOKUP($A104,EU_Extra!$A:$AD,COLUMN(EU_Extra!Y$3),FALSE)),"")</f>
        <v>25.668700239999996</v>
      </c>
      <c r="AA104" s="157">
        <f t="shared" si="18"/>
        <v>8.1609619999999996</v>
      </c>
      <c r="AB104" s="3">
        <f t="shared" si="19"/>
        <v>32.518019840000001</v>
      </c>
      <c r="AC104" s="3">
        <f t="shared" si="20"/>
        <v>57.81663834666665</v>
      </c>
      <c r="AD104" s="3">
        <f t="shared" si="21"/>
        <v>40.196008879999994</v>
      </c>
      <c r="AE104" s="3">
        <f t="shared" si="22"/>
        <v>26.654408119999996</v>
      </c>
      <c r="AF104" s="3"/>
      <c r="AG104" s="3"/>
      <c r="AH104" s="3"/>
      <c r="AI104" s="3"/>
      <c r="AJ104" s="3" t="str">
        <f>IFERROR(IF(VLOOKUP($A104,EU_Extra!$A:$AD,COLUMN(EU_Extra!AC$3),FALSE)=0,"",VLOOKUP($A104,EU_Extra!$A:$AD,COLUMN(EU_Extra!AC$3),FALSE)),"")</f>
        <v/>
      </c>
      <c r="AK104" s="3" t="str">
        <f>IFERROR(IF(VLOOKUP($A104,EU_Extra!$A:$AD,COLUMN(EU_Extra!AD$3),FALSE)=0,"",VLOOKUP($A104,EU_Extra!$A:$AD,COLUMN(EU_Extra!AD$3),FALSE)),"")</f>
        <v/>
      </c>
      <c r="AO104" s="85" t="str">
        <f t="shared" si="23"/>
        <v>Ausfuhr_GE</v>
      </c>
      <c r="AP104" s="2" t="str">
        <f t="shared" si="24"/>
        <v>Ausfuhr</v>
      </c>
      <c r="AQ104" s="2" t="str">
        <f t="shared" si="25"/>
        <v>GE</v>
      </c>
      <c r="AR104" s="2" t="str">
        <f>VLOOKUP(AQ104,Countries!A:B,2,FALSE)</f>
        <v>Georgien</v>
      </c>
      <c r="AS104" s="3">
        <f t="shared" si="26"/>
        <v>25.668700239999996</v>
      </c>
      <c r="AT104" s="3">
        <f t="shared" si="27"/>
        <v>40.196008879999994</v>
      </c>
      <c r="AU104" s="3">
        <f t="shared" si="28"/>
        <v>14.527308639999998</v>
      </c>
      <c r="AV104" s="15">
        <f t="shared" si="29"/>
        <v>0.56595429829752553</v>
      </c>
      <c r="AW104" s="88">
        <f t="shared" si="30"/>
        <v>2.6419046513881647E-2</v>
      </c>
      <c r="AX104" s="89">
        <f t="shared" si="31"/>
        <v>2.7805433315378849E-2</v>
      </c>
    </row>
    <row r="105" spans="1:50">
      <c r="A105" s="85" t="str">
        <f t="shared" si="17"/>
        <v>Ausfuhr_GH</v>
      </c>
      <c r="B105" s="2" t="str">
        <f t="shared" si="32"/>
        <v>Ausfuhr</v>
      </c>
      <c r="C105" s="1" t="str">
        <f>Countries!A104</f>
        <v>GH</v>
      </c>
      <c r="D105" s="3" t="str">
        <f>IFERROR(IF(VLOOKUP($A105,EU_Extra!$A:$AD,COLUMN(EU_Extra!#REF!),FALSE)=0,"",VLOOKUP($A105,EU_Extra!$A:$AD,COLUMN(EU_Extra!#REF!),FALSE)),"")</f>
        <v/>
      </c>
      <c r="E105" s="3" t="str">
        <f>IFERROR(IF(VLOOKUP($A105,EU_Extra!$A:$AD,COLUMN(EU_Extra!#REF!),FALSE)=0,"",VLOOKUP($A105,EU_Extra!$A:$AD,COLUMN(EU_Extra!#REF!),FALSE)),"")</f>
        <v/>
      </c>
      <c r="F105" s="3">
        <f>IFERROR(IF(VLOOKUP($A105,EU_Extra!$A:$AD,COLUMN(EU_Extra!E$3),FALSE)=0,"",VLOOKUP($A105,EU_Extra!$A:$AD,COLUMN(EU_Extra!E$3),FALSE)),"")</f>
        <v>10.3774</v>
      </c>
      <c r="G105" s="3">
        <f>IFERROR(IF(VLOOKUP($A105,EU_Extra!$A:$AD,COLUMN(EU_Extra!F$3),FALSE)=0,"",VLOOKUP($A105,EU_Extra!$A:$AD,COLUMN(EU_Extra!F$3),FALSE)),"")</f>
        <v>9.5814000000000004</v>
      </c>
      <c r="H105" s="3">
        <f>IFERROR(IF(VLOOKUP($A105,EU_Extra!$A:$AD,COLUMN(EU_Extra!G$3),FALSE)=0,"",VLOOKUP($A105,EU_Extra!$A:$AD,COLUMN(EU_Extra!G$3),FALSE)),"")</f>
        <v>7.2295999999999996</v>
      </c>
      <c r="I105" s="3">
        <f>IFERROR(IF(VLOOKUP($A105,EU_Extra!$A:$AD,COLUMN(EU_Extra!H$3),FALSE)=0,"",VLOOKUP($A105,EU_Extra!$A:$AD,COLUMN(EU_Extra!H$3),FALSE)),"")</f>
        <v>6.5973999999999995</v>
      </c>
      <c r="J105" s="3">
        <f>IFERROR(IF(VLOOKUP($A105,EU_Extra!$A:$AD,COLUMN(EU_Extra!I$3),FALSE)=0,"",VLOOKUP($A105,EU_Extra!$A:$AD,COLUMN(EU_Extra!I$3),FALSE)),"")</f>
        <v>42.778500000000001</v>
      </c>
      <c r="K105" s="3">
        <f>IFERROR(IF(VLOOKUP($A105,EU_Extra!$A:$AD,COLUMN(EU_Extra!J$3),FALSE)=0,"",VLOOKUP($A105,EU_Extra!$A:$AD,COLUMN(EU_Extra!J$3),FALSE)),"")</f>
        <v>2.323</v>
      </c>
      <c r="L105" s="3">
        <f>IFERROR(IF(VLOOKUP($A105,EU_Extra!$A:$AD,COLUMN(EU_Extra!K$3),FALSE)=0,"",VLOOKUP($A105,EU_Extra!$A:$AD,COLUMN(EU_Extra!K$3),FALSE)),"")</f>
        <v>2.7098999999999998</v>
      </c>
      <c r="M105" s="3">
        <f>IFERROR(IF(VLOOKUP($A105,EU_Extra!$A:$AD,COLUMN(EU_Extra!L$3),FALSE)=0,"",VLOOKUP($A105,EU_Extra!$A:$AD,COLUMN(EU_Extra!L$3),FALSE)),"")</f>
        <v>1.5556999999999999</v>
      </c>
      <c r="N105" s="3">
        <f>IFERROR(IF(VLOOKUP($A105,EU_Extra!$A:$AD,COLUMN(EU_Extra!M$3),FALSE)=0,"",VLOOKUP($A105,EU_Extra!$A:$AD,COLUMN(EU_Extra!M$3),FALSE)),"")</f>
        <v>25.910722</v>
      </c>
      <c r="O105" s="3">
        <f>IFERROR(IF(VLOOKUP($A105,EU_Extra!$A:$AD,COLUMN(EU_Extra!N$3),FALSE)=0,"",VLOOKUP($A105,EU_Extra!$A:$AD,COLUMN(EU_Extra!N$3),FALSE)),"")</f>
        <v>2.4060594000000002</v>
      </c>
      <c r="P105" s="3">
        <f>IFERROR(IF(VLOOKUP($A105,EU_Extra!$A:$AD,COLUMN(EU_Extra!O$3),FALSE)=0,"",VLOOKUP($A105,EU_Extra!$A:$AD,COLUMN(EU_Extra!O$3),FALSE)),"")</f>
        <v>11.321999559999998</v>
      </c>
      <c r="Q105" s="3">
        <f>IFERROR(IF(VLOOKUP($A105,EU_Extra!$A:$AD,COLUMN(EU_Extra!P$3),FALSE)=0,"",VLOOKUP($A105,EU_Extra!$A:$AD,COLUMN(EU_Extra!P$3),FALSE)),"")</f>
        <v>2.0508360799999998</v>
      </c>
      <c r="R105" s="3">
        <f>IFERROR(IF(VLOOKUP($A105,EU_Extra!$A:$AD,COLUMN(EU_Extra!Q$3),FALSE)=0,"",VLOOKUP($A105,EU_Extra!$A:$AD,COLUMN(EU_Extra!Q$3),FALSE)),"")</f>
        <v>3.3151118799999999</v>
      </c>
      <c r="S105" s="3">
        <f>IFERROR(IF(VLOOKUP($A105,EU_Extra!$A:$AD,COLUMN(EU_Extra!R$3),FALSE)=0,"",VLOOKUP($A105,EU_Extra!$A:$AD,COLUMN(EU_Extra!R$3),FALSE)),"")</f>
        <v>3.713406</v>
      </c>
      <c r="T105" s="3">
        <f>IFERROR(IF(VLOOKUP($A105,EU_Extra!$A:$AD,COLUMN(EU_Extra!S$3),FALSE)=0,"",VLOOKUP($A105,EU_Extra!$A:$AD,COLUMN(EU_Extra!S$3),FALSE)),"")</f>
        <v>7.435063959999999</v>
      </c>
      <c r="U105" s="3">
        <f>IFERROR(IF(VLOOKUP($A105,EU_Extra!$A:$AD,COLUMN(EU_Extra!T$3),FALSE)=0,"",VLOOKUP($A105,EU_Extra!$A:$AD,COLUMN(EU_Extra!T$3),FALSE)),"")</f>
        <v>25.014382599999998</v>
      </c>
      <c r="V105" s="3">
        <f>IFERROR(IF(VLOOKUP($A105,EU_Extra!$A:$AD,COLUMN(EU_Extra!U$3),FALSE)=0,"",VLOOKUP($A105,EU_Extra!$A:$AD,COLUMN(EU_Extra!U$3),FALSE)),"")</f>
        <v>82.588813479999999</v>
      </c>
      <c r="W105" s="3">
        <f>IFERROR(IF(VLOOKUP($A105,EU_Extra!$A:$AD,COLUMN(EU_Extra!V$3),FALSE)=0,"",VLOOKUP($A105,EU_Extra!$A:$AD,COLUMN(EU_Extra!V$3),FALSE)),"")</f>
        <v>59.976326399999998</v>
      </c>
      <c r="X105" s="3">
        <f>IFERROR(IF(VLOOKUP($A105,EU_Extra!$A:$AD,COLUMN(EU_Extra!W$3),FALSE)=0,"",VLOOKUP($A105,EU_Extra!$A:$AD,COLUMN(EU_Extra!W$3),FALSE)),"")</f>
        <v>38.12904872</v>
      </c>
      <c r="Y105" s="3">
        <f>IFERROR(IF(VLOOKUP($A105,EU_Extra!$A:$AD,COLUMN(EU_Extra!X$3),FALSE)=0,"",VLOOKUP($A105,EU_Extra!$A:$AD,COLUMN(EU_Extra!X$3),FALSE)),"")</f>
        <v>31.746261559999997</v>
      </c>
      <c r="Z105" s="3">
        <f>IFERROR(IF(VLOOKUP($A105,EU_Extra!$A:$AD,COLUMN(EU_Extra!Y$3),FALSE)=0,"",VLOOKUP($A105,EU_Extra!$A:$AD,COLUMN(EU_Extra!Y$3),FALSE)),"")</f>
        <v>16.379003319999999</v>
      </c>
      <c r="AA105" s="157">
        <f t="shared" si="18"/>
        <v>18.868500000000001</v>
      </c>
      <c r="AB105" s="3">
        <f t="shared" si="19"/>
        <v>12.054284186666665</v>
      </c>
      <c r="AC105" s="3">
        <f t="shared" si="20"/>
        <v>60.231396200000006</v>
      </c>
      <c r="AD105" s="3">
        <f t="shared" si="21"/>
        <v>43.28387889333333</v>
      </c>
      <c r="AE105" s="3">
        <f t="shared" si="22"/>
        <v>24.062632439999998</v>
      </c>
      <c r="AF105" s="3"/>
      <c r="AG105" s="3"/>
      <c r="AH105" s="3"/>
      <c r="AI105" s="3"/>
      <c r="AJ105" s="3" t="str">
        <f>IFERROR(IF(VLOOKUP($A105,EU_Extra!$A:$AD,COLUMN(EU_Extra!AC$3),FALSE)=0,"",VLOOKUP($A105,EU_Extra!$A:$AD,COLUMN(EU_Extra!AC$3),FALSE)),"")</f>
        <v/>
      </c>
      <c r="AK105" s="3" t="str">
        <f>IFERROR(IF(VLOOKUP($A105,EU_Extra!$A:$AD,COLUMN(EU_Extra!AD$3),FALSE)=0,"",VLOOKUP($A105,EU_Extra!$A:$AD,COLUMN(EU_Extra!AD$3),FALSE)),"")</f>
        <v/>
      </c>
      <c r="AO105" s="85" t="str">
        <f t="shared" si="23"/>
        <v>Ausfuhr_GH</v>
      </c>
      <c r="AP105" s="2" t="str">
        <f t="shared" si="24"/>
        <v>Ausfuhr</v>
      </c>
      <c r="AQ105" s="2" t="str">
        <f t="shared" si="25"/>
        <v>GH</v>
      </c>
      <c r="AR105" s="2" t="str">
        <f>VLOOKUP(AQ105,Countries!A:B,2,FALSE)</f>
        <v>Ghana</v>
      </c>
      <c r="AS105" s="3">
        <f t="shared" si="26"/>
        <v>16.379003319999999</v>
      </c>
      <c r="AT105" s="3">
        <f t="shared" si="27"/>
        <v>43.28387889333333</v>
      </c>
      <c r="AU105" s="3">
        <f t="shared" si="28"/>
        <v>26.904875573333332</v>
      </c>
      <c r="AV105" s="15">
        <f t="shared" si="29"/>
        <v>1.6426443488865274</v>
      </c>
      <c r="AW105" s="88">
        <f t="shared" si="30"/>
        <v>1.6857831150167778E-2</v>
      </c>
      <c r="AX105" s="89">
        <f t="shared" si="31"/>
        <v>2.9941448667543724E-2</v>
      </c>
    </row>
    <row r="106" spans="1:50">
      <c r="A106" s="85" t="str">
        <f t="shared" si="17"/>
        <v>Ausfuhr_GI</v>
      </c>
      <c r="B106" s="2" t="str">
        <f t="shared" si="32"/>
        <v>Ausfuhr</v>
      </c>
      <c r="C106" s="1" t="str">
        <f>Countries!A105</f>
        <v>GI</v>
      </c>
      <c r="D106" s="3" t="str">
        <f>IFERROR(IF(VLOOKUP($A106,EU_Extra!$A:$AD,COLUMN(EU_Extra!#REF!),FALSE)=0,"",VLOOKUP($A106,EU_Extra!$A:$AD,COLUMN(EU_Extra!#REF!),FALSE)),"")</f>
        <v/>
      </c>
      <c r="E106" s="3" t="str">
        <f>IFERROR(IF(VLOOKUP($A106,EU_Extra!$A:$AD,COLUMN(EU_Extra!#REF!),FALSE)=0,"",VLOOKUP($A106,EU_Extra!$A:$AD,COLUMN(EU_Extra!#REF!),FALSE)),"")</f>
        <v/>
      </c>
      <c r="F106" s="3">
        <f>IFERROR(IF(VLOOKUP($A106,EU_Extra!$A:$AD,COLUMN(EU_Extra!E$3),FALSE)=0,"",VLOOKUP($A106,EU_Extra!$A:$AD,COLUMN(EU_Extra!E$3),FALSE)),"")</f>
        <v>1.5670959999999998</v>
      </c>
      <c r="G106" s="3">
        <f>IFERROR(IF(VLOOKUP($A106,EU_Extra!$A:$AD,COLUMN(EU_Extra!F$3),FALSE)=0,"",VLOOKUP($A106,EU_Extra!$A:$AD,COLUMN(EU_Extra!F$3),FALSE)),"")</f>
        <v>1.238156</v>
      </c>
      <c r="H106" s="3">
        <f>IFERROR(IF(VLOOKUP($A106,EU_Extra!$A:$AD,COLUMN(EU_Extra!G$3),FALSE)=0,"",VLOOKUP($A106,EU_Extra!$A:$AD,COLUMN(EU_Extra!G$3),FALSE)),"")</f>
        <v>1.13845</v>
      </c>
      <c r="I106" s="3">
        <f>IFERROR(IF(VLOOKUP($A106,EU_Extra!$A:$AD,COLUMN(EU_Extra!H$3),FALSE)=0,"",VLOOKUP($A106,EU_Extra!$A:$AD,COLUMN(EU_Extra!H$3),FALSE)),"")</f>
        <v>1.0171999999999999</v>
      </c>
      <c r="J106" s="3">
        <f>IFERROR(IF(VLOOKUP($A106,EU_Extra!$A:$AD,COLUMN(EU_Extra!I$3),FALSE)=0,"",VLOOKUP($A106,EU_Extra!$A:$AD,COLUMN(EU_Extra!I$3),FALSE)),"")</f>
        <v>0.88969999999999994</v>
      </c>
      <c r="K106" s="3">
        <f>IFERROR(IF(VLOOKUP($A106,EU_Extra!$A:$AD,COLUMN(EU_Extra!J$3),FALSE)=0,"",VLOOKUP($A106,EU_Extra!$A:$AD,COLUMN(EU_Extra!J$3),FALSE)),"")</f>
        <v>0.59470000000000001</v>
      </c>
      <c r="L106" s="3">
        <f>IFERROR(IF(VLOOKUP($A106,EU_Extra!$A:$AD,COLUMN(EU_Extra!K$3),FALSE)=0,"",VLOOKUP($A106,EU_Extra!$A:$AD,COLUMN(EU_Extra!K$3),FALSE)),"")</f>
        <v>0.51700400000000002</v>
      </c>
      <c r="M106" s="3">
        <f>IFERROR(IF(VLOOKUP($A106,EU_Extra!$A:$AD,COLUMN(EU_Extra!L$3),FALSE)=0,"",VLOOKUP($A106,EU_Extra!$A:$AD,COLUMN(EU_Extra!L$3),FALSE)),"")</f>
        <v>0.34389999999999998</v>
      </c>
      <c r="N106" s="3">
        <f>IFERROR(IF(VLOOKUP($A106,EU_Extra!$A:$AD,COLUMN(EU_Extra!M$3),FALSE)=0,"",VLOOKUP($A106,EU_Extra!$A:$AD,COLUMN(EU_Extra!M$3),FALSE)),"")</f>
        <v>0.19323399999999999</v>
      </c>
      <c r="O106" s="3">
        <f>IFERROR(IF(VLOOKUP($A106,EU_Extra!$A:$AD,COLUMN(EU_Extra!N$3),FALSE)=0,"",VLOOKUP($A106,EU_Extra!$A:$AD,COLUMN(EU_Extra!N$3),FALSE)),"")</f>
        <v>0.11702804</v>
      </c>
      <c r="P106" s="3">
        <f>IFERROR(IF(VLOOKUP($A106,EU_Extra!$A:$AD,COLUMN(EU_Extra!O$3),FALSE)=0,"",VLOOKUP($A106,EU_Extra!$A:$AD,COLUMN(EU_Extra!O$3),FALSE)),"")</f>
        <v>9.8667919999999992E-2</v>
      </c>
      <c r="Q106" s="3">
        <f>IFERROR(IF(VLOOKUP($A106,EU_Extra!$A:$AD,COLUMN(EU_Extra!P$3),FALSE)=0,"",VLOOKUP($A106,EU_Extra!$A:$AD,COLUMN(EU_Extra!P$3),FALSE)),"")</f>
        <v>0.11555319999999999</v>
      </c>
      <c r="R106" s="3">
        <f>IFERROR(IF(VLOOKUP($A106,EU_Extra!$A:$AD,COLUMN(EU_Extra!Q$3),FALSE)=0,"",VLOOKUP($A106,EU_Extra!$A:$AD,COLUMN(EU_Extra!Q$3),FALSE)),"")</f>
        <v>0.10302387999999998</v>
      </c>
      <c r="S106" s="3">
        <f>IFERROR(IF(VLOOKUP($A106,EU_Extra!$A:$AD,COLUMN(EU_Extra!R$3),FALSE)=0,"",VLOOKUP($A106,EU_Extra!$A:$AD,COLUMN(EU_Extra!R$3),FALSE)),"")</f>
        <v>9.4878559999999987E-2</v>
      </c>
      <c r="T106" s="3">
        <f>IFERROR(IF(VLOOKUP($A106,EU_Extra!$A:$AD,COLUMN(EU_Extra!S$3),FALSE)=0,"",VLOOKUP($A106,EU_Extra!$A:$AD,COLUMN(EU_Extra!S$3),FALSE)),"")</f>
        <v>0.10637928000000001</v>
      </c>
      <c r="U106" s="3">
        <f>IFERROR(IF(VLOOKUP($A106,EU_Extra!$A:$AD,COLUMN(EU_Extra!T$3),FALSE)=0,"",VLOOKUP($A106,EU_Extra!$A:$AD,COLUMN(EU_Extra!T$3),FALSE)),"")</f>
        <v>0.11541192</v>
      </c>
      <c r="V106" s="3">
        <f>IFERROR(IF(VLOOKUP($A106,EU_Extra!$A:$AD,COLUMN(EU_Extra!U$3),FALSE)=0,"",VLOOKUP($A106,EU_Extra!$A:$AD,COLUMN(EU_Extra!U$3),FALSE)),"")</f>
        <v>0.13802492</v>
      </c>
      <c r="W106" s="3">
        <f>IFERROR(IF(VLOOKUP($A106,EU_Extra!$A:$AD,COLUMN(EU_Extra!V$3),FALSE)=0,"",VLOOKUP($A106,EU_Extra!$A:$AD,COLUMN(EU_Extra!V$3),FALSE)),"")</f>
        <v>0.13483644</v>
      </c>
      <c r="X106" s="3">
        <f>IFERROR(IF(VLOOKUP($A106,EU_Extra!$A:$AD,COLUMN(EU_Extra!W$3),FALSE)=0,"",VLOOKUP($A106,EU_Extra!$A:$AD,COLUMN(EU_Extra!W$3),FALSE)),"")</f>
        <v>0.11388535999999999</v>
      </c>
      <c r="Y106" s="3">
        <f>IFERROR(IF(VLOOKUP($A106,EU_Extra!$A:$AD,COLUMN(EU_Extra!X$3),FALSE)=0,"",VLOOKUP($A106,EU_Extra!$A:$AD,COLUMN(EU_Extra!X$3),FALSE)),"")</f>
        <v>0.10726168</v>
      </c>
      <c r="Z106" s="3">
        <f>IFERROR(IF(VLOOKUP($A106,EU_Extra!$A:$AD,COLUMN(EU_Extra!Y$3),FALSE)=0,"",VLOOKUP($A106,EU_Extra!$A:$AD,COLUMN(EU_Extra!Y$3),FALSE)),"")</f>
        <v>0.1312026</v>
      </c>
      <c r="AA106" s="157">
        <f t="shared" si="18"/>
        <v>1.0151166666666664</v>
      </c>
      <c r="AB106" s="3">
        <f t="shared" si="19"/>
        <v>0.10555658666666667</v>
      </c>
      <c r="AC106" s="3">
        <f t="shared" si="20"/>
        <v>0.12891557333333334</v>
      </c>
      <c r="AD106" s="3">
        <f t="shared" si="21"/>
        <v>0.11866116</v>
      </c>
      <c r="AE106" s="3">
        <f t="shared" si="22"/>
        <v>0.11923214</v>
      </c>
      <c r="AF106" s="3"/>
      <c r="AG106" s="3"/>
      <c r="AH106" s="3"/>
      <c r="AI106" s="3"/>
      <c r="AJ106" s="3" t="str">
        <f>IFERROR(IF(VLOOKUP($A106,EU_Extra!$A:$AD,COLUMN(EU_Extra!AC$3),FALSE)=0,"",VLOOKUP($A106,EU_Extra!$A:$AD,COLUMN(EU_Extra!AC$3),FALSE)),"")</f>
        <v/>
      </c>
      <c r="AK106" s="3" t="str">
        <f>IFERROR(IF(VLOOKUP($A106,EU_Extra!$A:$AD,COLUMN(EU_Extra!AD$3),FALSE)=0,"",VLOOKUP($A106,EU_Extra!$A:$AD,COLUMN(EU_Extra!AD$3),FALSE)),"")</f>
        <v/>
      </c>
      <c r="AO106" s="85" t="str">
        <f t="shared" si="23"/>
        <v>Ausfuhr_GI</v>
      </c>
      <c r="AP106" s="2" t="str">
        <f t="shared" si="24"/>
        <v>Ausfuhr</v>
      </c>
      <c r="AQ106" s="2" t="str">
        <f t="shared" si="25"/>
        <v>GI</v>
      </c>
      <c r="AR106" s="2" t="str">
        <f>VLOOKUP(AQ106,Countries!A:B,2,FALSE)</f>
        <v>Gibraltar</v>
      </c>
      <c r="AS106" s="3">
        <f t="shared" si="26"/>
        <v>0.1312026</v>
      </c>
      <c r="AT106" s="3">
        <f t="shared" si="27"/>
        <v>0.11866116</v>
      </c>
      <c r="AU106" s="3">
        <f t="shared" si="28"/>
        <v>-1.2541440000000001E-2</v>
      </c>
      <c r="AV106" s="15">
        <f t="shared" si="29"/>
        <v>-9.5588246621120324E-2</v>
      </c>
      <c r="AW106" s="88">
        <f t="shared" si="30"/>
        <v>1.3514039216519085E-4</v>
      </c>
      <c r="AX106" s="89">
        <f t="shared" si="31"/>
        <v>8.2186099259389474E-5</v>
      </c>
    </row>
    <row r="107" spans="1:50">
      <c r="A107" s="85" t="str">
        <f t="shared" si="17"/>
        <v>Ausfuhr_GD</v>
      </c>
      <c r="B107" s="2" t="str">
        <f t="shared" si="32"/>
        <v>Ausfuhr</v>
      </c>
      <c r="C107" s="1" t="str">
        <f>Countries!A106</f>
        <v>GD</v>
      </c>
      <c r="D107" s="3" t="str">
        <f>IFERROR(IF(VLOOKUP($A107,EU_Extra!$A:$AD,COLUMN(EU_Extra!#REF!),FALSE)=0,"",VLOOKUP($A107,EU_Extra!$A:$AD,COLUMN(EU_Extra!#REF!),FALSE)),"")</f>
        <v/>
      </c>
      <c r="E107" s="3" t="str">
        <f>IFERROR(IF(VLOOKUP($A107,EU_Extra!$A:$AD,COLUMN(EU_Extra!#REF!),FALSE)=0,"",VLOOKUP($A107,EU_Extra!$A:$AD,COLUMN(EU_Extra!#REF!),FALSE)),"")</f>
        <v/>
      </c>
      <c r="F107" s="3">
        <f>IFERROR(IF(VLOOKUP($A107,EU_Extra!$A:$AD,COLUMN(EU_Extra!E$3),FALSE)=0,"",VLOOKUP($A107,EU_Extra!$A:$AD,COLUMN(EU_Extra!E$3),FALSE)),"")</f>
        <v>8.5999999999999993E-2</v>
      </c>
      <c r="G107" s="3">
        <f>IFERROR(IF(VLOOKUP($A107,EU_Extra!$A:$AD,COLUMN(EU_Extra!F$3),FALSE)=0,"",VLOOKUP($A107,EU_Extra!$A:$AD,COLUMN(EU_Extra!F$3),FALSE)),"")</f>
        <v>9.2E-5</v>
      </c>
      <c r="H107" s="3" t="str">
        <f>IFERROR(IF(VLOOKUP($A107,EU_Extra!$A:$AD,COLUMN(EU_Extra!G$3),FALSE)=0,"",VLOOKUP($A107,EU_Extra!$A:$AD,COLUMN(EU_Extra!G$3),FALSE)),"")</f>
        <v/>
      </c>
      <c r="I107" s="3">
        <f>IFERROR(IF(VLOOKUP($A107,EU_Extra!$A:$AD,COLUMN(EU_Extra!H$3),FALSE)=0,"",VLOOKUP($A107,EU_Extra!$A:$AD,COLUMN(EU_Extra!H$3),FALSE)),"")</f>
        <v>1.4E-3</v>
      </c>
      <c r="J107" s="3" t="str">
        <f>IFERROR(IF(VLOOKUP($A107,EU_Extra!$A:$AD,COLUMN(EU_Extra!I$3),FALSE)=0,"",VLOOKUP($A107,EU_Extra!$A:$AD,COLUMN(EU_Extra!I$3),FALSE)),"")</f>
        <v>Eps</v>
      </c>
      <c r="K107" s="3">
        <f>IFERROR(IF(VLOOKUP($A107,EU_Extra!$A:$AD,COLUMN(EU_Extra!J$3),FALSE)=0,"",VLOOKUP($A107,EU_Extra!$A:$AD,COLUMN(EU_Extra!J$3),FALSE)),"")</f>
        <v>0.15</v>
      </c>
      <c r="L107" s="3">
        <f>IFERROR(IF(VLOOKUP($A107,EU_Extra!$A:$AD,COLUMN(EU_Extra!K$3),FALSE)=0,"",VLOOKUP($A107,EU_Extra!$A:$AD,COLUMN(EU_Extra!K$3),FALSE)),"")</f>
        <v>0.40029999999999999</v>
      </c>
      <c r="M107" s="3" t="str">
        <f>IFERROR(IF(VLOOKUP($A107,EU_Extra!$A:$AD,COLUMN(EU_Extra!L$3),FALSE)=0,"",VLOOKUP($A107,EU_Extra!$A:$AD,COLUMN(EU_Extra!L$3),FALSE)),"")</f>
        <v/>
      </c>
      <c r="N107" s="3" t="str">
        <f>IFERROR(IF(VLOOKUP($A107,EU_Extra!$A:$AD,COLUMN(EU_Extra!M$3),FALSE)=0,"",VLOOKUP($A107,EU_Extra!$A:$AD,COLUMN(EU_Extra!M$3),FALSE)),"")</f>
        <v/>
      </c>
      <c r="O107" s="3" t="str">
        <f>IFERROR(IF(VLOOKUP($A107,EU_Extra!$A:$AD,COLUMN(EU_Extra!N$3),FALSE)=0,"",VLOOKUP($A107,EU_Extra!$A:$AD,COLUMN(EU_Extra!N$3),FALSE)),"")</f>
        <v/>
      </c>
      <c r="P107" s="3" t="str">
        <f>IFERROR(IF(VLOOKUP($A107,EU_Extra!$A:$AD,COLUMN(EU_Extra!O$3),FALSE)=0,"",VLOOKUP($A107,EU_Extra!$A:$AD,COLUMN(EU_Extra!O$3),FALSE)),"")</f>
        <v/>
      </c>
      <c r="Q107" s="3" t="str">
        <f>IFERROR(IF(VLOOKUP($A107,EU_Extra!$A:$AD,COLUMN(EU_Extra!P$3),FALSE)=0,"",VLOOKUP($A107,EU_Extra!$A:$AD,COLUMN(EU_Extra!P$3),FALSE)),"")</f>
        <v/>
      </c>
      <c r="R107" s="3" t="str">
        <f>IFERROR(IF(VLOOKUP($A107,EU_Extra!$A:$AD,COLUMN(EU_Extra!Q$3),FALSE)=0,"",VLOOKUP($A107,EU_Extra!$A:$AD,COLUMN(EU_Extra!Q$3),FALSE)),"")</f>
        <v/>
      </c>
      <c r="S107" s="3" t="str">
        <f>IFERROR(IF(VLOOKUP($A107,EU_Extra!$A:$AD,COLUMN(EU_Extra!R$3),FALSE)=0,"",VLOOKUP($A107,EU_Extra!$A:$AD,COLUMN(EU_Extra!R$3),FALSE)),"")</f>
        <v/>
      </c>
      <c r="T107" s="3">
        <f>IFERROR(IF(VLOOKUP($A107,EU_Extra!$A:$AD,COLUMN(EU_Extra!S$3),FALSE)=0,"",VLOOKUP($A107,EU_Extra!$A:$AD,COLUMN(EU_Extra!S$3),FALSE)),"")</f>
        <v>0.230098</v>
      </c>
      <c r="U107" s="3" t="str">
        <f>IFERROR(IF(VLOOKUP($A107,EU_Extra!$A:$AD,COLUMN(EU_Extra!T$3),FALSE)=0,"",VLOOKUP($A107,EU_Extra!$A:$AD,COLUMN(EU_Extra!T$3),FALSE)),"")</f>
        <v/>
      </c>
      <c r="V107" s="3" t="str">
        <f>IFERROR(IF(VLOOKUP($A107,EU_Extra!$A:$AD,COLUMN(EU_Extra!U$3),FALSE)=0,"",VLOOKUP($A107,EU_Extra!$A:$AD,COLUMN(EU_Extra!U$3),FALSE)),"")</f>
        <v/>
      </c>
      <c r="W107" s="3" t="str">
        <f>IFERROR(IF(VLOOKUP($A107,EU_Extra!$A:$AD,COLUMN(EU_Extra!V$3),FALSE)=0,"",VLOOKUP($A107,EU_Extra!$A:$AD,COLUMN(EU_Extra!V$3),FALSE)),"")</f>
        <v/>
      </c>
      <c r="X107" s="3" t="str">
        <f>IFERROR(IF(VLOOKUP($A107,EU_Extra!$A:$AD,COLUMN(EU_Extra!W$3),FALSE)=0,"",VLOOKUP($A107,EU_Extra!$A:$AD,COLUMN(EU_Extra!W$3),FALSE)),"")</f>
        <v/>
      </c>
      <c r="Y107" s="3" t="str">
        <f>IFERROR(IF(VLOOKUP($A107,EU_Extra!$A:$AD,COLUMN(EU_Extra!X$3),FALSE)=0,"",VLOOKUP($A107,EU_Extra!$A:$AD,COLUMN(EU_Extra!X$3),FALSE)),"")</f>
        <v/>
      </c>
      <c r="Z107" s="3" t="str">
        <f>IFERROR(IF(VLOOKUP($A107,EU_Extra!$A:$AD,COLUMN(EU_Extra!Y$3),FALSE)=0,"",VLOOKUP($A107,EU_Extra!$A:$AD,COLUMN(EU_Extra!Y$3),FALSE)),"")</f>
        <v/>
      </c>
      <c r="AA107" s="157">
        <f t="shared" si="18"/>
        <v>1.4E-3</v>
      </c>
      <c r="AB107" s="3">
        <f t="shared" si="19"/>
        <v>0.230098</v>
      </c>
      <c r="AC107" s="3">
        <f t="shared" si="20"/>
        <v>0</v>
      </c>
      <c r="AD107" s="3">
        <f t="shared" si="21"/>
        <v>0</v>
      </c>
      <c r="AE107" s="3" t="str">
        <f t="shared" si="22"/>
        <v/>
      </c>
      <c r="AF107" s="3"/>
      <c r="AG107" s="3"/>
      <c r="AH107" s="3"/>
      <c r="AI107" s="3"/>
      <c r="AJ107" s="3" t="str">
        <f>IFERROR(IF(VLOOKUP($A107,EU_Extra!$A:$AD,COLUMN(EU_Extra!AC$3),FALSE)=0,"",VLOOKUP($A107,EU_Extra!$A:$AD,COLUMN(EU_Extra!AC$3),FALSE)),"")</f>
        <v/>
      </c>
      <c r="AK107" s="3" t="str">
        <f>IFERROR(IF(VLOOKUP($A107,EU_Extra!$A:$AD,COLUMN(EU_Extra!AD$3),FALSE)=0,"",VLOOKUP($A107,EU_Extra!$A:$AD,COLUMN(EU_Extra!AD$3),FALSE)),"")</f>
        <v/>
      </c>
      <c r="AO107" s="85" t="str">
        <f t="shared" si="23"/>
        <v>Ausfuhr_GD</v>
      </c>
      <c r="AP107" s="2" t="str">
        <f t="shared" si="24"/>
        <v>Ausfuhr</v>
      </c>
      <c r="AQ107" s="2" t="str">
        <f t="shared" si="25"/>
        <v>GD</v>
      </c>
      <c r="AR107" s="2" t="str">
        <f>VLOOKUP(AQ107,Countries!A:B,2,FALSE)</f>
        <v>Grenada</v>
      </c>
      <c r="AS107" s="3" t="str">
        <f t="shared" si="26"/>
        <v/>
      </c>
      <c r="AT107" s="3">
        <f t="shared" si="27"/>
        <v>0</v>
      </c>
      <c r="AU107" s="3" t="str">
        <f t="shared" si="28"/>
        <v/>
      </c>
      <c r="AV107" s="15" t="str">
        <f t="shared" si="29"/>
        <v/>
      </c>
      <c r="AW107" s="88" t="str">
        <f t="shared" si="30"/>
        <v/>
      </c>
      <c r="AX107" s="89">
        <f t="shared" si="31"/>
        <v>1.0399999999999998E-7</v>
      </c>
    </row>
    <row r="108" spans="1:50">
      <c r="A108" s="85" t="str">
        <f t="shared" si="17"/>
        <v>Ausfuhr_GR</v>
      </c>
      <c r="B108" s="2" t="str">
        <f t="shared" si="32"/>
        <v>Ausfuhr</v>
      </c>
      <c r="C108" s="1" t="str">
        <f>Countries!A107</f>
        <v>GR</v>
      </c>
      <c r="D108" s="3" t="str">
        <f>IFERROR(IF(VLOOKUP($A108,EU_Extra!$A:$AD,COLUMN(EU_Extra!#REF!),FALSE)=0,"",VLOOKUP($A108,EU_Extra!$A:$AD,COLUMN(EU_Extra!#REF!),FALSE)),"")</f>
        <v/>
      </c>
      <c r="E108" s="3" t="str">
        <f>IFERROR(IF(VLOOKUP($A108,EU_Extra!$A:$AD,COLUMN(EU_Extra!#REF!),FALSE)=0,"",VLOOKUP($A108,EU_Extra!$A:$AD,COLUMN(EU_Extra!#REF!),FALSE)),"")</f>
        <v/>
      </c>
      <c r="F108" s="3" t="str">
        <f>IFERROR(IF(VLOOKUP($A108,EU_Extra!$A:$AD,COLUMN(EU_Extra!E$3),FALSE)=0,"",VLOOKUP($A108,EU_Extra!$A:$AD,COLUMN(EU_Extra!E$3),FALSE)),"")</f>
        <v/>
      </c>
      <c r="G108" s="3" t="str">
        <f>IFERROR(IF(VLOOKUP($A108,EU_Extra!$A:$AD,COLUMN(EU_Extra!F$3),FALSE)=0,"",VLOOKUP($A108,EU_Extra!$A:$AD,COLUMN(EU_Extra!F$3),FALSE)),"")</f>
        <v/>
      </c>
      <c r="H108" s="3" t="str">
        <f>IFERROR(IF(VLOOKUP($A108,EU_Extra!$A:$AD,COLUMN(EU_Extra!G$3),FALSE)=0,"",VLOOKUP($A108,EU_Extra!$A:$AD,COLUMN(EU_Extra!G$3),FALSE)),"")</f>
        <v/>
      </c>
      <c r="I108" s="3" t="str">
        <f>IFERROR(IF(VLOOKUP($A108,EU_Extra!$A:$AD,COLUMN(EU_Extra!H$3),FALSE)=0,"",VLOOKUP($A108,EU_Extra!$A:$AD,COLUMN(EU_Extra!H$3),FALSE)),"")</f>
        <v/>
      </c>
      <c r="J108" s="3" t="str">
        <f>IFERROR(IF(VLOOKUP($A108,EU_Extra!$A:$AD,COLUMN(EU_Extra!I$3),FALSE)=0,"",VLOOKUP($A108,EU_Extra!$A:$AD,COLUMN(EU_Extra!I$3),FALSE)),"")</f>
        <v/>
      </c>
      <c r="K108" s="3" t="str">
        <f>IFERROR(IF(VLOOKUP($A108,EU_Extra!$A:$AD,COLUMN(EU_Extra!J$3),FALSE)=0,"",VLOOKUP($A108,EU_Extra!$A:$AD,COLUMN(EU_Extra!J$3),FALSE)),"")</f>
        <v/>
      </c>
      <c r="L108" s="3" t="str">
        <f>IFERROR(IF(VLOOKUP($A108,EU_Extra!$A:$AD,COLUMN(EU_Extra!K$3),FALSE)=0,"",VLOOKUP($A108,EU_Extra!$A:$AD,COLUMN(EU_Extra!K$3),FALSE)),"")</f>
        <v/>
      </c>
      <c r="M108" s="3" t="str">
        <f>IFERROR(IF(VLOOKUP($A108,EU_Extra!$A:$AD,COLUMN(EU_Extra!L$3),FALSE)=0,"",VLOOKUP($A108,EU_Extra!$A:$AD,COLUMN(EU_Extra!L$3),FALSE)),"")</f>
        <v/>
      </c>
      <c r="N108" s="3" t="str">
        <f>IFERROR(IF(VLOOKUP($A108,EU_Extra!$A:$AD,COLUMN(EU_Extra!M$3),FALSE)=0,"",VLOOKUP($A108,EU_Extra!$A:$AD,COLUMN(EU_Extra!M$3),FALSE)),"")</f>
        <v/>
      </c>
      <c r="O108" s="3" t="str">
        <f>IFERROR(IF(VLOOKUP($A108,EU_Extra!$A:$AD,COLUMN(EU_Extra!N$3),FALSE)=0,"",VLOOKUP($A108,EU_Extra!$A:$AD,COLUMN(EU_Extra!N$3),FALSE)),"")</f>
        <v/>
      </c>
      <c r="P108" s="3" t="str">
        <f>IFERROR(IF(VLOOKUP($A108,EU_Extra!$A:$AD,COLUMN(EU_Extra!O$3),FALSE)=0,"",VLOOKUP($A108,EU_Extra!$A:$AD,COLUMN(EU_Extra!O$3),FALSE)),"")</f>
        <v/>
      </c>
      <c r="Q108" s="3" t="str">
        <f>IFERROR(IF(VLOOKUP($A108,EU_Extra!$A:$AD,COLUMN(EU_Extra!P$3),FALSE)=0,"",VLOOKUP($A108,EU_Extra!$A:$AD,COLUMN(EU_Extra!P$3),FALSE)),"")</f>
        <v/>
      </c>
      <c r="R108" s="3" t="str">
        <f>IFERROR(IF(VLOOKUP($A108,EU_Extra!$A:$AD,COLUMN(EU_Extra!Q$3),FALSE)=0,"",VLOOKUP($A108,EU_Extra!$A:$AD,COLUMN(EU_Extra!Q$3),FALSE)),"")</f>
        <v/>
      </c>
      <c r="S108" s="3" t="str">
        <f>IFERROR(IF(VLOOKUP($A108,EU_Extra!$A:$AD,COLUMN(EU_Extra!R$3),FALSE)=0,"",VLOOKUP($A108,EU_Extra!$A:$AD,COLUMN(EU_Extra!R$3),FALSE)),"")</f>
        <v/>
      </c>
      <c r="T108" s="3" t="str">
        <f>IFERROR(IF(VLOOKUP($A108,EU_Extra!$A:$AD,COLUMN(EU_Extra!S$3),FALSE)=0,"",VLOOKUP($A108,EU_Extra!$A:$AD,COLUMN(EU_Extra!S$3),FALSE)),"")</f>
        <v/>
      </c>
      <c r="U108" s="3" t="str">
        <f>IFERROR(IF(VLOOKUP($A108,EU_Extra!$A:$AD,COLUMN(EU_Extra!T$3),FALSE)=0,"",VLOOKUP($A108,EU_Extra!$A:$AD,COLUMN(EU_Extra!T$3),FALSE)),"")</f>
        <v/>
      </c>
      <c r="V108" s="3" t="str">
        <f>IFERROR(IF(VLOOKUP($A108,EU_Extra!$A:$AD,COLUMN(EU_Extra!U$3),FALSE)=0,"",VLOOKUP($A108,EU_Extra!$A:$AD,COLUMN(EU_Extra!U$3),FALSE)),"")</f>
        <v/>
      </c>
      <c r="W108" s="3" t="str">
        <f>IFERROR(IF(VLOOKUP($A108,EU_Extra!$A:$AD,COLUMN(EU_Extra!V$3),FALSE)=0,"",VLOOKUP($A108,EU_Extra!$A:$AD,COLUMN(EU_Extra!V$3),FALSE)),"")</f>
        <v/>
      </c>
      <c r="X108" s="3" t="str">
        <f>IFERROR(IF(VLOOKUP($A108,EU_Extra!$A:$AD,COLUMN(EU_Extra!W$3),FALSE)=0,"",VLOOKUP($A108,EU_Extra!$A:$AD,COLUMN(EU_Extra!W$3),FALSE)),"")</f>
        <v/>
      </c>
      <c r="Y108" s="3" t="str">
        <f>IFERROR(IF(VLOOKUP($A108,EU_Extra!$A:$AD,COLUMN(EU_Extra!X$3),FALSE)=0,"",VLOOKUP($A108,EU_Extra!$A:$AD,COLUMN(EU_Extra!X$3),FALSE)),"")</f>
        <v/>
      </c>
      <c r="Z108" s="3" t="str">
        <f>IFERROR(IF(VLOOKUP($A108,EU_Extra!$A:$AD,COLUMN(EU_Extra!Y$3),FALSE)=0,"",VLOOKUP($A108,EU_Extra!$A:$AD,COLUMN(EU_Extra!Y$3),FALSE)),"")</f>
        <v/>
      </c>
      <c r="AA108" s="157">
        <f t="shared" si="18"/>
        <v>0</v>
      </c>
      <c r="AB108" s="3">
        <f t="shared" si="19"/>
        <v>0</v>
      </c>
      <c r="AC108" s="3">
        <f t="shared" si="20"/>
        <v>0</v>
      </c>
      <c r="AD108" s="3">
        <f t="shared" si="21"/>
        <v>0</v>
      </c>
      <c r="AE108" s="3" t="str">
        <f t="shared" si="22"/>
        <v/>
      </c>
      <c r="AF108" s="3"/>
      <c r="AG108" s="3"/>
      <c r="AH108" s="3"/>
      <c r="AI108" s="3"/>
      <c r="AJ108" s="3" t="str">
        <f>IFERROR(IF(VLOOKUP($A108,EU_Extra!$A:$AD,COLUMN(EU_Extra!AC$3),FALSE)=0,"",VLOOKUP($A108,EU_Extra!$A:$AD,COLUMN(EU_Extra!AC$3),FALSE)),"")</f>
        <v/>
      </c>
      <c r="AK108" s="3" t="str">
        <f>IFERROR(IF(VLOOKUP($A108,EU_Extra!$A:$AD,COLUMN(EU_Extra!AD$3),FALSE)=0,"",VLOOKUP($A108,EU_Extra!$A:$AD,COLUMN(EU_Extra!AD$3),FALSE)),"")</f>
        <v/>
      </c>
      <c r="AO108" s="85" t="str">
        <f t="shared" si="23"/>
        <v>Ausfuhr_GR</v>
      </c>
      <c r="AP108" s="2" t="str">
        <f t="shared" si="24"/>
        <v>Ausfuhr</v>
      </c>
      <c r="AQ108" s="2" t="str">
        <f t="shared" si="25"/>
        <v>GR</v>
      </c>
      <c r="AR108" s="2" t="str">
        <f>VLOOKUP(AQ108,Countries!A:B,2,FALSE)</f>
        <v>Griechenland</v>
      </c>
      <c r="AS108" s="3" t="str">
        <f t="shared" si="26"/>
        <v/>
      </c>
      <c r="AT108" s="3">
        <f t="shared" si="27"/>
        <v>0</v>
      </c>
      <c r="AU108" s="3" t="str">
        <f t="shared" si="28"/>
        <v/>
      </c>
      <c r="AV108" s="15" t="str">
        <f t="shared" si="29"/>
        <v/>
      </c>
      <c r="AW108" s="88" t="str">
        <f t="shared" si="30"/>
        <v/>
      </c>
      <c r="AX108" s="89">
        <f t="shared" si="31"/>
        <v>1.0499999999999999E-7</v>
      </c>
    </row>
    <row r="109" spans="1:50">
      <c r="A109" s="85" t="str">
        <f t="shared" si="17"/>
        <v>Ausfuhr_GL</v>
      </c>
      <c r="B109" s="2" t="str">
        <f t="shared" si="32"/>
        <v>Ausfuhr</v>
      </c>
      <c r="C109" s="1" t="str">
        <f>Countries!A108</f>
        <v>GL</v>
      </c>
      <c r="D109" s="3" t="str">
        <f>IFERROR(IF(VLOOKUP($A109,EU_Extra!$A:$AD,COLUMN(EU_Extra!#REF!),FALSE)=0,"",VLOOKUP($A109,EU_Extra!$A:$AD,COLUMN(EU_Extra!#REF!),FALSE)),"")</f>
        <v/>
      </c>
      <c r="E109" s="3" t="str">
        <f>IFERROR(IF(VLOOKUP($A109,EU_Extra!$A:$AD,COLUMN(EU_Extra!#REF!),FALSE)=0,"",VLOOKUP($A109,EU_Extra!$A:$AD,COLUMN(EU_Extra!#REF!),FALSE)),"")</f>
        <v/>
      </c>
      <c r="F109" s="3">
        <f>IFERROR(IF(VLOOKUP($A109,EU_Extra!$A:$AD,COLUMN(EU_Extra!E$3),FALSE)=0,"",VLOOKUP($A109,EU_Extra!$A:$AD,COLUMN(EU_Extra!E$3),FALSE)),"")</f>
        <v>3.5649959999999998</v>
      </c>
      <c r="G109" s="3">
        <f>IFERROR(IF(VLOOKUP($A109,EU_Extra!$A:$AD,COLUMN(EU_Extra!F$3),FALSE)=0,"",VLOOKUP($A109,EU_Extra!$A:$AD,COLUMN(EU_Extra!F$3),FALSE)),"")</f>
        <v>3.8983439999999998</v>
      </c>
      <c r="H109" s="3">
        <f>IFERROR(IF(VLOOKUP($A109,EU_Extra!$A:$AD,COLUMN(EU_Extra!G$3),FALSE)=0,"",VLOOKUP($A109,EU_Extra!$A:$AD,COLUMN(EU_Extra!G$3),FALSE)),"")</f>
        <v>2.5883079999999996</v>
      </c>
      <c r="I109" s="3">
        <f>IFERROR(IF(VLOOKUP($A109,EU_Extra!$A:$AD,COLUMN(EU_Extra!H$3),FALSE)=0,"",VLOOKUP($A109,EU_Extra!$A:$AD,COLUMN(EU_Extra!H$3),FALSE)),"")</f>
        <v>2.0414120000000002</v>
      </c>
      <c r="J109" s="3">
        <f>IFERROR(IF(VLOOKUP($A109,EU_Extra!$A:$AD,COLUMN(EU_Extra!I$3),FALSE)=0,"",VLOOKUP($A109,EU_Extra!$A:$AD,COLUMN(EU_Extra!I$3),FALSE)),"")</f>
        <v>1.589116</v>
      </c>
      <c r="K109" s="3">
        <f>IFERROR(IF(VLOOKUP($A109,EU_Extra!$A:$AD,COLUMN(EU_Extra!J$3),FALSE)=0,"",VLOOKUP($A109,EU_Extra!$A:$AD,COLUMN(EU_Extra!J$3),FALSE)),"")</f>
        <v>1.5906439999999999</v>
      </c>
      <c r="L109" s="3">
        <f>IFERROR(IF(VLOOKUP($A109,EU_Extra!$A:$AD,COLUMN(EU_Extra!K$3),FALSE)=0,"",VLOOKUP($A109,EU_Extra!$A:$AD,COLUMN(EU_Extra!K$3),FALSE)),"")</f>
        <v>0.91050799999999998</v>
      </c>
      <c r="M109" s="3">
        <f>IFERROR(IF(VLOOKUP($A109,EU_Extra!$A:$AD,COLUMN(EU_Extra!L$3),FALSE)=0,"",VLOOKUP($A109,EU_Extra!$A:$AD,COLUMN(EU_Extra!L$3),FALSE)),"")</f>
        <v>0.81614399999999998</v>
      </c>
      <c r="N109" s="3">
        <f>IFERROR(IF(VLOOKUP($A109,EU_Extra!$A:$AD,COLUMN(EU_Extra!M$3),FALSE)=0,"",VLOOKUP($A109,EU_Extra!$A:$AD,COLUMN(EU_Extra!M$3),FALSE)),"")</f>
        <v>1.36283384</v>
      </c>
      <c r="O109" s="3">
        <f>IFERROR(IF(VLOOKUP($A109,EU_Extra!$A:$AD,COLUMN(EU_Extra!N$3),FALSE)=0,"",VLOOKUP($A109,EU_Extra!$A:$AD,COLUMN(EU_Extra!N$3),FALSE)),"")</f>
        <v>1.29184692</v>
      </c>
      <c r="P109" s="3">
        <f>IFERROR(IF(VLOOKUP($A109,EU_Extra!$A:$AD,COLUMN(EU_Extra!O$3),FALSE)=0,"",VLOOKUP($A109,EU_Extra!$A:$AD,COLUMN(EU_Extra!O$3),FALSE)),"")</f>
        <v>0.75875075999999997</v>
      </c>
      <c r="Q109" s="3">
        <f>IFERROR(IF(VLOOKUP($A109,EU_Extra!$A:$AD,COLUMN(EU_Extra!P$3),FALSE)=0,"",VLOOKUP($A109,EU_Extra!$A:$AD,COLUMN(EU_Extra!P$3),FALSE)),"")</f>
        <v>0.72442700000000004</v>
      </c>
      <c r="R109" s="3">
        <f>IFERROR(IF(VLOOKUP($A109,EU_Extra!$A:$AD,COLUMN(EU_Extra!Q$3),FALSE)=0,"",VLOOKUP($A109,EU_Extra!$A:$AD,COLUMN(EU_Extra!Q$3),FALSE)),"")</f>
        <v>0.81739695999999995</v>
      </c>
      <c r="S109" s="3">
        <f>IFERROR(IF(VLOOKUP($A109,EU_Extra!$A:$AD,COLUMN(EU_Extra!R$3),FALSE)=0,"",VLOOKUP($A109,EU_Extra!$A:$AD,COLUMN(EU_Extra!R$3),FALSE)),"")</f>
        <v>0.71647847999999992</v>
      </c>
      <c r="T109" s="3">
        <f>IFERROR(IF(VLOOKUP($A109,EU_Extra!$A:$AD,COLUMN(EU_Extra!S$3),FALSE)=0,"",VLOOKUP($A109,EU_Extra!$A:$AD,COLUMN(EU_Extra!S$3),FALSE)),"")</f>
        <v>0.6917073199999999</v>
      </c>
      <c r="U109" s="3">
        <f>IFERROR(IF(VLOOKUP($A109,EU_Extra!$A:$AD,COLUMN(EU_Extra!T$3),FALSE)=0,"",VLOOKUP($A109,EU_Extra!$A:$AD,COLUMN(EU_Extra!T$3),FALSE)),"")</f>
        <v>0.73019988000000002</v>
      </c>
      <c r="V109" s="3">
        <f>IFERROR(IF(VLOOKUP($A109,EU_Extra!$A:$AD,COLUMN(EU_Extra!U$3),FALSE)=0,"",VLOOKUP($A109,EU_Extra!$A:$AD,COLUMN(EU_Extra!U$3),FALSE)),"")</f>
        <v>1.2873075599999999</v>
      </c>
      <c r="W109" s="3">
        <f>IFERROR(IF(VLOOKUP($A109,EU_Extra!$A:$AD,COLUMN(EU_Extra!V$3),FALSE)=0,"",VLOOKUP($A109,EU_Extra!$A:$AD,COLUMN(EU_Extra!V$3),FALSE)),"")</f>
        <v>1.31655352</v>
      </c>
      <c r="X109" s="3">
        <f>IFERROR(IF(VLOOKUP($A109,EU_Extra!$A:$AD,COLUMN(EU_Extra!W$3),FALSE)=0,"",VLOOKUP($A109,EU_Extra!$A:$AD,COLUMN(EU_Extra!W$3),FALSE)),"")</f>
        <v>1.18415684</v>
      </c>
      <c r="Y109" s="3">
        <f>IFERROR(IF(VLOOKUP($A109,EU_Extra!$A:$AD,COLUMN(EU_Extra!X$3),FALSE)=0,"",VLOOKUP($A109,EU_Extra!$A:$AD,COLUMN(EU_Extra!X$3),FALSE)),"")</f>
        <v>1.18003108</v>
      </c>
      <c r="Z109" s="3">
        <f>IFERROR(IF(VLOOKUP($A109,EU_Extra!$A:$AD,COLUMN(EU_Extra!Y$3),FALSE)=0,"",VLOOKUP($A109,EU_Extra!$A:$AD,COLUMN(EU_Extra!Y$3),FALSE)),"")</f>
        <v>0.88869027999999994</v>
      </c>
      <c r="AA109" s="157">
        <f t="shared" si="18"/>
        <v>2.0729453333333332</v>
      </c>
      <c r="AB109" s="3">
        <f t="shared" si="19"/>
        <v>0.71279522666666661</v>
      </c>
      <c r="AC109" s="3">
        <f t="shared" si="20"/>
        <v>1.2626726399999999</v>
      </c>
      <c r="AD109" s="3">
        <f t="shared" si="21"/>
        <v>1.2269138133333335</v>
      </c>
      <c r="AE109" s="3">
        <f t="shared" si="22"/>
        <v>1.03436068</v>
      </c>
      <c r="AF109" s="3"/>
      <c r="AG109" s="3"/>
      <c r="AH109" s="3"/>
      <c r="AI109" s="3"/>
      <c r="AJ109" s="3" t="str">
        <f>IFERROR(IF(VLOOKUP($A109,EU_Extra!$A:$AD,COLUMN(EU_Extra!AC$3),FALSE)=0,"",VLOOKUP($A109,EU_Extra!$A:$AD,COLUMN(EU_Extra!AC$3),FALSE)),"")</f>
        <v/>
      </c>
      <c r="AK109" s="3" t="str">
        <f>IFERROR(IF(VLOOKUP($A109,EU_Extra!$A:$AD,COLUMN(EU_Extra!AD$3),FALSE)=0,"",VLOOKUP($A109,EU_Extra!$A:$AD,COLUMN(EU_Extra!AD$3),FALSE)),"")</f>
        <v/>
      </c>
      <c r="AO109" s="85" t="str">
        <f t="shared" si="23"/>
        <v>Ausfuhr_GL</v>
      </c>
      <c r="AP109" s="2" t="str">
        <f t="shared" si="24"/>
        <v>Ausfuhr</v>
      </c>
      <c r="AQ109" s="2" t="str">
        <f t="shared" si="25"/>
        <v>GL</v>
      </c>
      <c r="AR109" s="2" t="str">
        <f>VLOOKUP(AQ109,Countries!A:B,2,FALSE)</f>
        <v>Grönland</v>
      </c>
      <c r="AS109" s="3">
        <f t="shared" si="26"/>
        <v>0.88869027999999994</v>
      </c>
      <c r="AT109" s="3">
        <f t="shared" si="27"/>
        <v>1.2269138133333335</v>
      </c>
      <c r="AU109" s="3">
        <f t="shared" si="28"/>
        <v>0.33822353333333355</v>
      </c>
      <c r="AV109" s="15">
        <f t="shared" si="29"/>
        <v>0.38058661734716309</v>
      </c>
      <c r="AW109" s="88">
        <f t="shared" si="30"/>
        <v>9.1477093692772299E-4</v>
      </c>
      <c r="AX109" s="89">
        <f t="shared" si="31"/>
        <v>8.4881579116128703E-4</v>
      </c>
    </row>
    <row r="110" spans="1:50">
      <c r="A110" s="85" t="str">
        <f t="shared" si="17"/>
        <v>Ausfuhr_GP</v>
      </c>
      <c r="B110" s="2" t="str">
        <f t="shared" si="32"/>
        <v>Ausfuhr</v>
      </c>
      <c r="C110" s="1" t="str">
        <f>Countries!A109</f>
        <v>GP</v>
      </c>
      <c r="D110" s="3" t="str">
        <f>IFERROR(IF(VLOOKUP($A110,EU_Extra!$A:$AD,COLUMN(EU_Extra!#REF!),FALSE)=0,"",VLOOKUP($A110,EU_Extra!$A:$AD,COLUMN(EU_Extra!#REF!),FALSE)),"")</f>
        <v/>
      </c>
      <c r="E110" s="3" t="str">
        <f>IFERROR(IF(VLOOKUP($A110,EU_Extra!$A:$AD,COLUMN(EU_Extra!#REF!),FALSE)=0,"",VLOOKUP($A110,EU_Extra!$A:$AD,COLUMN(EU_Extra!#REF!),FALSE)),"")</f>
        <v/>
      </c>
      <c r="F110" s="3" t="str">
        <f>IFERROR(IF(VLOOKUP($A110,EU_Extra!$A:$AD,COLUMN(EU_Extra!E$3),FALSE)=0,"",VLOOKUP($A110,EU_Extra!$A:$AD,COLUMN(EU_Extra!E$3),FALSE)),"")</f>
        <v/>
      </c>
      <c r="G110" s="3" t="str">
        <f>IFERROR(IF(VLOOKUP($A110,EU_Extra!$A:$AD,COLUMN(EU_Extra!F$3),FALSE)=0,"",VLOOKUP($A110,EU_Extra!$A:$AD,COLUMN(EU_Extra!F$3),FALSE)),"")</f>
        <v/>
      </c>
      <c r="H110" s="3" t="str">
        <f>IFERROR(IF(VLOOKUP($A110,EU_Extra!$A:$AD,COLUMN(EU_Extra!G$3),FALSE)=0,"",VLOOKUP($A110,EU_Extra!$A:$AD,COLUMN(EU_Extra!G$3),FALSE)),"")</f>
        <v/>
      </c>
      <c r="I110" s="3" t="str">
        <f>IFERROR(IF(VLOOKUP($A110,EU_Extra!$A:$AD,COLUMN(EU_Extra!H$3),FALSE)=0,"",VLOOKUP($A110,EU_Extra!$A:$AD,COLUMN(EU_Extra!H$3),FALSE)),"")</f>
        <v/>
      </c>
      <c r="J110" s="3" t="str">
        <f>IFERROR(IF(VLOOKUP($A110,EU_Extra!$A:$AD,COLUMN(EU_Extra!I$3),FALSE)=0,"",VLOOKUP($A110,EU_Extra!$A:$AD,COLUMN(EU_Extra!I$3),FALSE)),"")</f>
        <v/>
      </c>
      <c r="K110" s="3" t="str">
        <f>IFERROR(IF(VLOOKUP($A110,EU_Extra!$A:$AD,COLUMN(EU_Extra!J$3),FALSE)=0,"",VLOOKUP($A110,EU_Extra!$A:$AD,COLUMN(EU_Extra!J$3),FALSE)),"")</f>
        <v/>
      </c>
      <c r="L110" s="3" t="str">
        <f>IFERROR(IF(VLOOKUP($A110,EU_Extra!$A:$AD,COLUMN(EU_Extra!K$3),FALSE)=0,"",VLOOKUP($A110,EU_Extra!$A:$AD,COLUMN(EU_Extra!K$3),FALSE)),"")</f>
        <v/>
      </c>
      <c r="M110" s="3" t="str">
        <f>IFERROR(IF(VLOOKUP($A110,EU_Extra!$A:$AD,COLUMN(EU_Extra!L$3),FALSE)=0,"",VLOOKUP($A110,EU_Extra!$A:$AD,COLUMN(EU_Extra!L$3),FALSE)),"")</f>
        <v/>
      </c>
      <c r="N110" s="3" t="str">
        <f>IFERROR(IF(VLOOKUP($A110,EU_Extra!$A:$AD,COLUMN(EU_Extra!M$3),FALSE)=0,"",VLOOKUP($A110,EU_Extra!$A:$AD,COLUMN(EU_Extra!M$3),FALSE)),"")</f>
        <v/>
      </c>
      <c r="O110" s="3" t="str">
        <f>IFERROR(IF(VLOOKUP($A110,EU_Extra!$A:$AD,COLUMN(EU_Extra!N$3),FALSE)=0,"",VLOOKUP($A110,EU_Extra!$A:$AD,COLUMN(EU_Extra!N$3),FALSE)),"")</f>
        <v/>
      </c>
      <c r="P110" s="3" t="str">
        <f>IFERROR(IF(VLOOKUP($A110,EU_Extra!$A:$AD,COLUMN(EU_Extra!O$3),FALSE)=0,"",VLOOKUP($A110,EU_Extra!$A:$AD,COLUMN(EU_Extra!O$3),FALSE)),"")</f>
        <v/>
      </c>
      <c r="Q110" s="3" t="str">
        <f>IFERROR(IF(VLOOKUP($A110,EU_Extra!$A:$AD,COLUMN(EU_Extra!P$3),FALSE)=0,"",VLOOKUP($A110,EU_Extra!$A:$AD,COLUMN(EU_Extra!P$3),FALSE)),"")</f>
        <v/>
      </c>
      <c r="R110" s="3" t="str">
        <f>IFERROR(IF(VLOOKUP($A110,EU_Extra!$A:$AD,COLUMN(EU_Extra!Q$3),FALSE)=0,"",VLOOKUP($A110,EU_Extra!$A:$AD,COLUMN(EU_Extra!Q$3),FALSE)),"")</f>
        <v/>
      </c>
      <c r="S110" s="3" t="str">
        <f>IFERROR(IF(VLOOKUP($A110,EU_Extra!$A:$AD,COLUMN(EU_Extra!R$3),FALSE)=0,"",VLOOKUP($A110,EU_Extra!$A:$AD,COLUMN(EU_Extra!R$3),FALSE)),"")</f>
        <v/>
      </c>
      <c r="T110" s="3" t="str">
        <f>IFERROR(IF(VLOOKUP($A110,EU_Extra!$A:$AD,COLUMN(EU_Extra!S$3),FALSE)=0,"",VLOOKUP($A110,EU_Extra!$A:$AD,COLUMN(EU_Extra!S$3),FALSE)),"")</f>
        <v/>
      </c>
      <c r="U110" s="3" t="str">
        <f>IFERROR(IF(VLOOKUP($A110,EU_Extra!$A:$AD,COLUMN(EU_Extra!T$3),FALSE)=0,"",VLOOKUP($A110,EU_Extra!$A:$AD,COLUMN(EU_Extra!T$3),FALSE)),"")</f>
        <v/>
      </c>
      <c r="V110" s="3" t="str">
        <f>IFERROR(IF(VLOOKUP($A110,EU_Extra!$A:$AD,COLUMN(EU_Extra!U$3),FALSE)=0,"",VLOOKUP($A110,EU_Extra!$A:$AD,COLUMN(EU_Extra!U$3),FALSE)),"")</f>
        <v/>
      </c>
      <c r="W110" s="3" t="str">
        <f>IFERROR(IF(VLOOKUP($A110,EU_Extra!$A:$AD,COLUMN(EU_Extra!V$3),FALSE)=0,"",VLOOKUP($A110,EU_Extra!$A:$AD,COLUMN(EU_Extra!V$3),FALSE)),"")</f>
        <v/>
      </c>
      <c r="X110" s="3" t="str">
        <f>IFERROR(IF(VLOOKUP($A110,EU_Extra!$A:$AD,COLUMN(EU_Extra!W$3),FALSE)=0,"",VLOOKUP($A110,EU_Extra!$A:$AD,COLUMN(EU_Extra!W$3),FALSE)),"")</f>
        <v/>
      </c>
      <c r="Y110" s="3" t="str">
        <f>IFERROR(IF(VLOOKUP($A110,EU_Extra!$A:$AD,COLUMN(EU_Extra!X$3),FALSE)=0,"",VLOOKUP($A110,EU_Extra!$A:$AD,COLUMN(EU_Extra!X$3),FALSE)),"")</f>
        <v/>
      </c>
      <c r="Z110" s="3" t="str">
        <f>IFERROR(IF(VLOOKUP($A110,EU_Extra!$A:$AD,COLUMN(EU_Extra!Y$3),FALSE)=0,"",VLOOKUP($A110,EU_Extra!$A:$AD,COLUMN(EU_Extra!Y$3),FALSE)),"")</f>
        <v/>
      </c>
      <c r="AA110" s="157">
        <f t="shared" si="18"/>
        <v>0</v>
      </c>
      <c r="AB110" s="3">
        <f t="shared" si="19"/>
        <v>0</v>
      </c>
      <c r="AC110" s="3">
        <f t="shared" si="20"/>
        <v>0</v>
      </c>
      <c r="AD110" s="3">
        <f t="shared" si="21"/>
        <v>0</v>
      </c>
      <c r="AE110" s="3" t="str">
        <f t="shared" si="22"/>
        <v/>
      </c>
      <c r="AF110" s="3"/>
      <c r="AG110" s="3"/>
      <c r="AH110" s="3"/>
      <c r="AI110" s="3"/>
      <c r="AJ110" s="3" t="str">
        <f>IFERROR(IF(VLOOKUP($A110,EU_Extra!$A:$AD,COLUMN(EU_Extra!AC$3),FALSE)=0,"",VLOOKUP($A110,EU_Extra!$A:$AD,COLUMN(EU_Extra!AC$3),FALSE)),"")</f>
        <v/>
      </c>
      <c r="AK110" s="3" t="str">
        <f>IFERROR(IF(VLOOKUP($A110,EU_Extra!$A:$AD,COLUMN(EU_Extra!AD$3),FALSE)=0,"",VLOOKUP($A110,EU_Extra!$A:$AD,COLUMN(EU_Extra!AD$3),FALSE)),"")</f>
        <v/>
      </c>
      <c r="AO110" s="85" t="str">
        <f t="shared" si="23"/>
        <v>Ausfuhr_GP</v>
      </c>
      <c r="AP110" s="2" t="str">
        <f t="shared" si="24"/>
        <v>Ausfuhr</v>
      </c>
      <c r="AQ110" s="2" t="str">
        <f t="shared" si="25"/>
        <v>GP</v>
      </c>
      <c r="AR110" s="2" t="str">
        <f>VLOOKUP(AQ110,Countries!A:B,2,FALSE)</f>
        <v>Guadeloupe</v>
      </c>
      <c r="AS110" s="3" t="str">
        <f t="shared" si="26"/>
        <v/>
      </c>
      <c r="AT110" s="3">
        <f t="shared" si="27"/>
        <v>0</v>
      </c>
      <c r="AU110" s="3" t="str">
        <f t="shared" si="28"/>
        <v/>
      </c>
      <c r="AV110" s="15" t="str">
        <f t="shared" si="29"/>
        <v/>
      </c>
      <c r="AW110" s="88" t="str">
        <f t="shared" si="30"/>
        <v/>
      </c>
      <c r="AX110" s="89">
        <f t="shared" si="31"/>
        <v>1.0699999999999998E-7</v>
      </c>
    </row>
    <row r="111" spans="1:50">
      <c r="A111" s="85" t="str">
        <f t="shared" si="17"/>
        <v>Ausfuhr_GU</v>
      </c>
      <c r="B111" s="2" t="str">
        <f t="shared" si="32"/>
        <v>Ausfuhr</v>
      </c>
      <c r="C111" s="1" t="str">
        <f>Countries!A110</f>
        <v>GU</v>
      </c>
      <c r="D111" s="3" t="str">
        <f>IFERROR(IF(VLOOKUP($A111,EU_Extra!$A:$AD,COLUMN(EU_Extra!#REF!),FALSE)=0,"",VLOOKUP($A111,EU_Extra!$A:$AD,COLUMN(EU_Extra!#REF!),FALSE)),"")</f>
        <v/>
      </c>
      <c r="E111" s="3" t="str">
        <f>IFERROR(IF(VLOOKUP($A111,EU_Extra!$A:$AD,COLUMN(EU_Extra!#REF!),FALSE)=0,"",VLOOKUP($A111,EU_Extra!$A:$AD,COLUMN(EU_Extra!#REF!),FALSE)),"")</f>
        <v/>
      </c>
      <c r="F111" s="3" t="str">
        <f>IFERROR(IF(VLOOKUP($A111,EU_Extra!$A:$AD,COLUMN(EU_Extra!E$3),FALSE)=0,"",VLOOKUP($A111,EU_Extra!$A:$AD,COLUMN(EU_Extra!E$3),FALSE)),"")</f>
        <v/>
      </c>
      <c r="G111" s="3">
        <f>IFERROR(IF(VLOOKUP($A111,EU_Extra!$A:$AD,COLUMN(EU_Extra!F$3),FALSE)=0,"",VLOOKUP($A111,EU_Extra!$A:$AD,COLUMN(EU_Extra!F$3),FALSE)),"")</f>
        <v>4.8000000000000001E-2</v>
      </c>
      <c r="H111" s="3" t="str">
        <f>IFERROR(IF(VLOOKUP($A111,EU_Extra!$A:$AD,COLUMN(EU_Extra!G$3),FALSE)=0,"",VLOOKUP($A111,EU_Extra!$A:$AD,COLUMN(EU_Extra!G$3),FALSE)),"")</f>
        <v/>
      </c>
      <c r="I111" s="3" t="str">
        <f>IFERROR(IF(VLOOKUP($A111,EU_Extra!$A:$AD,COLUMN(EU_Extra!H$3),FALSE)=0,"",VLOOKUP($A111,EU_Extra!$A:$AD,COLUMN(EU_Extra!H$3),FALSE)),"")</f>
        <v/>
      </c>
      <c r="J111" s="3" t="str">
        <f>IFERROR(IF(VLOOKUP($A111,EU_Extra!$A:$AD,COLUMN(EU_Extra!I$3),FALSE)=0,"",VLOOKUP($A111,EU_Extra!$A:$AD,COLUMN(EU_Extra!I$3),FALSE)),"")</f>
        <v/>
      </c>
      <c r="K111" s="3" t="str">
        <f>IFERROR(IF(VLOOKUP($A111,EU_Extra!$A:$AD,COLUMN(EU_Extra!J$3),FALSE)=0,"",VLOOKUP($A111,EU_Extra!$A:$AD,COLUMN(EU_Extra!J$3),FALSE)),"")</f>
        <v/>
      </c>
      <c r="L111" s="3" t="str">
        <f>IFERROR(IF(VLOOKUP($A111,EU_Extra!$A:$AD,COLUMN(EU_Extra!K$3),FALSE)=0,"",VLOOKUP($A111,EU_Extra!$A:$AD,COLUMN(EU_Extra!K$3),FALSE)),"")</f>
        <v/>
      </c>
      <c r="M111" s="3" t="str">
        <f>IFERROR(IF(VLOOKUP($A111,EU_Extra!$A:$AD,COLUMN(EU_Extra!L$3),FALSE)=0,"",VLOOKUP($A111,EU_Extra!$A:$AD,COLUMN(EU_Extra!L$3),FALSE)),"")</f>
        <v/>
      </c>
      <c r="N111" s="3" t="str">
        <f>IFERROR(IF(VLOOKUP($A111,EU_Extra!$A:$AD,COLUMN(EU_Extra!M$3),FALSE)=0,"",VLOOKUP($A111,EU_Extra!$A:$AD,COLUMN(EU_Extra!M$3),FALSE)),"")</f>
        <v/>
      </c>
      <c r="O111" s="3" t="str">
        <f>IFERROR(IF(VLOOKUP($A111,EU_Extra!$A:$AD,COLUMN(EU_Extra!N$3),FALSE)=0,"",VLOOKUP($A111,EU_Extra!$A:$AD,COLUMN(EU_Extra!N$3),FALSE)),"")</f>
        <v/>
      </c>
      <c r="P111" s="3" t="str">
        <f>IFERROR(IF(VLOOKUP($A111,EU_Extra!$A:$AD,COLUMN(EU_Extra!O$3),FALSE)=0,"",VLOOKUP($A111,EU_Extra!$A:$AD,COLUMN(EU_Extra!O$3),FALSE)),"")</f>
        <v/>
      </c>
      <c r="Q111" s="3" t="str">
        <f>IFERROR(IF(VLOOKUP($A111,EU_Extra!$A:$AD,COLUMN(EU_Extra!P$3),FALSE)=0,"",VLOOKUP($A111,EU_Extra!$A:$AD,COLUMN(EU_Extra!P$3),FALSE)),"")</f>
        <v/>
      </c>
      <c r="R111" s="3" t="str">
        <f>IFERROR(IF(VLOOKUP($A111,EU_Extra!$A:$AD,COLUMN(EU_Extra!Q$3),FALSE)=0,"",VLOOKUP($A111,EU_Extra!$A:$AD,COLUMN(EU_Extra!Q$3),FALSE)),"")</f>
        <v/>
      </c>
      <c r="S111" s="3" t="str">
        <f>IFERROR(IF(VLOOKUP($A111,EU_Extra!$A:$AD,COLUMN(EU_Extra!R$3),FALSE)=0,"",VLOOKUP($A111,EU_Extra!$A:$AD,COLUMN(EU_Extra!R$3),FALSE)),"")</f>
        <v/>
      </c>
      <c r="T111" s="3" t="str">
        <f>IFERROR(IF(VLOOKUP($A111,EU_Extra!$A:$AD,COLUMN(EU_Extra!S$3),FALSE)=0,"",VLOOKUP($A111,EU_Extra!$A:$AD,COLUMN(EU_Extra!S$3),FALSE)),"")</f>
        <v/>
      </c>
      <c r="U111" s="3" t="str">
        <f>IFERROR(IF(VLOOKUP($A111,EU_Extra!$A:$AD,COLUMN(EU_Extra!T$3),FALSE)=0,"",VLOOKUP($A111,EU_Extra!$A:$AD,COLUMN(EU_Extra!T$3),FALSE)),"")</f>
        <v/>
      </c>
      <c r="V111" s="3" t="str">
        <f>IFERROR(IF(VLOOKUP($A111,EU_Extra!$A:$AD,COLUMN(EU_Extra!U$3),FALSE)=0,"",VLOOKUP($A111,EU_Extra!$A:$AD,COLUMN(EU_Extra!U$3),FALSE)),"")</f>
        <v/>
      </c>
      <c r="W111" s="3">
        <f>IFERROR(IF(VLOOKUP($A111,EU_Extra!$A:$AD,COLUMN(EU_Extra!V$3),FALSE)=0,"",VLOOKUP($A111,EU_Extra!$A:$AD,COLUMN(EU_Extra!V$3),FALSE)),"")</f>
        <v>0.14399999999999999</v>
      </c>
      <c r="X111" s="3" t="str">
        <f>IFERROR(IF(VLOOKUP($A111,EU_Extra!$A:$AD,COLUMN(EU_Extra!W$3),FALSE)=0,"",VLOOKUP($A111,EU_Extra!$A:$AD,COLUMN(EU_Extra!W$3),FALSE)),"")</f>
        <v/>
      </c>
      <c r="Y111" s="3" t="str">
        <f>IFERROR(IF(VLOOKUP($A111,EU_Extra!$A:$AD,COLUMN(EU_Extra!X$3),FALSE)=0,"",VLOOKUP($A111,EU_Extra!$A:$AD,COLUMN(EU_Extra!X$3),FALSE)),"")</f>
        <v/>
      </c>
      <c r="Z111" s="3" t="str">
        <f>IFERROR(IF(VLOOKUP($A111,EU_Extra!$A:$AD,COLUMN(EU_Extra!Y$3),FALSE)=0,"",VLOOKUP($A111,EU_Extra!$A:$AD,COLUMN(EU_Extra!Y$3),FALSE)),"")</f>
        <v/>
      </c>
      <c r="AA111" s="157">
        <f t="shared" si="18"/>
        <v>0</v>
      </c>
      <c r="AB111" s="3">
        <f t="shared" si="19"/>
        <v>0</v>
      </c>
      <c r="AC111" s="3">
        <f t="shared" si="20"/>
        <v>0.14399999999999999</v>
      </c>
      <c r="AD111" s="3">
        <f t="shared" si="21"/>
        <v>0.14399999999999999</v>
      </c>
      <c r="AE111" s="3" t="str">
        <f t="shared" si="22"/>
        <v/>
      </c>
      <c r="AF111" s="3"/>
      <c r="AG111" s="3"/>
      <c r="AH111" s="3"/>
      <c r="AI111" s="3"/>
      <c r="AJ111" s="3" t="str">
        <f>IFERROR(IF(VLOOKUP($A111,EU_Extra!$A:$AD,COLUMN(EU_Extra!AC$3),FALSE)=0,"",VLOOKUP($A111,EU_Extra!$A:$AD,COLUMN(EU_Extra!AC$3),FALSE)),"")</f>
        <v/>
      </c>
      <c r="AK111" s="3" t="str">
        <f>IFERROR(IF(VLOOKUP($A111,EU_Extra!$A:$AD,COLUMN(EU_Extra!AD$3),FALSE)=0,"",VLOOKUP($A111,EU_Extra!$A:$AD,COLUMN(EU_Extra!AD$3),FALSE)),"")</f>
        <v/>
      </c>
      <c r="AO111" s="85" t="str">
        <f t="shared" si="23"/>
        <v>Ausfuhr_GU</v>
      </c>
      <c r="AP111" s="2" t="str">
        <f t="shared" si="24"/>
        <v>Ausfuhr</v>
      </c>
      <c r="AQ111" s="2" t="str">
        <f t="shared" si="25"/>
        <v>GU</v>
      </c>
      <c r="AR111" s="2" t="str">
        <f>VLOOKUP(AQ111,Countries!A:B,2,FALSE)</f>
        <v>Guam</v>
      </c>
      <c r="AS111" s="3" t="str">
        <f t="shared" si="26"/>
        <v/>
      </c>
      <c r="AT111" s="3">
        <f t="shared" si="27"/>
        <v>0.14399999999999999</v>
      </c>
      <c r="AU111" s="3" t="str">
        <f t="shared" si="28"/>
        <v/>
      </c>
      <c r="AV111" s="15" t="str">
        <f t="shared" si="29"/>
        <v/>
      </c>
      <c r="AW111" s="88" t="str">
        <f t="shared" si="30"/>
        <v/>
      </c>
      <c r="AX111" s="89">
        <f t="shared" si="31"/>
        <v>9.97190799300469E-5</v>
      </c>
    </row>
    <row r="112" spans="1:50">
      <c r="A112" s="85" t="str">
        <f t="shared" si="17"/>
        <v>Ausfuhr_GT</v>
      </c>
      <c r="B112" s="2" t="str">
        <f t="shared" si="32"/>
        <v>Ausfuhr</v>
      </c>
      <c r="C112" s="1" t="str">
        <f>Countries!A111</f>
        <v>GT</v>
      </c>
      <c r="D112" s="3" t="str">
        <f>IFERROR(IF(VLOOKUP($A112,EU_Extra!$A:$AD,COLUMN(EU_Extra!#REF!),FALSE)=0,"",VLOOKUP($A112,EU_Extra!$A:$AD,COLUMN(EU_Extra!#REF!),FALSE)),"")</f>
        <v/>
      </c>
      <c r="E112" s="3" t="str">
        <f>IFERROR(IF(VLOOKUP($A112,EU_Extra!$A:$AD,COLUMN(EU_Extra!#REF!),FALSE)=0,"",VLOOKUP($A112,EU_Extra!$A:$AD,COLUMN(EU_Extra!#REF!),FALSE)),"")</f>
        <v/>
      </c>
      <c r="F112" s="3">
        <f>IFERROR(IF(VLOOKUP($A112,EU_Extra!$A:$AD,COLUMN(EU_Extra!E$3),FALSE)=0,"",VLOOKUP($A112,EU_Extra!$A:$AD,COLUMN(EU_Extra!E$3),FALSE)),"")</f>
        <v>1.738E-3</v>
      </c>
      <c r="G112" s="3">
        <f>IFERROR(IF(VLOOKUP($A112,EU_Extra!$A:$AD,COLUMN(EU_Extra!F$3),FALSE)=0,"",VLOOKUP($A112,EU_Extra!$A:$AD,COLUMN(EU_Extra!F$3),FALSE)),"")</f>
        <v>2.3999999999999998E-3</v>
      </c>
      <c r="H112" s="3">
        <f>IFERROR(IF(VLOOKUP($A112,EU_Extra!$A:$AD,COLUMN(EU_Extra!G$3),FALSE)=0,"",VLOOKUP($A112,EU_Extra!$A:$AD,COLUMN(EU_Extra!G$3),FALSE)),"")</f>
        <v>9.9999999999999991E-5</v>
      </c>
      <c r="I112" s="3">
        <f>IFERROR(IF(VLOOKUP($A112,EU_Extra!$A:$AD,COLUMN(EU_Extra!H$3),FALSE)=0,"",VLOOKUP($A112,EU_Extra!$A:$AD,COLUMN(EU_Extra!H$3),FALSE)),"")</f>
        <v>9.9999999999999991E-5</v>
      </c>
      <c r="J112" s="3">
        <f>IFERROR(IF(VLOOKUP($A112,EU_Extra!$A:$AD,COLUMN(EU_Extra!I$3),FALSE)=0,"",VLOOKUP($A112,EU_Extra!$A:$AD,COLUMN(EU_Extra!I$3),FALSE)),"")</f>
        <v>5.0999999999999995E-3</v>
      </c>
      <c r="K112" s="3" t="str">
        <f>IFERROR(IF(VLOOKUP($A112,EU_Extra!$A:$AD,COLUMN(EU_Extra!J$3),FALSE)=0,"",VLOOKUP($A112,EU_Extra!$A:$AD,COLUMN(EU_Extra!J$3),FALSE)),"")</f>
        <v/>
      </c>
      <c r="L112" s="3">
        <f>IFERROR(IF(VLOOKUP($A112,EU_Extra!$A:$AD,COLUMN(EU_Extra!K$3),FALSE)=0,"",VLOOKUP($A112,EU_Extra!$A:$AD,COLUMN(EU_Extra!K$3),FALSE)),"")</f>
        <v>5.9999999999999995E-4</v>
      </c>
      <c r="M112" s="3">
        <f>IFERROR(IF(VLOOKUP($A112,EU_Extra!$A:$AD,COLUMN(EU_Extra!L$3),FALSE)=0,"",VLOOKUP($A112,EU_Extra!$A:$AD,COLUMN(EU_Extra!L$3),FALSE)),"")</f>
        <v>7.9999999999999993E-4</v>
      </c>
      <c r="N112" s="3">
        <f>IFERROR(IF(VLOOKUP($A112,EU_Extra!$A:$AD,COLUMN(EU_Extra!M$3),FALSE)=0,"",VLOOKUP($A112,EU_Extra!$A:$AD,COLUMN(EU_Extra!M$3),FALSE)),"")</f>
        <v>1.482E-3</v>
      </c>
      <c r="O112" s="3">
        <f>IFERROR(IF(VLOOKUP($A112,EU_Extra!$A:$AD,COLUMN(EU_Extra!N$3),FALSE)=0,"",VLOOKUP($A112,EU_Extra!$A:$AD,COLUMN(EU_Extra!N$3),FALSE)),"")</f>
        <v>1.387E-3</v>
      </c>
      <c r="P112" s="3">
        <f>IFERROR(IF(VLOOKUP($A112,EU_Extra!$A:$AD,COLUMN(EU_Extra!O$3),FALSE)=0,"",VLOOKUP($A112,EU_Extra!$A:$AD,COLUMN(EU_Extra!O$3),FALSE)),"")</f>
        <v>3.483E-3</v>
      </c>
      <c r="Q112" s="3">
        <f>IFERROR(IF(VLOOKUP($A112,EU_Extra!$A:$AD,COLUMN(EU_Extra!P$3),FALSE)=0,"",VLOOKUP($A112,EU_Extra!$A:$AD,COLUMN(EU_Extra!P$3),FALSE)),"")</f>
        <v>1.281E-3</v>
      </c>
      <c r="R112" s="3">
        <f>IFERROR(IF(VLOOKUP($A112,EU_Extra!$A:$AD,COLUMN(EU_Extra!Q$3),FALSE)=0,"",VLOOKUP($A112,EU_Extra!$A:$AD,COLUMN(EU_Extra!Q$3),FALSE)),"")</f>
        <v>6.3199999999999997E-4</v>
      </c>
      <c r="S112" s="3">
        <f>IFERROR(IF(VLOOKUP($A112,EU_Extra!$A:$AD,COLUMN(EU_Extra!R$3),FALSE)=0,"",VLOOKUP($A112,EU_Extra!$A:$AD,COLUMN(EU_Extra!R$3),FALSE)),"")</f>
        <v>2.4999999999999998E-5</v>
      </c>
      <c r="T112" s="3">
        <f>IFERROR(IF(VLOOKUP($A112,EU_Extra!$A:$AD,COLUMN(EU_Extra!S$3),FALSE)=0,"",VLOOKUP($A112,EU_Extra!$A:$AD,COLUMN(EU_Extra!S$3),FALSE)),"")</f>
        <v>4.0413599999999999E-3</v>
      </c>
      <c r="U112" s="3">
        <f>IFERROR(IF(VLOOKUP($A112,EU_Extra!$A:$AD,COLUMN(EU_Extra!T$3),FALSE)=0,"",VLOOKUP($A112,EU_Extra!$A:$AD,COLUMN(EU_Extra!T$3),FALSE)),"")</f>
        <v>6.3933999999999996E-3</v>
      </c>
      <c r="V112" s="3">
        <f>IFERROR(IF(VLOOKUP($A112,EU_Extra!$A:$AD,COLUMN(EU_Extra!U$3),FALSE)=0,"",VLOOKUP($A112,EU_Extra!$A:$AD,COLUMN(EU_Extra!U$3),FALSE)),"")</f>
        <v>2.2681719999999999E-2</v>
      </c>
      <c r="W112" s="3">
        <f>IFERROR(IF(VLOOKUP($A112,EU_Extra!$A:$AD,COLUMN(EU_Extra!V$3),FALSE)=0,"",VLOOKUP($A112,EU_Extra!$A:$AD,COLUMN(EU_Extra!V$3),FALSE)),"")</f>
        <v>2.0384E-4</v>
      </c>
      <c r="X112" s="3">
        <f>IFERROR(IF(VLOOKUP($A112,EU_Extra!$A:$AD,COLUMN(EU_Extra!W$3),FALSE)=0,"",VLOOKUP($A112,EU_Extra!$A:$AD,COLUMN(EU_Extra!W$3),FALSE)),"")</f>
        <v>4.9179999999999992E-4</v>
      </c>
      <c r="Y112" s="3">
        <f>IFERROR(IF(VLOOKUP($A112,EU_Extra!$A:$AD,COLUMN(EU_Extra!X$3),FALSE)=0,"",VLOOKUP($A112,EU_Extra!$A:$AD,COLUMN(EU_Extra!X$3),FALSE)),"")</f>
        <v>5.4799999999999998E-4</v>
      </c>
      <c r="Z112" s="3">
        <f>IFERROR(IF(VLOOKUP($A112,EU_Extra!$A:$AD,COLUMN(EU_Extra!Y$3),FALSE)=0,"",VLOOKUP($A112,EU_Extra!$A:$AD,COLUMN(EU_Extra!Y$3),FALSE)),"")</f>
        <v>1.2963999999999999E-3</v>
      </c>
      <c r="AA112" s="157">
        <f t="shared" si="18"/>
        <v>1.7666666666666664E-3</v>
      </c>
      <c r="AB112" s="3">
        <f t="shared" si="19"/>
        <v>3.4865866666666662E-3</v>
      </c>
      <c r="AC112" s="3">
        <f t="shared" si="20"/>
        <v>7.7924533333333336E-3</v>
      </c>
      <c r="AD112" s="3">
        <f t="shared" si="21"/>
        <v>4.145466666666666E-4</v>
      </c>
      <c r="AE112" s="3">
        <f t="shared" si="22"/>
        <v>9.2219999999999997E-4</v>
      </c>
      <c r="AF112" s="3"/>
      <c r="AG112" s="3"/>
      <c r="AH112" s="3"/>
      <c r="AI112" s="3"/>
      <c r="AJ112" s="3" t="str">
        <f>IFERROR(IF(VLOOKUP($A112,EU_Extra!$A:$AD,COLUMN(EU_Extra!AC$3),FALSE)=0,"",VLOOKUP($A112,EU_Extra!$A:$AD,COLUMN(EU_Extra!AC$3),FALSE)),"")</f>
        <v/>
      </c>
      <c r="AK112" s="3" t="str">
        <f>IFERROR(IF(VLOOKUP($A112,EU_Extra!$A:$AD,COLUMN(EU_Extra!AD$3),FALSE)=0,"",VLOOKUP($A112,EU_Extra!$A:$AD,COLUMN(EU_Extra!AD$3),FALSE)),"")</f>
        <v/>
      </c>
      <c r="AO112" s="85" t="str">
        <f t="shared" si="23"/>
        <v>Ausfuhr_GT</v>
      </c>
      <c r="AP112" s="2" t="str">
        <f t="shared" si="24"/>
        <v>Ausfuhr</v>
      </c>
      <c r="AQ112" s="2" t="str">
        <f t="shared" si="25"/>
        <v>GT</v>
      </c>
      <c r="AR112" s="2" t="str">
        <f>VLOOKUP(AQ112,Countries!A:B,2,FALSE)</f>
        <v>Guatemala</v>
      </c>
      <c r="AS112" s="3">
        <f t="shared" si="26"/>
        <v>1.2963999999999999E-3</v>
      </c>
      <c r="AT112" s="3">
        <f t="shared" si="27"/>
        <v>4.145466666666666E-4</v>
      </c>
      <c r="AU112" s="3">
        <f t="shared" si="28"/>
        <v>-8.8185333333333331E-4</v>
      </c>
      <c r="AV112" s="15">
        <f t="shared" si="29"/>
        <v>-0.68023232954777335</v>
      </c>
      <c r="AW112" s="88">
        <f t="shared" si="30"/>
        <v>1.4432912046175411E-6</v>
      </c>
      <c r="AX112" s="89">
        <f t="shared" si="31"/>
        <v>3.9576000797269332E-7</v>
      </c>
    </row>
    <row r="113" spans="1:50">
      <c r="A113" s="85" t="str">
        <f t="shared" si="17"/>
        <v>Ausfuhr_GY</v>
      </c>
      <c r="B113" s="2" t="str">
        <f t="shared" si="32"/>
        <v>Ausfuhr</v>
      </c>
      <c r="C113" s="1" t="str">
        <f>Countries!A112</f>
        <v>GY</v>
      </c>
      <c r="D113" s="3" t="str">
        <f>IFERROR(IF(VLOOKUP($A113,EU_Extra!$A:$AD,COLUMN(EU_Extra!#REF!),FALSE)=0,"",VLOOKUP($A113,EU_Extra!$A:$AD,COLUMN(EU_Extra!#REF!),FALSE)),"")</f>
        <v/>
      </c>
      <c r="E113" s="3" t="str">
        <f>IFERROR(IF(VLOOKUP($A113,EU_Extra!$A:$AD,COLUMN(EU_Extra!#REF!),FALSE)=0,"",VLOOKUP($A113,EU_Extra!$A:$AD,COLUMN(EU_Extra!#REF!),FALSE)),"")</f>
        <v/>
      </c>
      <c r="F113" s="3">
        <f>IFERROR(IF(VLOOKUP($A113,EU_Extra!$A:$AD,COLUMN(EU_Extra!E$3),FALSE)=0,"",VLOOKUP($A113,EU_Extra!$A:$AD,COLUMN(EU_Extra!E$3),FALSE)),"")</f>
        <v>0.45149999999999996</v>
      </c>
      <c r="G113" s="3">
        <f>IFERROR(IF(VLOOKUP($A113,EU_Extra!$A:$AD,COLUMN(EU_Extra!F$3),FALSE)=0,"",VLOOKUP($A113,EU_Extra!$A:$AD,COLUMN(EU_Extra!F$3),FALSE)),"")</f>
        <v>0.26400000000000001</v>
      </c>
      <c r="H113" s="3" t="str">
        <f>IFERROR(IF(VLOOKUP($A113,EU_Extra!$A:$AD,COLUMN(EU_Extra!G$3),FALSE)=0,"",VLOOKUP($A113,EU_Extra!$A:$AD,COLUMN(EU_Extra!G$3),FALSE)),"")</f>
        <v/>
      </c>
      <c r="I113" s="3" t="str">
        <f>IFERROR(IF(VLOOKUP($A113,EU_Extra!$A:$AD,COLUMN(EU_Extra!H$3),FALSE)=0,"",VLOOKUP($A113,EU_Extra!$A:$AD,COLUMN(EU_Extra!H$3),FALSE)),"")</f>
        <v/>
      </c>
      <c r="J113" s="3" t="str">
        <f>IFERROR(IF(VLOOKUP($A113,EU_Extra!$A:$AD,COLUMN(EU_Extra!I$3),FALSE)=0,"",VLOOKUP($A113,EU_Extra!$A:$AD,COLUMN(EU_Extra!I$3),FALSE)),"")</f>
        <v/>
      </c>
      <c r="K113" s="3">
        <f>IFERROR(IF(VLOOKUP($A113,EU_Extra!$A:$AD,COLUMN(EU_Extra!J$3),FALSE)=0,"",VLOOKUP($A113,EU_Extra!$A:$AD,COLUMN(EU_Extra!J$3),FALSE)),"")</f>
        <v>0.17499999999999999</v>
      </c>
      <c r="L113" s="3" t="str">
        <f>IFERROR(IF(VLOOKUP($A113,EU_Extra!$A:$AD,COLUMN(EU_Extra!K$3),FALSE)=0,"",VLOOKUP($A113,EU_Extra!$A:$AD,COLUMN(EU_Extra!K$3),FALSE)),"")</f>
        <v/>
      </c>
      <c r="M113" s="3" t="str">
        <f>IFERROR(IF(VLOOKUP($A113,EU_Extra!$A:$AD,COLUMN(EU_Extra!L$3),FALSE)=0,"",VLOOKUP($A113,EU_Extra!$A:$AD,COLUMN(EU_Extra!L$3),FALSE)),"")</f>
        <v/>
      </c>
      <c r="N113" s="3">
        <f>IFERROR(IF(VLOOKUP($A113,EU_Extra!$A:$AD,COLUMN(EU_Extra!M$3),FALSE)=0,"",VLOOKUP($A113,EU_Extra!$A:$AD,COLUMN(EU_Extra!M$3),FALSE)),"")</f>
        <v>1.1088</v>
      </c>
      <c r="O113" s="3">
        <f>IFERROR(IF(VLOOKUP($A113,EU_Extra!$A:$AD,COLUMN(EU_Extra!N$3),FALSE)=0,"",VLOOKUP($A113,EU_Extra!$A:$AD,COLUMN(EU_Extra!N$3),FALSE)),"")</f>
        <v>1.35E-2</v>
      </c>
      <c r="P113" s="3">
        <f>IFERROR(IF(VLOOKUP($A113,EU_Extra!$A:$AD,COLUMN(EU_Extra!O$3),FALSE)=0,"",VLOOKUP($A113,EU_Extra!$A:$AD,COLUMN(EU_Extra!O$3),FALSE)),"")</f>
        <v>0.23099999999999998</v>
      </c>
      <c r="Q113" s="3">
        <f>IFERROR(IF(VLOOKUP($A113,EU_Extra!$A:$AD,COLUMN(EU_Extra!P$3),FALSE)=0,"",VLOOKUP($A113,EU_Extra!$A:$AD,COLUMN(EU_Extra!P$3),FALSE)),"")</f>
        <v>3.9999999999999996E-4</v>
      </c>
      <c r="R113" s="3" t="str">
        <f>IFERROR(IF(VLOOKUP($A113,EU_Extra!$A:$AD,COLUMN(EU_Extra!Q$3),FALSE)=0,"",VLOOKUP($A113,EU_Extra!$A:$AD,COLUMN(EU_Extra!Q$3),FALSE)),"")</f>
        <v/>
      </c>
      <c r="S113" s="3" t="str">
        <f>IFERROR(IF(VLOOKUP($A113,EU_Extra!$A:$AD,COLUMN(EU_Extra!R$3),FALSE)=0,"",VLOOKUP($A113,EU_Extra!$A:$AD,COLUMN(EU_Extra!R$3),FALSE)),"")</f>
        <v/>
      </c>
      <c r="T113" s="3" t="str">
        <f>IFERROR(IF(VLOOKUP($A113,EU_Extra!$A:$AD,COLUMN(EU_Extra!S$3),FALSE)=0,"",VLOOKUP($A113,EU_Extra!$A:$AD,COLUMN(EU_Extra!S$3),FALSE)),"")</f>
        <v/>
      </c>
      <c r="U113" s="3" t="str">
        <f>IFERROR(IF(VLOOKUP($A113,EU_Extra!$A:$AD,COLUMN(EU_Extra!T$3),FALSE)=0,"",VLOOKUP($A113,EU_Extra!$A:$AD,COLUMN(EU_Extra!T$3),FALSE)),"")</f>
        <v/>
      </c>
      <c r="V113" s="3">
        <f>IFERROR(IF(VLOOKUP($A113,EU_Extra!$A:$AD,COLUMN(EU_Extra!U$3),FALSE)=0,"",VLOOKUP($A113,EU_Extra!$A:$AD,COLUMN(EU_Extra!U$3),FALSE)),"")</f>
        <v>4.3999999999999996E-4</v>
      </c>
      <c r="W113" s="3">
        <f>IFERROR(IF(VLOOKUP($A113,EU_Extra!$A:$AD,COLUMN(EU_Extra!V$3),FALSE)=0,"",VLOOKUP($A113,EU_Extra!$A:$AD,COLUMN(EU_Extra!V$3),FALSE)),"")</f>
        <v>1.9849999999999998E-3</v>
      </c>
      <c r="X113" s="3">
        <f>IFERROR(IF(VLOOKUP($A113,EU_Extra!$A:$AD,COLUMN(EU_Extra!W$3),FALSE)=0,"",VLOOKUP($A113,EU_Extra!$A:$AD,COLUMN(EU_Extra!W$3),FALSE)),"")</f>
        <v>1.1999999999999999E-4</v>
      </c>
      <c r="Y113" s="3">
        <f>IFERROR(IF(VLOOKUP($A113,EU_Extra!$A:$AD,COLUMN(EU_Extra!X$3),FALSE)=0,"",VLOOKUP($A113,EU_Extra!$A:$AD,COLUMN(EU_Extra!X$3),FALSE)),"")</f>
        <v>5.0363999999999997E-4</v>
      </c>
      <c r="Z113" s="3">
        <f>IFERROR(IF(VLOOKUP($A113,EU_Extra!$A:$AD,COLUMN(EU_Extra!Y$3),FALSE)=0,"",VLOOKUP($A113,EU_Extra!$A:$AD,COLUMN(EU_Extra!Y$3),FALSE)),"")</f>
        <v>1.4999999999999999E-4</v>
      </c>
      <c r="AA113" s="157">
        <f t="shared" si="18"/>
        <v>0</v>
      </c>
      <c r="AB113" s="3">
        <f t="shared" si="19"/>
        <v>0</v>
      </c>
      <c r="AC113" s="3">
        <f t="shared" si="20"/>
        <v>8.4833333333333321E-4</v>
      </c>
      <c r="AD113" s="3">
        <f t="shared" si="21"/>
        <v>8.6954666666666655E-4</v>
      </c>
      <c r="AE113" s="3">
        <f t="shared" si="22"/>
        <v>3.2681999999999996E-4</v>
      </c>
      <c r="AF113" s="3"/>
      <c r="AG113" s="3"/>
      <c r="AH113" s="3"/>
      <c r="AI113" s="3"/>
      <c r="AJ113" s="3" t="str">
        <f>IFERROR(IF(VLOOKUP($A113,EU_Extra!$A:$AD,COLUMN(EU_Extra!AC$3),FALSE)=0,"",VLOOKUP($A113,EU_Extra!$A:$AD,COLUMN(EU_Extra!AC$3),FALSE)),"")</f>
        <v/>
      </c>
      <c r="AK113" s="3" t="str">
        <f>IFERROR(IF(VLOOKUP($A113,EU_Extra!$A:$AD,COLUMN(EU_Extra!AD$3),FALSE)=0,"",VLOOKUP($A113,EU_Extra!$A:$AD,COLUMN(EU_Extra!AD$3),FALSE)),"")</f>
        <v/>
      </c>
      <c r="AO113" s="85" t="str">
        <f t="shared" si="23"/>
        <v>Ausfuhr_GY</v>
      </c>
      <c r="AP113" s="2" t="str">
        <f t="shared" si="24"/>
        <v>Ausfuhr</v>
      </c>
      <c r="AQ113" s="2" t="str">
        <f t="shared" si="25"/>
        <v>GY</v>
      </c>
      <c r="AR113" s="2" t="str">
        <f>VLOOKUP(AQ113,Countries!A:B,2,FALSE)</f>
        <v>Guyana</v>
      </c>
      <c r="AS113" s="3">
        <f t="shared" si="26"/>
        <v>1.4999999999999999E-4</v>
      </c>
      <c r="AT113" s="3">
        <f t="shared" si="27"/>
        <v>8.6954666666666655E-4</v>
      </c>
      <c r="AU113" s="3">
        <f t="shared" si="28"/>
        <v>7.1954666666666659E-4</v>
      </c>
      <c r="AV113" s="15">
        <f t="shared" si="29"/>
        <v>4.7969778877777776</v>
      </c>
      <c r="AW113" s="88">
        <f t="shared" si="30"/>
        <v>2.6438420294093733E-7</v>
      </c>
      <c r="AX113" s="89">
        <f t="shared" si="31"/>
        <v>7.1150335080721654E-7</v>
      </c>
    </row>
    <row r="114" spans="1:50">
      <c r="A114" s="85" t="str">
        <f t="shared" si="17"/>
        <v>Ausfuhr_GN</v>
      </c>
      <c r="B114" s="2" t="str">
        <f t="shared" si="32"/>
        <v>Ausfuhr</v>
      </c>
      <c r="C114" s="1" t="str">
        <f>Countries!A113</f>
        <v>GN</v>
      </c>
      <c r="D114" s="3" t="str">
        <f>IFERROR(IF(VLOOKUP($A114,EU_Extra!$A:$AD,COLUMN(EU_Extra!#REF!),FALSE)=0,"",VLOOKUP($A114,EU_Extra!$A:$AD,COLUMN(EU_Extra!#REF!),FALSE)),"")</f>
        <v/>
      </c>
      <c r="E114" s="3" t="str">
        <f>IFERROR(IF(VLOOKUP($A114,EU_Extra!$A:$AD,COLUMN(EU_Extra!#REF!),FALSE)=0,"",VLOOKUP($A114,EU_Extra!$A:$AD,COLUMN(EU_Extra!#REF!),FALSE)),"")</f>
        <v/>
      </c>
      <c r="F114" s="3">
        <f>IFERROR(IF(VLOOKUP($A114,EU_Extra!$A:$AD,COLUMN(EU_Extra!E$3),FALSE)=0,"",VLOOKUP($A114,EU_Extra!$A:$AD,COLUMN(EU_Extra!E$3),FALSE)),"")</f>
        <v>65.060119999999998</v>
      </c>
      <c r="G114" s="3">
        <f>IFERROR(IF(VLOOKUP($A114,EU_Extra!$A:$AD,COLUMN(EU_Extra!F$3),FALSE)=0,"",VLOOKUP($A114,EU_Extra!$A:$AD,COLUMN(EU_Extra!F$3),FALSE)),"")</f>
        <v>64.893500000000003</v>
      </c>
      <c r="H114" s="3">
        <f>IFERROR(IF(VLOOKUP($A114,EU_Extra!$A:$AD,COLUMN(EU_Extra!G$3),FALSE)=0,"",VLOOKUP($A114,EU_Extra!$A:$AD,COLUMN(EU_Extra!G$3),FALSE)),"")</f>
        <v>29.854399999999998</v>
      </c>
      <c r="I114" s="3">
        <f>IFERROR(IF(VLOOKUP($A114,EU_Extra!$A:$AD,COLUMN(EU_Extra!H$3),FALSE)=0,"",VLOOKUP($A114,EU_Extra!$A:$AD,COLUMN(EU_Extra!H$3),FALSE)),"")</f>
        <v>7.7891999999999992</v>
      </c>
      <c r="J114" s="3">
        <f>IFERROR(IF(VLOOKUP($A114,EU_Extra!$A:$AD,COLUMN(EU_Extra!I$3),FALSE)=0,"",VLOOKUP($A114,EU_Extra!$A:$AD,COLUMN(EU_Extra!I$3),FALSE)),"")</f>
        <v>12.601899999999999</v>
      </c>
      <c r="K114" s="3">
        <f>IFERROR(IF(VLOOKUP($A114,EU_Extra!$A:$AD,COLUMN(EU_Extra!J$3),FALSE)=0,"",VLOOKUP($A114,EU_Extra!$A:$AD,COLUMN(EU_Extra!J$3),FALSE)),"")</f>
        <v>1.2378</v>
      </c>
      <c r="L114" s="3">
        <f>IFERROR(IF(VLOOKUP($A114,EU_Extra!$A:$AD,COLUMN(EU_Extra!K$3),FALSE)=0,"",VLOOKUP($A114,EU_Extra!$A:$AD,COLUMN(EU_Extra!K$3),FALSE)),"")</f>
        <v>0.76519999999999999</v>
      </c>
      <c r="M114" s="3">
        <f>IFERROR(IF(VLOOKUP($A114,EU_Extra!$A:$AD,COLUMN(EU_Extra!L$3),FALSE)=0,"",VLOOKUP($A114,EU_Extra!$A:$AD,COLUMN(EU_Extra!L$3),FALSE)),"")</f>
        <v>0.7258</v>
      </c>
      <c r="N114" s="3">
        <f>IFERROR(IF(VLOOKUP($A114,EU_Extra!$A:$AD,COLUMN(EU_Extra!M$3),FALSE)=0,"",VLOOKUP($A114,EU_Extra!$A:$AD,COLUMN(EU_Extra!M$3),FALSE)),"")</f>
        <v>2.950542</v>
      </c>
      <c r="O114" s="3">
        <f>IFERROR(IF(VLOOKUP($A114,EU_Extra!$A:$AD,COLUMN(EU_Extra!N$3),FALSE)=0,"",VLOOKUP($A114,EU_Extra!$A:$AD,COLUMN(EU_Extra!N$3),FALSE)),"")</f>
        <v>1.4250289999999999</v>
      </c>
      <c r="P114" s="3">
        <f>IFERROR(IF(VLOOKUP($A114,EU_Extra!$A:$AD,COLUMN(EU_Extra!O$3),FALSE)=0,"",VLOOKUP($A114,EU_Extra!$A:$AD,COLUMN(EU_Extra!O$3),FALSE)),"")</f>
        <v>1.3514364000000001</v>
      </c>
      <c r="Q114" s="3">
        <f>IFERROR(IF(VLOOKUP($A114,EU_Extra!$A:$AD,COLUMN(EU_Extra!P$3),FALSE)=0,"",VLOOKUP($A114,EU_Extra!$A:$AD,COLUMN(EU_Extra!P$3),FALSE)),"")</f>
        <v>1.478669</v>
      </c>
      <c r="R114" s="3">
        <f>IFERROR(IF(VLOOKUP($A114,EU_Extra!$A:$AD,COLUMN(EU_Extra!Q$3),FALSE)=0,"",VLOOKUP($A114,EU_Extra!$A:$AD,COLUMN(EU_Extra!Q$3),FALSE)),"")</f>
        <v>2.7855006000000002</v>
      </c>
      <c r="S114" s="3">
        <f>IFERROR(IF(VLOOKUP($A114,EU_Extra!$A:$AD,COLUMN(EU_Extra!R$3),FALSE)=0,"",VLOOKUP($A114,EU_Extra!$A:$AD,COLUMN(EU_Extra!R$3),FALSE)),"")</f>
        <v>1.7331685999999999</v>
      </c>
      <c r="T114" s="3">
        <f>IFERROR(IF(VLOOKUP($A114,EU_Extra!$A:$AD,COLUMN(EU_Extra!S$3),FALSE)=0,"",VLOOKUP($A114,EU_Extra!$A:$AD,COLUMN(EU_Extra!S$3),FALSE)),"")</f>
        <v>1.5431058</v>
      </c>
      <c r="U114" s="3">
        <f>IFERROR(IF(VLOOKUP($A114,EU_Extra!$A:$AD,COLUMN(EU_Extra!T$3),FALSE)=0,"",VLOOKUP($A114,EU_Extra!$A:$AD,COLUMN(EU_Extra!T$3),FALSE)),"")</f>
        <v>3.3804424399999999</v>
      </c>
      <c r="V114" s="3">
        <f>IFERROR(IF(VLOOKUP($A114,EU_Extra!$A:$AD,COLUMN(EU_Extra!U$3),FALSE)=0,"",VLOOKUP($A114,EU_Extra!$A:$AD,COLUMN(EU_Extra!U$3),FALSE)),"")</f>
        <v>46.127452359999992</v>
      </c>
      <c r="W114" s="3">
        <f>IFERROR(IF(VLOOKUP($A114,EU_Extra!$A:$AD,COLUMN(EU_Extra!V$3),FALSE)=0,"",VLOOKUP($A114,EU_Extra!$A:$AD,COLUMN(EU_Extra!V$3),FALSE)),"")</f>
        <v>23.253438120000002</v>
      </c>
      <c r="X114" s="3">
        <f>IFERROR(IF(VLOOKUP($A114,EU_Extra!$A:$AD,COLUMN(EU_Extra!W$3),FALSE)=0,"",VLOOKUP($A114,EU_Extra!$A:$AD,COLUMN(EU_Extra!W$3),FALSE)),"")</f>
        <v>4.2739993999999992</v>
      </c>
      <c r="Y114" s="3">
        <f>IFERROR(IF(VLOOKUP($A114,EU_Extra!$A:$AD,COLUMN(EU_Extra!X$3),FALSE)=0,"",VLOOKUP($A114,EU_Extra!$A:$AD,COLUMN(EU_Extra!X$3),FALSE)),"")</f>
        <v>3.6665505999999994</v>
      </c>
      <c r="Z114" s="3">
        <f>IFERROR(IF(VLOOKUP($A114,EU_Extra!$A:$AD,COLUMN(EU_Extra!Y$3),FALSE)=0,"",VLOOKUP($A114,EU_Extra!$A:$AD,COLUMN(EU_Extra!Y$3),FALSE)),"")</f>
        <v>7.3828744400000001</v>
      </c>
      <c r="AA114" s="157">
        <f t="shared" si="18"/>
        <v>16.7485</v>
      </c>
      <c r="AB114" s="3">
        <f t="shared" si="19"/>
        <v>2.2189056133333334</v>
      </c>
      <c r="AC114" s="3">
        <f t="shared" si="20"/>
        <v>24.551629959999996</v>
      </c>
      <c r="AD114" s="3">
        <f t="shared" si="21"/>
        <v>10.397996040000001</v>
      </c>
      <c r="AE114" s="3">
        <f t="shared" si="22"/>
        <v>5.5247125199999996</v>
      </c>
      <c r="AF114" s="3"/>
      <c r="AG114" s="3"/>
      <c r="AH114" s="3"/>
      <c r="AI114" s="3"/>
      <c r="AJ114" s="3" t="str">
        <f>IFERROR(IF(VLOOKUP($A114,EU_Extra!$A:$AD,COLUMN(EU_Extra!AC$3),FALSE)=0,"",VLOOKUP($A114,EU_Extra!$A:$AD,COLUMN(EU_Extra!AC$3),FALSE)),"")</f>
        <v/>
      </c>
      <c r="AK114" s="3" t="str">
        <f>IFERROR(IF(VLOOKUP($A114,EU_Extra!$A:$AD,COLUMN(EU_Extra!AD$3),FALSE)=0,"",VLOOKUP($A114,EU_Extra!$A:$AD,COLUMN(EU_Extra!AD$3),FALSE)),"")</f>
        <v/>
      </c>
      <c r="AO114" s="85" t="str">
        <f t="shared" si="23"/>
        <v>Ausfuhr_GN</v>
      </c>
      <c r="AP114" s="2" t="str">
        <f t="shared" si="24"/>
        <v>Ausfuhr</v>
      </c>
      <c r="AQ114" s="2" t="str">
        <f t="shared" si="25"/>
        <v>GN</v>
      </c>
      <c r="AR114" s="2" t="str">
        <f>VLOOKUP(AQ114,Countries!A:B,2,FALSE)</f>
        <v>Guinea</v>
      </c>
      <c r="AS114" s="3">
        <f t="shared" si="26"/>
        <v>7.3828744400000001</v>
      </c>
      <c r="AT114" s="3">
        <f t="shared" si="27"/>
        <v>10.397996040000001</v>
      </c>
      <c r="AU114" s="3">
        <f t="shared" si="28"/>
        <v>3.0151216000000005</v>
      </c>
      <c r="AV114" s="15">
        <f t="shared" si="29"/>
        <v>0.40839410774254797</v>
      </c>
      <c r="AW114" s="88">
        <f t="shared" si="30"/>
        <v>7.5987722388827957E-3</v>
      </c>
      <c r="AX114" s="89">
        <f t="shared" si="31"/>
        <v>7.1928583239774394E-3</v>
      </c>
    </row>
    <row r="115" spans="1:50">
      <c r="A115" s="85" t="str">
        <f t="shared" si="17"/>
        <v>Ausfuhr_GW</v>
      </c>
      <c r="B115" s="2" t="str">
        <f t="shared" si="32"/>
        <v>Ausfuhr</v>
      </c>
      <c r="C115" s="1" t="str">
        <f>Countries!A114</f>
        <v>GW</v>
      </c>
      <c r="D115" s="3" t="str">
        <f>IFERROR(IF(VLOOKUP($A115,EU_Extra!$A:$AD,COLUMN(EU_Extra!#REF!),FALSE)=0,"",VLOOKUP($A115,EU_Extra!$A:$AD,COLUMN(EU_Extra!#REF!),FALSE)),"")</f>
        <v/>
      </c>
      <c r="E115" s="3" t="str">
        <f>IFERROR(IF(VLOOKUP($A115,EU_Extra!$A:$AD,COLUMN(EU_Extra!#REF!),FALSE)=0,"",VLOOKUP($A115,EU_Extra!$A:$AD,COLUMN(EU_Extra!#REF!),FALSE)),"")</f>
        <v/>
      </c>
      <c r="F115" s="3">
        <f>IFERROR(IF(VLOOKUP($A115,EU_Extra!$A:$AD,COLUMN(EU_Extra!E$3),FALSE)=0,"",VLOOKUP($A115,EU_Extra!$A:$AD,COLUMN(EU_Extra!E$3),FALSE)),"")</f>
        <v>3.7269089999999996</v>
      </c>
      <c r="G115" s="3">
        <f>IFERROR(IF(VLOOKUP($A115,EU_Extra!$A:$AD,COLUMN(EU_Extra!F$3),FALSE)=0,"",VLOOKUP($A115,EU_Extra!$A:$AD,COLUMN(EU_Extra!F$3),FALSE)),"")</f>
        <v>3.7573999999999996</v>
      </c>
      <c r="H115" s="3">
        <f>IFERROR(IF(VLOOKUP($A115,EU_Extra!$A:$AD,COLUMN(EU_Extra!G$3),FALSE)=0,"",VLOOKUP($A115,EU_Extra!$A:$AD,COLUMN(EU_Extra!G$3),FALSE)),"")</f>
        <v>3.0821999999999998</v>
      </c>
      <c r="I115" s="3">
        <f>IFERROR(IF(VLOOKUP($A115,EU_Extra!$A:$AD,COLUMN(EU_Extra!H$3),FALSE)=0,"",VLOOKUP($A115,EU_Extra!$A:$AD,COLUMN(EU_Extra!H$3),FALSE)),"")</f>
        <v>11.433</v>
      </c>
      <c r="J115" s="3">
        <f>IFERROR(IF(VLOOKUP($A115,EU_Extra!$A:$AD,COLUMN(EU_Extra!I$3),FALSE)=0,"",VLOOKUP($A115,EU_Extra!$A:$AD,COLUMN(EU_Extra!I$3),FALSE)),"")</f>
        <v>13.9313</v>
      </c>
      <c r="K115" s="3">
        <f>IFERROR(IF(VLOOKUP($A115,EU_Extra!$A:$AD,COLUMN(EU_Extra!J$3),FALSE)=0,"",VLOOKUP($A115,EU_Extra!$A:$AD,COLUMN(EU_Extra!J$3),FALSE)),"")</f>
        <v>0.36169999999999997</v>
      </c>
      <c r="L115" s="3">
        <f>IFERROR(IF(VLOOKUP($A115,EU_Extra!$A:$AD,COLUMN(EU_Extra!K$3),FALSE)=0,"",VLOOKUP($A115,EU_Extra!$A:$AD,COLUMN(EU_Extra!K$3),FALSE)),"")</f>
        <v>0.4103</v>
      </c>
      <c r="M115" s="3">
        <f>IFERROR(IF(VLOOKUP($A115,EU_Extra!$A:$AD,COLUMN(EU_Extra!L$3),FALSE)=0,"",VLOOKUP($A115,EU_Extra!$A:$AD,COLUMN(EU_Extra!L$3),FALSE)),"")</f>
        <v>0.57199999999999995</v>
      </c>
      <c r="N115" s="3">
        <f>IFERROR(IF(VLOOKUP($A115,EU_Extra!$A:$AD,COLUMN(EU_Extra!M$3),FALSE)=0,"",VLOOKUP($A115,EU_Extra!$A:$AD,COLUMN(EU_Extra!M$3),FALSE)),"")</f>
        <v>2.6998831999999999</v>
      </c>
      <c r="O115" s="3">
        <f>IFERROR(IF(VLOOKUP($A115,EU_Extra!$A:$AD,COLUMN(EU_Extra!N$3),FALSE)=0,"",VLOOKUP($A115,EU_Extra!$A:$AD,COLUMN(EU_Extra!N$3),FALSE)),"")</f>
        <v>0.17814099999999999</v>
      </c>
      <c r="P115" s="3">
        <f>IFERROR(IF(VLOOKUP($A115,EU_Extra!$A:$AD,COLUMN(EU_Extra!O$3),FALSE)=0,"",VLOOKUP($A115,EU_Extra!$A:$AD,COLUMN(EU_Extra!O$3),FALSE)),"")</f>
        <v>0.242618</v>
      </c>
      <c r="Q115" s="3">
        <f>IFERROR(IF(VLOOKUP($A115,EU_Extra!$A:$AD,COLUMN(EU_Extra!P$3),FALSE)=0,"",VLOOKUP($A115,EU_Extra!$A:$AD,COLUMN(EU_Extra!P$3),FALSE)),"")</f>
        <v>9.5213999999999993E-2</v>
      </c>
      <c r="R115" s="3">
        <f>IFERROR(IF(VLOOKUP($A115,EU_Extra!$A:$AD,COLUMN(EU_Extra!Q$3),FALSE)=0,"",VLOOKUP($A115,EU_Extra!$A:$AD,COLUMN(EU_Extra!Q$3),FALSE)),"")</f>
        <v>1.9589999999999998E-3</v>
      </c>
      <c r="S115" s="3">
        <f>IFERROR(IF(VLOOKUP($A115,EU_Extra!$A:$AD,COLUMN(EU_Extra!R$3),FALSE)=0,"",VLOOKUP($A115,EU_Extra!$A:$AD,COLUMN(EU_Extra!R$3),FALSE)),"")</f>
        <v>9.4652E-3</v>
      </c>
      <c r="T115" s="3">
        <f>IFERROR(IF(VLOOKUP($A115,EU_Extra!$A:$AD,COLUMN(EU_Extra!S$3),FALSE)=0,"",VLOOKUP($A115,EU_Extra!$A:$AD,COLUMN(EU_Extra!S$3),FALSE)),"")</f>
        <v>2.3683759999999998E-2</v>
      </c>
      <c r="U115" s="3">
        <f>IFERROR(IF(VLOOKUP($A115,EU_Extra!$A:$AD,COLUMN(EU_Extra!T$3),FALSE)=0,"",VLOOKUP($A115,EU_Extra!$A:$AD,COLUMN(EU_Extra!T$3),FALSE)),"")</f>
        <v>8.4119999999999993E-3</v>
      </c>
      <c r="V115" s="3">
        <f>IFERROR(IF(VLOOKUP($A115,EU_Extra!$A:$AD,COLUMN(EU_Extra!U$3),FALSE)=0,"",VLOOKUP($A115,EU_Extra!$A:$AD,COLUMN(EU_Extra!U$3),FALSE)),"")</f>
        <v>1.4779852</v>
      </c>
      <c r="W115" s="3">
        <f>IFERROR(IF(VLOOKUP($A115,EU_Extra!$A:$AD,COLUMN(EU_Extra!V$3),FALSE)=0,"",VLOOKUP($A115,EU_Extra!$A:$AD,COLUMN(EU_Extra!V$3),FALSE)),"")</f>
        <v>0.72824840000000002</v>
      </c>
      <c r="X115" s="3">
        <f>IFERROR(IF(VLOOKUP($A115,EU_Extra!$A:$AD,COLUMN(EU_Extra!W$3),FALSE)=0,"",VLOOKUP($A115,EU_Extra!$A:$AD,COLUMN(EU_Extra!W$3),FALSE)),"")</f>
        <v>1.16998E-2</v>
      </c>
      <c r="Y115" s="3">
        <f>IFERROR(IF(VLOOKUP($A115,EU_Extra!$A:$AD,COLUMN(EU_Extra!X$3),FALSE)=0,"",VLOOKUP($A115,EU_Extra!$A:$AD,COLUMN(EU_Extra!X$3),FALSE)),"")</f>
        <v>1.004508E-2</v>
      </c>
      <c r="Z115" s="3">
        <f>IFERROR(IF(VLOOKUP($A115,EU_Extra!$A:$AD,COLUMN(EU_Extra!Y$3),FALSE)=0,"",VLOOKUP($A115,EU_Extra!$A:$AD,COLUMN(EU_Extra!Y$3),FALSE)),"")</f>
        <v>0.29120308</v>
      </c>
      <c r="AA115" s="157">
        <f t="shared" si="18"/>
        <v>9.4821666666666662</v>
      </c>
      <c r="AB115" s="3">
        <f t="shared" si="19"/>
        <v>1.3853653333333332E-2</v>
      </c>
      <c r="AC115" s="3">
        <f t="shared" si="20"/>
        <v>0.73931113333333343</v>
      </c>
      <c r="AD115" s="3">
        <f t="shared" si="21"/>
        <v>0.24999776000000004</v>
      </c>
      <c r="AE115" s="3">
        <f t="shared" si="22"/>
        <v>0.15062407999999999</v>
      </c>
      <c r="AF115" s="3"/>
      <c r="AG115" s="3"/>
      <c r="AH115" s="3"/>
      <c r="AI115" s="3"/>
      <c r="AJ115" s="3" t="str">
        <f>IFERROR(IF(VLOOKUP($A115,EU_Extra!$A:$AD,COLUMN(EU_Extra!AC$3),FALSE)=0,"",VLOOKUP($A115,EU_Extra!$A:$AD,COLUMN(EU_Extra!AC$3),FALSE)),"")</f>
        <v/>
      </c>
      <c r="AK115" s="3" t="str">
        <f>IFERROR(IF(VLOOKUP($A115,EU_Extra!$A:$AD,COLUMN(EU_Extra!AD$3),FALSE)=0,"",VLOOKUP($A115,EU_Extra!$A:$AD,COLUMN(EU_Extra!AD$3),FALSE)),"")</f>
        <v/>
      </c>
      <c r="AO115" s="85" t="str">
        <f t="shared" si="23"/>
        <v>Ausfuhr_GW</v>
      </c>
      <c r="AP115" s="2" t="str">
        <f t="shared" si="24"/>
        <v>Ausfuhr</v>
      </c>
      <c r="AQ115" s="2" t="str">
        <f t="shared" si="25"/>
        <v>GW</v>
      </c>
      <c r="AR115" s="2" t="str">
        <f>VLOOKUP(AQ115,Countries!A:B,2,FALSE)</f>
        <v>Guinea-Bissau</v>
      </c>
      <c r="AS115" s="3">
        <f t="shared" si="26"/>
        <v>0.29120308</v>
      </c>
      <c r="AT115" s="3">
        <f t="shared" si="27"/>
        <v>0.24999776000000004</v>
      </c>
      <c r="AU115" s="3">
        <f t="shared" si="28"/>
        <v>-4.1205319999999962E-2</v>
      </c>
      <c r="AV115" s="15">
        <f t="shared" si="29"/>
        <v>-0.14150017707661267</v>
      </c>
      <c r="AW115" s="88">
        <f t="shared" si="30"/>
        <v>2.9982636933164009E-4</v>
      </c>
      <c r="AX115" s="89">
        <f t="shared" si="31"/>
        <v>1.7304635315064365E-4</v>
      </c>
    </row>
    <row r="116" spans="1:50">
      <c r="A116" s="85" t="str">
        <f t="shared" si="17"/>
        <v>Ausfuhr_HT</v>
      </c>
      <c r="B116" s="2" t="str">
        <f t="shared" si="32"/>
        <v>Ausfuhr</v>
      </c>
      <c r="C116" s="1" t="str">
        <f>Countries!A115</f>
        <v>HT</v>
      </c>
      <c r="D116" s="3" t="str">
        <f>IFERROR(IF(VLOOKUP($A116,EU_Extra!$A:$AD,COLUMN(EU_Extra!#REF!),FALSE)=0,"",VLOOKUP($A116,EU_Extra!$A:$AD,COLUMN(EU_Extra!#REF!),FALSE)),"")</f>
        <v/>
      </c>
      <c r="E116" s="3" t="str">
        <f>IFERROR(IF(VLOOKUP($A116,EU_Extra!$A:$AD,COLUMN(EU_Extra!#REF!),FALSE)=0,"",VLOOKUP($A116,EU_Extra!$A:$AD,COLUMN(EU_Extra!#REF!),FALSE)),"")</f>
        <v/>
      </c>
      <c r="F116" s="3">
        <f>IFERROR(IF(VLOOKUP($A116,EU_Extra!$A:$AD,COLUMN(EU_Extra!E$3),FALSE)=0,"",VLOOKUP($A116,EU_Extra!$A:$AD,COLUMN(EU_Extra!E$3),FALSE)),"")</f>
        <v>0.6351</v>
      </c>
      <c r="G116" s="3">
        <f>IFERROR(IF(VLOOKUP($A116,EU_Extra!$A:$AD,COLUMN(EU_Extra!F$3),FALSE)=0,"",VLOOKUP($A116,EU_Extra!$A:$AD,COLUMN(EU_Extra!F$3),FALSE)),"")</f>
        <v>2.3199999999999998E-2</v>
      </c>
      <c r="H116" s="3">
        <f>IFERROR(IF(VLOOKUP($A116,EU_Extra!$A:$AD,COLUMN(EU_Extra!G$3),FALSE)=0,"",VLOOKUP($A116,EU_Extra!$A:$AD,COLUMN(EU_Extra!G$3),FALSE)),"")</f>
        <v>4.2900000000000001E-2</v>
      </c>
      <c r="I116" s="3">
        <f>IFERROR(IF(VLOOKUP($A116,EU_Extra!$A:$AD,COLUMN(EU_Extra!H$3),FALSE)=0,"",VLOOKUP($A116,EU_Extra!$A:$AD,COLUMN(EU_Extra!H$3),FALSE)),"")</f>
        <v>0.4783</v>
      </c>
      <c r="J116" s="3">
        <f>IFERROR(IF(VLOOKUP($A116,EU_Extra!$A:$AD,COLUMN(EU_Extra!I$3),FALSE)=0,"",VLOOKUP($A116,EU_Extra!$A:$AD,COLUMN(EU_Extra!I$3),FALSE)),"")</f>
        <v>7.17E-2</v>
      </c>
      <c r="K116" s="3">
        <f>IFERROR(IF(VLOOKUP($A116,EU_Extra!$A:$AD,COLUMN(EU_Extra!J$3),FALSE)=0,"",VLOOKUP($A116,EU_Extra!$A:$AD,COLUMN(EU_Extra!J$3),FALSE)),"")</f>
        <v>1.8E-3</v>
      </c>
      <c r="L116" s="3">
        <f>IFERROR(IF(VLOOKUP($A116,EU_Extra!$A:$AD,COLUMN(EU_Extra!K$3),FALSE)=0,"",VLOOKUP($A116,EU_Extra!$A:$AD,COLUMN(EU_Extra!K$3),FALSE)),"")</f>
        <v>3.1999999999999997E-3</v>
      </c>
      <c r="M116" s="3">
        <f>IFERROR(IF(VLOOKUP($A116,EU_Extra!$A:$AD,COLUMN(EU_Extra!L$3),FALSE)=0,"",VLOOKUP($A116,EU_Extra!$A:$AD,COLUMN(EU_Extra!L$3),FALSE)),"")</f>
        <v>0.36899999999999999</v>
      </c>
      <c r="N116" s="3">
        <f>IFERROR(IF(VLOOKUP($A116,EU_Extra!$A:$AD,COLUMN(EU_Extra!M$3),FALSE)=0,"",VLOOKUP($A116,EU_Extra!$A:$AD,COLUMN(EU_Extra!M$3),FALSE)),"")</f>
        <v>9.3951999999999994E-2</v>
      </c>
      <c r="O116" s="3">
        <f>IFERROR(IF(VLOOKUP($A116,EU_Extra!$A:$AD,COLUMN(EU_Extra!N$3),FALSE)=0,"",VLOOKUP($A116,EU_Extra!$A:$AD,COLUMN(EU_Extra!N$3),FALSE)),"")</f>
        <v>0.17624599999999999</v>
      </c>
      <c r="P116" s="3">
        <f>IFERROR(IF(VLOOKUP($A116,EU_Extra!$A:$AD,COLUMN(EU_Extra!O$3),FALSE)=0,"",VLOOKUP($A116,EU_Extra!$A:$AD,COLUMN(EU_Extra!O$3),FALSE)),"")</f>
        <v>0.37291407999999998</v>
      </c>
      <c r="Q116" s="3">
        <f>IFERROR(IF(VLOOKUP($A116,EU_Extra!$A:$AD,COLUMN(EU_Extra!P$3),FALSE)=0,"",VLOOKUP($A116,EU_Extra!$A:$AD,COLUMN(EU_Extra!P$3),FALSE)),"")</f>
        <v>9.2986999999999986E-2</v>
      </c>
      <c r="R116" s="3">
        <f>IFERROR(IF(VLOOKUP($A116,EU_Extra!$A:$AD,COLUMN(EU_Extra!Q$3),FALSE)=0,"",VLOOKUP($A116,EU_Extra!$A:$AD,COLUMN(EU_Extra!Q$3),FALSE)),"")</f>
        <v>4.5867999999999994E-3</v>
      </c>
      <c r="S116" s="3">
        <f>IFERROR(IF(VLOOKUP($A116,EU_Extra!$A:$AD,COLUMN(EU_Extra!R$3),FALSE)=0,"",VLOOKUP($A116,EU_Extra!$A:$AD,COLUMN(EU_Extra!R$3),FALSE)),"")</f>
        <v>2.3843200000000001E-3</v>
      </c>
      <c r="T116" s="3">
        <f>IFERROR(IF(VLOOKUP($A116,EU_Extra!$A:$AD,COLUMN(EU_Extra!S$3),FALSE)=0,"",VLOOKUP($A116,EU_Extra!$A:$AD,COLUMN(EU_Extra!S$3),FALSE)),"")</f>
        <v>4.6899999999999996E-4</v>
      </c>
      <c r="U116" s="3">
        <f>IFERROR(IF(VLOOKUP($A116,EU_Extra!$A:$AD,COLUMN(EU_Extra!T$3),FALSE)=0,"",VLOOKUP($A116,EU_Extra!$A:$AD,COLUMN(EU_Extra!T$3),FALSE)),"")</f>
        <v>6.0133999999999995E-3</v>
      </c>
      <c r="V116" s="3">
        <f>IFERROR(IF(VLOOKUP($A116,EU_Extra!$A:$AD,COLUMN(EU_Extra!U$3),FALSE)=0,"",VLOOKUP($A116,EU_Extra!$A:$AD,COLUMN(EU_Extra!U$3),FALSE)),"")</f>
        <v>10.905662999999999</v>
      </c>
      <c r="W116" s="3">
        <f>IFERROR(IF(VLOOKUP($A116,EU_Extra!$A:$AD,COLUMN(EU_Extra!V$3),FALSE)=0,"",VLOOKUP($A116,EU_Extra!$A:$AD,COLUMN(EU_Extra!V$3),FALSE)),"")</f>
        <v>5.2678200000000001E-2</v>
      </c>
      <c r="X116" s="3">
        <f>IFERROR(IF(VLOOKUP($A116,EU_Extra!$A:$AD,COLUMN(EU_Extra!W$3),FALSE)=0,"",VLOOKUP($A116,EU_Extra!$A:$AD,COLUMN(EU_Extra!W$3),FALSE)),"")</f>
        <v>3.5599999999999998E-5</v>
      </c>
      <c r="Y116" s="3">
        <f>IFERROR(IF(VLOOKUP($A116,EU_Extra!$A:$AD,COLUMN(EU_Extra!X$3),FALSE)=0,"",VLOOKUP($A116,EU_Extra!$A:$AD,COLUMN(EU_Extra!X$3),FALSE)),"")</f>
        <v>2.8180000000000002E-4</v>
      </c>
      <c r="Z116" s="3">
        <f>IFERROR(IF(VLOOKUP($A116,EU_Extra!$A:$AD,COLUMN(EU_Extra!Y$3),FALSE)=0,"",VLOOKUP($A116,EU_Extra!$A:$AD,COLUMN(EU_Extra!Y$3),FALSE)),"")</f>
        <v>0.14407319999999998</v>
      </c>
      <c r="AA116" s="157">
        <f t="shared" si="18"/>
        <v>0.19763333333333333</v>
      </c>
      <c r="AB116" s="3">
        <f t="shared" si="19"/>
        <v>2.9555733333333331E-3</v>
      </c>
      <c r="AC116" s="3">
        <f t="shared" si="20"/>
        <v>3.6527922666666668</v>
      </c>
      <c r="AD116" s="3">
        <f t="shared" si="21"/>
        <v>1.7665199999999999E-2</v>
      </c>
      <c r="AE116" s="3">
        <f t="shared" si="22"/>
        <v>7.2177499999999992E-2</v>
      </c>
      <c r="AF116" s="3"/>
      <c r="AG116" s="3"/>
      <c r="AH116" s="3"/>
      <c r="AI116" s="3"/>
      <c r="AJ116" s="3" t="str">
        <f>IFERROR(IF(VLOOKUP($A116,EU_Extra!$A:$AD,COLUMN(EU_Extra!AC$3),FALSE)=0,"",VLOOKUP($A116,EU_Extra!$A:$AD,COLUMN(EU_Extra!AC$3),FALSE)),"")</f>
        <v/>
      </c>
      <c r="AK116" s="3" t="str">
        <f>IFERROR(IF(VLOOKUP($A116,EU_Extra!$A:$AD,COLUMN(EU_Extra!AD$3),FALSE)=0,"",VLOOKUP($A116,EU_Extra!$A:$AD,COLUMN(EU_Extra!AD$3),FALSE)),"")</f>
        <v/>
      </c>
      <c r="AO116" s="85" t="str">
        <f t="shared" si="23"/>
        <v>Ausfuhr_HT</v>
      </c>
      <c r="AP116" s="2" t="str">
        <f t="shared" si="24"/>
        <v>Ausfuhr</v>
      </c>
      <c r="AQ116" s="2" t="str">
        <f t="shared" si="25"/>
        <v>HT</v>
      </c>
      <c r="AR116" s="2" t="str">
        <f>VLOOKUP(AQ116,Countries!A:B,2,FALSE)</f>
        <v>Haiti</v>
      </c>
      <c r="AS116" s="3">
        <f t="shared" si="26"/>
        <v>0.14407319999999998</v>
      </c>
      <c r="AT116" s="3">
        <f t="shared" si="27"/>
        <v>1.7665199999999999E-2</v>
      </c>
      <c r="AU116" s="3">
        <f t="shared" si="28"/>
        <v>-0.12640799999999999</v>
      </c>
      <c r="AV116" s="15">
        <f t="shared" si="29"/>
        <v>-0.87738721510821172</v>
      </c>
      <c r="AW116" s="88">
        <f t="shared" si="30"/>
        <v>1.4839717431433503E-4</v>
      </c>
      <c r="AX116" s="89">
        <f t="shared" si="31"/>
        <v>1.2332789230418505E-5</v>
      </c>
    </row>
    <row r="117" spans="1:50">
      <c r="A117" s="85" t="str">
        <f t="shared" si="17"/>
        <v>Ausfuhr_HM</v>
      </c>
      <c r="B117" s="2" t="str">
        <f t="shared" si="32"/>
        <v>Ausfuhr</v>
      </c>
      <c r="C117" s="1" t="str">
        <f>Countries!A116</f>
        <v>HM</v>
      </c>
      <c r="D117" s="3" t="str">
        <f>IFERROR(IF(VLOOKUP($A117,EU_Extra!$A:$AD,COLUMN(EU_Extra!#REF!),FALSE)=0,"",VLOOKUP($A117,EU_Extra!$A:$AD,COLUMN(EU_Extra!#REF!),FALSE)),"")</f>
        <v/>
      </c>
      <c r="E117" s="3" t="str">
        <f>IFERROR(IF(VLOOKUP($A117,EU_Extra!$A:$AD,COLUMN(EU_Extra!#REF!),FALSE)=0,"",VLOOKUP($A117,EU_Extra!$A:$AD,COLUMN(EU_Extra!#REF!),FALSE)),"")</f>
        <v/>
      </c>
      <c r="F117" s="3" t="str">
        <f>IFERROR(IF(VLOOKUP($A117,EU_Extra!$A:$AD,COLUMN(EU_Extra!E$3),FALSE)=0,"",VLOOKUP($A117,EU_Extra!$A:$AD,COLUMN(EU_Extra!E$3),FALSE)),"")</f>
        <v/>
      </c>
      <c r="G117" s="3" t="str">
        <f>IFERROR(IF(VLOOKUP($A117,EU_Extra!$A:$AD,COLUMN(EU_Extra!F$3),FALSE)=0,"",VLOOKUP($A117,EU_Extra!$A:$AD,COLUMN(EU_Extra!F$3),FALSE)),"")</f>
        <v/>
      </c>
      <c r="H117" s="3" t="str">
        <f>IFERROR(IF(VLOOKUP($A117,EU_Extra!$A:$AD,COLUMN(EU_Extra!G$3),FALSE)=0,"",VLOOKUP($A117,EU_Extra!$A:$AD,COLUMN(EU_Extra!G$3),FALSE)),"")</f>
        <v/>
      </c>
      <c r="I117" s="3" t="str">
        <f>IFERROR(IF(VLOOKUP($A117,EU_Extra!$A:$AD,COLUMN(EU_Extra!H$3),FALSE)=0,"",VLOOKUP($A117,EU_Extra!$A:$AD,COLUMN(EU_Extra!H$3),FALSE)),"")</f>
        <v/>
      </c>
      <c r="J117" s="3" t="str">
        <f>IFERROR(IF(VLOOKUP($A117,EU_Extra!$A:$AD,COLUMN(EU_Extra!I$3),FALSE)=0,"",VLOOKUP($A117,EU_Extra!$A:$AD,COLUMN(EU_Extra!I$3),FALSE)),"")</f>
        <v/>
      </c>
      <c r="K117" s="3" t="str">
        <f>IFERROR(IF(VLOOKUP($A117,EU_Extra!$A:$AD,COLUMN(EU_Extra!J$3),FALSE)=0,"",VLOOKUP($A117,EU_Extra!$A:$AD,COLUMN(EU_Extra!J$3),FALSE)),"")</f>
        <v/>
      </c>
      <c r="L117" s="3" t="str">
        <f>IFERROR(IF(VLOOKUP($A117,EU_Extra!$A:$AD,COLUMN(EU_Extra!K$3),FALSE)=0,"",VLOOKUP($A117,EU_Extra!$A:$AD,COLUMN(EU_Extra!K$3),FALSE)),"")</f>
        <v/>
      </c>
      <c r="M117" s="3" t="str">
        <f>IFERROR(IF(VLOOKUP($A117,EU_Extra!$A:$AD,COLUMN(EU_Extra!L$3),FALSE)=0,"",VLOOKUP($A117,EU_Extra!$A:$AD,COLUMN(EU_Extra!L$3),FALSE)),"")</f>
        <v/>
      </c>
      <c r="N117" s="3" t="str">
        <f>IFERROR(IF(VLOOKUP($A117,EU_Extra!$A:$AD,COLUMN(EU_Extra!M$3),FALSE)=0,"",VLOOKUP($A117,EU_Extra!$A:$AD,COLUMN(EU_Extra!M$3),FALSE)),"")</f>
        <v/>
      </c>
      <c r="O117" s="3" t="str">
        <f>IFERROR(IF(VLOOKUP($A117,EU_Extra!$A:$AD,COLUMN(EU_Extra!N$3),FALSE)=0,"",VLOOKUP($A117,EU_Extra!$A:$AD,COLUMN(EU_Extra!N$3),FALSE)),"")</f>
        <v/>
      </c>
      <c r="P117" s="3" t="str">
        <f>IFERROR(IF(VLOOKUP($A117,EU_Extra!$A:$AD,COLUMN(EU_Extra!O$3),FALSE)=0,"",VLOOKUP($A117,EU_Extra!$A:$AD,COLUMN(EU_Extra!O$3),FALSE)),"")</f>
        <v/>
      </c>
      <c r="Q117" s="3" t="str">
        <f>IFERROR(IF(VLOOKUP($A117,EU_Extra!$A:$AD,COLUMN(EU_Extra!P$3),FALSE)=0,"",VLOOKUP($A117,EU_Extra!$A:$AD,COLUMN(EU_Extra!P$3),FALSE)),"")</f>
        <v/>
      </c>
      <c r="R117" s="3" t="str">
        <f>IFERROR(IF(VLOOKUP($A117,EU_Extra!$A:$AD,COLUMN(EU_Extra!Q$3),FALSE)=0,"",VLOOKUP($A117,EU_Extra!$A:$AD,COLUMN(EU_Extra!Q$3),FALSE)),"")</f>
        <v/>
      </c>
      <c r="S117" s="3" t="str">
        <f>IFERROR(IF(VLOOKUP($A117,EU_Extra!$A:$AD,COLUMN(EU_Extra!R$3),FALSE)=0,"",VLOOKUP($A117,EU_Extra!$A:$AD,COLUMN(EU_Extra!R$3),FALSE)),"")</f>
        <v/>
      </c>
      <c r="T117" s="3" t="str">
        <f>IFERROR(IF(VLOOKUP($A117,EU_Extra!$A:$AD,COLUMN(EU_Extra!S$3),FALSE)=0,"",VLOOKUP($A117,EU_Extra!$A:$AD,COLUMN(EU_Extra!S$3),FALSE)),"")</f>
        <v/>
      </c>
      <c r="U117" s="3" t="str">
        <f>IFERROR(IF(VLOOKUP($A117,EU_Extra!$A:$AD,COLUMN(EU_Extra!T$3),FALSE)=0,"",VLOOKUP($A117,EU_Extra!$A:$AD,COLUMN(EU_Extra!T$3),FALSE)),"")</f>
        <v/>
      </c>
      <c r="V117" s="3" t="str">
        <f>IFERROR(IF(VLOOKUP($A117,EU_Extra!$A:$AD,COLUMN(EU_Extra!U$3),FALSE)=0,"",VLOOKUP($A117,EU_Extra!$A:$AD,COLUMN(EU_Extra!U$3),FALSE)),"")</f>
        <v/>
      </c>
      <c r="W117" s="3" t="str">
        <f>IFERROR(IF(VLOOKUP($A117,EU_Extra!$A:$AD,COLUMN(EU_Extra!V$3),FALSE)=0,"",VLOOKUP($A117,EU_Extra!$A:$AD,COLUMN(EU_Extra!V$3),FALSE)),"")</f>
        <v/>
      </c>
      <c r="X117" s="3" t="str">
        <f>IFERROR(IF(VLOOKUP($A117,EU_Extra!$A:$AD,COLUMN(EU_Extra!W$3),FALSE)=0,"",VLOOKUP($A117,EU_Extra!$A:$AD,COLUMN(EU_Extra!W$3),FALSE)),"")</f>
        <v/>
      </c>
      <c r="Y117" s="3" t="str">
        <f>IFERROR(IF(VLOOKUP($A117,EU_Extra!$A:$AD,COLUMN(EU_Extra!X$3),FALSE)=0,"",VLOOKUP($A117,EU_Extra!$A:$AD,COLUMN(EU_Extra!X$3),FALSE)),"")</f>
        <v/>
      </c>
      <c r="Z117" s="3" t="str">
        <f>IFERROR(IF(VLOOKUP($A117,EU_Extra!$A:$AD,COLUMN(EU_Extra!Y$3),FALSE)=0,"",VLOOKUP($A117,EU_Extra!$A:$AD,COLUMN(EU_Extra!Y$3),FALSE)),"")</f>
        <v/>
      </c>
      <c r="AA117" s="157">
        <f t="shared" si="18"/>
        <v>0</v>
      </c>
      <c r="AB117" s="3">
        <f t="shared" si="19"/>
        <v>0</v>
      </c>
      <c r="AC117" s="3">
        <f t="shared" si="20"/>
        <v>0</v>
      </c>
      <c r="AD117" s="3">
        <f t="shared" si="21"/>
        <v>0</v>
      </c>
      <c r="AE117" s="3" t="str">
        <f t="shared" si="22"/>
        <v/>
      </c>
      <c r="AF117" s="3"/>
      <c r="AG117" s="3"/>
      <c r="AH117" s="3"/>
      <c r="AI117" s="3"/>
      <c r="AJ117" s="3" t="str">
        <f>IFERROR(IF(VLOOKUP($A117,EU_Extra!$A:$AD,COLUMN(EU_Extra!AC$3),FALSE)=0,"",VLOOKUP($A117,EU_Extra!$A:$AD,COLUMN(EU_Extra!AC$3),FALSE)),"")</f>
        <v/>
      </c>
      <c r="AK117" s="3" t="str">
        <f>IFERROR(IF(VLOOKUP($A117,EU_Extra!$A:$AD,COLUMN(EU_Extra!AD$3),FALSE)=0,"",VLOOKUP($A117,EU_Extra!$A:$AD,COLUMN(EU_Extra!AD$3),FALSE)),"")</f>
        <v/>
      </c>
      <c r="AO117" s="85" t="str">
        <f t="shared" si="23"/>
        <v>Ausfuhr_HM</v>
      </c>
      <c r="AP117" s="2" t="str">
        <f t="shared" si="24"/>
        <v>Ausfuhr</v>
      </c>
      <c r="AQ117" s="2" t="str">
        <f t="shared" si="25"/>
        <v>HM</v>
      </c>
      <c r="AR117" s="2" t="str">
        <f>VLOOKUP(AQ117,Countries!A:B,2,FALSE)</f>
        <v>Heard und McDonaldinseln</v>
      </c>
      <c r="AS117" s="3" t="str">
        <f t="shared" si="26"/>
        <v/>
      </c>
      <c r="AT117" s="3">
        <f t="shared" si="27"/>
        <v>0</v>
      </c>
      <c r="AU117" s="3" t="str">
        <f t="shared" si="28"/>
        <v/>
      </c>
      <c r="AV117" s="15" t="str">
        <f t="shared" si="29"/>
        <v/>
      </c>
      <c r="AW117" s="88" t="str">
        <f t="shared" si="30"/>
        <v/>
      </c>
      <c r="AX117" s="89">
        <f t="shared" si="31"/>
        <v>1.1399999999999999E-7</v>
      </c>
    </row>
    <row r="118" spans="1:50">
      <c r="A118" s="85" t="str">
        <f t="shared" si="17"/>
        <v>Ausfuhr_VA</v>
      </c>
      <c r="B118" s="2" t="str">
        <f t="shared" si="32"/>
        <v>Ausfuhr</v>
      </c>
      <c r="C118" s="1" t="str">
        <f>Countries!A117</f>
        <v>VA</v>
      </c>
      <c r="D118" s="3" t="str">
        <f>IFERROR(IF(VLOOKUP($A118,EU_Extra!$A:$AD,COLUMN(EU_Extra!#REF!),FALSE)=0,"",VLOOKUP($A118,EU_Extra!$A:$AD,COLUMN(EU_Extra!#REF!),FALSE)),"")</f>
        <v/>
      </c>
      <c r="E118" s="3" t="str">
        <f>IFERROR(IF(VLOOKUP($A118,EU_Extra!$A:$AD,COLUMN(EU_Extra!#REF!),FALSE)=0,"",VLOOKUP($A118,EU_Extra!$A:$AD,COLUMN(EU_Extra!#REF!),FALSE)),"")</f>
        <v/>
      </c>
      <c r="F118" s="3">
        <f>IFERROR(IF(VLOOKUP($A118,EU_Extra!$A:$AD,COLUMN(EU_Extra!E$3),FALSE)=0,"",VLOOKUP($A118,EU_Extra!$A:$AD,COLUMN(EU_Extra!E$3),FALSE)),"")</f>
        <v>1.2747999999999999</v>
      </c>
      <c r="G118" s="3">
        <f>IFERROR(IF(VLOOKUP($A118,EU_Extra!$A:$AD,COLUMN(EU_Extra!F$3),FALSE)=0,"",VLOOKUP($A118,EU_Extra!$A:$AD,COLUMN(EU_Extra!F$3),FALSE)),"")</f>
        <v>1.1343999999999999</v>
      </c>
      <c r="H118" s="3">
        <f>IFERROR(IF(VLOOKUP($A118,EU_Extra!$A:$AD,COLUMN(EU_Extra!G$3),FALSE)=0,"",VLOOKUP($A118,EU_Extra!$A:$AD,COLUMN(EU_Extra!G$3),FALSE)),"")</f>
        <v>1.8270999999999999</v>
      </c>
      <c r="I118" s="3">
        <f>IFERROR(IF(VLOOKUP($A118,EU_Extra!$A:$AD,COLUMN(EU_Extra!H$3),FALSE)=0,"",VLOOKUP($A118,EU_Extra!$A:$AD,COLUMN(EU_Extra!H$3),FALSE)),"")</f>
        <v>1.133</v>
      </c>
      <c r="J118" s="3">
        <f>IFERROR(IF(VLOOKUP($A118,EU_Extra!$A:$AD,COLUMN(EU_Extra!I$3),FALSE)=0,"",VLOOKUP($A118,EU_Extra!$A:$AD,COLUMN(EU_Extra!I$3),FALSE)),"")</f>
        <v>1.8853</v>
      </c>
      <c r="K118" s="3">
        <f>IFERROR(IF(VLOOKUP($A118,EU_Extra!$A:$AD,COLUMN(EU_Extra!J$3),FALSE)=0,"",VLOOKUP($A118,EU_Extra!$A:$AD,COLUMN(EU_Extra!J$3),FALSE)),"")</f>
        <v>0.3574</v>
      </c>
      <c r="L118" s="3" t="str">
        <f>IFERROR(IF(VLOOKUP($A118,EU_Extra!$A:$AD,COLUMN(EU_Extra!K$3),FALSE)=0,"",VLOOKUP($A118,EU_Extra!$A:$AD,COLUMN(EU_Extra!K$3),FALSE)),"")</f>
        <v/>
      </c>
      <c r="M118" s="3" t="str">
        <f>IFERROR(IF(VLOOKUP($A118,EU_Extra!$A:$AD,COLUMN(EU_Extra!L$3),FALSE)=0,"",VLOOKUP($A118,EU_Extra!$A:$AD,COLUMN(EU_Extra!L$3),FALSE)),"")</f>
        <v/>
      </c>
      <c r="N118" s="3">
        <f>IFERROR(IF(VLOOKUP($A118,EU_Extra!$A:$AD,COLUMN(EU_Extra!M$3),FALSE)=0,"",VLOOKUP($A118,EU_Extra!$A:$AD,COLUMN(EU_Extra!M$3),FALSE)),"")</f>
        <v>8.6399999999999991E-2</v>
      </c>
      <c r="O118" s="3">
        <f>IFERROR(IF(VLOOKUP($A118,EU_Extra!$A:$AD,COLUMN(EU_Extra!N$3),FALSE)=0,"",VLOOKUP($A118,EU_Extra!$A:$AD,COLUMN(EU_Extra!N$3),FALSE)),"")</f>
        <v>8.6399999999999991E-2</v>
      </c>
      <c r="P118" s="3">
        <f>IFERROR(IF(VLOOKUP($A118,EU_Extra!$A:$AD,COLUMN(EU_Extra!O$3),FALSE)=0,"",VLOOKUP($A118,EU_Extra!$A:$AD,COLUMN(EU_Extra!O$3),FALSE)),"")</f>
        <v>2.2619999999999997E-3</v>
      </c>
      <c r="Q118" s="3">
        <f>IFERROR(IF(VLOOKUP($A118,EU_Extra!$A:$AD,COLUMN(EU_Extra!P$3),FALSE)=0,"",VLOOKUP($A118,EU_Extra!$A:$AD,COLUMN(EU_Extra!P$3),FALSE)),"")</f>
        <v>1.2599999999999998E-3</v>
      </c>
      <c r="R118" s="3" t="str">
        <f>IFERROR(IF(VLOOKUP($A118,EU_Extra!$A:$AD,COLUMN(EU_Extra!Q$3),FALSE)=0,"",VLOOKUP($A118,EU_Extra!$A:$AD,COLUMN(EU_Extra!Q$3),FALSE)),"")</f>
        <v/>
      </c>
      <c r="S118" s="3">
        <f>IFERROR(IF(VLOOKUP($A118,EU_Extra!$A:$AD,COLUMN(EU_Extra!R$3),FALSE)=0,"",VLOOKUP($A118,EU_Extra!$A:$AD,COLUMN(EU_Extra!R$3),FALSE)),"")</f>
        <v>8.6399999999999991E-2</v>
      </c>
      <c r="T118" s="3">
        <f>IFERROR(IF(VLOOKUP($A118,EU_Extra!$A:$AD,COLUMN(EU_Extra!S$3),FALSE)=0,"",VLOOKUP($A118,EU_Extra!$A:$AD,COLUMN(EU_Extra!S$3),FALSE)),"")</f>
        <v>2.9627999999999998E-2</v>
      </c>
      <c r="U118" s="3">
        <f>IFERROR(IF(VLOOKUP($A118,EU_Extra!$A:$AD,COLUMN(EU_Extra!T$3),FALSE)=0,"",VLOOKUP($A118,EU_Extra!$A:$AD,COLUMN(EU_Extra!T$3),FALSE)),"")</f>
        <v>5.8243999999999997E-2</v>
      </c>
      <c r="V118" s="3">
        <f>IFERROR(IF(VLOOKUP($A118,EU_Extra!$A:$AD,COLUMN(EU_Extra!U$3),FALSE)=0,"",VLOOKUP($A118,EU_Extra!$A:$AD,COLUMN(EU_Extra!U$3),FALSE)),"")</f>
        <v>5.8234799999999996E-2</v>
      </c>
      <c r="W118" s="3">
        <f>IFERROR(IF(VLOOKUP($A118,EU_Extra!$A:$AD,COLUMN(EU_Extra!V$3),FALSE)=0,"",VLOOKUP($A118,EU_Extra!$A:$AD,COLUMN(EU_Extra!V$3),FALSE)),"")</f>
        <v>6.1439999999999995E-2</v>
      </c>
      <c r="X118" s="3">
        <f>IFERROR(IF(VLOOKUP($A118,EU_Extra!$A:$AD,COLUMN(EU_Extra!W$3),FALSE)=0,"",VLOOKUP($A118,EU_Extra!$A:$AD,COLUMN(EU_Extra!W$3),FALSE)),"")</f>
        <v>1.5399999999999999E-2</v>
      </c>
      <c r="Y118" s="3">
        <f>IFERROR(IF(VLOOKUP($A118,EU_Extra!$A:$AD,COLUMN(EU_Extra!X$3),FALSE)=0,"",VLOOKUP($A118,EU_Extra!$A:$AD,COLUMN(EU_Extra!X$3),FALSE)),"")</f>
        <v>4.4719999999999996E-2</v>
      </c>
      <c r="Z118" s="3">
        <f>IFERROR(IF(VLOOKUP($A118,EU_Extra!$A:$AD,COLUMN(EU_Extra!Y$3),FALSE)=0,"",VLOOKUP($A118,EU_Extra!$A:$AD,COLUMN(EU_Extra!Y$3),FALSE)),"")</f>
        <v>3.5696720000000001E-2</v>
      </c>
      <c r="AA118" s="157">
        <f t="shared" si="18"/>
        <v>1.6151333333333333</v>
      </c>
      <c r="AB118" s="3">
        <f t="shared" si="19"/>
        <v>5.8090666666666659E-2</v>
      </c>
      <c r="AC118" s="3">
        <f t="shared" si="20"/>
        <v>4.5024933333333329E-2</v>
      </c>
      <c r="AD118" s="3">
        <f t="shared" si="21"/>
        <v>4.0519999999999994E-2</v>
      </c>
      <c r="AE118" s="3">
        <f t="shared" si="22"/>
        <v>4.0208359999999999E-2</v>
      </c>
      <c r="AF118" s="3"/>
      <c r="AG118" s="3"/>
      <c r="AH118" s="3"/>
      <c r="AI118" s="3"/>
      <c r="AJ118" s="3" t="str">
        <f>IFERROR(IF(VLOOKUP($A118,EU_Extra!$A:$AD,COLUMN(EU_Extra!AC$3),FALSE)=0,"",VLOOKUP($A118,EU_Extra!$A:$AD,COLUMN(EU_Extra!AC$3),FALSE)),"")</f>
        <v/>
      </c>
      <c r="AK118" s="3" t="str">
        <f>IFERROR(IF(VLOOKUP($A118,EU_Extra!$A:$AD,COLUMN(EU_Extra!AD$3),FALSE)=0,"",VLOOKUP($A118,EU_Extra!$A:$AD,COLUMN(EU_Extra!AD$3),FALSE)),"")</f>
        <v/>
      </c>
      <c r="AO118" s="85" t="str">
        <f t="shared" si="23"/>
        <v>Ausfuhr_VA</v>
      </c>
      <c r="AP118" s="2" t="str">
        <f t="shared" si="24"/>
        <v>Ausfuhr</v>
      </c>
      <c r="AQ118" s="2" t="str">
        <f t="shared" si="25"/>
        <v>VA</v>
      </c>
      <c r="AR118" s="2" t="str">
        <f>VLOOKUP(AQ118,Countries!A:B,2,FALSE)</f>
        <v>Heiliger Stuhl (Vatikanstadt)</v>
      </c>
      <c r="AS118" s="3">
        <f t="shared" si="26"/>
        <v>3.5696720000000001E-2</v>
      </c>
      <c r="AT118" s="3">
        <f t="shared" si="27"/>
        <v>4.0519999999999994E-2</v>
      </c>
      <c r="AU118" s="3">
        <f t="shared" si="28"/>
        <v>4.8232799999999923E-3</v>
      </c>
      <c r="AV118" s="15">
        <f t="shared" si="29"/>
        <v>0.13511841158299115</v>
      </c>
      <c r="AW118" s="88">
        <f t="shared" si="30"/>
        <v>3.6855064432038791E-5</v>
      </c>
      <c r="AX118" s="89">
        <f t="shared" si="31"/>
        <v>2.8144451102538194E-5</v>
      </c>
    </row>
    <row r="119" spans="1:50">
      <c r="A119" s="85" t="str">
        <f t="shared" si="17"/>
        <v>Ausfuhr_QP</v>
      </c>
      <c r="B119" s="2" t="str">
        <f t="shared" si="32"/>
        <v>Ausfuhr</v>
      </c>
      <c r="C119" s="1" t="str">
        <f>Countries!A118</f>
        <v>QP</v>
      </c>
      <c r="D119" s="3" t="str">
        <f>IFERROR(IF(VLOOKUP($A119,EU_Extra!$A:$AD,COLUMN(EU_Extra!#REF!),FALSE)=0,"",VLOOKUP($A119,EU_Extra!$A:$AD,COLUMN(EU_Extra!#REF!),FALSE)),"")</f>
        <v/>
      </c>
      <c r="E119" s="3" t="str">
        <f>IFERROR(IF(VLOOKUP($A119,EU_Extra!$A:$AD,COLUMN(EU_Extra!#REF!),FALSE)=0,"",VLOOKUP($A119,EU_Extra!$A:$AD,COLUMN(EU_Extra!#REF!),FALSE)),"")</f>
        <v/>
      </c>
      <c r="F119" s="3" t="str">
        <f>IFERROR(IF(VLOOKUP($A119,EU_Extra!$A:$AD,COLUMN(EU_Extra!E$3),FALSE)=0,"",VLOOKUP($A119,EU_Extra!$A:$AD,COLUMN(EU_Extra!E$3),FALSE)),"")</f>
        <v/>
      </c>
      <c r="G119" s="3" t="str">
        <f>IFERROR(IF(VLOOKUP($A119,EU_Extra!$A:$AD,COLUMN(EU_Extra!F$3),FALSE)=0,"",VLOOKUP($A119,EU_Extra!$A:$AD,COLUMN(EU_Extra!F$3),FALSE)),"")</f>
        <v/>
      </c>
      <c r="H119" s="3" t="str">
        <f>IFERROR(IF(VLOOKUP($A119,EU_Extra!$A:$AD,COLUMN(EU_Extra!G$3),FALSE)=0,"",VLOOKUP($A119,EU_Extra!$A:$AD,COLUMN(EU_Extra!G$3),FALSE)),"")</f>
        <v/>
      </c>
      <c r="I119" s="3" t="str">
        <f>IFERROR(IF(VLOOKUP($A119,EU_Extra!$A:$AD,COLUMN(EU_Extra!H$3),FALSE)=0,"",VLOOKUP($A119,EU_Extra!$A:$AD,COLUMN(EU_Extra!H$3),FALSE)),"")</f>
        <v/>
      </c>
      <c r="J119" s="3" t="str">
        <f>IFERROR(IF(VLOOKUP($A119,EU_Extra!$A:$AD,COLUMN(EU_Extra!I$3),FALSE)=0,"",VLOOKUP($A119,EU_Extra!$A:$AD,COLUMN(EU_Extra!I$3),FALSE)),"")</f>
        <v/>
      </c>
      <c r="K119" s="3" t="str">
        <f>IFERROR(IF(VLOOKUP($A119,EU_Extra!$A:$AD,COLUMN(EU_Extra!J$3),FALSE)=0,"",VLOOKUP($A119,EU_Extra!$A:$AD,COLUMN(EU_Extra!J$3),FALSE)),"")</f>
        <v/>
      </c>
      <c r="L119" s="3" t="str">
        <f>IFERROR(IF(VLOOKUP($A119,EU_Extra!$A:$AD,COLUMN(EU_Extra!K$3),FALSE)=0,"",VLOOKUP($A119,EU_Extra!$A:$AD,COLUMN(EU_Extra!K$3),FALSE)),"")</f>
        <v/>
      </c>
      <c r="M119" s="3" t="str">
        <f>IFERROR(IF(VLOOKUP($A119,EU_Extra!$A:$AD,COLUMN(EU_Extra!L$3),FALSE)=0,"",VLOOKUP($A119,EU_Extra!$A:$AD,COLUMN(EU_Extra!L$3),FALSE)),"")</f>
        <v/>
      </c>
      <c r="N119" s="3" t="str">
        <f>IFERROR(IF(VLOOKUP($A119,EU_Extra!$A:$AD,COLUMN(EU_Extra!M$3),FALSE)=0,"",VLOOKUP($A119,EU_Extra!$A:$AD,COLUMN(EU_Extra!M$3),FALSE)),"")</f>
        <v/>
      </c>
      <c r="O119" s="3" t="str">
        <f>IFERROR(IF(VLOOKUP($A119,EU_Extra!$A:$AD,COLUMN(EU_Extra!N$3),FALSE)=0,"",VLOOKUP($A119,EU_Extra!$A:$AD,COLUMN(EU_Extra!N$3),FALSE)),"")</f>
        <v/>
      </c>
      <c r="P119" s="3" t="str">
        <f>IFERROR(IF(VLOOKUP($A119,EU_Extra!$A:$AD,COLUMN(EU_Extra!O$3),FALSE)=0,"",VLOOKUP($A119,EU_Extra!$A:$AD,COLUMN(EU_Extra!O$3),FALSE)),"")</f>
        <v/>
      </c>
      <c r="Q119" s="3" t="str">
        <f>IFERROR(IF(VLOOKUP($A119,EU_Extra!$A:$AD,COLUMN(EU_Extra!P$3),FALSE)=0,"",VLOOKUP($A119,EU_Extra!$A:$AD,COLUMN(EU_Extra!P$3),FALSE)),"")</f>
        <v/>
      </c>
      <c r="R119" s="3" t="str">
        <f>IFERROR(IF(VLOOKUP($A119,EU_Extra!$A:$AD,COLUMN(EU_Extra!Q$3),FALSE)=0,"",VLOOKUP($A119,EU_Extra!$A:$AD,COLUMN(EU_Extra!Q$3),FALSE)),"")</f>
        <v/>
      </c>
      <c r="S119" s="3" t="str">
        <f>IFERROR(IF(VLOOKUP($A119,EU_Extra!$A:$AD,COLUMN(EU_Extra!R$3),FALSE)=0,"",VLOOKUP($A119,EU_Extra!$A:$AD,COLUMN(EU_Extra!R$3),FALSE)),"")</f>
        <v/>
      </c>
      <c r="T119" s="3" t="str">
        <f>IFERROR(IF(VLOOKUP($A119,EU_Extra!$A:$AD,COLUMN(EU_Extra!S$3),FALSE)=0,"",VLOOKUP($A119,EU_Extra!$A:$AD,COLUMN(EU_Extra!S$3),FALSE)),"")</f>
        <v/>
      </c>
      <c r="U119" s="3" t="str">
        <f>IFERROR(IF(VLOOKUP($A119,EU_Extra!$A:$AD,COLUMN(EU_Extra!T$3),FALSE)=0,"",VLOOKUP($A119,EU_Extra!$A:$AD,COLUMN(EU_Extra!T$3),FALSE)),"")</f>
        <v/>
      </c>
      <c r="V119" s="3" t="str">
        <f>IFERROR(IF(VLOOKUP($A119,EU_Extra!$A:$AD,COLUMN(EU_Extra!U$3),FALSE)=0,"",VLOOKUP($A119,EU_Extra!$A:$AD,COLUMN(EU_Extra!U$3),FALSE)),"")</f>
        <v/>
      </c>
      <c r="W119" s="3" t="str">
        <f>IFERROR(IF(VLOOKUP($A119,EU_Extra!$A:$AD,COLUMN(EU_Extra!V$3),FALSE)=0,"",VLOOKUP($A119,EU_Extra!$A:$AD,COLUMN(EU_Extra!V$3),FALSE)),"")</f>
        <v/>
      </c>
      <c r="X119" s="3">
        <f>IFERROR(IF(VLOOKUP($A119,EU_Extra!$A:$AD,COLUMN(EU_Extra!W$3),FALSE)=0,"",VLOOKUP($A119,EU_Extra!$A:$AD,COLUMN(EU_Extra!W$3),FALSE)),"")</f>
        <v>3.4E-5</v>
      </c>
      <c r="Y119" s="3" t="str">
        <f>IFERROR(IF(VLOOKUP($A119,EU_Extra!$A:$AD,COLUMN(EU_Extra!X$3),FALSE)=0,"",VLOOKUP($A119,EU_Extra!$A:$AD,COLUMN(EU_Extra!X$3),FALSE)),"")</f>
        <v/>
      </c>
      <c r="Z119" s="3" t="str">
        <f>IFERROR(IF(VLOOKUP($A119,EU_Extra!$A:$AD,COLUMN(EU_Extra!Y$3),FALSE)=0,"",VLOOKUP($A119,EU_Extra!$A:$AD,COLUMN(EU_Extra!Y$3),FALSE)),"")</f>
        <v/>
      </c>
      <c r="AA119" s="157">
        <f t="shared" si="18"/>
        <v>0</v>
      </c>
      <c r="AB119" s="3">
        <f t="shared" si="19"/>
        <v>0</v>
      </c>
      <c r="AC119" s="3">
        <f t="shared" si="20"/>
        <v>3.4E-5</v>
      </c>
      <c r="AD119" s="3">
        <f t="shared" si="21"/>
        <v>3.4E-5</v>
      </c>
      <c r="AE119" s="3" t="str">
        <f t="shared" si="22"/>
        <v/>
      </c>
      <c r="AF119" s="3"/>
      <c r="AG119" s="3"/>
      <c r="AH119" s="3"/>
      <c r="AI119" s="3"/>
      <c r="AJ119" s="3" t="str">
        <f>IFERROR(IF(VLOOKUP($A119,EU_Extra!$A:$AD,COLUMN(EU_Extra!AC$3),FALSE)=0,"",VLOOKUP($A119,EU_Extra!$A:$AD,COLUMN(EU_Extra!AC$3),FALSE)),"")</f>
        <v/>
      </c>
      <c r="AK119" s="3" t="str">
        <f>IFERROR(IF(VLOOKUP($A119,EU_Extra!$A:$AD,COLUMN(EU_Extra!AD$3),FALSE)=0,"",VLOOKUP($A119,EU_Extra!$A:$AD,COLUMN(EU_Extra!AD$3),FALSE)),"")</f>
        <v/>
      </c>
      <c r="AO119" s="85" t="str">
        <f t="shared" si="23"/>
        <v>Ausfuhr_QP</v>
      </c>
      <c r="AP119" s="2" t="str">
        <f t="shared" si="24"/>
        <v>Ausfuhr</v>
      </c>
      <c r="AQ119" s="2" t="str">
        <f t="shared" si="25"/>
        <v>QP</v>
      </c>
      <c r="AR119" s="2" t="str">
        <f>VLOOKUP(AQ119,Countries!A:B,2,FALSE)</f>
        <v>Hohe See</v>
      </c>
      <c r="AS119" s="3" t="str">
        <f t="shared" si="26"/>
        <v/>
      </c>
      <c r="AT119" s="3">
        <f t="shared" si="27"/>
        <v>3.4E-5</v>
      </c>
      <c r="AU119" s="3" t="str">
        <f t="shared" si="28"/>
        <v/>
      </c>
      <c r="AV119" s="15" t="str">
        <f t="shared" si="29"/>
        <v/>
      </c>
      <c r="AW119" s="88" t="str">
        <f t="shared" si="30"/>
        <v/>
      </c>
      <c r="AX119" s="89">
        <f t="shared" si="31"/>
        <v>1.3951928276126105E-7</v>
      </c>
    </row>
    <row r="120" spans="1:50">
      <c r="A120" s="85" t="str">
        <f t="shared" si="17"/>
        <v>Ausfuhr_HN</v>
      </c>
      <c r="B120" s="2" t="str">
        <f t="shared" si="32"/>
        <v>Ausfuhr</v>
      </c>
      <c r="C120" s="1" t="str">
        <f>Countries!A119</f>
        <v>HN</v>
      </c>
      <c r="D120" s="3" t="str">
        <f>IFERROR(IF(VLOOKUP($A120,EU_Extra!$A:$AD,COLUMN(EU_Extra!#REF!),FALSE)=0,"",VLOOKUP($A120,EU_Extra!$A:$AD,COLUMN(EU_Extra!#REF!),FALSE)),"")</f>
        <v/>
      </c>
      <c r="E120" s="3" t="str">
        <f>IFERROR(IF(VLOOKUP($A120,EU_Extra!$A:$AD,COLUMN(EU_Extra!#REF!),FALSE)=0,"",VLOOKUP($A120,EU_Extra!$A:$AD,COLUMN(EU_Extra!#REF!),FALSE)),"")</f>
        <v/>
      </c>
      <c r="F120" s="3" t="str">
        <f>IFERROR(IF(VLOOKUP($A120,EU_Extra!$A:$AD,COLUMN(EU_Extra!E$3),FALSE)=0,"",VLOOKUP($A120,EU_Extra!$A:$AD,COLUMN(EU_Extra!E$3),FALSE)),"")</f>
        <v/>
      </c>
      <c r="G120" s="3" t="str">
        <f>IFERROR(IF(VLOOKUP($A120,EU_Extra!$A:$AD,COLUMN(EU_Extra!F$3),FALSE)=0,"",VLOOKUP($A120,EU_Extra!$A:$AD,COLUMN(EU_Extra!F$3),FALSE)),"")</f>
        <v/>
      </c>
      <c r="H120" s="3" t="str">
        <f>IFERROR(IF(VLOOKUP($A120,EU_Extra!$A:$AD,COLUMN(EU_Extra!G$3),FALSE)=0,"",VLOOKUP($A120,EU_Extra!$A:$AD,COLUMN(EU_Extra!G$3),FALSE)),"")</f>
        <v/>
      </c>
      <c r="I120" s="3">
        <f>IFERROR(IF(VLOOKUP($A120,EU_Extra!$A:$AD,COLUMN(EU_Extra!H$3),FALSE)=0,"",VLOOKUP($A120,EU_Extra!$A:$AD,COLUMN(EU_Extra!H$3),FALSE)),"")</f>
        <v>2.1249999999999997E-3</v>
      </c>
      <c r="J120" s="3" t="str">
        <f>IFERROR(IF(VLOOKUP($A120,EU_Extra!$A:$AD,COLUMN(EU_Extra!I$3),FALSE)=0,"",VLOOKUP($A120,EU_Extra!$A:$AD,COLUMN(EU_Extra!I$3),FALSE)),"")</f>
        <v/>
      </c>
      <c r="K120" s="3" t="str">
        <f>IFERROR(IF(VLOOKUP($A120,EU_Extra!$A:$AD,COLUMN(EU_Extra!J$3),FALSE)=0,"",VLOOKUP($A120,EU_Extra!$A:$AD,COLUMN(EU_Extra!J$3),FALSE)),"")</f>
        <v/>
      </c>
      <c r="L120" s="3" t="str">
        <f>IFERROR(IF(VLOOKUP($A120,EU_Extra!$A:$AD,COLUMN(EU_Extra!K$3),FALSE)=0,"",VLOOKUP($A120,EU_Extra!$A:$AD,COLUMN(EU_Extra!K$3),FALSE)),"")</f>
        <v/>
      </c>
      <c r="M120" s="3" t="str">
        <f>IFERROR(IF(VLOOKUP($A120,EU_Extra!$A:$AD,COLUMN(EU_Extra!L$3),FALSE)=0,"",VLOOKUP($A120,EU_Extra!$A:$AD,COLUMN(EU_Extra!L$3),FALSE)),"")</f>
        <v/>
      </c>
      <c r="N120" s="3" t="str">
        <f>IFERROR(IF(VLOOKUP($A120,EU_Extra!$A:$AD,COLUMN(EU_Extra!M$3),FALSE)=0,"",VLOOKUP($A120,EU_Extra!$A:$AD,COLUMN(EU_Extra!M$3),FALSE)),"")</f>
        <v/>
      </c>
      <c r="O120" s="3" t="str">
        <f>IFERROR(IF(VLOOKUP($A120,EU_Extra!$A:$AD,COLUMN(EU_Extra!N$3),FALSE)=0,"",VLOOKUP($A120,EU_Extra!$A:$AD,COLUMN(EU_Extra!N$3),FALSE)),"")</f>
        <v/>
      </c>
      <c r="P120" s="3">
        <f>IFERROR(IF(VLOOKUP($A120,EU_Extra!$A:$AD,COLUMN(EU_Extra!O$3),FALSE)=0,"",VLOOKUP($A120,EU_Extra!$A:$AD,COLUMN(EU_Extra!O$3),FALSE)),"")</f>
        <v>1E-3</v>
      </c>
      <c r="Q120" s="3">
        <f>IFERROR(IF(VLOOKUP($A120,EU_Extra!$A:$AD,COLUMN(EU_Extra!P$3),FALSE)=0,"",VLOOKUP($A120,EU_Extra!$A:$AD,COLUMN(EU_Extra!P$3),FALSE)),"")</f>
        <v>1.188E-3</v>
      </c>
      <c r="R120" s="3">
        <f>IFERROR(IF(VLOOKUP($A120,EU_Extra!$A:$AD,COLUMN(EU_Extra!Q$3),FALSE)=0,"",VLOOKUP($A120,EU_Extra!$A:$AD,COLUMN(EU_Extra!Q$3),FALSE)),"")</f>
        <v>4.4999999999999999E-4</v>
      </c>
      <c r="S120" s="3" t="str">
        <f>IFERROR(IF(VLOOKUP($A120,EU_Extra!$A:$AD,COLUMN(EU_Extra!R$3),FALSE)=0,"",VLOOKUP($A120,EU_Extra!$A:$AD,COLUMN(EU_Extra!R$3),FALSE)),"")</f>
        <v/>
      </c>
      <c r="T120" s="3" t="str">
        <f>IFERROR(IF(VLOOKUP($A120,EU_Extra!$A:$AD,COLUMN(EU_Extra!S$3),FALSE)=0,"",VLOOKUP($A120,EU_Extra!$A:$AD,COLUMN(EU_Extra!S$3),FALSE)),"")</f>
        <v/>
      </c>
      <c r="U120" s="3" t="str">
        <f>IFERROR(IF(VLOOKUP($A120,EU_Extra!$A:$AD,COLUMN(EU_Extra!T$3),FALSE)=0,"",VLOOKUP($A120,EU_Extra!$A:$AD,COLUMN(EU_Extra!T$3),FALSE)),"")</f>
        <v/>
      </c>
      <c r="V120" s="3">
        <f>IFERROR(IF(VLOOKUP($A120,EU_Extra!$A:$AD,COLUMN(EU_Extra!U$3),FALSE)=0,"",VLOOKUP($A120,EU_Extra!$A:$AD,COLUMN(EU_Extra!U$3),FALSE)),"")</f>
        <v>7.0399999999999998E-4</v>
      </c>
      <c r="W120" s="3" t="str">
        <f>IFERROR(IF(VLOOKUP($A120,EU_Extra!$A:$AD,COLUMN(EU_Extra!V$3),FALSE)=0,"",VLOOKUP($A120,EU_Extra!$A:$AD,COLUMN(EU_Extra!V$3),FALSE)),"")</f>
        <v/>
      </c>
      <c r="X120" s="3" t="str">
        <f>IFERROR(IF(VLOOKUP($A120,EU_Extra!$A:$AD,COLUMN(EU_Extra!W$3),FALSE)=0,"",VLOOKUP($A120,EU_Extra!$A:$AD,COLUMN(EU_Extra!W$3),FALSE)),"")</f>
        <v/>
      </c>
      <c r="Y120" s="3">
        <f>IFERROR(IF(VLOOKUP($A120,EU_Extra!$A:$AD,COLUMN(EU_Extra!X$3),FALSE)=0,"",VLOOKUP($A120,EU_Extra!$A:$AD,COLUMN(EU_Extra!X$3),FALSE)),"")</f>
        <v>5.3999999999999998E-5</v>
      </c>
      <c r="Z120" s="3" t="str">
        <f>IFERROR(IF(VLOOKUP($A120,EU_Extra!$A:$AD,COLUMN(EU_Extra!Y$3),FALSE)=0,"",VLOOKUP($A120,EU_Extra!$A:$AD,COLUMN(EU_Extra!Y$3),FALSE)),"")</f>
        <v/>
      </c>
      <c r="AA120" s="157">
        <f t="shared" si="18"/>
        <v>2.1249999999999997E-3</v>
      </c>
      <c r="AB120" s="3">
        <f t="shared" si="19"/>
        <v>0</v>
      </c>
      <c r="AC120" s="3">
        <f t="shared" si="20"/>
        <v>7.0399999999999998E-4</v>
      </c>
      <c r="AD120" s="3">
        <f t="shared" si="21"/>
        <v>5.3999999999999998E-5</v>
      </c>
      <c r="AE120" s="3">
        <f t="shared" si="22"/>
        <v>5.3999999999999998E-5</v>
      </c>
      <c r="AF120" s="3"/>
      <c r="AG120" s="3"/>
      <c r="AH120" s="3"/>
      <c r="AI120" s="3"/>
      <c r="AJ120" s="3" t="str">
        <f>IFERROR(IF(VLOOKUP($A120,EU_Extra!$A:$AD,COLUMN(EU_Extra!AC$3),FALSE)=0,"",VLOOKUP($A120,EU_Extra!$A:$AD,COLUMN(EU_Extra!AC$3),FALSE)),"")</f>
        <v/>
      </c>
      <c r="AK120" s="3" t="str">
        <f>IFERROR(IF(VLOOKUP($A120,EU_Extra!$A:$AD,COLUMN(EU_Extra!AD$3),FALSE)=0,"",VLOOKUP($A120,EU_Extra!$A:$AD,COLUMN(EU_Extra!AD$3),FALSE)),"")</f>
        <v/>
      </c>
      <c r="AO120" s="85" t="str">
        <f t="shared" si="23"/>
        <v>Ausfuhr_HN</v>
      </c>
      <c r="AP120" s="2" t="str">
        <f t="shared" si="24"/>
        <v>Ausfuhr</v>
      </c>
      <c r="AQ120" s="2" t="str">
        <f t="shared" si="25"/>
        <v>HN</v>
      </c>
      <c r="AR120" s="2" t="str">
        <f>VLOOKUP(AQ120,Countries!A:B,2,FALSE)</f>
        <v>Honduras</v>
      </c>
      <c r="AS120" s="3" t="str">
        <f t="shared" si="26"/>
        <v/>
      </c>
      <c r="AT120" s="3">
        <f t="shared" si="27"/>
        <v>5.3999999999999998E-5</v>
      </c>
      <c r="AU120" s="3" t="str">
        <f t="shared" si="28"/>
        <v/>
      </c>
      <c r="AV120" s="15" t="str">
        <f t="shared" si="29"/>
        <v/>
      </c>
      <c r="AW120" s="88" t="str">
        <f t="shared" si="30"/>
        <v/>
      </c>
      <c r="AX120" s="89">
        <f t="shared" si="31"/>
        <v>1.5435415497376759E-7</v>
      </c>
    </row>
    <row r="121" spans="1:50">
      <c r="A121" s="85" t="str">
        <f t="shared" si="17"/>
        <v>Ausfuhr_HK</v>
      </c>
      <c r="B121" s="2" t="str">
        <f t="shared" si="32"/>
        <v>Ausfuhr</v>
      </c>
      <c r="C121" s="1" t="str">
        <f>Countries!A120</f>
        <v>HK</v>
      </c>
      <c r="D121" s="3" t="str">
        <f>IFERROR(IF(VLOOKUP($A121,EU_Extra!$A:$AD,COLUMN(EU_Extra!#REF!),FALSE)=0,"",VLOOKUP($A121,EU_Extra!$A:$AD,COLUMN(EU_Extra!#REF!),FALSE)),"")</f>
        <v/>
      </c>
      <c r="E121" s="3" t="str">
        <f>IFERROR(IF(VLOOKUP($A121,EU_Extra!$A:$AD,COLUMN(EU_Extra!#REF!),FALSE)=0,"",VLOOKUP($A121,EU_Extra!$A:$AD,COLUMN(EU_Extra!#REF!),FALSE)),"")</f>
        <v/>
      </c>
      <c r="F121" s="3">
        <f>IFERROR(IF(VLOOKUP($A121,EU_Extra!$A:$AD,COLUMN(EU_Extra!E$3),FALSE)=0,"",VLOOKUP($A121,EU_Extra!$A:$AD,COLUMN(EU_Extra!E$3),FALSE)),"")</f>
        <v>0.96724999999999994</v>
      </c>
      <c r="G121" s="3">
        <f>IFERROR(IF(VLOOKUP($A121,EU_Extra!$A:$AD,COLUMN(EU_Extra!F$3),FALSE)=0,"",VLOOKUP($A121,EU_Extra!$A:$AD,COLUMN(EU_Extra!F$3),FALSE)),"")</f>
        <v>0.41336200000000001</v>
      </c>
      <c r="H121" s="3">
        <f>IFERROR(IF(VLOOKUP($A121,EU_Extra!$A:$AD,COLUMN(EU_Extra!G$3),FALSE)=0,"",VLOOKUP($A121,EU_Extra!$A:$AD,COLUMN(EU_Extra!G$3),FALSE)),"")</f>
        <v>0.31082799999999999</v>
      </c>
      <c r="I121" s="3">
        <f>IFERROR(IF(VLOOKUP($A121,EU_Extra!$A:$AD,COLUMN(EU_Extra!H$3),FALSE)=0,"",VLOOKUP($A121,EU_Extra!$A:$AD,COLUMN(EU_Extra!H$3),FALSE)),"")</f>
        <v>1.7224999999999999</v>
      </c>
      <c r="J121" s="3">
        <f>IFERROR(IF(VLOOKUP($A121,EU_Extra!$A:$AD,COLUMN(EU_Extra!I$3),FALSE)=0,"",VLOOKUP($A121,EU_Extra!$A:$AD,COLUMN(EU_Extra!I$3),FALSE)),"")</f>
        <v>13.422375999999998</v>
      </c>
      <c r="K121" s="3">
        <f>IFERROR(IF(VLOOKUP($A121,EU_Extra!$A:$AD,COLUMN(EU_Extra!J$3),FALSE)=0,"",VLOOKUP($A121,EU_Extra!$A:$AD,COLUMN(EU_Extra!J$3),FALSE)),"")</f>
        <v>3.4200000000000001E-2</v>
      </c>
      <c r="L121" s="3">
        <f>IFERROR(IF(VLOOKUP($A121,EU_Extra!$A:$AD,COLUMN(EU_Extra!K$3),FALSE)=0,"",VLOOKUP($A121,EU_Extra!$A:$AD,COLUMN(EU_Extra!K$3),FALSE)),"")</f>
        <v>0.17497599999999999</v>
      </c>
      <c r="M121" s="3">
        <f>IFERROR(IF(VLOOKUP($A121,EU_Extra!$A:$AD,COLUMN(EU_Extra!L$3),FALSE)=0,"",VLOOKUP($A121,EU_Extra!$A:$AD,COLUMN(EU_Extra!L$3),FALSE)),"")</f>
        <v>0.108084</v>
      </c>
      <c r="N121" s="3">
        <f>IFERROR(IF(VLOOKUP($A121,EU_Extra!$A:$AD,COLUMN(EU_Extra!M$3),FALSE)=0,"",VLOOKUP($A121,EU_Extra!$A:$AD,COLUMN(EU_Extra!M$3),FALSE)),"")</f>
        <v>1.0377985199999999</v>
      </c>
      <c r="O121" s="3">
        <f>IFERROR(IF(VLOOKUP($A121,EU_Extra!$A:$AD,COLUMN(EU_Extra!N$3),FALSE)=0,"",VLOOKUP($A121,EU_Extra!$A:$AD,COLUMN(EU_Extra!N$3),FALSE)),"")</f>
        <v>3.411836E-2</v>
      </c>
      <c r="P121" s="3">
        <f>IFERROR(IF(VLOOKUP($A121,EU_Extra!$A:$AD,COLUMN(EU_Extra!O$3),FALSE)=0,"",VLOOKUP($A121,EU_Extra!$A:$AD,COLUMN(EU_Extra!O$3),FALSE)),"")</f>
        <v>3.0837481599999998</v>
      </c>
      <c r="Q121" s="3">
        <f>IFERROR(IF(VLOOKUP($A121,EU_Extra!$A:$AD,COLUMN(EU_Extra!P$3),FALSE)=0,"",VLOOKUP($A121,EU_Extra!$A:$AD,COLUMN(EU_Extra!P$3),FALSE)),"")</f>
        <v>4.268752E-2</v>
      </c>
      <c r="R121" s="3">
        <f>IFERROR(IF(VLOOKUP($A121,EU_Extra!$A:$AD,COLUMN(EU_Extra!Q$3),FALSE)=0,"",VLOOKUP($A121,EU_Extra!$A:$AD,COLUMN(EU_Extra!Q$3),FALSE)),"")</f>
        <v>4.5260599999999998E-2</v>
      </c>
      <c r="S121" s="3">
        <f>IFERROR(IF(VLOOKUP($A121,EU_Extra!$A:$AD,COLUMN(EU_Extra!R$3),FALSE)=0,"",VLOOKUP($A121,EU_Extra!$A:$AD,COLUMN(EU_Extra!R$3),FALSE)),"")</f>
        <v>5.5497039999999997E-2</v>
      </c>
      <c r="T121" s="3">
        <f>IFERROR(IF(VLOOKUP($A121,EU_Extra!$A:$AD,COLUMN(EU_Extra!S$3),FALSE)=0,"",VLOOKUP($A121,EU_Extra!$A:$AD,COLUMN(EU_Extra!S$3),FALSE)),"")</f>
        <v>5.3595199999999996E-2</v>
      </c>
      <c r="U121" s="3">
        <f>IFERROR(IF(VLOOKUP($A121,EU_Extra!$A:$AD,COLUMN(EU_Extra!T$3),FALSE)=0,"",VLOOKUP($A121,EU_Extra!$A:$AD,COLUMN(EU_Extra!T$3),FALSE)),"")</f>
        <v>4.9868320000000001E-2</v>
      </c>
      <c r="V121" s="3">
        <f>IFERROR(IF(VLOOKUP($A121,EU_Extra!$A:$AD,COLUMN(EU_Extra!U$3),FALSE)=0,"",VLOOKUP($A121,EU_Extra!$A:$AD,COLUMN(EU_Extra!U$3),FALSE)),"")</f>
        <v>1.06049664</v>
      </c>
      <c r="W121" s="3">
        <f>IFERROR(IF(VLOOKUP($A121,EU_Extra!$A:$AD,COLUMN(EU_Extra!V$3),FALSE)=0,"",VLOOKUP($A121,EU_Extra!$A:$AD,COLUMN(EU_Extra!V$3),FALSE)),"")</f>
        <v>0.17288547999999998</v>
      </c>
      <c r="X121" s="3">
        <f>IFERROR(IF(VLOOKUP($A121,EU_Extra!$A:$AD,COLUMN(EU_Extra!W$3),FALSE)=0,"",VLOOKUP($A121,EU_Extra!$A:$AD,COLUMN(EU_Extra!W$3),FALSE)),"")</f>
        <v>0.20097656</v>
      </c>
      <c r="Y121" s="3">
        <f>IFERROR(IF(VLOOKUP($A121,EU_Extra!$A:$AD,COLUMN(EU_Extra!X$3),FALSE)=0,"",VLOOKUP($A121,EU_Extra!$A:$AD,COLUMN(EU_Extra!X$3),FALSE)),"")</f>
        <v>1.27420884</v>
      </c>
      <c r="Z121" s="3">
        <f>IFERROR(IF(VLOOKUP($A121,EU_Extra!$A:$AD,COLUMN(EU_Extra!Y$3),FALSE)=0,"",VLOOKUP($A121,EU_Extra!$A:$AD,COLUMN(EU_Extra!Y$3),FALSE)),"")</f>
        <v>7.006772E-2</v>
      </c>
      <c r="AA121" s="157">
        <f t="shared" si="18"/>
        <v>5.1519013333333321</v>
      </c>
      <c r="AB121" s="3">
        <f t="shared" si="19"/>
        <v>5.2986853333333334E-2</v>
      </c>
      <c r="AC121" s="3">
        <f t="shared" si="20"/>
        <v>0.47811955999999994</v>
      </c>
      <c r="AD121" s="3">
        <f t="shared" si="21"/>
        <v>0.54935696000000001</v>
      </c>
      <c r="AE121" s="3">
        <f t="shared" si="22"/>
        <v>0.67213827999999998</v>
      </c>
      <c r="AF121" s="3"/>
      <c r="AG121" s="3"/>
      <c r="AH121" s="3"/>
      <c r="AI121" s="3"/>
      <c r="AJ121" s="3" t="str">
        <f>IFERROR(IF(VLOOKUP($A121,EU_Extra!$A:$AD,COLUMN(EU_Extra!AC$3),FALSE)=0,"",VLOOKUP($A121,EU_Extra!$A:$AD,COLUMN(EU_Extra!AC$3),FALSE)),"")</f>
        <v/>
      </c>
      <c r="AK121" s="3" t="str">
        <f>IFERROR(IF(VLOOKUP($A121,EU_Extra!$A:$AD,COLUMN(EU_Extra!AD$3),FALSE)=0,"",VLOOKUP($A121,EU_Extra!$A:$AD,COLUMN(EU_Extra!AD$3),FALSE)),"")</f>
        <v/>
      </c>
      <c r="AO121" s="85" t="str">
        <f t="shared" si="23"/>
        <v>Ausfuhr_HK</v>
      </c>
      <c r="AP121" s="2" t="str">
        <f t="shared" si="24"/>
        <v>Ausfuhr</v>
      </c>
      <c r="AQ121" s="2" t="str">
        <f t="shared" si="25"/>
        <v>HK</v>
      </c>
      <c r="AR121" s="2" t="str">
        <f>VLOOKUP(AQ121,Countries!A:B,2,FALSE)</f>
        <v>Hong Kong</v>
      </c>
      <c r="AS121" s="3">
        <f t="shared" si="26"/>
        <v>7.006772E-2</v>
      </c>
      <c r="AT121" s="3">
        <f t="shared" si="27"/>
        <v>0.54935696000000001</v>
      </c>
      <c r="AU121" s="3">
        <f t="shared" si="28"/>
        <v>0.47928924000000001</v>
      </c>
      <c r="AV121" s="15">
        <f t="shared" si="29"/>
        <v>6.8403716899592419</v>
      </c>
      <c r="AW121" s="88">
        <f t="shared" si="30"/>
        <v>7.2233660693925172E-5</v>
      </c>
      <c r="AX121" s="89">
        <f t="shared" si="31"/>
        <v>3.8013216703255265E-4</v>
      </c>
    </row>
    <row r="122" spans="1:50">
      <c r="A122" s="85" t="str">
        <f t="shared" si="17"/>
        <v>Ausfuhr_IN</v>
      </c>
      <c r="B122" s="2" t="str">
        <f t="shared" si="32"/>
        <v>Ausfuhr</v>
      </c>
      <c r="C122" s="1" t="str">
        <f>Countries!A121</f>
        <v>IN</v>
      </c>
      <c r="D122" s="3" t="str">
        <f>IFERROR(IF(VLOOKUP($A122,EU_Extra!$A:$AD,COLUMN(EU_Extra!#REF!),FALSE)=0,"",VLOOKUP($A122,EU_Extra!$A:$AD,COLUMN(EU_Extra!#REF!),FALSE)),"")</f>
        <v/>
      </c>
      <c r="E122" s="3" t="str">
        <f>IFERROR(IF(VLOOKUP($A122,EU_Extra!$A:$AD,COLUMN(EU_Extra!#REF!),FALSE)=0,"",VLOOKUP($A122,EU_Extra!$A:$AD,COLUMN(EU_Extra!#REF!),FALSE)),"")</f>
        <v/>
      </c>
      <c r="F122" s="3">
        <f>IFERROR(IF(VLOOKUP($A122,EU_Extra!$A:$AD,COLUMN(EU_Extra!E$3),FALSE)=0,"",VLOOKUP($A122,EU_Extra!$A:$AD,COLUMN(EU_Extra!E$3),FALSE)),"")</f>
        <v>0.28711300000000001</v>
      </c>
      <c r="G122" s="3">
        <f>IFERROR(IF(VLOOKUP($A122,EU_Extra!$A:$AD,COLUMN(EU_Extra!F$3),FALSE)=0,"",VLOOKUP($A122,EU_Extra!$A:$AD,COLUMN(EU_Extra!F$3),FALSE)),"")</f>
        <v>4.6899999999999997E-2</v>
      </c>
      <c r="H122" s="3">
        <f>IFERROR(IF(VLOOKUP($A122,EU_Extra!$A:$AD,COLUMN(EU_Extra!G$3),FALSE)=0,"",VLOOKUP($A122,EU_Extra!$A:$AD,COLUMN(EU_Extra!G$3),FALSE)),"")</f>
        <v>0.44194999999999995</v>
      </c>
      <c r="I122" s="3">
        <f>IFERROR(IF(VLOOKUP($A122,EU_Extra!$A:$AD,COLUMN(EU_Extra!H$3),FALSE)=0,"",VLOOKUP($A122,EU_Extra!$A:$AD,COLUMN(EU_Extra!H$3),FALSE)),"")</f>
        <v>3.8028499999999998</v>
      </c>
      <c r="J122" s="3">
        <f>IFERROR(IF(VLOOKUP($A122,EU_Extra!$A:$AD,COLUMN(EU_Extra!I$3),FALSE)=0,"",VLOOKUP($A122,EU_Extra!$A:$AD,COLUMN(EU_Extra!I$3),FALSE)),"")</f>
        <v>1.4303999999999999</v>
      </c>
      <c r="K122" s="3">
        <f>IFERROR(IF(VLOOKUP($A122,EU_Extra!$A:$AD,COLUMN(EU_Extra!J$3),FALSE)=0,"",VLOOKUP($A122,EU_Extra!$A:$AD,COLUMN(EU_Extra!J$3),FALSE)),"")</f>
        <v>9.6491999999999994E-2</v>
      </c>
      <c r="L122" s="3">
        <f>IFERROR(IF(VLOOKUP($A122,EU_Extra!$A:$AD,COLUMN(EU_Extra!K$3),FALSE)=0,"",VLOOKUP($A122,EU_Extra!$A:$AD,COLUMN(EU_Extra!K$3),FALSE)),"")</f>
        <v>0.1278</v>
      </c>
      <c r="M122" s="3">
        <f>IFERROR(IF(VLOOKUP($A122,EU_Extra!$A:$AD,COLUMN(EU_Extra!L$3),FALSE)=0,"",VLOOKUP($A122,EU_Extra!$A:$AD,COLUMN(EU_Extra!L$3),FALSE)),"")</f>
        <v>4.8999999999999995E-2</v>
      </c>
      <c r="N122" s="3">
        <f>IFERROR(IF(VLOOKUP($A122,EU_Extra!$A:$AD,COLUMN(EU_Extra!M$3),FALSE)=0,"",VLOOKUP($A122,EU_Extra!$A:$AD,COLUMN(EU_Extra!M$3),FALSE)),"")</f>
        <v>55.834282199999997</v>
      </c>
      <c r="O122" s="3">
        <f>IFERROR(IF(VLOOKUP($A122,EU_Extra!$A:$AD,COLUMN(EU_Extra!N$3),FALSE)=0,"",VLOOKUP($A122,EU_Extra!$A:$AD,COLUMN(EU_Extra!N$3),FALSE)),"")</f>
        <v>0.31165399999999999</v>
      </c>
      <c r="P122" s="3">
        <f>IFERROR(IF(VLOOKUP($A122,EU_Extra!$A:$AD,COLUMN(EU_Extra!O$3),FALSE)=0,"",VLOOKUP($A122,EU_Extra!$A:$AD,COLUMN(EU_Extra!O$3),FALSE)),"")</f>
        <v>0.21818708000000001</v>
      </c>
      <c r="Q122" s="3">
        <f>IFERROR(IF(VLOOKUP($A122,EU_Extra!$A:$AD,COLUMN(EU_Extra!P$3),FALSE)=0,"",VLOOKUP($A122,EU_Extra!$A:$AD,COLUMN(EU_Extra!P$3),FALSE)),"")</f>
        <v>0.78410212000000001</v>
      </c>
      <c r="R122" s="3">
        <f>IFERROR(IF(VLOOKUP($A122,EU_Extra!$A:$AD,COLUMN(EU_Extra!Q$3),FALSE)=0,"",VLOOKUP($A122,EU_Extra!$A:$AD,COLUMN(EU_Extra!Q$3),FALSE)),"")</f>
        <v>0.56848532000000007</v>
      </c>
      <c r="S122" s="3">
        <f>IFERROR(IF(VLOOKUP($A122,EU_Extra!$A:$AD,COLUMN(EU_Extra!R$3),FALSE)=0,"",VLOOKUP($A122,EU_Extra!$A:$AD,COLUMN(EU_Extra!R$3),FALSE)),"")</f>
        <v>0.17488791999999997</v>
      </c>
      <c r="T122" s="3">
        <f>IFERROR(IF(VLOOKUP($A122,EU_Extra!$A:$AD,COLUMN(EU_Extra!S$3),FALSE)=0,"",VLOOKUP($A122,EU_Extra!$A:$AD,COLUMN(EU_Extra!S$3),FALSE)),"")</f>
        <v>0.1354088</v>
      </c>
      <c r="U122" s="3">
        <f>IFERROR(IF(VLOOKUP($A122,EU_Extra!$A:$AD,COLUMN(EU_Extra!T$3),FALSE)=0,"",VLOOKUP($A122,EU_Extra!$A:$AD,COLUMN(EU_Extra!T$3),FALSE)),"")</f>
        <v>9.3916999999999987E-2</v>
      </c>
      <c r="V122" s="3">
        <f>IFERROR(IF(VLOOKUP($A122,EU_Extra!$A:$AD,COLUMN(EU_Extra!U$3),FALSE)=0,"",VLOOKUP($A122,EU_Extra!$A:$AD,COLUMN(EU_Extra!U$3),FALSE)),"")</f>
        <v>1.25848976</v>
      </c>
      <c r="W122" s="3">
        <f>IFERROR(IF(VLOOKUP($A122,EU_Extra!$A:$AD,COLUMN(EU_Extra!V$3),FALSE)=0,"",VLOOKUP($A122,EU_Extra!$A:$AD,COLUMN(EU_Extra!V$3),FALSE)),"")</f>
        <v>0.34393728000000001</v>
      </c>
      <c r="X122" s="3">
        <f>IFERROR(IF(VLOOKUP($A122,EU_Extra!$A:$AD,COLUMN(EU_Extra!W$3),FALSE)=0,"",VLOOKUP($A122,EU_Extra!$A:$AD,COLUMN(EU_Extra!W$3),FALSE)),"")</f>
        <v>0.3916926</v>
      </c>
      <c r="Y122" s="3">
        <f>IFERROR(IF(VLOOKUP($A122,EU_Extra!$A:$AD,COLUMN(EU_Extra!X$3),FALSE)=0,"",VLOOKUP($A122,EU_Extra!$A:$AD,COLUMN(EU_Extra!X$3),FALSE)),"")</f>
        <v>8.6397248399999995</v>
      </c>
      <c r="Z122" s="3">
        <f>IFERROR(IF(VLOOKUP($A122,EU_Extra!$A:$AD,COLUMN(EU_Extra!Y$3),FALSE)=0,"",VLOOKUP($A122,EU_Extra!$A:$AD,COLUMN(EU_Extra!Y$3),FALSE)),"")</f>
        <v>3.44091368</v>
      </c>
      <c r="AA122" s="157">
        <f t="shared" si="18"/>
        <v>1.891733333333333</v>
      </c>
      <c r="AB122" s="3">
        <f t="shared" si="19"/>
        <v>0.13473790666666666</v>
      </c>
      <c r="AC122" s="3">
        <f t="shared" si="20"/>
        <v>0.66470654666666673</v>
      </c>
      <c r="AD122" s="3">
        <f t="shared" si="21"/>
        <v>3.1251182399999995</v>
      </c>
      <c r="AE122" s="3">
        <f t="shared" si="22"/>
        <v>6.0403192599999995</v>
      </c>
      <c r="AF122" s="3"/>
      <c r="AG122" s="3"/>
      <c r="AH122" s="3"/>
      <c r="AI122" s="3"/>
      <c r="AJ122" s="3" t="str">
        <f>IFERROR(IF(VLOOKUP($A122,EU_Extra!$A:$AD,COLUMN(EU_Extra!AC$3),FALSE)=0,"",VLOOKUP($A122,EU_Extra!$A:$AD,COLUMN(EU_Extra!AC$3),FALSE)),"")</f>
        <v/>
      </c>
      <c r="AK122" s="3" t="str">
        <f>IFERROR(IF(VLOOKUP($A122,EU_Extra!$A:$AD,COLUMN(EU_Extra!AD$3),FALSE)=0,"",VLOOKUP($A122,EU_Extra!$A:$AD,COLUMN(EU_Extra!AD$3),FALSE)),"")</f>
        <v/>
      </c>
      <c r="AO122" s="85" t="str">
        <f t="shared" si="23"/>
        <v>Ausfuhr_IN</v>
      </c>
      <c r="AP122" s="2" t="str">
        <f t="shared" si="24"/>
        <v>Ausfuhr</v>
      </c>
      <c r="AQ122" s="2" t="str">
        <f t="shared" si="25"/>
        <v>IN</v>
      </c>
      <c r="AR122" s="2" t="str">
        <f>VLOOKUP(AQ122,Countries!A:B,2,FALSE)</f>
        <v>Indien</v>
      </c>
      <c r="AS122" s="3">
        <f t="shared" si="26"/>
        <v>3.44091368</v>
      </c>
      <c r="AT122" s="3">
        <f t="shared" si="27"/>
        <v>3.1251182399999995</v>
      </c>
      <c r="AU122" s="3">
        <f t="shared" si="28"/>
        <v>-0.31579544000000048</v>
      </c>
      <c r="AV122" s="15">
        <f t="shared" si="29"/>
        <v>-9.1776504701876899E-2</v>
      </c>
      <c r="AW122" s="88">
        <f t="shared" si="30"/>
        <v>3.5416037725024504E-3</v>
      </c>
      <c r="AX122" s="89">
        <f t="shared" si="31"/>
        <v>2.1618995749686626E-3</v>
      </c>
    </row>
    <row r="123" spans="1:50">
      <c r="A123" s="85" t="str">
        <f t="shared" si="17"/>
        <v>Ausfuhr_ID</v>
      </c>
      <c r="B123" s="2" t="str">
        <f t="shared" si="32"/>
        <v>Ausfuhr</v>
      </c>
      <c r="C123" s="1" t="str">
        <f>Countries!A122</f>
        <v>ID</v>
      </c>
      <c r="D123" s="3" t="str">
        <f>IFERROR(IF(VLOOKUP($A123,EU_Extra!$A:$AD,COLUMN(EU_Extra!#REF!),FALSE)=0,"",VLOOKUP($A123,EU_Extra!$A:$AD,COLUMN(EU_Extra!#REF!),FALSE)),"")</f>
        <v/>
      </c>
      <c r="E123" s="3" t="str">
        <f>IFERROR(IF(VLOOKUP($A123,EU_Extra!$A:$AD,COLUMN(EU_Extra!#REF!),FALSE)=0,"",VLOOKUP($A123,EU_Extra!$A:$AD,COLUMN(EU_Extra!#REF!),FALSE)),"")</f>
        <v/>
      </c>
      <c r="F123" s="3">
        <f>IFERROR(IF(VLOOKUP($A123,EU_Extra!$A:$AD,COLUMN(EU_Extra!E$3),FALSE)=0,"",VLOOKUP($A123,EU_Extra!$A:$AD,COLUMN(EU_Extra!E$3),FALSE)),"")</f>
        <v>24.614991999999997</v>
      </c>
      <c r="G123" s="3">
        <f>IFERROR(IF(VLOOKUP($A123,EU_Extra!$A:$AD,COLUMN(EU_Extra!F$3),FALSE)=0,"",VLOOKUP($A123,EU_Extra!$A:$AD,COLUMN(EU_Extra!F$3),FALSE)),"")</f>
        <v>40.0518</v>
      </c>
      <c r="H123" s="3">
        <f>IFERROR(IF(VLOOKUP($A123,EU_Extra!$A:$AD,COLUMN(EU_Extra!G$3),FALSE)=0,"",VLOOKUP($A123,EU_Extra!$A:$AD,COLUMN(EU_Extra!G$3),FALSE)),"")</f>
        <v>18.567899999999998</v>
      </c>
      <c r="I123" s="3">
        <f>IFERROR(IF(VLOOKUP($A123,EU_Extra!$A:$AD,COLUMN(EU_Extra!H$3),FALSE)=0,"",VLOOKUP($A123,EU_Extra!$A:$AD,COLUMN(EU_Extra!H$3),FALSE)),"")</f>
        <v>129.60810000000001</v>
      </c>
      <c r="J123" s="3">
        <f>IFERROR(IF(VLOOKUP($A123,EU_Extra!$A:$AD,COLUMN(EU_Extra!I$3),FALSE)=0,"",VLOOKUP($A123,EU_Extra!$A:$AD,COLUMN(EU_Extra!I$3),FALSE)),"")</f>
        <v>262.79179999999997</v>
      </c>
      <c r="K123" s="3">
        <f>IFERROR(IF(VLOOKUP($A123,EU_Extra!$A:$AD,COLUMN(EU_Extra!J$3),FALSE)=0,"",VLOOKUP($A123,EU_Extra!$A:$AD,COLUMN(EU_Extra!J$3),FALSE)),"")</f>
        <v>0.19159999999999999</v>
      </c>
      <c r="L123" s="3">
        <f>IFERROR(IF(VLOOKUP($A123,EU_Extra!$A:$AD,COLUMN(EU_Extra!K$3),FALSE)=0,"",VLOOKUP($A123,EU_Extra!$A:$AD,COLUMN(EU_Extra!K$3),FALSE)),"")</f>
        <v>0.27781999999999996</v>
      </c>
      <c r="M123" s="3">
        <f>IFERROR(IF(VLOOKUP($A123,EU_Extra!$A:$AD,COLUMN(EU_Extra!L$3),FALSE)=0,"",VLOOKUP($A123,EU_Extra!$A:$AD,COLUMN(EU_Extra!L$3),FALSE)),"")</f>
        <v>0.16009999999999999</v>
      </c>
      <c r="N123" s="3">
        <f>IFERROR(IF(VLOOKUP($A123,EU_Extra!$A:$AD,COLUMN(EU_Extra!M$3),FALSE)=0,"",VLOOKUP($A123,EU_Extra!$A:$AD,COLUMN(EU_Extra!M$3),FALSE)),"")</f>
        <v>3.7154989999999999</v>
      </c>
      <c r="O123" s="3">
        <f>IFERROR(IF(VLOOKUP($A123,EU_Extra!$A:$AD,COLUMN(EU_Extra!N$3),FALSE)=0,"",VLOOKUP($A123,EU_Extra!$A:$AD,COLUMN(EU_Extra!N$3),FALSE)),"")</f>
        <v>2.0808999999999998E-2</v>
      </c>
      <c r="P123" s="3">
        <f>IFERROR(IF(VLOOKUP($A123,EU_Extra!$A:$AD,COLUMN(EU_Extra!O$3),FALSE)=0,"",VLOOKUP($A123,EU_Extra!$A:$AD,COLUMN(EU_Extra!O$3),FALSE)),"")</f>
        <v>1.0173999999999999E-2</v>
      </c>
      <c r="Q123" s="3">
        <f>IFERROR(IF(VLOOKUP($A123,EU_Extra!$A:$AD,COLUMN(EU_Extra!P$3),FALSE)=0,"",VLOOKUP($A123,EU_Extra!$A:$AD,COLUMN(EU_Extra!P$3),FALSE)),"")</f>
        <v>1.6215E-2</v>
      </c>
      <c r="R123" s="3">
        <f>IFERROR(IF(VLOOKUP($A123,EU_Extra!$A:$AD,COLUMN(EU_Extra!Q$3),FALSE)=0,"",VLOOKUP($A123,EU_Extra!$A:$AD,COLUMN(EU_Extra!Q$3),FALSE)),"")</f>
        <v>1.8696799999999999E-3</v>
      </c>
      <c r="S123" s="3">
        <f>IFERROR(IF(VLOOKUP($A123,EU_Extra!$A:$AD,COLUMN(EU_Extra!R$3),FALSE)=0,"",VLOOKUP($A123,EU_Extra!$A:$AD,COLUMN(EU_Extra!R$3),FALSE)),"")</f>
        <v>5.7279999999999996E-3</v>
      </c>
      <c r="T123" s="3">
        <f>IFERROR(IF(VLOOKUP($A123,EU_Extra!$A:$AD,COLUMN(EU_Extra!S$3),FALSE)=0,"",VLOOKUP($A123,EU_Extra!$A:$AD,COLUMN(EU_Extra!S$3),FALSE)),"")</f>
        <v>9.8180000000000003E-3</v>
      </c>
      <c r="U123" s="3">
        <f>IFERROR(IF(VLOOKUP($A123,EU_Extra!$A:$AD,COLUMN(EU_Extra!T$3),FALSE)=0,"",VLOOKUP($A123,EU_Extra!$A:$AD,COLUMN(EU_Extra!T$3),FALSE)),"")</f>
        <v>8.0519999999999995E-4</v>
      </c>
      <c r="V123" s="3">
        <f>IFERROR(IF(VLOOKUP($A123,EU_Extra!$A:$AD,COLUMN(EU_Extra!U$3),FALSE)=0,"",VLOOKUP($A123,EU_Extra!$A:$AD,COLUMN(EU_Extra!U$3),FALSE)),"")</f>
        <v>6.8800000000000003E-4</v>
      </c>
      <c r="W123" s="3">
        <f>IFERROR(IF(VLOOKUP($A123,EU_Extra!$A:$AD,COLUMN(EU_Extra!V$3),FALSE)=0,"",VLOOKUP($A123,EU_Extra!$A:$AD,COLUMN(EU_Extra!V$3),FALSE)),"")</f>
        <v>2.0899999999999998E-4</v>
      </c>
      <c r="X123" s="3">
        <f>IFERROR(IF(VLOOKUP($A123,EU_Extra!$A:$AD,COLUMN(EU_Extra!W$3),FALSE)=0,"",VLOOKUP($A123,EU_Extra!$A:$AD,COLUMN(EU_Extra!W$3),FALSE)),"")</f>
        <v>1.7891999999999998E-2</v>
      </c>
      <c r="Y123" s="3">
        <f>IFERROR(IF(VLOOKUP($A123,EU_Extra!$A:$AD,COLUMN(EU_Extra!X$3),FALSE)=0,"",VLOOKUP($A123,EU_Extra!$A:$AD,COLUMN(EU_Extra!X$3),FALSE)),"")</f>
        <v>2.5820000000000001E-3</v>
      </c>
      <c r="Z123" s="3">
        <f>IFERROR(IF(VLOOKUP($A123,EU_Extra!$A:$AD,COLUMN(EU_Extra!Y$3),FALSE)=0,"",VLOOKUP($A123,EU_Extra!$A:$AD,COLUMN(EU_Extra!Y$3),FALSE)),"")</f>
        <v>6.1309999999999993E-3</v>
      </c>
      <c r="AA123" s="157">
        <f t="shared" si="18"/>
        <v>136.98926666666668</v>
      </c>
      <c r="AB123" s="3">
        <f t="shared" si="19"/>
        <v>5.4504000000000002E-3</v>
      </c>
      <c r="AC123" s="3">
        <f t="shared" si="20"/>
        <v>6.2629999999999986E-3</v>
      </c>
      <c r="AD123" s="3">
        <f t="shared" si="21"/>
        <v>6.894333333333333E-3</v>
      </c>
      <c r="AE123" s="3">
        <f t="shared" si="22"/>
        <v>4.3564999999999993E-3</v>
      </c>
      <c r="AF123" s="3"/>
      <c r="AG123" s="3"/>
      <c r="AH123" s="3"/>
      <c r="AI123" s="3"/>
      <c r="AJ123" s="3" t="str">
        <f>IFERROR(IF(VLOOKUP($A123,EU_Extra!$A:$AD,COLUMN(EU_Extra!AC$3),FALSE)=0,"",VLOOKUP($A123,EU_Extra!$A:$AD,COLUMN(EU_Extra!AC$3),FALSE)),"")</f>
        <v/>
      </c>
      <c r="AK123" s="3" t="str">
        <f>IFERROR(IF(VLOOKUP($A123,EU_Extra!$A:$AD,COLUMN(EU_Extra!AD$3),FALSE)=0,"",VLOOKUP($A123,EU_Extra!$A:$AD,COLUMN(EU_Extra!AD$3),FALSE)),"")</f>
        <v/>
      </c>
      <c r="AO123" s="85" t="str">
        <f t="shared" si="23"/>
        <v>Ausfuhr_ID</v>
      </c>
      <c r="AP123" s="2" t="str">
        <f t="shared" si="24"/>
        <v>Ausfuhr</v>
      </c>
      <c r="AQ123" s="2" t="str">
        <f t="shared" si="25"/>
        <v>ID</v>
      </c>
      <c r="AR123" s="2" t="str">
        <f>VLOOKUP(AQ123,Countries!A:B,2,FALSE)</f>
        <v>Indonesien</v>
      </c>
      <c r="AS123" s="3">
        <f t="shared" si="26"/>
        <v>6.1309999999999993E-3</v>
      </c>
      <c r="AT123" s="3">
        <f t="shared" si="27"/>
        <v>6.894333333333333E-3</v>
      </c>
      <c r="AU123" s="3">
        <f t="shared" si="28"/>
        <v>7.6333333333333375E-4</v>
      </c>
      <c r="AV123" s="15">
        <f t="shared" si="29"/>
        <v>0.12450400734844787</v>
      </c>
      <c r="AW123" s="88">
        <f t="shared" si="30"/>
        <v>6.4301969882059124E-6</v>
      </c>
      <c r="AX123" s="89">
        <f t="shared" si="31"/>
        <v>4.8891110328545365E-6</v>
      </c>
    </row>
    <row r="124" spans="1:50">
      <c r="A124" s="85" t="str">
        <f t="shared" si="17"/>
        <v>Ausfuhr_IQ</v>
      </c>
      <c r="B124" s="2" t="str">
        <f t="shared" si="32"/>
        <v>Ausfuhr</v>
      </c>
      <c r="C124" s="1" t="str">
        <f>Countries!A123</f>
        <v>IQ</v>
      </c>
      <c r="D124" s="3" t="str">
        <f>IFERROR(IF(VLOOKUP($A124,EU_Extra!$A:$AD,COLUMN(EU_Extra!#REF!),FALSE)=0,"",VLOOKUP($A124,EU_Extra!$A:$AD,COLUMN(EU_Extra!#REF!),FALSE)),"")</f>
        <v/>
      </c>
      <c r="E124" s="3" t="str">
        <f>IFERROR(IF(VLOOKUP($A124,EU_Extra!$A:$AD,COLUMN(EU_Extra!#REF!),FALSE)=0,"",VLOOKUP($A124,EU_Extra!$A:$AD,COLUMN(EU_Extra!#REF!),FALSE)),"")</f>
        <v/>
      </c>
      <c r="F124" s="3">
        <f>IFERROR(IF(VLOOKUP($A124,EU_Extra!$A:$AD,COLUMN(EU_Extra!E$3),FALSE)=0,"",VLOOKUP($A124,EU_Extra!$A:$AD,COLUMN(EU_Extra!E$3),FALSE)),"")</f>
        <v>96.473299999999995</v>
      </c>
      <c r="G124" s="3">
        <f>IFERROR(IF(VLOOKUP($A124,EU_Extra!$A:$AD,COLUMN(EU_Extra!F$3),FALSE)=0,"",VLOOKUP($A124,EU_Extra!$A:$AD,COLUMN(EU_Extra!F$3),FALSE)),"")</f>
        <v>128.7835</v>
      </c>
      <c r="H124" s="3">
        <f>IFERROR(IF(VLOOKUP($A124,EU_Extra!$A:$AD,COLUMN(EU_Extra!G$3),FALSE)=0,"",VLOOKUP($A124,EU_Extra!$A:$AD,COLUMN(EU_Extra!G$3),FALSE)),"")</f>
        <v>58.236399999999996</v>
      </c>
      <c r="I124" s="3">
        <f>IFERROR(IF(VLOOKUP($A124,EU_Extra!$A:$AD,COLUMN(EU_Extra!H$3),FALSE)=0,"",VLOOKUP($A124,EU_Extra!$A:$AD,COLUMN(EU_Extra!H$3),FALSE)),"")</f>
        <v>19.903600000000001</v>
      </c>
      <c r="J124" s="3">
        <f>IFERROR(IF(VLOOKUP($A124,EU_Extra!$A:$AD,COLUMN(EU_Extra!I$3),FALSE)=0,"",VLOOKUP($A124,EU_Extra!$A:$AD,COLUMN(EU_Extra!I$3),FALSE)),"")</f>
        <v>44.5227</v>
      </c>
      <c r="K124" s="3">
        <f>IFERROR(IF(VLOOKUP($A124,EU_Extra!$A:$AD,COLUMN(EU_Extra!J$3),FALSE)=0,"",VLOOKUP($A124,EU_Extra!$A:$AD,COLUMN(EU_Extra!J$3),FALSE)),"")</f>
        <v>7.3999999999999995E-3</v>
      </c>
      <c r="L124" s="3">
        <f>IFERROR(IF(VLOOKUP($A124,EU_Extra!$A:$AD,COLUMN(EU_Extra!K$3),FALSE)=0,"",VLOOKUP($A124,EU_Extra!$A:$AD,COLUMN(EU_Extra!K$3),FALSE)),"")</f>
        <v>6.6999999999999994E-3</v>
      </c>
      <c r="M124" s="3">
        <f>IFERROR(IF(VLOOKUP($A124,EU_Extra!$A:$AD,COLUMN(EU_Extra!L$3),FALSE)=0,"",VLOOKUP($A124,EU_Extra!$A:$AD,COLUMN(EU_Extra!L$3),FALSE)),"")</f>
        <v>9.9999999999999991E-5</v>
      </c>
      <c r="N124" s="3">
        <f>IFERROR(IF(VLOOKUP($A124,EU_Extra!$A:$AD,COLUMN(EU_Extra!M$3),FALSE)=0,"",VLOOKUP($A124,EU_Extra!$A:$AD,COLUMN(EU_Extra!M$3),FALSE)),"")</f>
        <v>3.2406159999999997</v>
      </c>
      <c r="O124" s="3">
        <f>IFERROR(IF(VLOOKUP($A124,EU_Extra!$A:$AD,COLUMN(EU_Extra!N$3),FALSE)=0,"",VLOOKUP($A124,EU_Extra!$A:$AD,COLUMN(EU_Extra!N$3),FALSE)),"")</f>
        <v>8.1599999999999999E-4</v>
      </c>
      <c r="P124" s="3">
        <f>IFERROR(IF(VLOOKUP($A124,EU_Extra!$A:$AD,COLUMN(EU_Extra!O$3),FALSE)=0,"",VLOOKUP($A124,EU_Extra!$A:$AD,COLUMN(EU_Extra!O$3),FALSE)),"")</f>
        <v>49.884172999999997</v>
      </c>
      <c r="Q124" s="3">
        <f>IFERROR(IF(VLOOKUP($A124,EU_Extra!$A:$AD,COLUMN(EU_Extra!P$3),FALSE)=0,"",VLOOKUP($A124,EU_Extra!$A:$AD,COLUMN(EU_Extra!P$3),FALSE)),"")</f>
        <v>76.017737080000003</v>
      </c>
      <c r="R124" s="3">
        <f>IFERROR(IF(VLOOKUP($A124,EU_Extra!$A:$AD,COLUMN(EU_Extra!Q$3),FALSE)=0,"",VLOOKUP($A124,EU_Extra!$A:$AD,COLUMN(EU_Extra!Q$3),FALSE)),"")</f>
        <v>92.006408119999989</v>
      </c>
      <c r="S124" s="3">
        <f>IFERROR(IF(VLOOKUP($A124,EU_Extra!$A:$AD,COLUMN(EU_Extra!R$3),FALSE)=0,"",VLOOKUP($A124,EU_Extra!$A:$AD,COLUMN(EU_Extra!R$3),FALSE)),"")</f>
        <v>2.5498E-2</v>
      </c>
      <c r="T124" s="3">
        <f>IFERROR(IF(VLOOKUP($A124,EU_Extra!$A:$AD,COLUMN(EU_Extra!S$3),FALSE)=0,"",VLOOKUP($A124,EU_Extra!$A:$AD,COLUMN(EU_Extra!S$3),FALSE)),"")</f>
        <v>2.6034399999999999E-2</v>
      </c>
      <c r="U124" s="3">
        <f>IFERROR(IF(VLOOKUP($A124,EU_Extra!$A:$AD,COLUMN(EU_Extra!T$3),FALSE)=0,"",VLOOKUP($A124,EU_Extra!$A:$AD,COLUMN(EU_Extra!T$3),FALSE)),"")</f>
        <v>4.0891999999999994E-3</v>
      </c>
      <c r="V124" s="3">
        <f>IFERROR(IF(VLOOKUP($A124,EU_Extra!$A:$AD,COLUMN(EU_Extra!U$3),FALSE)=0,"",VLOOKUP($A124,EU_Extra!$A:$AD,COLUMN(EU_Extra!U$3),FALSE)),"")</f>
        <v>8.0565665200000005</v>
      </c>
      <c r="W124" s="3">
        <f>IFERROR(IF(VLOOKUP($A124,EU_Extra!$A:$AD,COLUMN(EU_Extra!V$3),FALSE)=0,"",VLOOKUP($A124,EU_Extra!$A:$AD,COLUMN(EU_Extra!V$3),FALSE)),"")</f>
        <v>0.99007499999999993</v>
      </c>
      <c r="X124" s="3">
        <f>IFERROR(IF(VLOOKUP($A124,EU_Extra!$A:$AD,COLUMN(EU_Extra!W$3),FALSE)=0,"",VLOOKUP($A124,EU_Extra!$A:$AD,COLUMN(EU_Extra!W$3),FALSE)),"")</f>
        <v>1.8363000000000001E-2</v>
      </c>
      <c r="Y124" s="3">
        <f>IFERROR(IF(VLOOKUP($A124,EU_Extra!$A:$AD,COLUMN(EU_Extra!X$3),FALSE)=0,"",VLOOKUP($A124,EU_Extra!$A:$AD,COLUMN(EU_Extra!X$3),FALSE)),"")</f>
        <v>2.6019479999999998E-2</v>
      </c>
      <c r="Z124" s="3">
        <f>IFERROR(IF(VLOOKUP($A124,EU_Extra!$A:$AD,COLUMN(EU_Extra!Y$3),FALSE)=0,"",VLOOKUP($A124,EU_Extra!$A:$AD,COLUMN(EU_Extra!Y$3),FALSE)),"")</f>
        <v>3.1527559999999996E-2</v>
      </c>
      <c r="AA124" s="157">
        <f t="shared" si="18"/>
        <v>40.887566666666665</v>
      </c>
      <c r="AB124" s="3">
        <f t="shared" si="19"/>
        <v>1.8540533333333335E-2</v>
      </c>
      <c r="AC124" s="3">
        <f t="shared" si="20"/>
        <v>3.0216681733333335</v>
      </c>
      <c r="AD124" s="3">
        <f t="shared" si="21"/>
        <v>0.34481915999999996</v>
      </c>
      <c r="AE124" s="3">
        <f t="shared" si="22"/>
        <v>2.8773519999999997E-2</v>
      </c>
      <c r="AF124" s="3"/>
      <c r="AG124" s="3"/>
      <c r="AH124" s="3"/>
      <c r="AI124" s="3"/>
      <c r="AJ124" s="3" t="str">
        <f>IFERROR(IF(VLOOKUP($A124,EU_Extra!$A:$AD,COLUMN(EU_Extra!AC$3),FALSE)=0,"",VLOOKUP($A124,EU_Extra!$A:$AD,COLUMN(EU_Extra!AC$3),FALSE)),"")</f>
        <v/>
      </c>
      <c r="AK124" s="3" t="str">
        <f>IFERROR(IF(VLOOKUP($A124,EU_Extra!$A:$AD,COLUMN(EU_Extra!AD$3),FALSE)=0,"",VLOOKUP($A124,EU_Extra!$A:$AD,COLUMN(EU_Extra!AD$3),FALSE)),"")</f>
        <v/>
      </c>
      <c r="AO124" s="85" t="str">
        <f t="shared" si="23"/>
        <v>Ausfuhr_IQ</v>
      </c>
      <c r="AP124" s="2" t="str">
        <f t="shared" si="24"/>
        <v>Ausfuhr</v>
      </c>
      <c r="AQ124" s="2" t="str">
        <f t="shared" si="25"/>
        <v>IQ</v>
      </c>
      <c r="AR124" s="2" t="str">
        <f>VLOOKUP(AQ124,Countries!A:B,2,FALSE)</f>
        <v>Irak</v>
      </c>
      <c r="AS124" s="3">
        <f t="shared" si="26"/>
        <v>3.1527559999999996E-2</v>
      </c>
      <c r="AT124" s="3">
        <f t="shared" si="27"/>
        <v>0.34481915999999996</v>
      </c>
      <c r="AU124" s="3">
        <f t="shared" si="28"/>
        <v>0.31329159999999995</v>
      </c>
      <c r="AV124" s="15">
        <f t="shared" si="29"/>
        <v>9.9370710519569148</v>
      </c>
      <c r="AW124" s="88">
        <f t="shared" si="30"/>
        <v>3.2570048141817194E-5</v>
      </c>
      <c r="AX124" s="89">
        <f t="shared" si="31"/>
        <v>2.3864745075119186E-4</v>
      </c>
    </row>
    <row r="125" spans="1:50">
      <c r="A125" s="85" t="str">
        <f t="shared" si="17"/>
        <v>Ausfuhr_IE</v>
      </c>
      <c r="B125" s="2" t="str">
        <f t="shared" si="32"/>
        <v>Ausfuhr</v>
      </c>
      <c r="C125" s="1" t="str">
        <f>Countries!A124</f>
        <v>IE</v>
      </c>
      <c r="D125" s="3" t="str">
        <f>IFERROR(IF(VLOOKUP($A125,EU_Extra!$A:$AD,COLUMN(EU_Extra!#REF!),FALSE)=0,"",VLOOKUP($A125,EU_Extra!$A:$AD,COLUMN(EU_Extra!#REF!),FALSE)),"")</f>
        <v/>
      </c>
      <c r="E125" s="3" t="str">
        <f>IFERROR(IF(VLOOKUP($A125,EU_Extra!$A:$AD,COLUMN(EU_Extra!#REF!),FALSE)=0,"",VLOOKUP($A125,EU_Extra!$A:$AD,COLUMN(EU_Extra!#REF!),FALSE)),"")</f>
        <v/>
      </c>
      <c r="F125" s="3" t="str">
        <f>IFERROR(IF(VLOOKUP($A125,EU_Extra!$A:$AD,COLUMN(EU_Extra!E$3),FALSE)=0,"",VLOOKUP($A125,EU_Extra!$A:$AD,COLUMN(EU_Extra!E$3),FALSE)),"")</f>
        <v/>
      </c>
      <c r="G125" s="3" t="str">
        <f>IFERROR(IF(VLOOKUP($A125,EU_Extra!$A:$AD,COLUMN(EU_Extra!F$3),FALSE)=0,"",VLOOKUP($A125,EU_Extra!$A:$AD,COLUMN(EU_Extra!F$3),FALSE)),"")</f>
        <v/>
      </c>
      <c r="H125" s="3" t="str">
        <f>IFERROR(IF(VLOOKUP($A125,EU_Extra!$A:$AD,COLUMN(EU_Extra!G$3),FALSE)=0,"",VLOOKUP($A125,EU_Extra!$A:$AD,COLUMN(EU_Extra!G$3),FALSE)),"")</f>
        <v/>
      </c>
      <c r="I125" s="3" t="str">
        <f>IFERROR(IF(VLOOKUP($A125,EU_Extra!$A:$AD,COLUMN(EU_Extra!H$3),FALSE)=0,"",VLOOKUP($A125,EU_Extra!$A:$AD,COLUMN(EU_Extra!H$3),FALSE)),"")</f>
        <v/>
      </c>
      <c r="J125" s="3" t="str">
        <f>IFERROR(IF(VLOOKUP($A125,EU_Extra!$A:$AD,COLUMN(EU_Extra!I$3),FALSE)=0,"",VLOOKUP($A125,EU_Extra!$A:$AD,COLUMN(EU_Extra!I$3),FALSE)),"")</f>
        <v/>
      </c>
      <c r="K125" s="3" t="str">
        <f>IFERROR(IF(VLOOKUP($A125,EU_Extra!$A:$AD,COLUMN(EU_Extra!J$3),FALSE)=0,"",VLOOKUP($A125,EU_Extra!$A:$AD,COLUMN(EU_Extra!J$3),FALSE)),"")</f>
        <v/>
      </c>
      <c r="L125" s="3" t="str">
        <f>IFERROR(IF(VLOOKUP($A125,EU_Extra!$A:$AD,COLUMN(EU_Extra!K$3),FALSE)=0,"",VLOOKUP($A125,EU_Extra!$A:$AD,COLUMN(EU_Extra!K$3),FALSE)),"")</f>
        <v/>
      </c>
      <c r="M125" s="3" t="str">
        <f>IFERROR(IF(VLOOKUP($A125,EU_Extra!$A:$AD,COLUMN(EU_Extra!L$3),FALSE)=0,"",VLOOKUP($A125,EU_Extra!$A:$AD,COLUMN(EU_Extra!L$3),FALSE)),"")</f>
        <v/>
      </c>
      <c r="N125" s="3" t="str">
        <f>IFERROR(IF(VLOOKUP($A125,EU_Extra!$A:$AD,COLUMN(EU_Extra!M$3),FALSE)=0,"",VLOOKUP($A125,EU_Extra!$A:$AD,COLUMN(EU_Extra!M$3),FALSE)),"")</f>
        <v/>
      </c>
      <c r="O125" s="3" t="str">
        <f>IFERROR(IF(VLOOKUP($A125,EU_Extra!$A:$AD,COLUMN(EU_Extra!N$3),FALSE)=0,"",VLOOKUP($A125,EU_Extra!$A:$AD,COLUMN(EU_Extra!N$3),FALSE)),"")</f>
        <v/>
      </c>
      <c r="P125" s="3" t="str">
        <f>IFERROR(IF(VLOOKUP($A125,EU_Extra!$A:$AD,COLUMN(EU_Extra!O$3),FALSE)=0,"",VLOOKUP($A125,EU_Extra!$A:$AD,COLUMN(EU_Extra!O$3),FALSE)),"")</f>
        <v/>
      </c>
      <c r="Q125" s="3" t="str">
        <f>IFERROR(IF(VLOOKUP($A125,EU_Extra!$A:$AD,COLUMN(EU_Extra!P$3),FALSE)=0,"",VLOOKUP($A125,EU_Extra!$A:$AD,COLUMN(EU_Extra!P$3),FALSE)),"")</f>
        <v/>
      </c>
      <c r="R125" s="3" t="str">
        <f>IFERROR(IF(VLOOKUP($A125,EU_Extra!$A:$AD,COLUMN(EU_Extra!Q$3),FALSE)=0,"",VLOOKUP($A125,EU_Extra!$A:$AD,COLUMN(EU_Extra!Q$3),FALSE)),"")</f>
        <v/>
      </c>
      <c r="S125" s="3" t="str">
        <f>IFERROR(IF(VLOOKUP($A125,EU_Extra!$A:$AD,COLUMN(EU_Extra!R$3),FALSE)=0,"",VLOOKUP($A125,EU_Extra!$A:$AD,COLUMN(EU_Extra!R$3),FALSE)),"")</f>
        <v/>
      </c>
      <c r="T125" s="3" t="str">
        <f>IFERROR(IF(VLOOKUP($A125,EU_Extra!$A:$AD,COLUMN(EU_Extra!S$3),FALSE)=0,"",VLOOKUP($A125,EU_Extra!$A:$AD,COLUMN(EU_Extra!S$3),FALSE)),"")</f>
        <v/>
      </c>
      <c r="U125" s="3" t="str">
        <f>IFERROR(IF(VLOOKUP($A125,EU_Extra!$A:$AD,COLUMN(EU_Extra!T$3),FALSE)=0,"",VLOOKUP($A125,EU_Extra!$A:$AD,COLUMN(EU_Extra!T$3),FALSE)),"")</f>
        <v/>
      </c>
      <c r="V125" s="3" t="str">
        <f>IFERROR(IF(VLOOKUP($A125,EU_Extra!$A:$AD,COLUMN(EU_Extra!U$3),FALSE)=0,"",VLOOKUP($A125,EU_Extra!$A:$AD,COLUMN(EU_Extra!U$3),FALSE)),"")</f>
        <v/>
      </c>
      <c r="W125" s="3" t="str">
        <f>IFERROR(IF(VLOOKUP($A125,EU_Extra!$A:$AD,COLUMN(EU_Extra!V$3),FALSE)=0,"",VLOOKUP($A125,EU_Extra!$A:$AD,COLUMN(EU_Extra!V$3),FALSE)),"")</f>
        <v/>
      </c>
      <c r="X125" s="3" t="str">
        <f>IFERROR(IF(VLOOKUP($A125,EU_Extra!$A:$AD,COLUMN(EU_Extra!W$3),FALSE)=0,"",VLOOKUP($A125,EU_Extra!$A:$AD,COLUMN(EU_Extra!W$3),FALSE)),"")</f>
        <v/>
      </c>
      <c r="Y125" s="3" t="str">
        <f>IFERROR(IF(VLOOKUP($A125,EU_Extra!$A:$AD,COLUMN(EU_Extra!X$3),FALSE)=0,"",VLOOKUP($A125,EU_Extra!$A:$AD,COLUMN(EU_Extra!X$3),FALSE)),"")</f>
        <v/>
      </c>
      <c r="Z125" s="3" t="str">
        <f>IFERROR(IF(VLOOKUP($A125,EU_Extra!$A:$AD,COLUMN(EU_Extra!Y$3),FALSE)=0,"",VLOOKUP($A125,EU_Extra!$A:$AD,COLUMN(EU_Extra!Y$3),FALSE)),"")</f>
        <v/>
      </c>
      <c r="AA125" s="157">
        <f t="shared" si="18"/>
        <v>0</v>
      </c>
      <c r="AB125" s="3">
        <f t="shared" si="19"/>
        <v>0</v>
      </c>
      <c r="AC125" s="3">
        <f t="shared" si="20"/>
        <v>0</v>
      </c>
      <c r="AD125" s="3">
        <f t="shared" si="21"/>
        <v>0</v>
      </c>
      <c r="AE125" s="3" t="str">
        <f t="shared" si="22"/>
        <v/>
      </c>
      <c r="AF125" s="3"/>
      <c r="AG125" s="3"/>
      <c r="AH125" s="3"/>
      <c r="AI125" s="3"/>
      <c r="AJ125" s="3" t="str">
        <f>IFERROR(IF(VLOOKUP($A125,EU_Extra!$A:$AD,COLUMN(EU_Extra!AC$3),FALSE)=0,"",VLOOKUP($A125,EU_Extra!$A:$AD,COLUMN(EU_Extra!AC$3),FALSE)),"")</f>
        <v/>
      </c>
      <c r="AK125" s="3" t="str">
        <f>IFERROR(IF(VLOOKUP($A125,EU_Extra!$A:$AD,COLUMN(EU_Extra!AD$3),FALSE)=0,"",VLOOKUP($A125,EU_Extra!$A:$AD,COLUMN(EU_Extra!AD$3),FALSE)),"")</f>
        <v/>
      </c>
      <c r="AO125" s="85" t="str">
        <f t="shared" si="23"/>
        <v>Ausfuhr_IE</v>
      </c>
      <c r="AP125" s="2" t="str">
        <f t="shared" si="24"/>
        <v>Ausfuhr</v>
      </c>
      <c r="AQ125" s="2" t="str">
        <f t="shared" si="25"/>
        <v>IE</v>
      </c>
      <c r="AR125" s="2" t="str">
        <f>VLOOKUP(AQ125,Countries!A:B,2,FALSE)</f>
        <v>Irland</v>
      </c>
      <c r="AS125" s="3" t="str">
        <f t="shared" si="26"/>
        <v/>
      </c>
      <c r="AT125" s="3">
        <f t="shared" si="27"/>
        <v>0</v>
      </c>
      <c r="AU125" s="3" t="str">
        <f t="shared" si="28"/>
        <v/>
      </c>
      <c r="AV125" s="15" t="str">
        <f t="shared" si="29"/>
        <v/>
      </c>
      <c r="AW125" s="88" t="str">
        <f t="shared" si="30"/>
        <v/>
      </c>
      <c r="AX125" s="89">
        <f t="shared" si="31"/>
        <v>1.2199999999999998E-7</v>
      </c>
    </row>
    <row r="126" spans="1:50">
      <c r="A126" s="85" t="str">
        <f t="shared" si="17"/>
        <v>Ausfuhr_IR</v>
      </c>
      <c r="B126" s="2" t="str">
        <f t="shared" si="32"/>
        <v>Ausfuhr</v>
      </c>
      <c r="C126" s="1" t="str">
        <f>Countries!A125</f>
        <v>IR</v>
      </c>
      <c r="D126" s="3" t="str">
        <f>IFERROR(IF(VLOOKUP($A126,EU_Extra!$A:$AD,COLUMN(EU_Extra!#REF!),FALSE)=0,"",VLOOKUP($A126,EU_Extra!$A:$AD,COLUMN(EU_Extra!#REF!),FALSE)),"")</f>
        <v/>
      </c>
      <c r="E126" s="3" t="str">
        <f>IFERROR(IF(VLOOKUP($A126,EU_Extra!$A:$AD,COLUMN(EU_Extra!#REF!),FALSE)=0,"",VLOOKUP($A126,EU_Extra!$A:$AD,COLUMN(EU_Extra!#REF!),FALSE)),"")</f>
        <v/>
      </c>
      <c r="F126" s="3">
        <f>IFERROR(IF(VLOOKUP($A126,EU_Extra!$A:$AD,COLUMN(EU_Extra!E$3),FALSE)=0,"",VLOOKUP($A126,EU_Extra!$A:$AD,COLUMN(EU_Extra!E$3),FALSE)),"")</f>
        <v>0.9294</v>
      </c>
      <c r="G126" s="3">
        <f>IFERROR(IF(VLOOKUP($A126,EU_Extra!$A:$AD,COLUMN(EU_Extra!F$3),FALSE)=0,"",VLOOKUP($A126,EU_Extra!$A:$AD,COLUMN(EU_Extra!F$3),FALSE)),"")</f>
        <v>9.1014999999999997</v>
      </c>
      <c r="H126" s="3">
        <f>IFERROR(IF(VLOOKUP($A126,EU_Extra!$A:$AD,COLUMN(EU_Extra!G$3),FALSE)=0,"",VLOOKUP($A126,EU_Extra!$A:$AD,COLUMN(EU_Extra!G$3),FALSE)),"")</f>
        <v>8.3199999999999996E-2</v>
      </c>
      <c r="I126" s="3">
        <f>IFERROR(IF(VLOOKUP($A126,EU_Extra!$A:$AD,COLUMN(EU_Extra!H$3),FALSE)=0,"",VLOOKUP($A126,EU_Extra!$A:$AD,COLUMN(EU_Extra!H$3),FALSE)),"")</f>
        <v>20.753999999999998</v>
      </c>
      <c r="J126" s="3">
        <f>IFERROR(IF(VLOOKUP($A126,EU_Extra!$A:$AD,COLUMN(EU_Extra!I$3),FALSE)=0,"",VLOOKUP($A126,EU_Extra!$A:$AD,COLUMN(EU_Extra!I$3),FALSE)),"")</f>
        <v>114.89219999999999</v>
      </c>
      <c r="K126" s="3">
        <f>IFERROR(IF(VLOOKUP($A126,EU_Extra!$A:$AD,COLUMN(EU_Extra!J$3),FALSE)=0,"",VLOOKUP($A126,EU_Extra!$A:$AD,COLUMN(EU_Extra!J$3),FALSE)),"")</f>
        <v>0.1421</v>
      </c>
      <c r="L126" s="3">
        <f>IFERROR(IF(VLOOKUP($A126,EU_Extra!$A:$AD,COLUMN(EU_Extra!K$3),FALSE)=0,"",VLOOKUP($A126,EU_Extra!$A:$AD,COLUMN(EU_Extra!K$3),FALSE)),"")</f>
        <v>1.2499999999999999E-2</v>
      </c>
      <c r="M126" s="3">
        <f>IFERROR(IF(VLOOKUP($A126,EU_Extra!$A:$AD,COLUMN(EU_Extra!L$3),FALSE)=0,"",VLOOKUP($A126,EU_Extra!$A:$AD,COLUMN(EU_Extra!L$3),FALSE)),"")</f>
        <v>5.7299999999999997E-2</v>
      </c>
      <c r="N126" s="3">
        <f>IFERROR(IF(VLOOKUP($A126,EU_Extra!$A:$AD,COLUMN(EU_Extra!M$3),FALSE)=0,"",VLOOKUP($A126,EU_Extra!$A:$AD,COLUMN(EU_Extra!M$3),FALSE)),"")</f>
        <v>0.83612399999999998</v>
      </c>
      <c r="O126" s="3">
        <f>IFERROR(IF(VLOOKUP($A126,EU_Extra!$A:$AD,COLUMN(EU_Extra!N$3),FALSE)=0,"",VLOOKUP($A126,EU_Extra!$A:$AD,COLUMN(EU_Extra!N$3),FALSE)),"")</f>
        <v>1.5316299999999998</v>
      </c>
      <c r="P126" s="3">
        <f>IFERROR(IF(VLOOKUP($A126,EU_Extra!$A:$AD,COLUMN(EU_Extra!O$3),FALSE)=0,"",VLOOKUP($A126,EU_Extra!$A:$AD,COLUMN(EU_Extra!O$3),FALSE)),"")</f>
        <v>0.31165599999999999</v>
      </c>
      <c r="Q126" s="3">
        <f>IFERROR(IF(VLOOKUP($A126,EU_Extra!$A:$AD,COLUMN(EU_Extra!P$3),FALSE)=0,"",VLOOKUP($A126,EU_Extra!$A:$AD,COLUMN(EU_Extra!P$3),FALSE)),"")</f>
        <v>5.4672679999999994E-2</v>
      </c>
      <c r="R126" s="3">
        <f>IFERROR(IF(VLOOKUP($A126,EU_Extra!$A:$AD,COLUMN(EU_Extra!Q$3),FALSE)=0,"",VLOOKUP($A126,EU_Extra!$A:$AD,COLUMN(EU_Extra!Q$3),FALSE)),"")</f>
        <v>1.6939599999999999E-2</v>
      </c>
      <c r="S126" s="3">
        <f>IFERROR(IF(VLOOKUP($A126,EU_Extra!$A:$AD,COLUMN(EU_Extra!R$3),FALSE)=0,"",VLOOKUP($A126,EU_Extra!$A:$AD,COLUMN(EU_Extra!R$3),FALSE)),"")</f>
        <v>7.7844999999999998E-2</v>
      </c>
      <c r="T126" s="3">
        <f>IFERROR(IF(VLOOKUP($A126,EU_Extra!$A:$AD,COLUMN(EU_Extra!S$3),FALSE)=0,"",VLOOKUP($A126,EU_Extra!$A:$AD,COLUMN(EU_Extra!S$3),FALSE)),"")</f>
        <v>5.6384039999999996E-2</v>
      </c>
      <c r="U126" s="3">
        <f>IFERROR(IF(VLOOKUP($A126,EU_Extra!$A:$AD,COLUMN(EU_Extra!T$3),FALSE)=0,"",VLOOKUP($A126,EU_Extra!$A:$AD,COLUMN(EU_Extra!T$3),FALSE)),"")</f>
        <v>7.1404999999999996E-2</v>
      </c>
      <c r="V126" s="3">
        <f>IFERROR(IF(VLOOKUP($A126,EU_Extra!$A:$AD,COLUMN(EU_Extra!U$3),FALSE)=0,"",VLOOKUP($A126,EU_Extra!$A:$AD,COLUMN(EU_Extra!U$3),FALSE)),"")</f>
        <v>8.2999999999999998E-5</v>
      </c>
      <c r="W126" s="3">
        <f>IFERROR(IF(VLOOKUP($A126,EU_Extra!$A:$AD,COLUMN(EU_Extra!V$3),FALSE)=0,"",VLOOKUP($A126,EU_Extra!$A:$AD,COLUMN(EU_Extra!V$3),FALSE)),"")</f>
        <v>1.54E-4</v>
      </c>
      <c r="X126" s="3">
        <f>IFERROR(IF(VLOOKUP($A126,EU_Extra!$A:$AD,COLUMN(EU_Extra!W$3),FALSE)=0,"",VLOOKUP($A126,EU_Extra!$A:$AD,COLUMN(EU_Extra!W$3),FALSE)),"")</f>
        <v>5.4054999999999999E-2</v>
      </c>
      <c r="Y126" s="3">
        <f>IFERROR(IF(VLOOKUP($A126,EU_Extra!$A:$AD,COLUMN(EU_Extra!X$3),FALSE)=0,"",VLOOKUP($A126,EU_Extra!$A:$AD,COLUMN(EU_Extra!X$3),FALSE)),"")</f>
        <v>3.6414999999999996E-2</v>
      </c>
      <c r="Z126" s="3">
        <f>IFERROR(IF(VLOOKUP($A126,EU_Extra!$A:$AD,COLUMN(EU_Extra!Y$3),FALSE)=0,"",VLOOKUP($A126,EU_Extra!$A:$AD,COLUMN(EU_Extra!Y$3),FALSE)),"")</f>
        <v>7.2139599999999998E-2</v>
      </c>
      <c r="AA126" s="157">
        <f t="shared" si="18"/>
        <v>45.243133333333333</v>
      </c>
      <c r="AB126" s="3">
        <f t="shared" si="19"/>
        <v>6.8544679999999997E-2</v>
      </c>
      <c r="AC126" s="3">
        <f t="shared" si="20"/>
        <v>1.8097333333333333E-2</v>
      </c>
      <c r="AD126" s="3">
        <f t="shared" si="21"/>
        <v>3.0207999999999999E-2</v>
      </c>
      <c r="AE126" s="3">
        <f t="shared" si="22"/>
        <v>5.4277300000000001E-2</v>
      </c>
      <c r="AF126" s="3"/>
      <c r="AG126" s="3"/>
      <c r="AH126" s="3"/>
      <c r="AI126" s="3"/>
      <c r="AJ126" s="3" t="str">
        <f>IFERROR(IF(VLOOKUP($A126,EU_Extra!$A:$AD,COLUMN(EU_Extra!AC$3),FALSE)=0,"",VLOOKUP($A126,EU_Extra!$A:$AD,COLUMN(EU_Extra!AC$3),FALSE)),"")</f>
        <v/>
      </c>
      <c r="AK126" s="3" t="str">
        <f>IFERROR(IF(VLOOKUP($A126,EU_Extra!$A:$AD,COLUMN(EU_Extra!AD$3),FALSE)=0,"",VLOOKUP($A126,EU_Extra!$A:$AD,COLUMN(EU_Extra!AD$3),FALSE)),"")</f>
        <v/>
      </c>
      <c r="AO126" s="85" t="str">
        <f t="shared" si="23"/>
        <v>Ausfuhr_IR</v>
      </c>
      <c r="AP126" s="2" t="str">
        <f t="shared" si="24"/>
        <v>Ausfuhr</v>
      </c>
      <c r="AQ126" s="2" t="str">
        <f t="shared" si="25"/>
        <v>IR</v>
      </c>
      <c r="AR126" s="2" t="str">
        <f>VLOOKUP(AQ126,Countries!A:B,2,FALSE)</f>
        <v>Iran, Islamische Republik</v>
      </c>
      <c r="AS126" s="3">
        <f t="shared" si="26"/>
        <v>7.2139599999999998E-2</v>
      </c>
      <c r="AT126" s="3">
        <f t="shared" si="27"/>
        <v>3.0207999999999999E-2</v>
      </c>
      <c r="AU126" s="3">
        <f t="shared" si="28"/>
        <v>-4.1931599999999999E-2</v>
      </c>
      <c r="AV126" s="15">
        <f t="shared" si="29"/>
        <v>-0.58125621887048451</v>
      </c>
      <c r="AW126" s="88">
        <f t="shared" si="30"/>
        <v>7.4371097643186962E-5</v>
      </c>
      <c r="AX126" s="89">
        <f t="shared" si="31"/>
        <v>2.1019190989769837E-5</v>
      </c>
    </row>
    <row r="127" spans="1:50">
      <c r="A127" s="85" t="str">
        <f t="shared" si="17"/>
        <v>Ausfuhr_IS</v>
      </c>
      <c r="B127" s="2" t="str">
        <f t="shared" si="32"/>
        <v>Ausfuhr</v>
      </c>
      <c r="C127" s="1" t="str">
        <f>Countries!A126</f>
        <v>IS</v>
      </c>
      <c r="D127" s="3" t="str">
        <f>IFERROR(IF(VLOOKUP($A127,EU_Extra!$A:$AD,COLUMN(EU_Extra!#REF!),FALSE)=0,"",VLOOKUP($A127,EU_Extra!$A:$AD,COLUMN(EU_Extra!#REF!),FALSE)),"")</f>
        <v/>
      </c>
      <c r="E127" s="3" t="str">
        <f>IFERROR(IF(VLOOKUP($A127,EU_Extra!$A:$AD,COLUMN(EU_Extra!#REF!),FALSE)=0,"",VLOOKUP($A127,EU_Extra!$A:$AD,COLUMN(EU_Extra!#REF!),FALSE)),"")</f>
        <v/>
      </c>
      <c r="F127" s="3">
        <f>IFERROR(IF(VLOOKUP($A127,EU_Extra!$A:$AD,COLUMN(EU_Extra!E$3),FALSE)=0,"",VLOOKUP($A127,EU_Extra!$A:$AD,COLUMN(EU_Extra!E$3),FALSE)),"")</f>
        <v>12.013643999999999</v>
      </c>
      <c r="G127" s="3">
        <f>IFERROR(IF(VLOOKUP($A127,EU_Extra!$A:$AD,COLUMN(EU_Extra!F$3),FALSE)=0,"",VLOOKUP($A127,EU_Extra!$A:$AD,COLUMN(EU_Extra!F$3),FALSE)),"")</f>
        <v>13.020399999999999</v>
      </c>
      <c r="H127" s="3">
        <f>IFERROR(IF(VLOOKUP($A127,EU_Extra!$A:$AD,COLUMN(EU_Extra!G$3),FALSE)=0,"",VLOOKUP($A127,EU_Extra!$A:$AD,COLUMN(EU_Extra!G$3),FALSE)),"")</f>
        <v>11.57816</v>
      </c>
      <c r="I127" s="3">
        <f>IFERROR(IF(VLOOKUP($A127,EU_Extra!$A:$AD,COLUMN(EU_Extra!H$3),FALSE)=0,"",VLOOKUP($A127,EU_Extra!$A:$AD,COLUMN(EU_Extra!H$3),FALSE)),"")</f>
        <v>10.386832</v>
      </c>
      <c r="J127" s="3">
        <f>IFERROR(IF(VLOOKUP($A127,EU_Extra!$A:$AD,COLUMN(EU_Extra!I$3),FALSE)=0,"",VLOOKUP($A127,EU_Extra!$A:$AD,COLUMN(EU_Extra!I$3),FALSE)),"")</f>
        <v>9.7219039999999985</v>
      </c>
      <c r="K127" s="3">
        <f>IFERROR(IF(VLOOKUP($A127,EU_Extra!$A:$AD,COLUMN(EU_Extra!J$3),FALSE)=0,"",VLOOKUP($A127,EU_Extra!$A:$AD,COLUMN(EU_Extra!J$3),FALSE)),"")</f>
        <v>10.210196</v>
      </c>
      <c r="L127" s="3">
        <f>IFERROR(IF(VLOOKUP($A127,EU_Extra!$A:$AD,COLUMN(EU_Extra!K$3),FALSE)=0,"",VLOOKUP($A127,EU_Extra!$A:$AD,COLUMN(EU_Extra!K$3),FALSE)),"")</f>
        <v>10.411223999999999</v>
      </c>
      <c r="M127" s="3">
        <f>IFERROR(IF(VLOOKUP($A127,EU_Extra!$A:$AD,COLUMN(EU_Extra!L$3),FALSE)=0,"",VLOOKUP($A127,EU_Extra!$A:$AD,COLUMN(EU_Extra!L$3),FALSE)),"")</f>
        <v>6.6193959999999992</v>
      </c>
      <c r="N127" s="3">
        <f>IFERROR(IF(VLOOKUP($A127,EU_Extra!$A:$AD,COLUMN(EU_Extra!M$3),FALSE)=0,"",VLOOKUP($A127,EU_Extra!$A:$AD,COLUMN(EU_Extra!M$3),FALSE)),"")</f>
        <v>10.05842664</v>
      </c>
      <c r="O127" s="3">
        <f>IFERROR(IF(VLOOKUP($A127,EU_Extra!$A:$AD,COLUMN(EU_Extra!N$3),FALSE)=0,"",VLOOKUP($A127,EU_Extra!$A:$AD,COLUMN(EU_Extra!N$3),FALSE)),"")</f>
        <v>8.5327809199999987</v>
      </c>
      <c r="P127" s="3">
        <f>IFERROR(IF(VLOOKUP($A127,EU_Extra!$A:$AD,COLUMN(EU_Extra!O$3),FALSE)=0,"",VLOOKUP($A127,EU_Extra!$A:$AD,COLUMN(EU_Extra!O$3),FALSE)),"")</f>
        <v>10.3146556</v>
      </c>
      <c r="Q127" s="3">
        <f>IFERROR(IF(VLOOKUP($A127,EU_Extra!$A:$AD,COLUMN(EU_Extra!P$3),FALSE)=0,"",VLOOKUP($A127,EU_Extra!$A:$AD,COLUMN(EU_Extra!P$3),FALSE)),"")</f>
        <v>9.4202328000000009</v>
      </c>
      <c r="R127" s="3">
        <f>IFERROR(IF(VLOOKUP($A127,EU_Extra!$A:$AD,COLUMN(EU_Extra!Q$3),FALSE)=0,"",VLOOKUP($A127,EU_Extra!$A:$AD,COLUMN(EU_Extra!Q$3),FALSE)),"")</f>
        <v>8.92785428</v>
      </c>
      <c r="S127" s="3">
        <f>IFERROR(IF(VLOOKUP($A127,EU_Extra!$A:$AD,COLUMN(EU_Extra!R$3),FALSE)=0,"",VLOOKUP($A127,EU_Extra!$A:$AD,COLUMN(EU_Extra!R$3),FALSE)),"")</f>
        <v>8.5776362400000004</v>
      </c>
      <c r="T127" s="3">
        <f>IFERROR(IF(VLOOKUP($A127,EU_Extra!$A:$AD,COLUMN(EU_Extra!S$3),FALSE)=0,"",VLOOKUP($A127,EU_Extra!$A:$AD,COLUMN(EU_Extra!S$3),FALSE)),"")</f>
        <v>9.7761994800000007</v>
      </c>
      <c r="U127" s="3">
        <f>IFERROR(IF(VLOOKUP($A127,EU_Extra!$A:$AD,COLUMN(EU_Extra!T$3),FALSE)=0,"",VLOOKUP($A127,EU_Extra!$A:$AD,COLUMN(EU_Extra!T$3),FALSE)),"")</f>
        <v>8.6772761999999997</v>
      </c>
      <c r="V127" s="3">
        <f>IFERROR(IF(VLOOKUP($A127,EU_Extra!$A:$AD,COLUMN(EU_Extra!U$3),FALSE)=0,"",VLOOKUP($A127,EU_Extra!$A:$AD,COLUMN(EU_Extra!U$3),FALSE)),"")</f>
        <v>7.3244098400000004</v>
      </c>
      <c r="W127" s="3">
        <f>IFERROR(IF(VLOOKUP($A127,EU_Extra!$A:$AD,COLUMN(EU_Extra!V$3),FALSE)=0,"",VLOOKUP($A127,EU_Extra!$A:$AD,COLUMN(EU_Extra!V$3),FALSE)),"")</f>
        <v>7.5510085199999999</v>
      </c>
      <c r="X127" s="3">
        <f>IFERROR(IF(VLOOKUP($A127,EU_Extra!$A:$AD,COLUMN(EU_Extra!W$3),FALSE)=0,"",VLOOKUP($A127,EU_Extra!$A:$AD,COLUMN(EU_Extra!W$3),FALSE)),"")</f>
        <v>6.7392211999999994</v>
      </c>
      <c r="Y127" s="3">
        <f>IFERROR(IF(VLOOKUP($A127,EU_Extra!$A:$AD,COLUMN(EU_Extra!X$3),FALSE)=0,"",VLOOKUP($A127,EU_Extra!$A:$AD,COLUMN(EU_Extra!X$3),FALSE)),"")</f>
        <v>4.4845962399999992</v>
      </c>
      <c r="Z127" s="3">
        <f>IFERROR(IF(VLOOKUP($A127,EU_Extra!$A:$AD,COLUMN(EU_Extra!Y$3),FALSE)=0,"",VLOOKUP($A127,EU_Extra!$A:$AD,COLUMN(EU_Extra!Y$3),FALSE)),"")</f>
        <v>2.6064136799999997</v>
      </c>
      <c r="AA127" s="157">
        <f t="shared" si="18"/>
        <v>10.562298666666667</v>
      </c>
      <c r="AB127" s="3">
        <f t="shared" si="19"/>
        <v>9.0103706399999997</v>
      </c>
      <c r="AC127" s="3">
        <f t="shared" si="20"/>
        <v>7.2048798533333338</v>
      </c>
      <c r="AD127" s="3">
        <f t="shared" si="21"/>
        <v>6.2582753199999992</v>
      </c>
      <c r="AE127" s="3">
        <f t="shared" si="22"/>
        <v>3.5455049599999997</v>
      </c>
      <c r="AF127" s="3"/>
      <c r="AG127" s="3"/>
      <c r="AH127" s="3"/>
      <c r="AI127" s="3"/>
      <c r="AJ127" s="3" t="str">
        <f>IFERROR(IF(VLOOKUP($A127,EU_Extra!$A:$AD,COLUMN(EU_Extra!AC$3),FALSE)=0,"",VLOOKUP($A127,EU_Extra!$A:$AD,COLUMN(EU_Extra!AC$3),FALSE)),"")</f>
        <v/>
      </c>
      <c r="AK127" s="3" t="str">
        <f>IFERROR(IF(VLOOKUP($A127,EU_Extra!$A:$AD,COLUMN(EU_Extra!AD$3),FALSE)=0,"",VLOOKUP($A127,EU_Extra!$A:$AD,COLUMN(EU_Extra!AD$3),FALSE)),"")</f>
        <v/>
      </c>
      <c r="AO127" s="85" t="str">
        <f t="shared" si="23"/>
        <v>Ausfuhr_IS</v>
      </c>
      <c r="AP127" s="2" t="str">
        <f t="shared" si="24"/>
        <v>Ausfuhr</v>
      </c>
      <c r="AQ127" s="2" t="str">
        <f t="shared" si="25"/>
        <v>IS</v>
      </c>
      <c r="AR127" s="2" t="str">
        <f>VLOOKUP(AQ127,Countries!A:B,2,FALSE)</f>
        <v>Island</v>
      </c>
      <c r="AS127" s="3">
        <f t="shared" si="26"/>
        <v>2.6064136799999997</v>
      </c>
      <c r="AT127" s="3">
        <f t="shared" si="27"/>
        <v>6.2582753199999992</v>
      </c>
      <c r="AU127" s="3">
        <f t="shared" si="28"/>
        <v>3.6518616399999995</v>
      </c>
      <c r="AV127" s="15">
        <f t="shared" si="29"/>
        <v>1.4011060451444899</v>
      </c>
      <c r="AW127" s="88">
        <f t="shared" si="30"/>
        <v>2.6827179901410354E-3</v>
      </c>
      <c r="AX127" s="89">
        <f t="shared" si="31"/>
        <v>4.3292459661441653E-3</v>
      </c>
    </row>
    <row r="128" spans="1:50">
      <c r="A128" s="85" t="str">
        <f t="shared" si="17"/>
        <v>Ausfuhr_IL</v>
      </c>
      <c r="B128" s="2" t="str">
        <f t="shared" si="32"/>
        <v>Ausfuhr</v>
      </c>
      <c r="C128" s="1" t="str">
        <f>Countries!A127</f>
        <v>IL</v>
      </c>
      <c r="D128" s="3" t="str">
        <f>IFERROR(IF(VLOOKUP($A128,EU_Extra!$A:$AD,COLUMN(EU_Extra!#REF!),FALSE)=0,"",VLOOKUP($A128,EU_Extra!$A:$AD,COLUMN(EU_Extra!#REF!),FALSE)),"")</f>
        <v/>
      </c>
      <c r="E128" s="3" t="str">
        <f>IFERROR(IF(VLOOKUP($A128,EU_Extra!$A:$AD,COLUMN(EU_Extra!#REF!),FALSE)=0,"",VLOOKUP($A128,EU_Extra!$A:$AD,COLUMN(EU_Extra!#REF!),FALSE)),"")</f>
        <v/>
      </c>
      <c r="F128" s="3">
        <f>IFERROR(IF(VLOOKUP($A128,EU_Extra!$A:$AD,COLUMN(EU_Extra!E$3),FALSE)=0,"",VLOOKUP($A128,EU_Extra!$A:$AD,COLUMN(EU_Extra!E$3),FALSE)),"")</f>
        <v>325.76361999999995</v>
      </c>
      <c r="G128" s="3">
        <f>IFERROR(IF(VLOOKUP($A128,EU_Extra!$A:$AD,COLUMN(EU_Extra!F$3),FALSE)=0,"",VLOOKUP($A128,EU_Extra!$A:$AD,COLUMN(EU_Extra!F$3),FALSE)),"")</f>
        <v>344.79883799999999</v>
      </c>
      <c r="H128" s="3">
        <f>IFERROR(IF(VLOOKUP($A128,EU_Extra!$A:$AD,COLUMN(EU_Extra!G$3),FALSE)=0,"",VLOOKUP($A128,EU_Extra!$A:$AD,COLUMN(EU_Extra!G$3),FALSE)),"")</f>
        <v>319.29181599999998</v>
      </c>
      <c r="I128" s="3">
        <f>IFERROR(IF(VLOOKUP($A128,EU_Extra!$A:$AD,COLUMN(EU_Extra!H$3),FALSE)=0,"",VLOOKUP($A128,EU_Extra!$A:$AD,COLUMN(EU_Extra!H$3),FALSE)),"")</f>
        <v>298.54924700000004</v>
      </c>
      <c r="J128" s="3">
        <f>IFERROR(IF(VLOOKUP($A128,EU_Extra!$A:$AD,COLUMN(EU_Extra!I$3),FALSE)=0,"",VLOOKUP($A128,EU_Extra!$A:$AD,COLUMN(EU_Extra!I$3),FALSE)),"")</f>
        <v>334.93891600000001</v>
      </c>
      <c r="K128" s="3">
        <f>IFERROR(IF(VLOOKUP($A128,EU_Extra!$A:$AD,COLUMN(EU_Extra!J$3),FALSE)=0,"",VLOOKUP($A128,EU_Extra!$A:$AD,COLUMN(EU_Extra!J$3),FALSE)),"")</f>
        <v>156.728692</v>
      </c>
      <c r="L128" s="3">
        <f>IFERROR(IF(VLOOKUP($A128,EU_Extra!$A:$AD,COLUMN(EU_Extra!K$3),FALSE)=0,"",VLOOKUP($A128,EU_Extra!$A:$AD,COLUMN(EU_Extra!K$3),FALSE)),"")</f>
        <v>378.02580799999998</v>
      </c>
      <c r="M128" s="3">
        <f>IFERROR(IF(VLOOKUP($A128,EU_Extra!$A:$AD,COLUMN(EU_Extra!L$3),FALSE)=0,"",VLOOKUP($A128,EU_Extra!$A:$AD,COLUMN(EU_Extra!L$3),FALSE)),"")</f>
        <v>182.228444</v>
      </c>
      <c r="N128" s="3">
        <f>IFERROR(IF(VLOOKUP($A128,EU_Extra!$A:$AD,COLUMN(EU_Extra!M$3),FALSE)=0,"",VLOOKUP($A128,EU_Extra!$A:$AD,COLUMN(EU_Extra!M$3),FALSE)),"")</f>
        <v>201.73948375999998</v>
      </c>
      <c r="O128" s="3">
        <f>IFERROR(IF(VLOOKUP($A128,EU_Extra!$A:$AD,COLUMN(EU_Extra!N$3),FALSE)=0,"",VLOOKUP($A128,EU_Extra!$A:$AD,COLUMN(EU_Extra!N$3),FALSE)),"")</f>
        <v>88.365188079999996</v>
      </c>
      <c r="P128" s="3">
        <f>IFERROR(IF(VLOOKUP($A128,EU_Extra!$A:$AD,COLUMN(EU_Extra!O$3),FALSE)=0,"",VLOOKUP($A128,EU_Extra!$A:$AD,COLUMN(EU_Extra!O$3),FALSE)),"")</f>
        <v>249.39800423999998</v>
      </c>
      <c r="Q128" s="3">
        <f>IFERROR(IF(VLOOKUP($A128,EU_Extra!$A:$AD,COLUMN(EU_Extra!P$3),FALSE)=0,"",VLOOKUP($A128,EU_Extra!$A:$AD,COLUMN(EU_Extra!P$3),FALSE)),"")</f>
        <v>202.77895027999998</v>
      </c>
      <c r="R128" s="3">
        <f>IFERROR(IF(VLOOKUP($A128,EU_Extra!$A:$AD,COLUMN(EU_Extra!Q$3),FALSE)=0,"",VLOOKUP($A128,EU_Extra!$A:$AD,COLUMN(EU_Extra!Q$3),FALSE)),"")</f>
        <v>209.99850523999999</v>
      </c>
      <c r="S128" s="3">
        <f>IFERROR(IF(VLOOKUP($A128,EU_Extra!$A:$AD,COLUMN(EU_Extra!R$3),FALSE)=0,"",VLOOKUP($A128,EU_Extra!$A:$AD,COLUMN(EU_Extra!R$3),FALSE)),"")</f>
        <v>223.15390947999998</v>
      </c>
      <c r="T128" s="3">
        <f>IFERROR(IF(VLOOKUP($A128,EU_Extra!$A:$AD,COLUMN(EU_Extra!S$3),FALSE)=0,"",VLOOKUP($A128,EU_Extra!$A:$AD,COLUMN(EU_Extra!S$3),FALSE)),"")</f>
        <v>262.92481520000001</v>
      </c>
      <c r="U128" s="3">
        <f>IFERROR(IF(VLOOKUP($A128,EU_Extra!$A:$AD,COLUMN(EU_Extra!T$3),FALSE)=0,"",VLOOKUP($A128,EU_Extra!$A:$AD,COLUMN(EU_Extra!T$3),FALSE)),"")</f>
        <v>204.93355923999997</v>
      </c>
      <c r="V128" s="3">
        <f>IFERROR(IF(VLOOKUP($A128,EU_Extra!$A:$AD,COLUMN(EU_Extra!U$3),FALSE)=0,"",VLOOKUP($A128,EU_Extra!$A:$AD,COLUMN(EU_Extra!U$3),FALSE)),"")</f>
        <v>372.16400304000001</v>
      </c>
      <c r="W128" s="3">
        <f>IFERROR(IF(VLOOKUP($A128,EU_Extra!$A:$AD,COLUMN(EU_Extra!V$3),FALSE)=0,"",VLOOKUP($A128,EU_Extra!$A:$AD,COLUMN(EU_Extra!V$3),FALSE)),"")</f>
        <v>348.45664519999997</v>
      </c>
      <c r="X128" s="3">
        <f>IFERROR(IF(VLOOKUP($A128,EU_Extra!$A:$AD,COLUMN(EU_Extra!W$3),FALSE)=0,"",VLOOKUP($A128,EU_Extra!$A:$AD,COLUMN(EU_Extra!W$3),FALSE)),"")</f>
        <v>217.68329991999997</v>
      </c>
      <c r="Y128" s="3">
        <f>IFERROR(IF(VLOOKUP($A128,EU_Extra!$A:$AD,COLUMN(EU_Extra!X$3),FALSE)=0,"",VLOOKUP($A128,EU_Extra!$A:$AD,COLUMN(EU_Extra!X$3),FALSE)),"")</f>
        <v>223.72269031999997</v>
      </c>
      <c r="Z128" s="3">
        <f>IFERROR(IF(VLOOKUP($A128,EU_Extra!$A:$AD,COLUMN(EU_Extra!Y$3),FALSE)=0,"",VLOOKUP($A128,EU_Extra!$A:$AD,COLUMN(EU_Extra!Y$3),FALSE)),"")</f>
        <v>201.21728056000001</v>
      </c>
      <c r="AA128" s="157">
        <f t="shared" si="18"/>
        <v>317.59332633333338</v>
      </c>
      <c r="AB128" s="3">
        <f t="shared" si="19"/>
        <v>230.33742797333332</v>
      </c>
      <c r="AC128" s="3">
        <f t="shared" si="20"/>
        <v>312.76798272000002</v>
      </c>
      <c r="AD128" s="3">
        <f t="shared" si="21"/>
        <v>263.28754514666667</v>
      </c>
      <c r="AE128" s="3">
        <f t="shared" si="22"/>
        <v>212.46998543999999</v>
      </c>
      <c r="AF128" s="3"/>
      <c r="AG128" s="3"/>
      <c r="AH128" s="3"/>
      <c r="AI128" s="3"/>
      <c r="AJ128" s="3" t="str">
        <f>IFERROR(IF(VLOOKUP($A128,EU_Extra!$A:$AD,COLUMN(EU_Extra!AC$3),FALSE)=0,"",VLOOKUP($A128,EU_Extra!$A:$AD,COLUMN(EU_Extra!AC$3),FALSE)),"")</f>
        <v/>
      </c>
      <c r="AK128" s="3" t="str">
        <f>IFERROR(IF(VLOOKUP($A128,EU_Extra!$A:$AD,COLUMN(EU_Extra!AD$3),FALSE)=0,"",VLOOKUP($A128,EU_Extra!$A:$AD,COLUMN(EU_Extra!AD$3),FALSE)),"")</f>
        <v/>
      </c>
      <c r="AO128" s="85" t="str">
        <f t="shared" si="23"/>
        <v>Ausfuhr_IL</v>
      </c>
      <c r="AP128" s="2" t="str">
        <f t="shared" si="24"/>
        <v>Ausfuhr</v>
      </c>
      <c r="AQ128" s="2" t="str">
        <f t="shared" si="25"/>
        <v>IL</v>
      </c>
      <c r="AR128" s="2" t="str">
        <f>VLOOKUP(AQ128,Countries!A:B,2,FALSE)</f>
        <v>Israel</v>
      </c>
      <c r="AS128" s="3">
        <f t="shared" si="26"/>
        <v>201.21728056000001</v>
      </c>
      <c r="AT128" s="3">
        <f t="shared" si="27"/>
        <v>263.28754514666667</v>
      </c>
      <c r="AU128" s="3">
        <f t="shared" si="28"/>
        <v>62.070264586666667</v>
      </c>
      <c r="AV128" s="15">
        <f t="shared" si="29"/>
        <v>0.30847395196914162</v>
      </c>
      <c r="AW128" s="88">
        <f t="shared" si="30"/>
        <v>0.20709858818132382</v>
      </c>
      <c r="AX128" s="89">
        <f t="shared" si="31"/>
        <v>0.18212760211243365</v>
      </c>
    </row>
    <row r="129" spans="1:50">
      <c r="A129" s="85" t="str">
        <f t="shared" si="17"/>
        <v>Ausfuhr_IT</v>
      </c>
      <c r="B129" s="2" t="str">
        <f t="shared" si="32"/>
        <v>Ausfuhr</v>
      </c>
      <c r="C129" s="1" t="str">
        <f>Countries!A128</f>
        <v>IT</v>
      </c>
      <c r="D129" s="3" t="str">
        <f>IFERROR(IF(VLOOKUP($A129,EU_Extra!$A:$AD,COLUMN(EU_Extra!#REF!),FALSE)=0,"",VLOOKUP($A129,EU_Extra!$A:$AD,COLUMN(EU_Extra!#REF!),FALSE)),"")</f>
        <v/>
      </c>
      <c r="E129" s="3" t="str">
        <f>IFERROR(IF(VLOOKUP($A129,EU_Extra!$A:$AD,COLUMN(EU_Extra!#REF!),FALSE)=0,"",VLOOKUP($A129,EU_Extra!$A:$AD,COLUMN(EU_Extra!#REF!),FALSE)),"")</f>
        <v/>
      </c>
      <c r="F129" s="3" t="str">
        <f>IFERROR(IF(VLOOKUP($A129,EU_Extra!$A:$AD,COLUMN(EU_Extra!E$3),FALSE)=0,"",VLOOKUP($A129,EU_Extra!$A:$AD,COLUMN(EU_Extra!E$3),FALSE)),"")</f>
        <v/>
      </c>
      <c r="G129" s="3" t="str">
        <f>IFERROR(IF(VLOOKUP($A129,EU_Extra!$A:$AD,COLUMN(EU_Extra!F$3),FALSE)=0,"",VLOOKUP($A129,EU_Extra!$A:$AD,COLUMN(EU_Extra!F$3),FALSE)),"")</f>
        <v/>
      </c>
      <c r="H129" s="3" t="str">
        <f>IFERROR(IF(VLOOKUP($A129,EU_Extra!$A:$AD,COLUMN(EU_Extra!G$3),FALSE)=0,"",VLOOKUP($A129,EU_Extra!$A:$AD,COLUMN(EU_Extra!G$3),FALSE)),"")</f>
        <v/>
      </c>
      <c r="I129" s="3" t="str">
        <f>IFERROR(IF(VLOOKUP($A129,EU_Extra!$A:$AD,COLUMN(EU_Extra!H$3),FALSE)=0,"",VLOOKUP($A129,EU_Extra!$A:$AD,COLUMN(EU_Extra!H$3),FALSE)),"")</f>
        <v/>
      </c>
      <c r="J129" s="3" t="str">
        <f>IFERROR(IF(VLOOKUP($A129,EU_Extra!$A:$AD,COLUMN(EU_Extra!I$3),FALSE)=0,"",VLOOKUP($A129,EU_Extra!$A:$AD,COLUMN(EU_Extra!I$3),FALSE)),"")</f>
        <v/>
      </c>
      <c r="K129" s="3" t="str">
        <f>IFERROR(IF(VLOOKUP($A129,EU_Extra!$A:$AD,COLUMN(EU_Extra!J$3),FALSE)=0,"",VLOOKUP($A129,EU_Extra!$A:$AD,COLUMN(EU_Extra!J$3),FALSE)),"")</f>
        <v/>
      </c>
      <c r="L129" s="3" t="str">
        <f>IFERROR(IF(VLOOKUP($A129,EU_Extra!$A:$AD,COLUMN(EU_Extra!K$3),FALSE)=0,"",VLOOKUP($A129,EU_Extra!$A:$AD,COLUMN(EU_Extra!K$3),FALSE)),"")</f>
        <v/>
      </c>
      <c r="M129" s="3" t="str">
        <f>IFERROR(IF(VLOOKUP($A129,EU_Extra!$A:$AD,COLUMN(EU_Extra!L$3),FALSE)=0,"",VLOOKUP($A129,EU_Extra!$A:$AD,COLUMN(EU_Extra!L$3),FALSE)),"")</f>
        <v/>
      </c>
      <c r="N129" s="3" t="str">
        <f>IFERROR(IF(VLOOKUP($A129,EU_Extra!$A:$AD,COLUMN(EU_Extra!M$3),FALSE)=0,"",VLOOKUP($A129,EU_Extra!$A:$AD,COLUMN(EU_Extra!M$3),FALSE)),"")</f>
        <v/>
      </c>
      <c r="O129" s="3" t="str">
        <f>IFERROR(IF(VLOOKUP($A129,EU_Extra!$A:$AD,COLUMN(EU_Extra!N$3),FALSE)=0,"",VLOOKUP($A129,EU_Extra!$A:$AD,COLUMN(EU_Extra!N$3),FALSE)),"")</f>
        <v/>
      </c>
      <c r="P129" s="3" t="str">
        <f>IFERROR(IF(VLOOKUP($A129,EU_Extra!$A:$AD,COLUMN(EU_Extra!O$3),FALSE)=0,"",VLOOKUP($A129,EU_Extra!$A:$AD,COLUMN(EU_Extra!O$3),FALSE)),"")</f>
        <v/>
      </c>
      <c r="Q129" s="3" t="str">
        <f>IFERROR(IF(VLOOKUP($A129,EU_Extra!$A:$AD,COLUMN(EU_Extra!P$3),FALSE)=0,"",VLOOKUP($A129,EU_Extra!$A:$AD,COLUMN(EU_Extra!P$3),FALSE)),"")</f>
        <v/>
      </c>
      <c r="R129" s="3" t="str">
        <f>IFERROR(IF(VLOOKUP($A129,EU_Extra!$A:$AD,COLUMN(EU_Extra!Q$3),FALSE)=0,"",VLOOKUP($A129,EU_Extra!$A:$AD,COLUMN(EU_Extra!Q$3),FALSE)),"")</f>
        <v/>
      </c>
      <c r="S129" s="3" t="str">
        <f>IFERROR(IF(VLOOKUP($A129,EU_Extra!$A:$AD,COLUMN(EU_Extra!R$3),FALSE)=0,"",VLOOKUP($A129,EU_Extra!$A:$AD,COLUMN(EU_Extra!R$3),FALSE)),"")</f>
        <v/>
      </c>
      <c r="T129" s="3" t="str">
        <f>IFERROR(IF(VLOOKUP($A129,EU_Extra!$A:$AD,COLUMN(EU_Extra!S$3),FALSE)=0,"",VLOOKUP($A129,EU_Extra!$A:$AD,COLUMN(EU_Extra!S$3),FALSE)),"")</f>
        <v/>
      </c>
      <c r="U129" s="3" t="str">
        <f>IFERROR(IF(VLOOKUP($A129,EU_Extra!$A:$AD,COLUMN(EU_Extra!T$3),FALSE)=0,"",VLOOKUP($A129,EU_Extra!$A:$AD,COLUMN(EU_Extra!T$3),FALSE)),"")</f>
        <v/>
      </c>
      <c r="V129" s="3" t="str">
        <f>IFERROR(IF(VLOOKUP($A129,EU_Extra!$A:$AD,COLUMN(EU_Extra!U$3),FALSE)=0,"",VLOOKUP($A129,EU_Extra!$A:$AD,COLUMN(EU_Extra!U$3),FALSE)),"")</f>
        <v/>
      </c>
      <c r="W129" s="3" t="str">
        <f>IFERROR(IF(VLOOKUP($A129,EU_Extra!$A:$AD,COLUMN(EU_Extra!V$3),FALSE)=0,"",VLOOKUP($A129,EU_Extra!$A:$AD,COLUMN(EU_Extra!V$3),FALSE)),"")</f>
        <v/>
      </c>
      <c r="X129" s="3" t="str">
        <f>IFERROR(IF(VLOOKUP($A129,EU_Extra!$A:$AD,COLUMN(EU_Extra!W$3),FALSE)=0,"",VLOOKUP($A129,EU_Extra!$A:$AD,COLUMN(EU_Extra!W$3),FALSE)),"")</f>
        <v/>
      </c>
      <c r="Y129" s="3" t="str">
        <f>IFERROR(IF(VLOOKUP($A129,EU_Extra!$A:$AD,COLUMN(EU_Extra!X$3),FALSE)=0,"",VLOOKUP($A129,EU_Extra!$A:$AD,COLUMN(EU_Extra!X$3),FALSE)),"")</f>
        <v/>
      </c>
      <c r="Z129" s="3" t="str">
        <f>IFERROR(IF(VLOOKUP($A129,EU_Extra!$A:$AD,COLUMN(EU_Extra!Y$3),FALSE)=0,"",VLOOKUP($A129,EU_Extra!$A:$AD,COLUMN(EU_Extra!Y$3),FALSE)),"")</f>
        <v/>
      </c>
      <c r="AA129" s="157">
        <f t="shared" si="18"/>
        <v>0</v>
      </c>
      <c r="AB129" s="3">
        <f t="shared" si="19"/>
        <v>0</v>
      </c>
      <c r="AC129" s="3">
        <f t="shared" si="20"/>
        <v>0</v>
      </c>
      <c r="AD129" s="3">
        <f t="shared" si="21"/>
        <v>0</v>
      </c>
      <c r="AE129" s="3" t="str">
        <f t="shared" si="22"/>
        <v/>
      </c>
      <c r="AF129" s="3"/>
      <c r="AG129" s="3"/>
      <c r="AH129" s="3"/>
      <c r="AI129" s="3"/>
      <c r="AJ129" s="3" t="str">
        <f>IFERROR(IF(VLOOKUP($A129,EU_Extra!$A:$AD,COLUMN(EU_Extra!AC$3),FALSE)=0,"",VLOOKUP($A129,EU_Extra!$A:$AD,COLUMN(EU_Extra!AC$3),FALSE)),"")</f>
        <v/>
      </c>
      <c r="AK129" s="3" t="str">
        <f>IFERROR(IF(VLOOKUP($A129,EU_Extra!$A:$AD,COLUMN(EU_Extra!AD$3),FALSE)=0,"",VLOOKUP($A129,EU_Extra!$A:$AD,COLUMN(EU_Extra!AD$3),FALSE)),"")</f>
        <v/>
      </c>
      <c r="AO129" s="85" t="str">
        <f t="shared" si="23"/>
        <v>Ausfuhr_IT</v>
      </c>
      <c r="AP129" s="2" t="str">
        <f t="shared" si="24"/>
        <v>Ausfuhr</v>
      </c>
      <c r="AQ129" s="2" t="str">
        <f t="shared" si="25"/>
        <v>IT</v>
      </c>
      <c r="AR129" s="2" t="str">
        <f>VLOOKUP(AQ129,Countries!A:B,2,FALSE)</f>
        <v>Italien</v>
      </c>
      <c r="AS129" s="3" t="str">
        <f t="shared" si="26"/>
        <v/>
      </c>
      <c r="AT129" s="3">
        <f t="shared" si="27"/>
        <v>0</v>
      </c>
      <c r="AU129" s="3" t="str">
        <f t="shared" si="28"/>
        <v/>
      </c>
      <c r="AV129" s="15" t="str">
        <f t="shared" si="29"/>
        <v/>
      </c>
      <c r="AW129" s="88" t="str">
        <f t="shared" si="30"/>
        <v/>
      </c>
      <c r="AX129" s="89">
        <f t="shared" si="31"/>
        <v>1.2599999999999999E-7</v>
      </c>
    </row>
    <row r="130" spans="1:50">
      <c r="A130" s="85" t="str">
        <f t="shared" si="17"/>
        <v>Ausfuhr_JM</v>
      </c>
      <c r="B130" s="2" t="str">
        <f t="shared" si="32"/>
        <v>Ausfuhr</v>
      </c>
      <c r="C130" s="1" t="str">
        <f>Countries!A129</f>
        <v>JM</v>
      </c>
      <c r="D130" s="3" t="str">
        <f>IFERROR(IF(VLOOKUP($A130,EU_Extra!$A:$AD,COLUMN(EU_Extra!#REF!),FALSE)=0,"",VLOOKUP($A130,EU_Extra!$A:$AD,COLUMN(EU_Extra!#REF!),FALSE)),"")</f>
        <v/>
      </c>
      <c r="E130" s="3" t="str">
        <f>IFERROR(IF(VLOOKUP($A130,EU_Extra!$A:$AD,COLUMN(EU_Extra!#REF!),FALSE)=0,"",VLOOKUP($A130,EU_Extra!$A:$AD,COLUMN(EU_Extra!#REF!),FALSE)),"")</f>
        <v/>
      </c>
      <c r="F130" s="3">
        <f>IFERROR(IF(VLOOKUP($A130,EU_Extra!$A:$AD,COLUMN(EU_Extra!E$3),FALSE)=0,"",VLOOKUP($A130,EU_Extra!$A:$AD,COLUMN(EU_Extra!E$3),FALSE)),"")</f>
        <v>0.88015999999999994</v>
      </c>
      <c r="G130" s="3">
        <f>IFERROR(IF(VLOOKUP($A130,EU_Extra!$A:$AD,COLUMN(EU_Extra!F$3),FALSE)=0,"",VLOOKUP($A130,EU_Extra!$A:$AD,COLUMN(EU_Extra!F$3),FALSE)),"")</f>
        <v>0.90110000000000001</v>
      </c>
      <c r="H130" s="3">
        <f>IFERROR(IF(VLOOKUP($A130,EU_Extra!$A:$AD,COLUMN(EU_Extra!G$3),FALSE)=0,"",VLOOKUP($A130,EU_Extra!$A:$AD,COLUMN(EU_Extra!G$3),FALSE)),"")</f>
        <v>4.3999999999999997E-2</v>
      </c>
      <c r="I130" s="3">
        <f>IFERROR(IF(VLOOKUP($A130,EU_Extra!$A:$AD,COLUMN(EU_Extra!H$3),FALSE)=0,"",VLOOKUP($A130,EU_Extra!$A:$AD,COLUMN(EU_Extra!H$3),FALSE)),"")</f>
        <v>1.8E-3</v>
      </c>
      <c r="J130" s="3">
        <f>IFERROR(IF(VLOOKUP($A130,EU_Extra!$A:$AD,COLUMN(EU_Extra!I$3),FALSE)=0,"",VLOOKUP($A130,EU_Extra!$A:$AD,COLUMN(EU_Extra!I$3),FALSE)),"")</f>
        <v>0.13799999999999998</v>
      </c>
      <c r="K130" s="3" t="str">
        <f>IFERROR(IF(VLOOKUP($A130,EU_Extra!$A:$AD,COLUMN(EU_Extra!J$3),FALSE)=0,"",VLOOKUP($A130,EU_Extra!$A:$AD,COLUMN(EU_Extra!J$3),FALSE)),"")</f>
        <v/>
      </c>
      <c r="L130" s="3" t="str">
        <f>IFERROR(IF(VLOOKUP($A130,EU_Extra!$A:$AD,COLUMN(EU_Extra!K$3),FALSE)=0,"",VLOOKUP($A130,EU_Extra!$A:$AD,COLUMN(EU_Extra!K$3),FALSE)),"")</f>
        <v>Eps</v>
      </c>
      <c r="M130" s="3" t="str">
        <f>IFERROR(IF(VLOOKUP($A130,EU_Extra!$A:$AD,COLUMN(EU_Extra!L$3),FALSE)=0,"",VLOOKUP($A130,EU_Extra!$A:$AD,COLUMN(EU_Extra!L$3),FALSE)),"")</f>
        <v>Eps</v>
      </c>
      <c r="N130" s="3" t="str">
        <f>IFERROR(IF(VLOOKUP($A130,EU_Extra!$A:$AD,COLUMN(EU_Extra!M$3),FALSE)=0,"",VLOOKUP($A130,EU_Extra!$A:$AD,COLUMN(EU_Extra!M$3),FALSE)),"")</f>
        <v>Eps</v>
      </c>
      <c r="O130" s="3">
        <f>IFERROR(IF(VLOOKUP($A130,EU_Extra!$A:$AD,COLUMN(EU_Extra!N$3),FALSE)=0,"",VLOOKUP($A130,EU_Extra!$A:$AD,COLUMN(EU_Extra!N$3),FALSE)),"")</f>
        <v>6.3699999999999998E-4</v>
      </c>
      <c r="P130" s="3" t="str">
        <f>IFERROR(IF(VLOOKUP($A130,EU_Extra!$A:$AD,COLUMN(EU_Extra!O$3),FALSE)=0,"",VLOOKUP($A130,EU_Extra!$A:$AD,COLUMN(EU_Extra!O$3),FALSE)),"")</f>
        <v>Eps</v>
      </c>
      <c r="Q130" s="3">
        <f>IFERROR(IF(VLOOKUP($A130,EU_Extra!$A:$AD,COLUMN(EU_Extra!P$3),FALSE)=0,"",VLOOKUP($A130,EU_Extra!$A:$AD,COLUMN(EU_Extra!P$3),FALSE)),"")</f>
        <v>8.2000000000000001E-5</v>
      </c>
      <c r="R130" s="3">
        <f>IFERROR(IF(VLOOKUP($A130,EU_Extra!$A:$AD,COLUMN(EU_Extra!Q$3),FALSE)=0,"",VLOOKUP($A130,EU_Extra!$A:$AD,COLUMN(EU_Extra!Q$3),FALSE)),"")</f>
        <v>2.2899999999999998E-4</v>
      </c>
      <c r="S130" s="3">
        <f>IFERROR(IF(VLOOKUP($A130,EU_Extra!$A:$AD,COLUMN(EU_Extra!R$3),FALSE)=0,"",VLOOKUP($A130,EU_Extra!$A:$AD,COLUMN(EU_Extra!R$3),FALSE)),"")</f>
        <v>4.1199999999999999E-4</v>
      </c>
      <c r="T130" s="3">
        <f>IFERROR(IF(VLOOKUP($A130,EU_Extra!$A:$AD,COLUMN(EU_Extra!S$3),FALSE)=0,"",VLOOKUP($A130,EU_Extra!$A:$AD,COLUMN(EU_Extra!S$3),FALSE)),"")</f>
        <v>7.3019999999999997E-4</v>
      </c>
      <c r="U130" s="3">
        <f>IFERROR(IF(VLOOKUP($A130,EU_Extra!$A:$AD,COLUMN(EU_Extra!T$3),FALSE)=0,"",VLOOKUP($A130,EU_Extra!$A:$AD,COLUMN(EU_Extra!T$3),FALSE)),"")</f>
        <v>4.9299999999999995E-4</v>
      </c>
      <c r="V130" s="3">
        <f>IFERROR(IF(VLOOKUP($A130,EU_Extra!$A:$AD,COLUMN(EU_Extra!U$3),FALSE)=0,"",VLOOKUP($A130,EU_Extra!$A:$AD,COLUMN(EU_Extra!U$3),FALSE)),"")</f>
        <v>3.1399999999999999E-4</v>
      </c>
      <c r="W130" s="3">
        <f>IFERROR(IF(VLOOKUP($A130,EU_Extra!$A:$AD,COLUMN(EU_Extra!V$3),FALSE)=0,"",VLOOKUP($A130,EU_Extra!$A:$AD,COLUMN(EU_Extra!V$3),FALSE)),"")</f>
        <v>1.2482999999999999E-2</v>
      </c>
      <c r="X130" s="3">
        <f>IFERROR(IF(VLOOKUP($A130,EU_Extra!$A:$AD,COLUMN(EU_Extra!W$3),FALSE)=0,"",VLOOKUP($A130,EU_Extra!$A:$AD,COLUMN(EU_Extra!W$3),FALSE)),"")</f>
        <v>3.2114400000000003E-3</v>
      </c>
      <c r="Y130" s="3">
        <f>IFERROR(IF(VLOOKUP($A130,EU_Extra!$A:$AD,COLUMN(EU_Extra!X$3),FALSE)=0,"",VLOOKUP($A130,EU_Extra!$A:$AD,COLUMN(EU_Extra!X$3),FALSE)),"")</f>
        <v>2.1499999999999999E-4</v>
      </c>
      <c r="Z130" s="3" t="str">
        <f>IFERROR(IF(VLOOKUP($A130,EU_Extra!$A:$AD,COLUMN(EU_Extra!Y$3),FALSE)=0,"",VLOOKUP($A130,EU_Extra!$A:$AD,COLUMN(EU_Extra!Y$3),FALSE)),"")</f>
        <v/>
      </c>
      <c r="AA130" s="157">
        <f t="shared" si="18"/>
        <v>6.1266666666666664E-2</v>
      </c>
      <c r="AB130" s="3">
        <f t="shared" si="19"/>
        <v>5.4506666666666662E-4</v>
      </c>
      <c r="AC130" s="3">
        <f t="shared" si="20"/>
        <v>5.3361466666666663E-3</v>
      </c>
      <c r="AD130" s="3">
        <f t="shared" si="21"/>
        <v>5.3031466666666671E-3</v>
      </c>
      <c r="AE130" s="3">
        <f t="shared" si="22"/>
        <v>2.1499999999999999E-4</v>
      </c>
      <c r="AF130" s="3"/>
      <c r="AG130" s="3"/>
      <c r="AH130" s="3"/>
      <c r="AI130" s="3"/>
      <c r="AJ130" s="3" t="str">
        <f>IFERROR(IF(VLOOKUP($A130,EU_Extra!$A:$AD,COLUMN(EU_Extra!AC$3),FALSE)=0,"",VLOOKUP($A130,EU_Extra!$A:$AD,COLUMN(EU_Extra!AC$3),FALSE)),"")</f>
        <v/>
      </c>
      <c r="AK130" s="3" t="str">
        <f>IFERROR(IF(VLOOKUP($A130,EU_Extra!$A:$AD,COLUMN(EU_Extra!AD$3),FALSE)=0,"",VLOOKUP($A130,EU_Extra!$A:$AD,COLUMN(EU_Extra!AD$3),FALSE)),"")</f>
        <v/>
      </c>
      <c r="AO130" s="85" t="str">
        <f t="shared" si="23"/>
        <v>Ausfuhr_JM</v>
      </c>
      <c r="AP130" s="2" t="str">
        <f t="shared" si="24"/>
        <v>Ausfuhr</v>
      </c>
      <c r="AQ130" s="2" t="str">
        <f t="shared" si="25"/>
        <v>JM</v>
      </c>
      <c r="AR130" s="2" t="str">
        <f>VLOOKUP(AQ130,Countries!A:B,2,FALSE)</f>
        <v>Jamaika</v>
      </c>
      <c r="AS130" s="3" t="str">
        <f t="shared" si="26"/>
        <v/>
      </c>
      <c r="AT130" s="3">
        <f t="shared" si="27"/>
        <v>5.3031466666666671E-3</v>
      </c>
      <c r="AU130" s="3" t="str">
        <f t="shared" si="28"/>
        <v/>
      </c>
      <c r="AV130" s="15" t="str">
        <f t="shared" si="29"/>
        <v/>
      </c>
      <c r="AW130" s="88" t="str">
        <f t="shared" si="30"/>
        <v/>
      </c>
      <c r="AX130" s="89">
        <f t="shared" si="31"/>
        <v>3.7954178228756607E-6</v>
      </c>
    </row>
    <row r="131" spans="1:50">
      <c r="A131" s="85" t="str">
        <f t="shared" si="17"/>
        <v>Ausfuhr_JP</v>
      </c>
      <c r="B131" s="2" t="str">
        <f t="shared" si="32"/>
        <v>Ausfuhr</v>
      </c>
      <c r="C131" s="1" t="str">
        <f>Countries!A130</f>
        <v>JP</v>
      </c>
      <c r="D131" s="3" t="str">
        <f>IFERROR(IF(VLOOKUP($A131,EU_Extra!$A:$AD,COLUMN(EU_Extra!#REF!),FALSE)=0,"",VLOOKUP($A131,EU_Extra!$A:$AD,COLUMN(EU_Extra!#REF!),FALSE)),"")</f>
        <v/>
      </c>
      <c r="E131" s="3" t="str">
        <f>IFERROR(IF(VLOOKUP($A131,EU_Extra!$A:$AD,COLUMN(EU_Extra!#REF!),FALSE)=0,"",VLOOKUP($A131,EU_Extra!$A:$AD,COLUMN(EU_Extra!#REF!),FALSE)),"")</f>
        <v/>
      </c>
      <c r="F131" s="3">
        <f>IFERROR(IF(VLOOKUP($A131,EU_Extra!$A:$AD,COLUMN(EU_Extra!E$3),FALSE)=0,"",VLOOKUP($A131,EU_Extra!$A:$AD,COLUMN(EU_Extra!E$3),FALSE)),"")</f>
        <v>0.934388</v>
      </c>
      <c r="G131" s="3">
        <f>IFERROR(IF(VLOOKUP($A131,EU_Extra!$A:$AD,COLUMN(EU_Extra!F$3),FALSE)=0,"",VLOOKUP($A131,EU_Extra!$A:$AD,COLUMN(EU_Extra!F$3),FALSE)),"")</f>
        <v>0.71961199999999992</v>
      </c>
      <c r="H131" s="3">
        <f>IFERROR(IF(VLOOKUP($A131,EU_Extra!$A:$AD,COLUMN(EU_Extra!G$3),FALSE)=0,"",VLOOKUP($A131,EU_Extra!$A:$AD,COLUMN(EU_Extra!G$3),FALSE)),"")</f>
        <v>0.79701599999999995</v>
      </c>
      <c r="I131" s="3">
        <f>IFERROR(IF(VLOOKUP($A131,EU_Extra!$A:$AD,COLUMN(EU_Extra!H$3),FALSE)=0,"",VLOOKUP($A131,EU_Extra!$A:$AD,COLUMN(EU_Extra!H$3),FALSE)),"")</f>
        <v>0.96816400000000002</v>
      </c>
      <c r="J131" s="3">
        <f>IFERROR(IF(VLOOKUP($A131,EU_Extra!$A:$AD,COLUMN(EU_Extra!I$3),FALSE)=0,"",VLOOKUP($A131,EU_Extra!$A:$AD,COLUMN(EU_Extra!I$3),FALSE)),"")</f>
        <v>1.5888199999999999</v>
      </c>
      <c r="K131" s="3">
        <f>IFERROR(IF(VLOOKUP($A131,EU_Extra!$A:$AD,COLUMN(EU_Extra!J$3),FALSE)=0,"",VLOOKUP($A131,EU_Extra!$A:$AD,COLUMN(EU_Extra!J$3),FALSE)),"")</f>
        <v>1.1893039999999999</v>
      </c>
      <c r="L131" s="3">
        <f>IFERROR(IF(VLOOKUP($A131,EU_Extra!$A:$AD,COLUMN(EU_Extra!K$3),FALSE)=0,"",VLOOKUP($A131,EU_Extra!$A:$AD,COLUMN(EU_Extra!K$3),FALSE)),"")</f>
        <v>1.432628</v>
      </c>
      <c r="M131" s="3">
        <f>IFERROR(IF(VLOOKUP($A131,EU_Extra!$A:$AD,COLUMN(EU_Extra!L$3),FALSE)=0,"",VLOOKUP($A131,EU_Extra!$A:$AD,COLUMN(EU_Extra!L$3),FALSE)),"")</f>
        <v>1.026888</v>
      </c>
      <c r="N131" s="3">
        <f>IFERROR(IF(VLOOKUP($A131,EU_Extra!$A:$AD,COLUMN(EU_Extra!M$3),FALSE)=0,"",VLOOKUP($A131,EU_Extra!$A:$AD,COLUMN(EU_Extra!M$3),FALSE)),"")</f>
        <v>1.2330193999999999</v>
      </c>
      <c r="O131" s="3">
        <f>IFERROR(IF(VLOOKUP($A131,EU_Extra!$A:$AD,COLUMN(EU_Extra!N$3),FALSE)=0,"",VLOOKUP($A131,EU_Extra!$A:$AD,COLUMN(EU_Extra!N$3),FALSE)),"")</f>
        <v>1.3162635600000001</v>
      </c>
      <c r="P131" s="3">
        <f>IFERROR(IF(VLOOKUP($A131,EU_Extra!$A:$AD,COLUMN(EU_Extra!O$3),FALSE)=0,"",VLOOKUP($A131,EU_Extra!$A:$AD,COLUMN(EU_Extra!O$3),FALSE)),"")</f>
        <v>1.5029419599999998</v>
      </c>
      <c r="Q131" s="3">
        <f>IFERROR(IF(VLOOKUP($A131,EU_Extra!$A:$AD,COLUMN(EU_Extra!P$3),FALSE)=0,"",VLOOKUP($A131,EU_Extra!$A:$AD,COLUMN(EU_Extra!P$3),FALSE)),"")</f>
        <v>1.6276576</v>
      </c>
      <c r="R131" s="3">
        <f>IFERROR(IF(VLOOKUP($A131,EU_Extra!$A:$AD,COLUMN(EU_Extra!Q$3),FALSE)=0,"",VLOOKUP($A131,EU_Extra!$A:$AD,COLUMN(EU_Extra!Q$3),FALSE)),"")</f>
        <v>1.68189484</v>
      </c>
      <c r="S131" s="3">
        <f>IFERROR(IF(VLOOKUP($A131,EU_Extra!$A:$AD,COLUMN(EU_Extra!R$3),FALSE)=0,"",VLOOKUP($A131,EU_Extra!$A:$AD,COLUMN(EU_Extra!R$3),FALSE)),"")</f>
        <v>1.4338858000000001</v>
      </c>
      <c r="T131" s="3">
        <f>IFERROR(IF(VLOOKUP($A131,EU_Extra!$A:$AD,COLUMN(EU_Extra!S$3),FALSE)=0,"",VLOOKUP($A131,EU_Extra!$A:$AD,COLUMN(EU_Extra!S$3),FALSE)),"")</f>
        <v>1.4356661199999998</v>
      </c>
      <c r="U131" s="3">
        <f>IFERROR(IF(VLOOKUP($A131,EU_Extra!$A:$AD,COLUMN(EU_Extra!T$3),FALSE)=0,"",VLOOKUP($A131,EU_Extra!$A:$AD,COLUMN(EU_Extra!T$3),FALSE)),"")</f>
        <v>1.2887356000000001</v>
      </c>
      <c r="V131" s="3">
        <f>IFERROR(IF(VLOOKUP($A131,EU_Extra!$A:$AD,COLUMN(EU_Extra!U$3),FALSE)=0,"",VLOOKUP($A131,EU_Extra!$A:$AD,COLUMN(EU_Extra!U$3),FALSE)),"")</f>
        <v>1.4088638399999998</v>
      </c>
      <c r="W131" s="3">
        <f>IFERROR(IF(VLOOKUP($A131,EU_Extra!$A:$AD,COLUMN(EU_Extra!V$3),FALSE)=0,"",VLOOKUP($A131,EU_Extra!$A:$AD,COLUMN(EU_Extra!V$3),FALSE)),"")</f>
        <v>1.69164548</v>
      </c>
      <c r="X131" s="3">
        <f>IFERROR(IF(VLOOKUP($A131,EU_Extra!$A:$AD,COLUMN(EU_Extra!W$3),FALSE)=0,"",VLOOKUP($A131,EU_Extra!$A:$AD,COLUMN(EU_Extra!W$3),FALSE)),"")</f>
        <v>1.22632264</v>
      </c>
      <c r="Y131" s="3">
        <f>IFERROR(IF(VLOOKUP($A131,EU_Extra!$A:$AD,COLUMN(EU_Extra!X$3),FALSE)=0,"",VLOOKUP($A131,EU_Extra!$A:$AD,COLUMN(EU_Extra!X$3),FALSE)),"")</f>
        <v>1.1071404</v>
      </c>
      <c r="Z131" s="3">
        <f>IFERROR(IF(VLOOKUP($A131,EU_Extra!$A:$AD,COLUMN(EU_Extra!Y$3),FALSE)=0,"",VLOOKUP($A131,EU_Extra!$A:$AD,COLUMN(EU_Extra!Y$3),FALSE)),"")</f>
        <v>1.7192664799999999</v>
      </c>
      <c r="AA131" s="157">
        <f t="shared" si="18"/>
        <v>1.1180000000000001</v>
      </c>
      <c r="AB131" s="3">
        <f t="shared" si="19"/>
        <v>1.3860958400000001</v>
      </c>
      <c r="AC131" s="3">
        <f t="shared" si="20"/>
        <v>1.4422773199999999</v>
      </c>
      <c r="AD131" s="3">
        <f t="shared" si="21"/>
        <v>1.34170284</v>
      </c>
      <c r="AE131" s="3">
        <f t="shared" si="22"/>
        <v>1.41320344</v>
      </c>
      <c r="AF131" s="3"/>
      <c r="AG131" s="3"/>
      <c r="AH131" s="3"/>
      <c r="AI131" s="3"/>
      <c r="AJ131" s="3" t="str">
        <f>IFERROR(IF(VLOOKUP($A131,EU_Extra!$A:$AD,COLUMN(EU_Extra!AC$3),FALSE)=0,"",VLOOKUP($A131,EU_Extra!$A:$AD,COLUMN(EU_Extra!AC$3),FALSE)),"")</f>
        <v/>
      </c>
      <c r="AK131" s="3" t="str">
        <f>IFERROR(IF(VLOOKUP($A131,EU_Extra!$A:$AD,COLUMN(EU_Extra!AD$3),FALSE)=0,"",VLOOKUP($A131,EU_Extra!$A:$AD,COLUMN(EU_Extra!AD$3),FALSE)),"")</f>
        <v/>
      </c>
      <c r="AO131" s="85" t="str">
        <f t="shared" si="23"/>
        <v>Ausfuhr_JP</v>
      </c>
      <c r="AP131" s="2" t="str">
        <f t="shared" si="24"/>
        <v>Ausfuhr</v>
      </c>
      <c r="AQ131" s="2" t="str">
        <f t="shared" si="25"/>
        <v>JP</v>
      </c>
      <c r="AR131" s="2" t="str">
        <f>VLOOKUP(AQ131,Countries!A:B,2,FALSE)</f>
        <v>Japan</v>
      </c>
      <c r="AS131" s="3">
        <f t="shared" si="26"/>
        <v>1.7192664799999999</v>
      </c>
      <c r="AT131" s="3">
        <f t="shared" si="27"/>
        <v>1.34170284</v>
      </c>
      <c r="AU131" s="3">
        <f t="shared" si="28"/>
        <v>-0.37756363999999998</v>
      </c>
      <c r="AV131" s="15">
        <f t="shared" si="29"/>
        <v>-0.21960727108103137</v>
      </c>
      <c r="AW131" s="88">
        <f t="shared" si="30"/>
        <v>1.769645234385807E-3</v>
      </c>
      <c r="AX131" s="89">
        <f t="shared" si="31"/>
        <v>9.2824236692785357E-4</v>
      </c>
    </row>
    <row r="132" spans="1:50">
      <c r="A132" s="85" t="str">
        <f t="shared" si="17"/>
        <v>Ausfuhr_JO</v>
      </c>
      <c r="B132" s="2" t="str">
        <f t="shared" si="32"/>
        <v>Ausfuhr</v>
      </c>
      <c r="C132" s="1" t="str">
        <f>Countries!A131</f>
        <v>JO</v>
      </c>
      <c r="D132" s="3" t="str">
        <f>IFERROR(IF(VLOOKUP($A132,EU_Extra!$A:$AD,COLUMN(EU_Extra!#REF!),FALSE)=0,"",VLOOKUP($A132,EU_Extra!$A:$AD,COLUMN(EU_Extra!#REF!),FALSE)),"")</f>
        <v/>
      </c>
      <c r="E132" s="3" t="str">
        <f>IFERROR(IF(VLOOKUP($A132,EU_Extra!$A:$AD,COLUMN(EU_Extra!#REF!),FALSE)=0,"",VLOOKUP($A132,EU_Extra!$A:$AD,COLUMN(EU_Extra!#REF!),FALSE)),"")</f>
        <v/>
      </c>
      <c r="F132" s="3">
        <f>IFERROR(IF(VLOOKUP($A132,EU_Extra!$A:$AD,COLUMN(EU_Extra!E$3),FALSE)=0,"",VLOOKUP($A132,EU_Extra!$A:$AD,COLUMN(EU_Extra!E$3),FALSE)),"")</f>
        <v>57.354517999999999</v>
      </c>
      <c r="G132" s="3">
        <f>IFERROR(IF(VLOOKUP($A132,EU_Extra!$A:$AD,COLUMN(EU_Extra!F$3),FALSE)=0,"",VLOOKUP($A132,EU_Extra!$A:$AD,COLUMN(EU_Extra!F$3),FALSE)),"")</f>
        <v>103.40928399999999</v>
      </c>
      <c r="H132" s="3">
        <f>IFERROR(IF(VLOOKUP($A132,EU_Extra!$A:$AD,COLUMN(EU_Extra!G$3),FALSE)=0,"",VLOOKUP($A132,EU_Extra!$A:$AD,COLUMN(EU_Extra!G$3),FALSE)),"")</f>
        <v>10.127927999999999</v>
      </c>
      <c r="I132" s="3">
        <f>IFERROR(IF(VLOOKUP($A132,EU_Extra!$A:$AD,COLUMN(EU_Extra!H$3),FALSE)=0,"",VLOOKUP($A132,EU_Extra!$A:$AD,COLUMN(EU_Extra!H$3),FALSE)),"")</f>
        <v>38.980219999999996</v>
      </c>
      <c r="J132" s="3">
        <f>IFERROR(IF(VLOOKUP($A132,EU_Extra!$A:$AD,COLUMN(EU_Extra!I$3),FALSE)=0,"",VLOOKUP($A132,EU_Extra!$A:$AD,COLUMN(EU_Extra!I$3),FALSE)),"")</f>
        <v>109.54403599999999</v>
      </c>
      <c r="K132" s="3">
        <f>IFERROR(IF(VLOOKUP($A132,EU_Extra!$A:$AD,COLUMN(EU_Extra!J$3),FALSE)=0,"",VLOOKUP($A132,EU_Extra!$A:$AD,COLUMN(EU_Extra!J$3),FALSE)),"")</f>
        <v>7.1284E-2</v>
      </c>
      <c r="L132" s="3">
        <f>IFERROR(IF(VLOOKUP($A132,EU_Extra!$A:$AD,COLUMN(EU_Extra!K$3),FALSE)=0,"",VLOOKUP($A132,EU_Extra!$A:$AD,COLUMN(EU_Extra!K$3),FALSE)),"")</f>
        <v>0.9479439999999999</v>
      </c>
      <c r="M132" s="3">
        <f>IFERROR(IF(VLOOKUP($A132,EU_Extra!$A:$AD,COLUMN(EU_Extra!L$3),FALSE)=0,"",VLOOKUP($A132,EU_Extra!$A:$AD,COLUMN(EU_Extra!L$3),FALSE)),"")</f>
        <v>1.7073799999999999</v>
      </c>
      <c r="N132" s="3">
        <f>IFERROR(IF(VLOOKUP($A132,EU_Extra!$A:$AD,COLUMN(EU_Extra!M$3),FALSE)=0,"",VLOOKUP($A132,EU_Extra!$A:$AD,COLUMN(EU_Extra!M$3),FALSE)),"")</f>
        <v>19.026811519999999</v>
      </c>
      <c r="O132" s="3">
        <f>IFERROR(IF(VLOOKUP($A132,EU_Extra!$A:$AD,COLUMN(EU_Extra!N$3),FALSE)=0,"",VLOOKUP($A132,EU_Extra!$A:$AD,COLUMN(EU_Extra!N$3),FALSE)),"")</f>
        <v>7.6475440799999994</v>
      </c>
      <c r="P132" s="3">
        <f>IFERROR(IF(VLOOKUP($A132,EU_Extra!$A:$AD,COLUMN(EU_Extra!O$3),FALSE)=0,"",VLOOKUP($A132,EU_Extra!$A:$AD,COLUMN(EU_Extra!O$3),FALSE)),"")</f>
        <v>59.939779839999993</v>
      </c>
      <c r="Q132" s="3">
        <f>IFERROR(IF(VLOOKUP($A132,EU_Extra!$A:$AD,COLUMN(EU_Extra!P$3),FALSE)=0,"",VLOOKUP($A132,EU_Extra!$A:$AD,COLUMN(EU_Extra!P$3),FALSE)),"")</f>
        <v>26.138007159999997</v>
      </c>
      <c r="R132" s="3">
        <f>IFERROR(IF(VLOOKUP($A132,EU_Extra!$A:$AD,COLUMN(EU_Extra!Q$3),FALSE)=0,"",VLOOKUP($A132,EU_Extra!$A:$AD,COLUMN(EU_Extra!Q$3),FALSE)),"")</f>
        <v>9.57177188</v>
      </c>
      <c r="S132" s="3">
        <f>IFERROR(IF(VLOOKUP($A132,EU_Extra!$A:$AD,COLUMN(EU_Extra!R$3),FALSE)=0,"",VLOOKUP($A132,EU_Extra!$A:$AD,COLUMN(EU_Extra!R$3),FALSE)),"")</f>
        <v>22.320133199999997</v>
      </c>
      <c r="T132" s="3">
        <f>IFERROR(IF(VLOOKUP($A132,EU_Extra!$A:$AD,COLUMN(EU_Extra!S$3),FALSE)=0,"",VLOOKUP($A132,EU_Extra!$A:$AD,COLUMN(EU_Extra!S$3),FALSE)),"")</f>
        <v>4.9232556799999996</v>
      </c>
      <c r="U132" s="3">
        <f>IFERROR(IF(VLOOKUP($A132,EU_Extra!$A:$AD,COLUMN(EU_Extra!T$3),FALSE)=0,"",VLOOKUP($A132,EU_Extra!$A:$AD,COLUMN(EU_Extra!T$3),FALSE)),"")</f>
        <v>15.9810254</v>
      </c>
      <c r="V132" s="3">
        <f>IFERROR(IF(VLOOKUP($A132,EU_Extra!$A:$AD,COLUMN(EU_Extra!U$3),FALSE)=0,"",VLOOKUP($A132,EU_Extra!$A:$AD,COLUMN(EU_Extra!U$3),FALSE)),"")</f>
        <v>27.301806199999998</v>
      </c>
      <c r="W132" s="3">
        <f>IFERROR(IF(VLOOKUP($A132,EU_Extra!$A:$AD,COLUMN(EU_Extra!V$3),FALSE)=0,"",VLOOKUP($A132,EU_Extra!$A:$AD,COLUMN(EU_Extra!V$3),FALSE)),"")</f>
        <v>12.042500159999999</v>
      </c>
      <c r="X132" s="3">
        <f>IFERROR(IF(VLOOKUP($A132,EU_Extra!$A:$AD,COLUMN(EU_Extra!W$3),FALSE)=0,"",VLOOKUP($A132,EU_Extra!$A:$AD,COLUMN(EU_Extra!W$3),FALSE)),"")</f>
        <v>1.0765165999999999</v>
      </c>
      <c r="Y132" s="3">
        <f>IFERROR(IF(VLOOKUP($A132,EU_Extra!$A:$AD,COLUMN(EU_Extra!X$3),FALSE)=0,"",VLOOKUP($A132,EU_Extra!$A:$AD,COLUMN(EU_Extra!X$3),FALSE)),"")</f>
        <v>0.65367299999999995</v>
      </c>
      <c r="Z132" s="3">
        <f>IFERROR(IF(VLOOKUP($A132,EU_Extra!$A:$AD,COLUMN(EU_Extra!Y$3),FALSE)=0,"",VLOOKUP($A132,EU_Extra!$A:$AD,COLUMN(EU_Extra!Y$3),FALSE)),"")</f>
        <v>0.55193996000000001</v>
      </c>
      <c r="AA132" s="157">
        <f t="shared" si="18"/>
        <v>52.884061333333328</v>
      </c>
      <c r="AB132" s="3">
        <f t="shared" si="19"/>
        <v>14.408138093333333</v>
      </c>
      <c r="AC132" s="3">
        <f t="shared" si="20"/>
        <v>13.473607653333332</v>
      </c>
      <c r="AD132" s="3">
        <f t="shared" si="21"/>
        <v>4.5908965866666662</v>
      </c>
      <c r="AE132" s="3">
        <f t="shared" si="22"/>
        <v>0.60280647999999992</v>
      </c>
      <c r="AF132" s="3"/>
      <c r="AG132" s="3"/>
      <c r="AH132" s="3"/>
      <c r="AI132" s="3"/>
      <c r="AJ132" s="3" t="str">
        <f>IFERROR(IF(VLOOKUP($A132,EU_Extra!$A:$AD,COLUMN(EU_Extra!AC$3),FALSE)=0,"",VLOOKUP($A132,EU_Extra!$A:$AD,COLUMN(EU_Extra!AC$3),FALSE)),"")</f>
        <v/>
      </c>
      <c r="AK132" s="3" t="str">
        <f>IFERROR(IF(VLOOKUP($A132,EU_Extra!$A:$AD,COLUMN(EU_Extra!AD$3),FALSE)=0,"",VLOOKUP($A132,EU_Extra!$A:$AD,COLUMN(EU_Extra!AD$3),FALSE)),"")</f>
        <v/>
      </c>
      <c r="AO132" s="85" t="str">
        <f t="shared" si="23"/>
        <v>Ausfuhr_JO</v>
      </c>
      <c r="AP132" s="2" t="str">
        <f t="shared" si="24"/>
        <v>Ausfuhr</v>
      </c>
      <c r="AQ132" s="2" t="str">
        <f t="shared" si="25"/>
        <v>JO</v>
      </c>
      <c r="AR132" s="2" t="str">
        <f>VLOOKUP(AQ132,Countries!A:B,2,FALSE)</f>
        <v>Jordanien</v>
      </c>
      <c r="AS132" s="3">
        <f t="shared" si="26"/>
        <v>0.55193996000000001</v>
      </c>
      <c r="AT132" s="3">
        <f t="shared" si="27"/>
        <v>4.5908965866666662</v>
      </c>
      <c r="AU132" s="3">
        <f t="shared" si="28"/>
        <v>4.0389566266666659</v>
      </c>
      <c r="AV132" s="15">
        <f t="shared" si="29"/>
        <v>7.3177464771112435</v>
      </c>
      <c r="AW132" s="88">
        <f t="shared" si="30"/>
        <v>5.6820107197235229E-4</v>
      </c>
      <c r="AX132" s="89">
        <f t="shared" si="31"/>
        <v>3.1758523808682834E-3</v>
      </c>
    </row>
    <row r="133" spans="1:50">
      <c r="A133" s="85" t="str">
        <f t="shared" ref="A133:A196" si="33">CONCATENATE(B133,"_",C133)</f>
        <v>Ausfuhr_YU</v>
      </c>
      <c r="B133" s="2" t="str">
        <f t="shared" si="32"/>
        <v>Ausfuhr</v>
      </c>
      <c r="C133" s="1" t="str">
        <f>Countries!A132</f>
        <v>YU</v>
      </c>
      <c r="D133" s="3" t="str">
        <f>IFERROR(IF(VLOOKUP($A133,EU_Extra!$A:$AD,COLUMN(EU_Extra!#REF!),FALSE)=0,"",VLOOKUP($A133,EU_Extra!$A:$AD,COLUMN(EU_Extra!#REF!),FALSE)),"")</f>
        <v/>
      </c>
      <c r="E133" s="3" t="str">
        <f>IFERROR(IF(VLOOKUP($A133,EU_Extra!$A:$AD,COLUMN(EU_Extra!#REF!),FALSE)=0,"",VLOOKUP($A133,EU_Extra!$A:$AD,COLUMN(EU_Extra!#REF!),FALSE)),"")</f>
        <v/>
      </c>
      <c r="F133" s="3">
        <f>IFERROR(IF(VLOOKUP($A133,EU_Extra!$A:$AD,COLUMN(EU_Extra!E$3),FALSE)=0,"",VLOOKUP($A133,EU_Extra!$A:$AD,COLUMN(EU_Extra!E$3),FALSE)),"")</f>
        <v>103.65586672000001</v>
      </c>
      <c r="G133" s="3">
        <f>IFERROR(IF(VLOOKUP($A133,EU_Extra!$A:$AD,COLUMN(EU_Extra!F$3),FALSE)=0,"",VLOOKUP($A133,EU_Extra!$A:$AD,COLUMN(EU_Extra!F$3),FALSE)),"")</f>
        <v>118.34698928</v>
      </c>
      <c r="H133" s="3">
        <f>IFERROR(IF(VLOOKUP($A133,EU_Extra!$A:$AD,COLUMN(EU_Extra!G$3),FALSE)=0,"",VLOOKUP($A133,EU_Extra!$A:$AD,COLUMN(EU_Extra!G$3),FALSE)),"")</f>
        <v>5.0286658399999995</v>
      </c>
      <c r="I133" s="3" t="str">
        <f>IFERROR(IF(VLOOKUP($A133,EU_Extra!$A:$AD,COLUMN(EU_Extra!H$3),FALSE)=0,"",VLOOKUP($A133,EU_Extra!$A:$AD,COLUMN(EU_Extra!H$3),FALSE)),"")</f>
        <v/>
      </c>
      <c r="J133" s="3" t="str">
        <f>IFERROR(IF(VLOOKUP($A133,EU_Extra!$A:$AD,COLUMN(EU_Extra!I$3),FALSE)=0,"",VLOOKUP($A133,EU_Extra!$A:$AD,COLUMN(EU_Extra!I$3),FALSE)),"")</f>
        <v/>
      </c>
      <c r="K133" s="3" t="str">
        <f>IFERROR(IF(VLOOKUP($A133,EU_Extra!$A:$AD,COLUMN(EU_Extra!J$3),FALSE)=0,"",VLOOKUP($A133,EU_Extra!$A:$AD,COLUMN(EU_Extra!J$3),FALSE)),"")</f>
        <v/>
      </c>
      <c r="L133" s="3" t="str">
        <f>IFERROR(IF(VLOOKUP($A133,EU_Extra!$A:$AD,COLUMN(EU_Extra!K$3),FALSE)=0,"",VLOOKUP($A133,EU_Extra!$A:$AD,COLUMN(EU_Extra!K$3),FALSE)),"")</f>
        <v/>
      </c>
      <c r="M133" s="3" t="str">
        <f>IFERROR(IF(VLOOKUP($A133,EU_Extra!$A:$AD,COLUMN(EU_Extra!L$3),FALSE)=0,"",VLOOKUP($A133,EU_Extra!$A:$AD,COLUMN(EU_Extra!L$3),FALSE)),"")</f>
        <v/>
      </c>
      <c r="N133" s="3" t="str">
        <f>IFERROR(IF(VLOOKUP($A133,EU_Extra!$A:$AD,COLUMN(EU_Extra!M$3),FALSE)=0,"",VLOOKUP($A133,EU_Extra!$A:$AD,COLUMN(EU_Extra!M$3),FALSE)),"")</f>
        <v/>
      </c>
      <c r="O133" s="3" t="str">
        <f>IFERROR(IF(VLOOKUP($A133,EU_Extra!$A:$AD,COLUMN(EU_Extra!N$3),FALSE)=0,"",VLOOKUP($A133,EU_Extra!$A:$AD,COLUMN(EU_Extra!N$3),FALSE)),"")</f>
        <v/>
      </c>
      <c r="P133" s="3" t="str">
        <f>IFERROR(IF(VLOOKUP($A133,EU_Extra!$A:$AD,COLUMN(EU_Extra!O$3),FALSE)=0,"",VLOOKUP($A133,EU_Extra!$A:$AD,COLUMN(EU_Extra!O$3),FALSE)),"")</f>
        <v/>
      </c>
      <c r="Q133" s="3" t="str">
        <f>IFERROR(IF(VLOOKUP($A133,EU_Extra!$A:$AD,COLUMN(EU_Extra!P$3),FALSE)=0,"",VLOOKUP($A133,EU_Extra!$A:$AD,COLUMN(EU_Extra!P$3),FALSE)),"")</f>
        <v/>
      </c>
      <c r="R133" s="3" t="str">
        <f>IFERROR(IF(VLOOKUP($A133,EU_Extra!$A:$AD,COLUMN(EU_Extra!Q$3),FALSE)=0,"",VLOOKUP($A133,EU_Extra!$A:$AD,COLUMN(EU_Extra!Q$3),FALSE)),"")</f>
        <v/>
      </c>
      <c r="S133" s="3" t="str">
        <f>IFERROR(IF(VLOOKUP($A133,EU_Extra!$A:$AD,COLUMN(EU_Extra!R$3),FALSE)=0,"",VLOOKUP($A133,EU_Extra!$A:$AD,COLUMN(EU_Extra!R$3),FALSE)),"")</f>
        <v/>
      </c>
      <c r="T133" s="3" t="str">
        <f>IFERROR(IF(VLOOKUP($A133,EU_Extra!$A:$AD,COLUMN(EU_Extra!S$3),FALSE)=0,"",VLOOKUP($A133,EU_Extra!$A:$AD,COLUMN(EU_Extra!S$3),FALSE)),"")</f>
        <v/>
      </c>
      <c r="U133" s="3" t="str">
        <f>IFERROR(IF(VLOOKUP($A133,EU_Extra!$A:$AD,COLUMN(EU_Extra!T$3),FALSE)=0,"",VLOOKUP($A133,EU_Extra!$A:$AD,COLUMN(EU_Extra!T$3),FALSE)),"")</f>
        <v/>
      </c>
      <c r="V133" s="3" t="str">
        <f>IFERROR(IF(VLOOKUP($A133,EU_Extra!$A:$AD,COLUMN(EU_Extra!U$3),FALSE)=0,"",VLOOKUP($A133,EU_Extra!$A:$AD,COLUMN(EU_Extra!U$3),FALSE)),"")</f>
        <v/>
      </c>
      <c r="W133" s="3" t="str">
        <f>IFERROR(IF(VLOOKUP($A133,EU_Extra!$A:$AD,COLUMN(EU_Extra!V$3),FALSE)=0,"",VLOOKUP($A133,EU_Extra!$A:$AD,COLUMN(EU_Extra!V$3),FALSE)),"")</f>
        <v/>
      </c>
      <c r="X133" s="3" t="str">
        <f>IFERROR(IF(VLOOKUP($A133,EU_Extra!$A:$AD,COLUMN(EU_Extra!W$3),FALSE)=0,"",VLOOKUP($A133,EU_Extra!$A:$AD,COLUMN(EU_Extra!W$3),FALSE)),"")</f>
        <v/>
      </c>
      <c r="Y133" s="3" t="str">
        <f>IFERROR(IF(VLOOKUP($A133,EU_Extra!$A:$AD,COLUMN(EU_Extra!X$3),FALSE)=0,"",VLOOKUP($A133,EU_Extra!$A:$AD,COLUMN(EU_Extra!X$3),FALSE)),"")</f>
        <v/>
      </c>
      <c r="Z133" s="3" t="str">
        <f>IFERROR(IF(VLOOKUP($A133,EU_Extra!$A:$AD,COLUMN(EU_Extra!Y$3),FALSE)=0,"",VLOOKUP($A133,EU_Extra!$A:$AD,COLUMN(EU_Extra!Y$3),FALSE)),"")</f>
        <v/>
      </c>
      <c r="AA133" s="157">
        <f t="shared" ref="AA133:AA196" si="34">IFERROR(AVERAGE(H133:J133),0)</f>
        <v>5.0286658399999995</v>
      </c>
      <c r="AB133" s="3">
        <f t="shared" ref="AB133:AB196" si="35">IFERROR(AVERAGE(S133:U133),0)</f>
        <v>0</v>
      </c>
      <c r="AC133" s="3">
        <f t="shared" ref="AC133:AC196" si="36">IFERROR(AVERAGE(V133:X133),0)</f>
        <v>0</v>
      </c>
      <c r="AD133" s="3">
        <f t="shared" ref="AD133:AD196" si="37">IFERROR(AVERAGE(W133:Y133),0)</f>
        <v>0</v>
      </c>
      <c r="AE133" s="3" t="str">
        <f t="shared" ref="AE133:AE196" si="38">IFERROR(AVERAGE(Y133:Z133),"")</f>
        <v/>
      </c>
      <c r="AF133" s="3"/>
      <c r="AG133" s="3"/>
      <c r="AH133" s="3"/>
      <c r="AI133" s="3"/>
      <c r="AJ133" s="3" t="str">
        <f>IFERROR(IF(VLOOKUP($A133,EU_Extra!$A:$AD,COLUMN(EU_Extra!AC$3),FALSE)=0,"",VLOOKUP($A133,EU_Extra!$A:$AD,COLUMN(EU_Extra!AC$3),FALSE)),"")</f>
        <v/>
      </c>
      <c r="AK133" s="3" t="str">
        <f>IFERROR(IF(VLOOKUP($A133,EU_Extra!$A:$AD,COLUMN(EU_Extra!AD$3),FALSE)=0,"",VLOOKUP($A133,EU_Extra!$A:$AD,COLUMN(EU_Extra!AD$3),FALSE)),"")</f>
        <v/>
      </c>
      <c r="AO133" s="85" t="str">
        <f t="shared" ref="AO133:AO196" si="39">CONCATENATE(AP133,"_",AQ133)</f>
        <v>Ausfuhr_YU</v>
      </c>
      <c r="AP133" s="2" t="str">
        <f t="shared" ref="AP133:AP196" si="40">B133</f>
        <v>Ausfuhr</v>
      </c>
      <c r="AQ133" s="2" t="str">
        <f t="shared" ref="AQ133:AQ196" si="41">C133</f>
        <v>YU</v>
      </c>
      <c r="AR133" s="2" t="str">
        <f>VLOOKUP(AQ133,Countries!A:B,2,FALSE)</f>
        <v>Jugoslawien</v>
      </c>
      <c r="AS133" s="3" t="str">
        <f t="shared" ref="AS133:AS196" si="42">HLOOKUP(AS$3,$C$3:$AK$1000,ROW($C133)-ROW($C$2),FALSE)</f>
        <v/>
      </c>
      <c r="AT133" s="3">
        <f t="shared" ref="AT133:AT196" si="43">HLOOKUP(AT$3,$C$3:$AK$1000,ROW($C133)-ROW($C$2),FALSE)</f>
        <v>0</v>
      </c>
      <c r="AU133" s="3" t="str">
        <f t="shared" ref="AU133:AU196" si="44">IFERROR(AT133-AS133,"")</f>
        <v/>
      </c>
      <c r="AV133" s="15" t="str">
        <f t="shared" ref="AV133:AV196" si="45">IFERROR(IF(OR(AU133/AS133&gt;1000%),"",AU133/AS133+ROW(A130)*0.0000001%),"")</f>
        <v/>
      </c>
      <c r="AW133" s="88" t="str">
        <f t="shared" ref="AW133:AW196" si="46">IFERROR(AS133/$AS$303+ROW(A130)*0.0000001%,"")</f>
        <v/>
      </c>
      <c r="AX133" s="89">
        <f t="shared" ref="AX133:AX196" si="47">IFERROR(AT133/$AT$303+ROW(B130)*0.0000001%,"")</f>
        <v>1.2999999999999997E-7</v>
      </c>
    </row>
    <row r="134" spans="1:50">
      <c r="A134" s="85" t="str">
        <f t="shared" si="33"/>
        <v>Ausfuhr_KY</v>
      </c>
      <c r="B134" s="2" t="str">
        <f t="shared" ref="B134:B197" si="48">B133</f>
        <v>Ausfuhr</v>
      </c>
      <c r="C134" s="1" t="str">
        <f>Countries!A133</f>
        <v>KY</v>
      </c>
      <c r="D134" s="3" t="str">
        <f>IFERROR(IF(VLOOKUP($A134,EU_Extra!$A:$AD,COLUMN(EU_Extra!#REF!),FALSE)=0,"",VLOOKUP($A134,EU_Extra!$A:$AD,COLUMN(EU_Extra!#REF!),FALSE)),"")</f>
        <v/>
      </c>
      <c r="E134" s="3" t="str">
        <f>IFERROR(IF(VLOOKUP($A134,EU_Extra!$A:$AD,COLUMN(EU_Extra!#REF!),FALSE)=0,"",VLOOKUP($A134,EU_Extra!$A:$AD,COLUMN(EU_Extra!#REF!),FALSE)),"")</f>
        <v/>
      </c>
      <c r="F134" s="3">
        <f>IFERROR(IF(VLOOKUP($A134,EU_Extra!$A:$AD,COLUMN(EU_Extra!E$3),FALSE)=0,"",VLOOKUP($A134,EU_Extra!$A:$AD,COLUMN(EU_Extra!E$3),FALSE)),"")</f>
        <v>1.03E-4</v>
      </c>
      <c r="G134" s="3">
        <f>IFERROR(IF(VLOOKUP($A134,EU_Extra!$A:$AD,COLUMN(EU_Extra!F$3),FALSE)=0,"",VLOOKUP($A134,EU_Extra!$A:$AD,COLUMN(EU_Extra!F$3),FALSE)),"")</f>
        <v>4.9999999999999996E-5</v>
      </c>
      <c r="H134" s="3">
        <f>IFERROR(IF(VLOOKUP($A134,EU_Extra!$A:$AD,COLUMN(EU_Extra!G$3),FALSE)=0,"",VLOOKUP($A134,EU_Extra!$A:$AD,COLUMN(EU_Extra!G$3),FALSE)),"")</f>
        <v>9.2E-5</v>
      </c>
      <c r="I134" s="3">
        <f>IFERROR(IF(VLOOKUP($A134,EU_Extra!$A:$AD,COLUMN(EU_Extra!H$3),FALSE)=0,"",VLOOKUP($A134,EU_Extra!$A:$AD,COLUMN(EU_Extra!H$3),FALSE)),"")</f>
        <v>1.4999999999999999E-4</v>
      </c>
      <c r="J134" s="3" t="str">
        <f>IFERROR(IF(VLOOKUP($A134,EU_Extra!$A:$AD,COLUMN(EU_Extra!I$3),FALSE)=0,"",VLOOKUP($A134,EU_Extra!$A:$AD,COLUMN(EU_Extra!I$3),FALSE)),"")</f>
        <v/>
      </c>
      <c r="K134" s="3" t="str">
        <f>IFERROR(IF(VLOOKUP($A134,EU_Extra!$A:$AD,COLUMN(EU_Extra!J$3),FALSE)=0,"",VLOOKUP($A134,EU_Extra!$A:$AD,COLUMN(EU_Extra!J$3),FALSE)),"")</f>
        <v/>
      </c>
      <c r="L134" s="3" t="str">
        <f>IFERROR(IF(VLOOKUP($A134,EU_Extra!$A:$AD,COLUMN(EU_Extra!K$3),FALSE)=0,"",VLOOKUP($A134,EU_Extra!$A:$AD,COLUMN(EU_Extra!K$3),FALSE)),"")</f>
        <v/>
      </c>
      <c r="M134" s="3">
        <f>IFERROR(IF(VLOOKUP($A134,EU_Extra!$A:$AD,COLUMN(EU_Extra!L$3),FALSE)=0,"",VLOOKUP($A134,EU_Extra!$A:$AD,COLUMN(EU_Extra!L$3),FALSE)),"")</f>
        <v>9.9999999999999991E-5</v>
      </c>
      <c r="N134" s="3">
        <f>IFERROR(IF(VLOOKUP($A134,EU_Extra!$A:$AD,COLUMN(EU_Extra!M$3),FALSE)=0,"",VLOOKUP($A134,EU_Extra!$A:$AD,COLUMN(EU_Extra!M$3),FALSE)),"")</f>
        <v>1.00092E-3</v>
      </c>
      <c r="O134" s="3" t="str">
        <f>IFERROR(IF(VLOOKUP($A134,EU_Extra!$A:$AD,COLUMN(EU_Extra!N$3),FALSE)=0,"",VLOOKUP($A134,EU_Extra!$A:$AD,COLUMN(EU_Extra!N$3),FALSE)),"")</f>
        <v/>
      </c>
      <c r="P134" s="3">
        <f>IFERROR(IF(VLOOKUP($A134,EU_Extra!$A:$AD,COLUMN(EU_Extra!O$3),FALSE)=0,"",VLOOKUP($A134,EU_Extra!$A:$AD,COLUMN(EU_Extra!O$3),FALSE)),"")</f>
        <v>2.0999999999999999E-3</v>
      </c>
      <c r="Q134" s="3">
        <f>IFERROR(IF(VLOOKUP($A134,EU_Extra!$A:$AD,COLUMN(EU_Extra!P$3),FALSE)=0,"",VLOOKUP($A134,EU_Extra!$A:$AD,COLUMN(EU_Extra!P$3),FALSE)),"")</f>
        <v>3.3E-3</v>
      </c>
      <c r="R134" s="3">
        <f>IFERROR(IF(VLOOKUP($A134,EU_Extra!$A:$AD,COLUMN(EU_Extra!Q$3),FALSE)=0,"",VLOOKUP($A134,EU_Extra!$A:$AD,COLUMN(EU_Extra!Q$3),FALSE)),"")</f>
        <v>1.8999999999999998E-5</v>
      </c>
      <c r="S134" s="3" t="str">
        <f>IFERROR(IF(VLOOKUP($A134,EU_Extra!$A:$AD,COLUMN(EU_Extra!R$3),FALSE)=0,"",VLOOKUP($A134,EU_Extra!$A:$AD,COLUMN(EU_Extra!R$3),FALSE)),"")</f>
        <v/>
      </c>
      <c r="T134" s="3" t="str">
        <f>IFERROR(IF(VLOOKUP($A134,EU_Extra!$A:$AD,COLUMN(EU_Extra!S$3),FALSE)=0,"",VLOOKUP($A134,EU_Extra!$A:$AD,COLUMN(EU_Extra!S$3),FALSE)),"")</f>
        <v/>
      </c>
      <c r="U134" s="3" t="str">
        <f>IFERROR(IF(VLOOKUP($A134,EU_Extra!$A:$AD,COLUMN(EU_Extra!T$3),FALSE)=0,"",VLOOKUP($A134,EU_Extra!$A:$AD,COLUMN(EU_Extra!T$3),FALSE)),"")</f>
        <v/>
      </c>
      <c r="V134" s="3" t="str">
        <f>IFERROR(IF(VLOOKUP($A134,EU_Extra!$A:$AD,COLUMN(EU_Extra!U$3),FALSE)=0,"",VLOOKUP($A134,EU_Extra!$A:$AD,COLUMN(EU_Extra!U$3),FALSE)),"")</f>
        <v/>
      </c>
      <c r="W134" s="3" t="str">
        <f>IFERROR(IF(VLOOKUP($A134,EU_Extra!$A:$AD,COLUMN(EU_Extra!V$3),FALSE)=0,"",VLOOKUP($A134,EU_Extra!$A:$AD,COLUMN(EU_Extra!V$3),FALSE)),"")</f>
        <v/>
      </c>
      <c r="X134" s="3" t="str">
        <f>IFERROR(IF(VLOOKUP($A134,EU_Extra!$A:$AD,COLUMN(EU_Extra!W$3),FALSE)=0,"",VLOOKUP($A134,EU_Extra!$A:$AD,COLUMN(EU_Extra!W$3),FALSE)),"")</f>
        <v/>
      </c>
      <c r="Y134" s="3" t="str">
        <f>IFERROR(IF(VLOOKUP($A134,EU_Extra!$A:$AD,COLUMN(EU_Extra!X$3),FALSE)=0,"",VLOOKUP($A134,EU_Extra!$A:$AD,COLUMN(EU_Extra!X$3),FALSE)),"")</f>
        <v/>
      </c>
      <c r="Z134" s="3" t="str">
        <f>IFERROR(IF(VLOOKUP($A134,EU_Extra!$A:$AD,COLUMN(EU_Extra!Y$3),FALSE)=0,"",VLOOKUP($A134,EU_Extra!$A:$AD,COLUMN(EU_Extra!Y$3),FALSE)),"")</f>
        <v/>
      </c>
      <c r="AA134" s="157">
        <f t="shared" si="34"/>
        <v>1.2099999999999999E-4</v>
      </c>
      <c r="AB134" s="3">
        <f t="shared" si="35"/>
        <v>0</v>
      </c>
      <c r="AC134" s="3">
        <f t="shared" si="36"/>
        <v>0</v>
      </c>
      <c r="AD134" s="3">
        <f t="shared" si="37"/>
        <v>0</v>
      </c>
      <c r="AE134" s="3" t="str">
        <f t="shared" si="38"/>
        <v/>
      </c>
      <c r="AF134" s="3"/>
      <c r="AG134" s="3"/>
      <c r="AH134" s="3"/>
      <c r="AI134" s="3"/>
      <c r="AJ134" s="3" t="str">
        <f>IFERROR(IF(VLOOKUP($A134,EU_Extra!$A:$AD,COLUMN(EU_Extra!AC$3),FALSE)=0,"",VLOOKUP($A134,EU_Extra!$A:$AD,COLUMN(EU_Extra!AC$3),FALSE)),"")</f>
        <v/>
      </c>
      <c r="AK134" s="3" t="str">
        <f>IFERROR(IF(VLOOKUP($A134,EU_Extra!$A:$AD,COLUMN(EU_Extra!AD$3),FALSE)=0,"",VLOOKUP($A134,EU_Extra!$A:$AD,COLUMN(EU_Extra!AD$3),FALSE)),"")</f>
        <v/>
      </c>
      <c r="AO134" s="85" t="str">
        <f t="shared" si="39"/>
        <v>Ausfuhr_KY</v>
      </c>
      <c r="AP134" s="2" t="str">
        <f t="shared" si="40"/>
        <v>Ausfuhr</v>
      </c>
      <c r="AQ134" s="2" t="str">
        <f t="shared" si="41"/>
        <v>KY</v>
      </c>
      <c r="AR134" s="2" t="str">
        <f>VLOOKUP(AQ134,Countries!A:B,2,FALSE)</f>
        <v>Kaimaninseln</v>
      </c>
      <c r="AS134" s="3" t="str">
        <f t="shared" si="42"/>
        <v/>
      </c>
      <c r="AT134" s="3">
        <f t="shared" si="43"/>
        <v>0</v>
      </c>
      <c r="AU134" s="3" t="str">
        <f t="shared" si="44"/>
        <v/>
      </c>
      <c r="AV134" s="15" t="str">
        <f t="shared" si="45"/>
        <v/>
      </c>
      <c r="AW134" s="88" t="str">
        <f t="shared" si="46"/>
        <v/>
      </c>
      <c r="AX134" s="89">
        <f t="shared" si="47"/>
        <v>1.3099999999999997E-7</v>
      </c>
    </row>
    <row r="135" spans="1:50">
      <c r="A135" s="85" t="str">
        <f t="shared" si="33"/>
        <v>Ausfuhr_KH</v>
      </c>
      <c r="B135" s="2" t="str">
        <f t="shared" si="48"/>
        <v>Ausfuhr</v>
      </c>
      <c r="C135" s="1" t="str">
        <f>Countries!A134</f>
        <v>KH</v>
      </c>
      <c r="D135" s="3" t="str">
        <f>IFERROR(IF(VLOOKUP($A135,EU_Extra!$A:$AD,COLUMN(EU_Extra!#REF!),FALSE)=0,"",VLOOKUP($A135,EU_Extra!$A:$AD,COLUMN(EU_Extra!#REF!),FALSE)),"")</f>
        <v/>
      </c>
      <c r="E135" s="3" t="str">
        <f>IFERROR(IF(VLOOKUP($A135,EU_Extra!$A:$AD,COLUMN(EU_Extra!#REF!),FALSE)=0,"",VLOOKUP($A135,EU_Extra!$A:$AD,COLUMN(EU_Extra!#REF!),FALSE)),"")</f>
        <v/>
      </c>
      <c r="F135" s="3">
        <f>IFERROR(IF(VLOOKUP($A135,EU_Extra!$A:$AD,COLUMN(EU_Extra!E$3),FALSE)=0,"",VLOOKUP($A135,EU_Extra!$A:$AD,COLUMN(EU_Extra!E$3),FALSE)),"")</f>
        <v>1.5360759999999999E-2</v>
      </c>
      <c r="G135" s="3">
        <f>IFERROR(IF(VLOOKUP($A135,EU_Extra!$A:$AD,COLUMN(EU_Extra!F$3),FALSE)=0,"",VLOOKUP($A135,EU_Extra!$A:$AD,COLUMN(EU_Extra!F$3),FALSE)),"")</f>
        <v>2.8317999999999999E-2</v>
      </c>
      <c r="H135" s="3">
        <f>IFERROR(IF(VLOOKUP($A135,EU_Extra!$A:$AD,COLUMN(EU_Extra!G$3),FALSE)=0,"",VLOOKUP($A135,EU_Extra!$A:$AD,COLUMN(EU_Extra!G$3),FALSE)),"")</f>
        <v>1.5219999999999999E-3</v>
      </c>
      <c r="I135" s="3">
        <f>IFERROR(IF(VLOOKUP($A135,EU_Extra!$A:$AD,COLUMN(EU_Extra!H$3),FALSE)=0,"",VLOOKUP($A135,EU_Extra!$A:$AD,COLUMN(EU_Extra!H$3),FALSE)),"")</f>
        <v>1.21E-4</v>
      </c>
      <c r="J135" s="3">
        <f>IFERROR(IF(VLOOKUP($A135,EU_Extra!$A:$AD,COLUMN(EU_Extra!I$3),FALSE)=0,"",VLOOKUP($A135,EU_Extra!$A:$AD,COLUMN(EU_Extra!I$3),FALSE)),"")</f>
        <v>4.781828</v>
      </c>
      <c r="K135" s="3">
        <f>IFERROR(IF(VLOOKUP($A135,EU_Extra!$A:$AD,COLUMN(EU_Extra!J$3),FALSE)=0,"",VLOOKUP($A135,EU_Extra!$A:$AD,COLUMN(EU_Extra!J$3),FALSE)),"")</f>
        <v>2.9999999999999997E-4</v>
      </c>
      <c r="L135" s="3" t="str">
        <f>IFERROR(IF(VLOOKUP($A135,EU_Extra!$A:$AD,COLUMN(EU_Extra!K$3),FALSE)=0,"",VLOOKUP($A135,EU_Extra!$A:$AD,COLUMN(EU_Extra!K$3),FALSE)),"")</f>
        <v/>
      </c>
      <c r="M135" s="3" t="str">
        <f>IFERROR(IF(VLOOKUP($A135,EU_Extra!$A:$AD,COLUMN(EU_Extra!L$3),FALSE)=0,"",VLOOKUP($A135,EU_Extra!$A:$AD,COLUMN(EU_Extra!L$3),FALSE)),"")</f>
        <v/>
      </c>
      <c r="N135" s="3">
        <f>IFERROR(IF(VLOOKUP($A135,EU_Extra!$A:$AD,COLUMN(EU_Extra!M$3),FALSE)=0,"",VLOOKUP($A135,EU_Extra!$A:$AD,COLUMN(EU_Extra!M$3),FALSE)),"")</f>
        <v>2.5799999999999998E-4</v>
      </c>
      <c r="O135" s="3">
        <f>IFERROR(IF(VLOOKUP($A135,EU_Extra!$A:$AD,COLUMN(EU_Extra!N$3),FALSE)=0,"",VLOOKUP($A135,EU_Extra!$A:$AD,COLUMN(EU_Extra!N$3),FALSE)),"")</f>
        <v>7.8651999999999997E-4</v>
      </c>
      <c r="P135" s="3">
        <f>IFERROR(IF(VLOOKUP($A135,EU_Extra!$A:$AD,COLUMN(EU_Extra!O$3),FALSE)=0,"",VLOOKUP($A135,EU_Extra!$A:$AD,COLUMN(EU_Extra!O$3),FALSE)),"")</f>
        <v>0.21553923999999999</v>
      </c>
      <c r="Q135" s="3">
        <f>IFERROR(IF(VLOOKUP($A135,EU_Extra!$A:$AD,COLUMN(EU_Extra!P$3),FALSE)=0,"",VLOOKUP($A135,EU_Extra!$A:$AD,COLUMN(EU_Extra!P$3),FALSE)),"")</f>
        <v>7.1999999999999994E-4</v>
      </c>
      <c r="R135" s="3">
        <f>IFERROR(IF(VLOOKUP($A135,EU_Extra!$A:$AD,COLUMN(EU_Extra!Q$3),FALSE)=0,"",VLOOKUP($A135,EU_Extra!$A:$AD,COLUMN(EU_Extra!Q$3),FALSE)),"")</f>
        <v>1.1429999999999999E-3</v>
      </c>
      <c r="S135" s="3">
        <f>IFERROR(IF(VLOOKUP($A135,EU_Extra!$A:$AD,COLUMN(EU_Extra!R$3),FALSE)=0,"",VLOOKUP($A135,EU_Extra!$A:$AD,COLUMN(EU_Extra!R$3),FALSE)),"")</f>
        <v>6.5600000000000001E-4</v>
      </c>
      <c r="T135" s="3">
        <f>IFERROR(IF(VLOOKUP($A135,EU_Extra!$A:$AD,COLUMN(EU_Extra!S$3),FALSE)=0,"",VLOOKUP($A135,EU_Extra!$A:$AD,COLUMN(EU_Extra!S$3),FALSE)),"")</f>
        <v>1.8331999999999999E-3</v>
      </c>
      <c r="U135" s="3">
        <f>IFERROR(IF(VLOOKUP($A135,EU_Extra!$A:$AD,COLUMN(EU_Extra!T$3),FALSE)=0,"",VLOOKUP($A135,EU_Extra!$A:$AD,COLUMN(EU_Extra!T$3),FALSE)),"")</f>
        <v>1.3159999999999999E-3</v>
      </c>
      <c r="V135" s="3" t="str">
        <f>IFERROR(IF(VLOOKUP($A135,EU_Extra!$A:$AD,COLUMN(EU_Extra!U$3),FALSE)=0,"",VLOOKUP($A135,EU_Extra!$A:$AD,COLUMN(EU_Extra!U$3),FALSE)),"")</f>
        <v/>
      </c>
      <c r="W135" s="3">
        <f>IFERROR(IF(VLOOKUP($A135,EU_Extra!$A:$AD,COLUMN(EU_Extra!V$3),FALSE)=0,"",VLOOKUP($A135,EU_Extra!$A:$AD,COLUMN(EU_Extra!V$3),FALSE)),"")</f>
        <v>2.0999999999999998E-4</v>
      </c>
      <c r="X135" s="3">
        <f>IFERROR(IF(VLOOKUP($A135,EU_Extra!$A:$AD,COLUMN(EU_Extra!W$3),FALSE)=0,"",VLOOKUP($A135,EU_Extra!$A:$AD,COLUMN(EU_Extra!W$3),FALSE)),"")</f>
        <v>9.9599999999999992E-4</v>
      </c>
      <c r="Y135" s="3">
        <f>IFERROR(IF(VLOOKUP($A135,EU_Extra!$A:$AD,COLUMN(EU_Extra!X$3),FALSE)=0,"",VLOOKUP($A135,EU_Extra!$A:$AD,COLUMN(EU_Extra!X$3),FALSE)),"")</f>
        <v>6.9999999999999999E-4</v>
      </c>
      <c r="Z135" s="3">
        <f>IFERROR(IF(VLOOKUP($A135,EU_Extra!$A:$AD,COLUMN(EU_Extra!Y$3),FALSE)=0,"",VLOOKUP($A135,EU_Extra!$A:$AD,COLUMN(EU_Extra!Y$3),FALSE)),"")</f>
        <v>7.6800000000000002E-4</v>
      </c>
      <c r="AA135" s="157">
        <f t="shared" si="34"/>
        <v>1.5944903333333331</v>
      </c>
      <c r="AB135" s="3">
        <f t="shared" si="35"/>
        <v>1.2684E-3</v>
      </c>
      <c r="AC135" s="3">
        <f t="shared" si="36"/>
        <v>6.0299999999999991E-4</v>
      </c>
      <c r="AD135" s="3">
        <f t="shared" si="37"/>
        <v>6.3533333333333324E-4</v>
      </c>
      <c r="AE135" s="3">
        <f t="shared" si="38"/>
        <v>7.3400000000000006E-4</v>
      </c>
      <c r="AF135" s="3"/>
      <c r="AG135" s="3"/>
      <c r="AH135" s="3"/>
      <c r="AI135" s="3"/>
      <c r="AJ135" s="3" t="str">
        <f>IFERROR(IF(VLOOKUP($A135,EU_Extra!$A:$AD,COLUMN(EU_Extra!AC$3),FALSE)=0,"",VLOOKUP($A135,EU_Extra!$A:$AD,COLUMN(EU_Extra!AC$3),FALSE)),"")</f>
        <v/>
      </c>
      <c r="AK135" s="3" t="str">
        <f>IFERROR(IF(VLOOKUP($A135,EU_Extra!$A:$AD,COLUMN(EU_Extra!AD$3),FALSE)=0,"",VLOOKUP($A135,EU_Extra!$A:$AD,COLUMN(EU_Extra!AD$3),FALSE)),"")</f>
        <v/>
      </c>
      <c r="AO135" s="85" t="str">
        <f t="shared" si="39"/>
        <v>Ausfuhr_KH</v>
      </c>
      <c r="AP135" s="2" t="str">
        <f t="shared" si="40"/>
        <v>Ausfuhr</v>
      </c>
      <c r="AQ135" s="2" t="str">
        <f t="shared" si="41"/>
        <v>KH</v>
      </c>
      <c r="AR135" s="2" t="str">
        <f>VLOOKUP(AQ135,Countries!A:B,2,FALSE)</f>
        <v>Kambodscha</v>
      </c>
      <c r="AS135" s="3">
        <f t="shared" si="42"/>
        <v>7.6800000000000002E-4</v>
      </c>
      <c r="AT135" s="3">
        <f t="shared" si="43"/>
        <v>6.3533333333333324E-4</v>
      </c>
      <c r="AU135" s="3">
        <f t="shared" si="44"/>
        <v>-1.3266666666666678E-4</v>
      </c>
      <c r="AV135" s="15">
        <f t="shared" si="45"/>
        <v>-0.17274292355555568</v>
      </c>
      <c r="AW135" s="88">
        <f t="shared" si="46"/>
        <v>9.2244711905759928E-7</v>
      </c>
      <c r="AX135" s="89">
        <f t="shared" si="47"/>
        <v>5.7148777395062355E-7</v>
      </c>
    </row>
    <row r="136" spans="1:50">
      <c r="A136" s="85" t="str">
        <f t="shared" si="33"/>
        <v>Ausfuhr_CM</v>
      </c>
      <c r="B136" s="2" t="str">
        <f t="shared" si="48"/>
        <v>Ausfuhr</v>
      </c>
      <c r="C136" s="1" t="str">
        <f>Countries!A135</f>
        <v>CM</v>
      </c>
      <c r="D136" s="3" t="str">
        <f>IFERROR(IF(VLOOKUP($A136,EU_Extra!$A:$AD,COLUMN(EU_Extra!#REF!),FALSE)=0,"",VLOOKUP($A136,EU_Extra!$A:$AD,COLUMN(EU_Extra!#REF!),FALSE)),"")</f>
        <v/>
      </c>
      <c r="E136" s="3" t="str">
        <f>IFERROR(IF(VLOOKUP($A136,EU_Extra!$A:$AD,COLUMN(EU_Extra!#REF!),FALSE)=0,"",VLOOKUP($A136,EU_Extra!$A:$AD,COLUMN(EU_Extra!#REF!),FALSE)),"")</f>
        <v/>
      </c>
      <c r="F136" s="3">
        <f>IFERROR(IF(VLOOKUP($A136,EU_Extra!$A:$AD,COLUMN(EU_Extra!E$3),FALSE)=0,"",VLOOKUP($A136,EU_Extra!$A:$AD,COLUMN(EU_Extra!E$3),FALSE)),"")</f>
        <v>36.425399999999996</v>
      </c>
      <c r="G136" s="3">
        <f>IFERROR(IF(VLOOKUP($A136,EU_Extra!$A:$AD,COLUMN(EU_Extra!F$3),FALSE)=0,"",VLOOKUP($A136,EU_Extra!$A:$AD,COLUMN(EU_Extra!F$3),FALSE)),"")</f>
        <v>25.8583</v>
      </c>
      <c r="H136" s="3">
        <f>IFERROR(IF(VLOOKUP($A136,EU_Extra!$A:$AD,COLUMN(EU_Extra!G$3),FALSE)=0,"",VLOOKUP($A136,EU_Extra!$A:$AD,COLUMN(EU_Extra!G$3),FALSE)),"")</f>
        <v>23.254099999999998</v>
      </c>
      <c r="I136" s="3">
        <f>IFERROR(IF(VLOOKUP($A136,EU_Extra!$A:$AD,COLUMN(EU_Extra!H$3),FALSE)=0,"",VLOOKUP($A136,EU_Extra!$A:$AD,COLUMN(EU_Extra!H$3),FALSE)),"")</f>
        <v>17.652999999999999</v>
      </c>
      <c r="J136" s="3">
        <f>IFERROR(IF(VLOOKUP($A136,EU_Extra!$A:$AD,COLUMN(EU_Extra!I$3),FALSE)=0,"",VLOOKUP($A136,EU_Extra!$A:$AD,COLUMN(EU_Extra!I$3),FALSE)),"")</f>
        <v>8.9184999999999999</v>
      </c>
      <c r="K136" s="3">
        <f>IFERROR(IF(VLOOKUP($A136,EU_Extra!$A:$AD,COLUMN(EU_Extra!J$3),FALSE)=0,"",VLOOKUP($A136,EU_Extra!$A:$AD,COLUMN(EU_Extra!J$3),FALSE)),"")</f>
        <v>1.0128999999999999</v>
      </c>
      <c r="L136" s="3">
        <f>IFERROR(IF(VLOOKUP($A136,EU_Extra!$A:$AD,COLUMN(EU_Extra!K$3),FALSE)=0,"",VLOOKUP($A136,EU_Extra!$A:$AD,COLUMN(EU_Extra!K$3),FALSE)),"")</f>
        <v>0.85289999999999999</v>
      </c>
      <c r="M136" s="3">
        <f>IFERROR(IF(VLOOKUP($A136,EU_Extra!$A:$AD,COLUMN(EU_Extra!L$3),FALSE)=0,"",VLOOKUP($A136,EU_Extra!$A:$AD,COLUMN(EU_Extra!L$3),FALSE)),"")</f>
        <v>6.2149999999999999</v>
      </c>
      <c r="N136" s="3">
        <f>IFERROR(IF(VLOOKUP($A136,EU_Extra!$A:$AD,COLUMN(EU_Extra!M$3),FALSE)=0,"",VLOOKUP($A136,EU_Extra!$A:$AD,COLUMN(EU_Extra!M$3),FALSE)),"")</f>
        <v>22.617524</v>
      </c>
      <c r="O136" s="3">
        <f>IFERROR(IF(VLOOKUP($A136,EU_Extra!$A:$AD,COLUMN(EU_Extra!N$3),FALSE)=0,"",VLOOKUP($A136,EU_Extra!$A:$AD,COLUMN(EU_Extra!N$3),FALSE)),"")</f>
        <v>11.1091026</v>
      </c>
      <c r="P136" s="3">
        <f>IFERROR(IF(VLOOKUP($A136,EU_Extra!$A:$AD,COLUMN(EU_Extra!O$3),FALSE)=0,"",VLOOKUP($A136,EU_Extra!$A:$AD,COLUMN(EU_Extra!O$3),FALSE)),"")</f>
        <v>20.761233999999998</v>
      </c>
      <c r="Q136" s="3">
        <f>IFERROR(IF(VLOOKUP($A136,EU_Extra!$A:$AD,COLUMN(EU_Extra!P$3),FALSE)=0,"",VLOOKUP($A136,EU_Extra!$A:$AD,COLUMN(EU_Extra!P$3),FALSE)),"")</f>
        <v>17.513782759999998</v>
      </c>
      <c r="R136" s="3">
        <f>IFERROR(IF(VLOOKUP($A136,EU_Extra!$A:$AD,COLUMN(EU_Extra!Q$3),FALSE)=0,"",VLOOKUP($A136,EU_Extra!$A:$AD,COLUMN(EU_Extra!Q$3),FALSE)),"")</f>
        <v>21.687213119999999</v>
      </c>
      <c r="S136" s="3">
        <f>IFERROR(IF(VLOOKUP($A136,EU_Extra!$A:$AD,COLUMN(EU_Extra!R$3),FALSE)=0,"",VLOOKUP($A136,EU_Extra!$A:$AD,COLUMN(EU_Extra!R$3),FALSE)),"")</f>
        <v>21.860244479999999</v>
      </c>
      <c r="T136" s="3">
        <f>IFERROR(IF(VLOOKUP($A136,EU_Extra!$A:$AD,COLUMN(EU_Extra!S$3),FALSE)=0,"",VLOOKUP($A136,EU_Extra!$A:$AD,COLUMN(EU_Extra!S$3),FALSE)),"")</f>
        <v>38.319271919999998</v>
      </c>
      <c r="U136" s="3">
        <f>IFERROR(IF(VLOOKUP($A136,EU_Extra!$A:$AD,COLUMN(EU_Extra!T$3),FALSE)=0,"",VLOOKUP($A136,EU_Extra!$A:$AD,COLUMN(EU_Extra!T$3),FALSE)),"")</f>
        <v>34.25109732</v>
      </c>
      <c r="V136" s="3">
        <f>IFERROR(IF(VLOOKUP($A136,EU_Extra!$A:$AD,COLUMN(EU_Extra!U$3),FALSE)=0,"",VLOOKUP($A136,EU_Extra!$A:$AD,COLUMN(EU_Extra!U$3),FALSE)),"")</f>
        <v>55.389162559999995</v>
      </c>
      <c r="W136" s="3">
        <f>IFERROR(IF(VLOOKUP($A136,EU_Extra!$A:$AD,COLUMN(EU_Extra!V$3),FALSE)=0,"",VLOOKUP($A136,EU_Extra!$A:$AD,COLUMN(EU_Extra!V$3),FALSE)),"")</f>
        <v>41.896024080000004</v>
      </c>
      <c r="X136" s="3">
        <f>IFERROR(IF(VLOOKUP($A136,EU_Extra!$A:$AD,COLUMN(EU_Extra!W$3),FALSE)=0,"",VLOOKUP($A136,EU_Extra!$A:$AD,COLUMN(EU_Extra!W$3),FALSE)),"")</f>
        <v>39.968503839999997</v>
      </c>
      <c r="Y136" s="3">
        <f>IFERROR(IF(VLOOKUP($A136,EU_Extra!$A:$AD,COLUMN(EU_Extra!X$3),FALSE)=0,"",VLOOKUP($A136,EU_Extra!$A:$AD,COLUMN(EU_Extra!X$3),FALSE)),"")</f>
        <v>31.00580304</v>
      </c>
      <c r="Z136" s="3">
        <f>IFERROR(IF(VLOOKUP($A136,EU_Extra!$A:$AD,COLUMN(EU_Extra!Y$3),FALSE)=0,"",VLOOKUP($A136,EU_Extra!$A:$AD,COLUMN(EU_Extra!Y$3),FALSE)),"")</f>
        <v>11.4299292</v>
      </c>
      <c r="AA136" s="157">
        <f t="shared" si="34"/>
        <v>16.608533333333334</v>
      </c>
      <c r="AB136" s="3">
        <f t="shared" si="35"/>
        <v>31.476871239999998</v>
      </c>
      <c r="AC136" s="3">
        <f t="shared" si="36"/>
        <v>45.751230159999999</v>
      </c>
      <c r="AD136" s="3">
        <f t="shared" si="37"/>
        <v>37.623443653333332</v>
      </c>
      <c r="AE136" s="3">
        <f t="shared" si="38"/>
        <v>21.21786612</v>
      </c>
      <c r="AF136" s="3"/>
      <c r="AG136" s="3"/>
      <c r="AH136" s="3"/>
      <c r="AI136" s="3"/>
      <c r="AJ136" s="3" t="str">
        <f>IFERROR(IF(VLOOKUP($A136,EU_Extra!$A:$AD,COLUMN(EU_Extra!AC$3),FALSE)=0,"",VLOOKUP($A136,EU_Extra!$A:$AD,COLUMN(EU_Extra!AC$3),FALSE)),"")</f>
        <v/>
      </c>
      <c r="AK136" s="3" t="str">
        <f>IFERROR(IF(VLOOKUP($A136,EU_Extra!$A:$AD,COLUMN(EU_Extra!AD$3),FALSE)=0,"",VLOOKUP($A136,EU_Extra!$A:$AD,COLUMN(EU_Extra!AD$3),FALSE)),"")</f>
        <v/>
      </c>
      <c r="AO136" s="85" t="str">
        <f t="shared" si="39"/>
        <v>Ausfuhr_CM</v>
      </c>
      <c r="AP136" s="2" t="str">
        <f t="shared" si="40"/>
        <v>Ausfuhr</v>
      </c>
      <c r="AQ136" s="2" t="str">
        <f t="shared" si="41"/>
        <v>CM</v>
      </c>
      <c r="AR136" s="2" t="str">
        <f>VLOOKUP(AQ136,Countries!A:B,2,FALSE)</f>
        <v>Kamerun</v>
      </c>
      <c r="AS136" s="3">
        <f t="shared" si="42"/>
        <v>11.4299292</v>
      </c>
      <c r="AT136" s="3">
        <f t="shared" si="43"/>
        <v>37.623443653333332</v>
      </c>
      <c r="AU136" s="3">
        <f t="shared" si="44"/>
        <v>26.193514453333332</v>
      </c>
      <c r="AV136" s="15">
        <f t="shared" si="45"/>
        <v>2.2916603869701935</v>
      </c>
      <c r="AW136" s="88">
        <f t="shared" si="46"/>
        <v>1.1764136394755639E-2</v>
      </c>
      <c r="AX136" s="89">
        <f t="shared" si="47"/>
        <v>2.6025909756915294E-2</v>
      </c>
    </row>
    <row r="137" spans="1:50">
      <c r="A137" s="85" t="str">
        <f t="shared" si="33"/>
        <v>Ausfuhr_CA</v>
      </c>
      <c r="B137" s="2" t="str">
        <f t="shared" si="48"/>
        <v>Ausfuhr</v>
      </c>
      <c r="C137" s="1" t="str">
        <f>Countries!A136</f>
        <v>CA</v>
      </c>
      <c r="D137" s="3" t="str">
        <f>IFERROR(IF(VLOOKUP($A137,EU_Extra!$A:$AD,COLUMN(EU_Extra!#REF!),FALSE)=0,"",VLOOKUP($A137,EU_Extra!$A:$AD,COLUMN(EU_Extra!#REF!),FALSE)),"")</f>
        <v/>
      </c>
      <c r="E137" s="3" t="str">
        <f>IFERROR(IF(VLOOKUP($A137,EU_Extra!$A:$AD,COLUMN(EU_Extra!#REF!),FALSE)=0,"",VLOOKUP($A137,EU_Extra!$A:$AD,COLUMN(EU_Extra!#REF!),FALSE)),"")</f>
        <v/>
      </c>
      <c r="F137" s="3">
        <f>IFERROR(IF(VLOOKUP($A137,EU_Extra!$A:$AD,COLUMN(EU_Extra!E$3),FALSE)=0,"",VLOOKUP($A137,EU_Extra!$A:$AD,COLUMN(EU_Extra!E$3),FALSE)),"")</f>
        <v>0.46901599999999999</v>
      </c>
      <c r="G137" s="3">
        <f>IFERROR(IF(VLOOKUP($A137,EU_Extra!$A:$AD,COLUMN(EU_Extra!F$3),FALSE)=0,"",VLOOKUP($A137,EU_Extra!$A:$AD,COLUMN(EU_Extra!F$3),FALSE)),"")</f>
        <v>0.28844199999999998</v>
      </c>
      <c r="H137" s="3">
        <f>IFERROR(IF(VLOOKUP($A137,EU_Extra!$A:$AD,COLUMN(EU_Extra!G$3),FALSE)=0,"",VLOOKUP($A137,EU_Extra!$A:$AD,COLUMN(EU_Extra!G$3),FALSE)),"")</f>
        <v>0.33657300000000001</v>
      </c>
      <c r="I137" s="3">
        <f>IFERROR(IF(VLOOKUP($A137,EU_Extra!$A:$AD,COLUMN(EU_Extra!H$3),FALSE)=0,"",VLOOKUP($A137,EU_Extra!$A:$AD,COLUMN(EU_Extra!H$3),FALSE)),"")</f>
        <v>0.30723835999999999</v>
      </c>
      <c r="J137" s="3">
        <f>IFERROR(IF(VLOOKUP($A137,EU_Extra!$A:$AD,COLUMN(EU_Extra!I$3),FALSE)=0,"",VLOOKUP($A137,EU_Extra!$A:$AD,COLUMN(EU_Extra!I$3),FALSE)),"")</f>
        <v>0.62930799999999998</v>
      </c>
      <c r="K137" s="3">
        <f>IFERROR(IF(VLOOKUP($A137,EU_Extra!$A:$AD,COLUMN(EU_Extra!J$3),FALSE)=0,"",VLOOKUP($A137,EU_Extra!$A:$AD,COLUMN(EU_Extra!J$3),FALSE)),"")</f>
        <v>0.57384400000000002</v>
      </c>
      <c r="L137" s="3">
        <f>IFERROR(IF(VLOOKUP($A137,EU_Extra!$A:$AD,COLUMN(EU_Extra!K$3),FALSE)=0,"",VLOOKUP($A137,EU_Extra!$A:$AD,COLUMN(EU_Extra!K$3),FALSE)),"")</f>
        <v>0.48826799999999998</v>
      </c>
      <c r="M137" s="3">
        <f>IFERROR(IF(VLOOKUP($A137,EU_Extra!$A:$AD,COLUMN(EU_Extra!L$3),FALSE)=0,"",VLOOKUP($A137,EU_Extra!$A:$AD,COLUMN(EU_Extra!L$3),FALSE)),"")</f>
        <v>0.39102399999999998</v>
      </c>
      <c r="N137" s="3">
        <f>IFERROR(IF(VLOOKUP($A137,EU_Extra!$A:$AD,COLUMN(EU_Extra!M$3),FALSE)=0,"",VLOOKUP($A137,EU_Extra!$A:$AD,COLUMN(EU_Extra!M$3),FALSE)),"")</f>
        <v>0.30358523999999998</v>
      </c>
      <c r="O137" s="3">
        <f>IFERROR(IF(VLOOKUP($A137,EU_Extra!$A:$AD,COLUMN(EU_Extra!N$3),FALSE)=0,"",VLOOKUP($A137,EU_Extra!$A:$AD,COLUMN(EU_Extra!N$3),FALSE)),"")</f>
        <v>0.50489556000000002</v>
      </c>
      <c r="P137" s="3">
        <f>IFERROR(IF(VLOOKUP($A137,EU_Extra!$A:$AD,COLUMN(EU_Extra!O$3),FALSE)=0,"",VLOOKUP($A137,EU_Extra!$A:$AD,COLUMN(EU_Extra!O$3),FALSE)),"")</f>
        <v>0.85805803999999997</v>
      </c>
      <c r="Q137" s="3">
        <f>IFERROR(IF(VLOOKUP($A137,EU_Extra!$A:$AD,COLUMN(EU_Extra!P$3),FALSE)=0,"",VLOOKUP($A137,EU_Extra!$A:$AD,COLUMN(EU_Extra!P$3),FALSE)),"")</f>
        <v>0.45445360000000001</v>
      </c>
      <c r="R137" s="3">
        <f>IFERROR(IF(VLOOKUP($A137,EU_Extra!$A:$AD,COLUMN(EU_Extra!Q$3),FALSE)=0,"",VLOOKUP($A137,EU_Extra!$A:$AD,COLUMN(EU_Extra!Q$3),FALSE)),"")</f>
        <v>0.50672655999999994</v>
      </c>
      <c r="S137" s="3">
        <f>IFERROR(IF(VLOOKUP($A137,EU_Extra!$A:$AD,COLUMN(EU_Extra!R$3),FALSE)=0,"",VLOOKUP($A137,EU_Extra!$A:$AD,COLUMN(EU_Extra!R$3),FALSE)),"")</f>
        <v>0.48735375999999997</v>
      </c>
      <c r="T137" s="3">
        <f>IFERROR(IF(VLOOKUP($A137,EU_Extra!$A:$AD,COLUMN(EU_Extra!S$3),FALSE)=0,"",VLOOKUP($A137,EU_Extra!$A:$AD,COLUMN(EU_Extra!S$3),FALSE)),"")</f>
        <v>0.46633979999999997</v>
      </c>
      <c r="U137" s="3">
        <f>IFERROR(IF(VLOOKUP($A137,EU_Extra!$A:$AD,COLUMN(EU_Extra!T$3),FALSE)=0,"",VLOOKUP($A137,EU_Extra!$A:$AD,COLUMN(EU_Extra!T$3),FALSE)),"")</f>
        <v>0.60516468000000001</v>
      </c>
      <c r="V137" s="3">
        <f>IFERROR(IF(VLOOKUP($A137,EU_Extra!$A:$AD,COLUMN(EU_Extra!U$3),FALSE)=0,"",VLOOKUP($A137,EU_Extra!$A:$AD,COLUMN(EU_Extra!U$3),FALSE)),"")</f>
        <v>1.7565211199999999</v>
      </c>
      <c r="W137" s="3">
        <f>IFERROR(IF(VLOOKUP($A137,EU_Extra!$A:$AD,COLUMN(EU_Extra!V$3),FALSE)=0,"",VLOOKUP($A137,EU_Extra!$A:$AD,COLUMN(EU_Extra!V$3),FALSE)),"")</f>
        <v>2.4534832399999997</v>
      </c>
      <c r="X137" s="3">
        <f>IFERROR(IF(VLOOKUP($A137,EU_Extra!$A:$AD,COLUMN(EU_Extra!W$3),FALSE)=0,"",VLOOKUP($A137,EU_Extra!$A:$AD,COLUMN(EU_Extra!W$3),FALSE)),"")</f>
        <v>0.55885872000000003</v>
      </c>
      <c r="Y137" s="3">
        <f>IFERROR(IF(VLOOKUP($A137,EU_Extra!$A:$AD,COLUMN(EU_Extra!X$3),FALSE)=0,"",VLOOKUP($A137,EU_Extra!$A:$AD,COLUMN(EU_Extra!X$3),FALSE)),"")</f>
        <v>0.42337068</v>
      </c>
      <c r="Z137" s="3">
        <f>IFERROR(IF(VLOOKUP($A137,EU_Extra!$A:$AD,COLUMN(EU_Extra!Y$3),FALSE)=0,"",VLOOKUP($A137,EU_Extra!$A:$AD,COLUMN(EU_Extra!Y$3),FALSE)),"")</f>
        <v>0.41849196</v>
      </c>
      <c r="AA137" s="157">
        <f t="shared" si="34"/>
        <v>0.42437311999999999</v>
      </c>
      <c r="AB137" s="3">
        <f t="shared" si="35"/>
        <v>0.51961941333333328</v>
      </c>
      <c r="AC137" s="3">
        <f t="shared" si="36"/>
        <v>1.5896210266666664</v>
      </c>
      <c r="AD137" s="3">
        <f t="shared" si="37"/>
        <v>1.1452375466666667</v>
      </c>
      <c r="AE137" s="3">
        <f t="shared" si="38"/>
        <v>0.42093132</v>
      </c>
      <c r="AF137" s="3"/>
      <c r="AG137" s="3"/>
      <c r="AH137" s="3"/>
      <c r="AI137" s="3"/>
      <c r="AJ137" s="3" t="str">
        <f>IFERROR(IF(VLOOKUP($A137,EU_Extra!$A:$AD,COLUMN(EU_Extra!AC$3),FALSE)=0,"",VLOOKUP($A137,EU_Extra!$A:$AD,COLUMN(EU_Extra!AC$3),FALSE)),"")</f>
        <v/>
      </c>
      <c r="AK137" s="3" t="str">
        <f>IFERROR(IF(VLOOKUP($A137,EU_Extra!$A:$AD,COLUMN(EU_Extra!AD$3),FALSE)=0,"",VLOOKUP($A137,EU_Extra!$A:$AD,COLUMN(EU_Extra!AD$3),FALSE)),"")</f>
        <v/>
      </c>
      <c r="AO137" s="85" t="str">
        <f t="shared" si="39"/>
        <v>Ausfuhr_CA</v>
      </c>
      <c r="AP137" s="2" t="str">
        <f t="shared" si="40"/>
        <v>Ausfuhr</v>
      </c>
      <c r="AQ137" s="2" t="str">
        <f t="shared" si="41"/>
        <v>CA</v>
      </c>
      <c r="AR137" s="2" t="str">
        <f>VLOOKUP(AQ137,Countries!A:B,2,FALSE)</f>
        <v>Kanada</v>
      </c>
      <c r="AS137" s="3">
        <f t="shared" si="42"/>
        <v>0.41849196</v>
      </c>
      <c r="AT137" s="3">
        <f t="shared" si="43"/>
        <v>1.1452375466666667</v>
      </c>
      <c r="AU137" s="3">
        <f t="shared" si="44"/>
        <v>0.72674558666666667</v>
      </c>
      <c r="AV137" s="15">
        <f t="shared" si="45"/>
        <v>1.7365820904769336</v>
      </c>
      <c r="AW137" s="88">
        <f t="shared" si="46"/>
        <v>4.308576512119376E-4</v>
      </c>
      <c r="AX137" s="89">
        <f t="shared" si="47"/>
        <v>7.9234475555488998E-4</v>
      </c>
    </row>
    <row r="138" spans="1:50">
      <c r="A138" s="85" t="str">
        <f t="shared" si="33"/>
        <v>Ausfuhr_XB</v>
      </c>
      <c r="B138" s="2" t="str">
        <f t="shared" si="48"/>
        <v>Ausfuhr</v>
      </c>
      <c r="C138" s="1" t="str">
        <f>Countries!A137</f>
        <v>XB</v>
      </c>
      <c r="D138" s="3" t="str">
        <f>IFERROR(IF(VLOOKUP($A138,EU_Extra!$A:$AD,COLUMN(EU_Extra!#REF!),FALSE)=0,"",VLOOKUP($A138,EU_Extra!$A:$AD,COLUMN(EU_Extra!#REF!),FALSE)),"")</f>
        <v/>
      </c>
      <c r="E138" s="3" t="str">
        <f>IFERROR(IF(VLOOKUP($A138,EU_Extra!$A:$AD,COLUMN(EU_Extra!#REF!),FALSE)=0,"",VLOOKUP($A138,EU_Extra!$A:$AD,COLUMN(EU_Extra!#REF!),FALSE)),"")</f>
        <v/>
      </c>
      <c r="F138" s="3" t="str">
        <f>IFERROR(IF(VLOOKUP($A138,EU_Extra!$A:$AD,COLUMN(EU_Extra!E$3),FALSE)=0,"",VLOOKUP($A138,EU_Extra!$A:$AD,COLUMN(EU_Extra!E$3),FALSE)),"")</f>
        <v/>
      </c>
      <c r="G138" s="3" t="str">
        <f>IFERROR(IF(VLOOKUP($A138,EU_Extra!$A:$AD,COLUMN(EU_Extra!F$3),FALSE)=0,"",VLOOKUP($A138,EU_Extra!$A:$AD,COLUMN(EU_Extra!F$3),FALSE)),"")</f>
        <v/>
      </c>
      <c r="H138" s="3" t="str">
        <f>IFERROR(IF(VLOOKUP($A138,EU_Extra!$A:$AD,COLUMN(EU_Extra!G$3),FALSE)=0,"",VLOOKUP($A138,EU_Extra!$A:$AD,COLUMN(EU_Extra!G$3),FALSE)),"")</f>
        <v/>
      </c>
      <c r="I138" s="3" t="str">
        <f>IFERROR(IF(VLOOKUP($A138,EU_Extra!$A:$AD,COLUMN(EU_Extra!H$3),FALSE)=0,"",VLOOKUP($A138,EU_Extra!$A:$AD,COLUMN(EU_Extra!H$3),FALSE)),"")</f>
        <v/>
      </c>
      <c r="J138" s="3" t="str">
        <f>IFERROR(IF(VLOOKUP($A138,EU_Extra!$A:$AD,COLUMN(EU_Extra!I$3),FALSE)=0,"",VLOOKUP($A138,EU_Extra!$A:$AD,COLUMN(EU_Extra!I$3),FALSE)),"")</f>
        <v/>
      </c>
      <c r="K138" s="3" t="str">
        <f>IFERROR(IF(VLOOKUP($A138,EU_Extra!$A:$AD,COLUMN(EU_Extra!J$3),FALSE)=0,"",VLOOKUP($A138,EU_Extra!$A:$AD,COLUMN(EU_Extra!J$3),FALSE)),"")</f>
        <v/>
      </c>
      <c r="L138" s="3" t="str">
        <f>IFERROR(IF(VLOOKUP($A138,EU_Extra!$A:$AD,COLUMN(EU_Extra!K$3),FALSE)=0,"",VLOOKUP($A138,EU_Extra!$A:$AD,COLUMN(EU_Extra!K$3),FALSE)),"")</f>
        <v/>
      </c>
      <c r="M138" s="3" t="str">
        <f>IFERROR(IF(VLOOKUP($A138,EU_Extra!$A:$AD,COLUMN(EU_Extra!L$3),FALSE)=0,"",VLOOKUP($A138,EU_Extra!$A:$AD,COLUMN(EU_Extra!L$3),FALSE)),"")</f>
        <v/>
      </c>
      <c r="N138" s="3" t="str">
        <f>IFERROR(IF(VLOOKUP($A138,EU_Extra!$A:$AD,COLUMN(EU_Extra!M$3),FALSE)=0,"",VLOOKUP($A138,EU_Extra!$A:$AD,COLUMN(EU_Extra!M$3),FALSE)),"")</f>
        <v/>
      </c>
      <c r="O138" s="3" t="str">
        <f>IFERROR(IF(VLOOKUP($A138,EU_Extra!$A:$AD,COLUMN(EU_Extra!N$3),FALSE)=0,"",VLOOKUP($A138,EU_Extra!$A:$AD,COLUMN(EU_Extra!N$3),FALSE)),"")</f>
        <v/>
      </c>
      <c r="P138" s="3" t="str">
        <f>IFERROR(IF(VLOOKUP($A138,EU_Extra!$A:$AD,COLUMN(EU_Extra!O$3),FALSE)=0,"",VLOOKUP($A138,EU_Extra!$A:$AD,COLUMN(EU_Extra!O$3),FALSE)),"")</f>
        <v/>
      </c>
      <c r="Q138" s="3" t="str">
        <f>IFERROR(IF(VLOOKUP($A138,EU_Extra!$A:$AD,COLUMN(EU_Extra!P$3),FALSE)=0,"",VLOOKUP($A138,EU_Extra!$A:$AD,COLUMN(EU_Extra!P$3),FALSE)),"")</f>
        <v/>
      </c>
      <c r="R138" s="3" t="str">
        <f>IFERROR(IF(VLOOKUP($A138,EU_Extra!$A:$AD,COLUMN(EU_Extra!Q$3),FALSE)=0,"",VLOOKUP($A138,EU_Extra!$A:$AD,COLUMN(EU_Extra!Q$3),FALSE)),"")</f>
        <v/>
      </c>
      <c r="S138" s="3" t="str">
        <f>IFERROR(IF(VLOOKUP($A138,EU_Extra!$A:$AD,COLUMN(EU_Extra!R$3),FALSE)=0,"",VLOOKUP($A138,EU_Extra!$A:$AD,COLUMN(EU_Extra!R$3),FALSE)),"")</f>
        <v/>
      </c>
      <c r="T138" s="3" t="str">
        <f>IFERROR(IF(VLOOKUP($A138,EU_Extra!$A:$AD,COLUMN(EU_Extra!S$3),FALSE)=0,"",VLOOKUP($A138,EU_Extra!$A:$AD,COLUMN(EU_Extra!S$3),FALSE)),"")</f>
        <v/>
      </c>
      <c r="U138" s="3" t="str">
        <f>IFERROR(IF(VLOOKUP($A138,EU_Extra!$A:$AD,COLUMN(EU_Extra!T$3),FALSE)=0,"",VLOOKUP($A138,EU_Extra!$A:$AD,COLUMN(EU_Extra!T$3),FALSE)),"")</f>
        <v/>
      </c>
      <c r="V138" s="3" t="str">
        <f>IFERROR(IF(VLOOKUP($A138,EU_Extra!$A:$AD,COLUMN(EU_Extra!U$3),FALSE)=0,"",VLOOKUP($A138,EU_Extra!$A:$AD,COLUMN(EU_Extra!U$3),FALSE)),"")</f>
        <v/>
      </c>
      <c r="W138" s="3" t="str">
        <f>IFERROR(IF(VLOOKUP($A138,EU_Extra!$A:$AD,COLUMN(EU_Extra!V$3),FALSE)=0,"",VLOOKUP($A138,EU_Extra!$A:$AD,COLUMN(EU_Extra!V$3),FALSE)),"")</f>
        <v/>
      </c>
      <c r="X138" s="3" t="str">
        <f>IFERROR(IF(VLOOKUP($A138,EU_Extra!$A:$AD,COLUMN(EU_Extra!W$3),FALSE)=0,"",VLOOKUP($A138,EU_Extra!$A:$AD,COLUMN(EU_Extra!W$3),FALSE)),"")</f>
        <v/>
      </c>
      <c r="Y138" s="3" t="str">
        <f>IFERROR(IF(VLOOKUP($A138,EU_Extra!$A:$AD,COLUMN(EU_Extra!X$3),FALSE)=0,"",VLOOKUP($A138,EU_Extra!$A:$AD,COLUMN(EU_Extra!X$3),FALSE)),"")</f>
        <v/>
      </c>
      <c r="Z138" s="3" t="str">
        <f>IFERROR(IF(VLOOKUP($A138,EU_Extra!$A:$AD,COLUMN(EU_Extra!Y$3),FALSE)=0,"",VLOOKUP($A138,EU_Extra!$A:$AD,COLUMN(EU_Extra!Y$3),FALSE)),"")</f>
        <v/>
      </c>
      <c r="AA138" s="157">
        <f t="shared" si="34"/>
        <v>0</v>
      </c>
      <c r="AB138" s="3">
        <f t="shared" si="35"/>
        <v>0</v>
      </c>
      <c r="AC138" s="3">
        <f t="shared" si="36"/>
        <v>0</v>
      </c>
      <c r="AD138" s="3">
        <f t="shared" si="37"/>
        <v>0</v>
      </c>
      <c r="AE138" s="3" t="str">
        <f t="shared" si="38"/>
        <v/>
      </c>
      <c r="AF138" s="3"/>
      <c r="AG138" s="3"/>
      <c r="AH138" s="3"/>
      <c r="AI138" s="3"/>
      <c r="AJ138" s="3" t="str">
        <f>IFERROR(IF(VLOOKUP($A138,EU_Extra!$A:$AD,COLUMN(EU_Extra!AC$3),FALSE)=0,"",VLOOKUP($A138,EU_Extra!$A:$AD,COLUMN(EU_Extra!AC$3),FALSE)),"")</f>
        <v/>
      </c>
      <c r="AK138" s="3" t="str">
        <f>IFERROR(IF(VLOOKUP($A138,EU_Extra!$A:$AD,COLUMN(EU_Extra!AD$3),FALSE)=0,"",VLOOKUP($A138,EU_Extra!$A:$AD,COLUMN(EU_Extra!AD$3),FALSE)),"")</f>
        <v/>
      </c>
      <c r="AO138" s="85" t="str">
        <f t="shared" si="39"/>
        <v>Ausfuhr_XB</v>
      </c>
      <c r="AP138" s="2" t="str">
        <f t="shared" si="40"/>
        <v>Ausfuhr</v>
      </c>
      <c r="AQ138" s="2" t="str">
        <f t="shared" si="41"/>
        <v>XB</v>
      </c>
      <c r="AR138" s="2" t="str">
        <f>VLOOKUP(AQ138,Countries!A:B,2,FALSE)</f>
        <v>Kanarische Inseln</v>
      </c>
      <c r="AS138" s="3" t="str">
        <f t="shared" si="42"/>
        <v/>
      </c>
      <c r="AT138" s="3">
        <f t="shared" si="43"/>
        <v>0</v>
      </c>
      <c r="AU138" s="3" t="str">
        <f t="shared" si="44"/>
        <v/>
      </c>
      <c r="AV138" s="15" t="str">
        <f t="shared" si="45"/>
        <v/>
      </c>
      <c r="AW138" s="88" t="str">
        <f t="shared" si="46"/>
        <v/>
      </c>
      <c r="AX138" s="89">
        <f t="shared" si="47"/>
        <v>1.3499999999999998E-7</v>
      </c>
    </row>
    <row r="139" spans="1:50">
      <c r="A139" s="85" t="str">
        <f t="shared" si="33"/>
        <v>Ausfuhr_CV</v>
      </c>
      <c r="B139" s="2" t="str">
        <f t="shared" si="48"/>
        <v>Ausfuhr</v>
      </c>
      <c r="C139" s="1" t="str">
        <f>Countries!A138</f>
        <v>CV</v>
      </c>
      <c r="D139" s="3" t="str">
        <f>IFERROR(IF(VLOOKUP($A139,EU_Extra!$A:$AD,COLUMN(EU_Extra!#REF!),FALSE)=0,"",VLOOKUP($A139,EU_Extra!$A:$AD,COLUMN(EU_Extra!#REF!),FALSE)),"")</f>
        <v/>
      </c>
      <c r="E139" s="3" t="str">
        <f>IFERROR(IF(VLOOKUP($A139,EU_Extra!$A:$AD,COLUMN(EU_Extra!#REF!),FALSE)=0,"",VLOOKUP($A139,EU_Extra!$A:$AD,COLUMN(EU_Extra!#REF!),FALSE)),"")</f>
        <v/>
      </c>
      <c r="F139" s="3">
        <f>IFERROR(IF(VLOOKUP($A139,EU_Extra!$A:$AD,COLUMN(EU_Extra!E$3),FALSE)=0,"",VLOOKUP($A139,EU_Extra!$A:$AD,COLUMN(EU_Extra!E$3),FALSE)),"")</f>
        <v>3.8898119999999996</v>
      </c>
      <c r="G139" s="3">
        <f>IFERROR(IF(VLOOKUP($A139,EU_Extra!$A:$AD,COLUMN(EU_Extra!F$3),FALSE)=0,"",VLOOKUP($A139,EU_Extra!$A:$AD,COLUMN(EU_Extra!F$3),FALSE)),"")</f>
        <v>14.672169999999999</v>
      </c>
      <c r="H139" s="3">
        <f>IFERROR(IF(VLOOKUP($A139,EU_Extra!$A:$AD,COLUMN(EU_Extra!G$3),FALSE)=0,"",VLOOKUP($A139,EU_Extra!$A:$AD,COLUMN(EU_Extra!G$3),FALSE)),"")</f>
        <v>3.6585999999999999</v>
      </c>
      <c r="I139" s="3">
        <f>IFERROR(IF(VLOOKUP($A139,EU_Extra!$A:$AD,COLUMN(EU_Extra!H$3),FALSE)=0,"",VLOOKUP($A139,EU_Extra!$A:$AD,COLUMN(EU_Extra!H$3),FALSE)),"")</f>
        <v>2.7753999999999999</v>
      </c>
      <c r="J139" s="3">
        <f>IFERROR(IF(VLOOKUP($A139,EU_Extra!$A:$AD,COLUMN(EU_Extra!I$3),FALSE)=0,"",VLOOKUP($A139,EU_Extra!$A:$AD,COLUMN(EU_Extra!I$3),FALSE)),"")</f>
        <v>3.6041839999999996</v>
      </c>
      <c r="K139" s="3">
        <f>IFERROR(IF(VLOOKUP($A139,EU_Extra!$A:$AD,COLUMN(EU_Extra!J$3),FALSE)=0,"",VLOOKUP($A139,EU_Extra!$A:$AD,COLUMN(EU_Extra!J$3),FALSE)),"")</f>
        <v>6.4079999999999998E-2</v>
      </c>
      <c r="L139" s="3">
        <f>IFERROR(IF(VLOOKUP($A139,EU_Extra!$A:$AD,COLUMN(EU_Extra!K$3),FALSE)=0,"",VLOOKUP($A139,EU_Extra!$A:$AD,COLUMN(EU_Extra!K$3),FALSE)),"")</f>
        <v>1.1984E-2</v>
      </c>
      <c r="M139" s="3">
        <f>IFERROR(IF(VLOOKUP($A139,EU_Extra!$A:$AD,COLUMN(EU_Extra!L$3),FALSE)=0,"",VLOOKUP($A139,EU_Extra!$A:$AD,COLUMN(EU_Extra!L$3),FALSE)),"")</f>
        <v>9.3679999999999996E-3</v>
      </c>
      <c r="N139" s="3">
        <f>IFERROR(IF(VLOOKUP($A139,EU_Extra!$A:$AD,COLUMN(EU_Extra!M$3),FALSE)=0,"",VLOOKUP($A139,EU_Extra!$A:$AD,COLUMN(EU_Extra!M$3),FALSE)),"")</f>
        <v>0.88761139999999994</v>
      </c>
      <c r="O139" s="3">
        <f>IFERROR(IF(VLOOKUP($A139,EU_Extra!$A:$AD,COLUMN(EU_Extra!N$3),FALSE)=0,"",VLOOKUP($A139,EU_Extra!$A:$AD,COLUMN(EU_Extra!N$3),FALSE)),"")</f>
        <v>0.25164932000000001</v>
      </c>
      <c r="P139" s="3">
        <f>IFERROR(IF(VLOOKUP($A139,EU_Extra!$A:$AD,COLUMN(EU_Extra!O$3),FALSE)=0,"",VLOOKUP($A139,EU_Extra!$A:$AD,COLUMN(EU_Extra!O$3),FALSE)),"")</f>
        <v>0.42169715999999996</v>
      </c>
      <c r="Q139" s="3">
        <f>IFERROR(IF(VLOOKUP($A139,EU_Extra!$A:$AD,COLUMN(EU_Extra!P$3),FALSE)=0,"",VLOOKUP($A139,EU_Extra!$A:$AD,COLUMN(EU_Extra!P$3),FALSE)),"")</f>
        <v>0.23195011999999998</v>
      </c>
      <c r="R139" s="3">
        <f>IFERROR(IF(VLOOKUP($A139,EU_Extra!$A:$AD,COLUMN(EU_Extra!Q$3),FALSE)=0,"",VLOOKUP($A139,EU_Extra!$A:$AD,COLUMN(EU_Extra!Q$3),FALSE)),"")</f>
        <v>0.14365084</v>
      </c>
      <c r="S139" s="3">
        <f>IFERROR(IF(VLOOKUP($A139,EU_Extra!$A:$AD,COLUMN(EU_Extra!R$3),FALSE)=0,"",VLOOKUP($A139,EU_Extra!$A:$AD,COLUMN(EU_Extra!R$3),FALSE)),"")</f>
        <v>0.14856148</v>
      </c>
      <c r="T139" s="3">
        <f>IFERROR(IF(VLOOKUP($A139,EU_Extra!$A:$AD,COLUMN(EU_Extra!S$3),FALSE)=0,"",VLOOKUP($A139,EU_Extra!$A:$AD,COLUMN(EU_Extra!S$3),FALSE)),"")</f>
        <v>0.17427192</v>
      </c>
      <c r="U139" s="3">
        <f>IFERROR(IF(VLOOKUP($A139,EU_Extra!$A:$AD,COLUMN(EU_Extra!T$3),FALSE)=0,"",VLOOKUP($A139,EU_Extra!$A:$AD,COLUMN(EU_Extra!T$3),FALSE)),"")</f>
        <v>0.21812152000000001</v>
      </c>
      <c r="V139" s="3">
        <f>IFERROR(IF(VLOOKUP($A139,EU_Extra!$A:$AD,COLUMN(EU_Extra!U$3),FALSE)=0,"",VLOOKUP($A139,EU_Extra!$A:$AD,COLUMN(EU_Extra!U$3),FALSE)),"")</f>
        <v>0.65106635999999996</v>
      </c>
      <c r="W139" s="3">
        <f>IFERROR(IF(VLOOKUP($A139,EU_Extra!$A:$AD,COLUMN(EU_Extra!V$3),FALSE)=0,"",VLOOKUP($A139,EU_Extra!$A:$AD,COLUMN(EU_Extra!V$3),FALSE)),"")</f>
        <v>1.0025237199999999</v>
      </c>
      <c r="X139" s="3">
        <f>IFERROR(IF(VLOOKUP($A139,EU_Extra!$A:$AD,COLUMN(EU_Extra!W$3),FALSE)=0,"",VLOOKUP($A139,EU_Extra!$A:$AD,COLUMN(EU_Extra!W$3),FALSE)),"")</f>
        <v>0.21116895999999999</v>
      </c>
      <c r="Y139" s="3">
        <f>IFERROR(IF(VLOOKUP($A139,EU_Extra!$A:$AD,COLUMN(EU_Extra!X$3),FALSE)=0,"",VLOOKUP($A139,EU_Extra!$A:$AD,COLUMN(EU_Extra!X$3),FALSE)),"")</f>
        <v>0.21845676</v>
      </c>
      <c r="Z139" s="3">
        <f>IFERROR(IF(VLOOKUP($A139,EU_Extra!$A:$AD,COLUMN(EU_Extra!Y$3),FALSE)=0,"",VLOOKUP($A139,EU_Extra!$A:$AD,COLUMN(EU_Extra!Y$3),FALSE)),"")</f>
        <v>0.17139039999999997</v>
      </c>
      <c r="AA139" s="157">
        <f t="shared" si="34"/>
        <v>3.3460613333333331</v>
      </c>
      <c r="AB139" s="3">
        <f t="shared" si="35"/>
        <v>0.18031830666666668</v>
      </c>
      <c r="AC139" s="3">
        <f t="shared" si="36"/>
        <v>0.62158634666666657</v>
      </c>
      <c r="AD139" s="3">
        <f t="shared" si="37"/>
        <v>0.47738314666666665</v>
      </c>
      <c r="AE139" s="3">
        <f t="shared" si="38"/>
        <v>0.19492357999999999</v>
      </c>
      <c r="AF139" s="3"/>
      <c r="AG139" s="3"/>
      <c r="AH139" s="3"/>
      <c r="AI139" s="3"/>
      <c r="AJ139" s="3" t="str">
        <f>IFERROR(IF(VLOOKUP($A139,EU_Extra!$A:$AD,COLUMN(EU_Extra!AC$3),FALSE)=0,"",VLOOKUP($A139,EU_Extra!$A:$AD,COLUMN(EU_Extra!AC$3),FALSE)),"")</f>
        <v/>
      </c>
      <c r="AK139" s="3" t="str">
        <f>IFERROR(IF(VLOOKUP($A139,EU_Extra!$A:$AD,COLUMN(EU_Extra!AD$3),FALSE)=0,"",VLOOKUP($A139,EU_Extra!$A:$AD,COLUMN(EU_Extra!AD$3),FALSE)),"")</f>
        <v/>
      </c>
      <c r="AO139" s="85" t="str">
        <f t="shared" si="39"/>
        <v>Ausfuhr_CV</v>
      </c>
      <c r="AP139" s="2" t="str">
        <f t="shared" si="40"/>
        <v>Ausfuhr</v>
      </c>
      <c r="AQ139" s="2" t="str">
        <f t="shared" si="41"/>
        <v>CV</v>
      </c>
      <c r="AR139" s="2" t="str">
        <f>VLOOKUP(AQ139,Countries!A:B,2,FALSE)</f>
        <v>Kap Verde</v>
      </c>
      <c r="AS139" s="3">
        <f t="shared" si="42"/>
        <v>0.17139039999999997</v>
      </c>
      <c r="AT139" s="3">
        <f t="shared" si="43"/>
        <v>0.47738314666666665</v>
      </c>
      <c r="AU139" s="3">
        <f t="shared" si="44"/>
        <v>0.30599274666666665</v>
      </c>
      <c r="AV139" s="15">
        <f t="shared" si="45"/>
        <v>1.7853553639863207</v>
      </c>
      <c r="AW139" s="88">
        <f t="shared" si="46"/>
        <v>1.7653580197152284E-4</v>
      </c>
      <c r="AX139" s="89">
        <f t="shared" si="47"/>
        <v>3.303627415268794E-4</v>
      </c>
    </row>
    <row r="140" spans="1:50">
      <c r="A140" s="85" t="str">
        <f t="shared" si="33"/>
        <v>Ausfuhr_KZ</v>
      </c>
      <c r="B140" s="2" t="str">
        <f t="shared" si="48"/>
        <v>Ausfuhr</v>
      </c>
      <c r="C140" s="1" t="str">
        <f>Countries!A139</f>
        <v>KZ</v>
      </c>
      <c r="D140" s="3" t="str">
        <f>IFERROR(IF(VLOOKUP($A140,EU_Extra!$A:$AD,COLUMN(EU_Extra!#REF!),FALSE)=0,"",VLOOKUP($A140,EU_Extra!$A:$AD,COLUMN(EU_Extra!#REF!),FALSE)),"")</f>
        <v/>
      </c>
      <c r="E140" s="3" t="str">
        <f>IFERROR(IF(VLOOKUP($A140,EU_Extra!$A:$AD,COLUMN(EU_Extra!#REF!),FALSE)=0,"",VLOOKUP($A140,EU_Extra!$A:$AD,COLUMN(EU_Extra!#REF!),FALSE)),"")</f>
        <v/>
      </c>
      <c r="F140" s="3">
        <f>IFERROR(IF(VLOOKUP($A140,EU_Extra!$A:$AD,COLUMN(EU_Extra!E$3),FALSE)=0,"",VLOOKUP($A140,EU_Extra!$A:$AD,COLUMN(EU_Extra!E$3),FALSE)),"")</f>
        <v>1.5630999999999999E-2</v>
      </c>
      <c r="G140" s="3">
        <f>IFERROR(IF(VLOOKUP($A140,EU_Extra!$A:$AD,COLUMN(EU_Extra!F$3),FALSE)=0,"",VLOOKUP($A140,EU_Extra!$A:$AD,COLUMN(EU_Extra!F$3),FALSE)),"")</f>
        <v>4.8348990000000001</v>
      </c>
      <c r="H140" s="3">
        <f>IFERROR(IF(VLOOKUP($A140,EU_Extra!$A:$AD,COLUMN(EU_Extra!G$3),FALSE)=0,"",VLOOKUP($A140,EU_Extra!$A:$AD,COLUMN(EU_Extra!G$3),FALSE)),"")</f>
        <v>10.732897999999999</v>
      </c>
      <c r="I140" s="3">
        <f>IFERROR(IF(VLOOKUP($A140,EU_Extra!$A:$AD,COLUMN(EU_Extra!H$3),FALSE)=0,"",VLOOKUP($A140,EU_Extra!$A:$AD,COLUMN(EU_Extra!H$3),FALSE)),"")</f>
        <v>15.878499999999999</v>
      </c>
      <c r="J140" s="3">
        <f>IFERROR(IF(VLOOKUP($A140,EU_Extra!$A:$AD,COLUMN(EU_Extra!I$3),FALSE)=0,"",VLOOKUP($A140,EU_Extra!$A:$AD,COLUMN(EU_Extra!I$3),FALSE)),"")</f>
        <v>10.720203999999999</v>
      </c>
      <c r="K140" s="3">
        <f>IFERROR(IF(VLOOKUP($A140,EU_Extra!$A:$AD,COLUMN(EU_Extra!J$3),FALSE)=0,"",VLOOKUP($A140,EU_Extra!$A:$AD,COLUMN(EU_Extra!J$3),FALSE)),"")</f>
        <v>6.5826760000000002</v>
      </c>
      <c r="L140" s="3">
        <f>IFERROR(IF(VLOOKUP($A140,EU_Extra!$A:$AD,COLUMN(EU_Extra!K$3),FALSE)=0,"",VLOOKUP($A140,EU_Extra!$A:$AD,COLUMN(EU_Extra!K$3),FALSE)),"")</f>
        <v>10.6358</v>
      </c>
      <c r="M140" s="3">
        <f>IFERROR(IF(VLOOKUP($A140,EU_Extra!$A:$AD,COLUMN(EU_Extra!L$3),FALSE)=0,"",VLOOKUP($A140,EU_Extra!$A:$AD,COLUMN(EU_Extra!L$3),FALSE)),"")</f>
        <v>4.7600000000000003E-3</v>
      </c>
      <c r="N140" s="3">
        <f>IFERROR(IF(VLOOKUP($A140,EU_Extra!$A:$AD,COLUMN(EU_Extra!M$3),FALSE)=0,"",VLOOKUP($A140,EU_Extra!$A:$AD,COLUMN(EU_Extra!M$3),FALSE)),"")</f>
        <v>9.245999999999999E-3</v>
      </c>
      <c r="O140" s="3">
        <f>IFERROR(IF(VLOOKUP($A140,EU_Extra!$A:$AD,COLUMN(EU_Extra!N$3),FALSE)=0,"",VLOOKUP($A140,EU_Extra!$A:$AD,COLUMN(EU_Extra!N$3),FALSE)),"")</f>
        <v>1.1198705599999998</v>
      </c>
      <c r="P140" s="3">
        <f>IFERROR(IF(VLOOKUP($A140,EU_Extra!$A:$AD,COLUMN(EU_Extra!O$3),FALSE)=0,"",VLOOKUP($A140,EU_Extra!$A:$AD,COLUMN(EU_Extra!O$3),FALSE)),"")</f>
        <v>28.846968</v>
      </c>
      <c r="Q140" s="3">
        <f>IFERROR(IF(VLOOKUP($A140,EU_Extra!$A:$AD,COLUMN(EU_Extra!P$3),FALSE)=0,"",VLOOKUP($A140,EU_Extra!$A:$AD,COLUMN(EU_Extra!P$3),FALSE)),"")</f>
        <v>13.560708119999999</v>
      </c>
      <c r="R140" s="3">
        <f>IFERROR(IF(VLOOKUP($A140,EU_Extra!$A:$AD,COLUMN(EU_Extra!Q$3),FALSE)=0,"",VLOOKUP($A140,EU_Extra!$A:$AD,COLUMN(EU_Extra!Q$3),FALSE)),"")</f>
        <v>84.139943279999997</v>
      </c>
      <c r="S140" s="3">
        <f>IFERROR(IF(VLOOKUP($A140,EU_Extra!$A:$AD,COLUMN(EU_Extra!R$3),FALSE)=0,"",VLOOKUP($A140,EU_Extra!$A:$AD,COLUMN(EU_Extra!R$3),FALSE)),"")</f>
        <v>81.923259760000008</v>
      </c>
      <c r="T140" s="3">
        <f>IFERROR(IF(VLOOKUP($A140,EU_Extra!$A:$AD,COLUMN(EU_Extra!S$3),FALSE)=0,"",VLOOKUP($A140,EU_Extra!$A:$AD,COLUMN(EU_Extra!S$3),FALSE)),"")</f>
        <v>38.960822</v>
      </c>
      <c r="U140" s="3">
        <f>IFERROR(IF(VLOOKUP($A140,EU_Extra!$A:$AD,COLUMN(EU_Extra!T$3),FALSE)=0,"",VLOOKUP($A140,EU_Extra!$A:$AD,COLUMN(EU_Extra!T$3),FALSE)),"")</f>
        <v>19.011154999999999</v>
      </c>
      <c r="V140" s="3">
        <f>IFERROR(IF(VLOOKUP($A140,EU_Extra!$A:$AD,COLUMN(EU_Extra!U$3),FALSE)=0,"",VLOOKUP($A140,EU_Extra!$A:$AD,COLUMN(EU_Extra!U$3),FALSE)),"")</f>
        <v>19.586698999999999</v>
      </c>
      <c r="W140" s="3">
        <f>IFERROR(IF(VLOOKUP($A140,EU_Extra!$A:$AD,COLUMN(EU_Extra!V$3),FALSE)=0,"",VLOOKUP($A140,EU_Extra!$A:$AD,COLUMN(EU_Extra!V$3),FALSE)),"")</f>
        <v>18.607182999999999</v>
      </c>
      <c r="X140" s="3">
        <f>IFERROR(IF(VLOOKUP($A140,EU_Extra!$A:$AD,COLUMN(EU_Extra!W$3),FALSE)=0,"",VLOOKUP($A140,EU_Extra!$A:$AD,COLUMN(EU_Extra!W$3),FALSE)),"")</f>
        <v>0.8506149999999999</v>
      </c>
      <c r="Y140" s="3">
        <f>IFERROR(IF(VLOOKUP($A140,EU_Extra!$A:$AD,COLUMN(EU_Extra!X$3),FALSE)=0,"",VLOOKUP($A140,EU_Extra!$A:$AD,COLUMN(EU_Extra!X$3),FALSE)),"")</f>
        <v>0.27901756</v>
      </c>
      <c r="Z140" s="3">
        <f>IFERROR(IF(VLOOKUP($A140,EU_Extra!$A:$AD,COLUMN(EU_Extra!Y$3),FALSE)=0,"",VLOOKUP($A140,EU_Extra!$A:$AD,COLUMN(EU_Extra!Y$3),FALSE)),"")</f>
        <v>0.63977355999999996</v>
      </c>
      <c r="AA140" s="157">
        <f t="shared" si="34"/>
        <v>12.443867333333332</v>
      </c>
      <c r="AB140" s="3">
        <f t="shared" si="35"/>
        <v>46.631745586666675</v>
      </c>
      <c r="AC140" s="3">
        <f t="shared" si="36"/>
        <v>13.014832333333333</v>
      </c>
      <c r="AD140" s="3">
        <f t="shared" si="37"/>
        <v>6.5789385200000003</v>
      </c>
      <c r="AE140" s="3">
        <f t="shared" si="38"/>
        <v>0.45939555999999998</v>
      </c>
      <c r="AF140" s="3"/>
      <c r="AG140" s="3"/>
      <c r="AH140" s="3"/>
      <c r="AI140" s="3"/>
      <c r="AJ140" s="3" t="str">
        <f>IFERROR(IF(VLOOKUP($A140,EU_Extra!$A:$AD,COLUMN(EU_Extra!AC$3),FALSE)=0,"",VLOOKUP($A140,EU_Extra!$A:$AD,COLUMN(EU_Extra!AC$3),FALSE)),"")</f>
        <v/>
      </c>
      <c r="AK140" s="3" t="str">
        <f>IFERROR(IF(VLOOKUP($A140,EU_Extra!$A:$AD,COLUMN(EU_Extra!AD$3),FALSE)=0,"",VLOOKUP($A140,EU_Extra!$A:$AD,COLUMN(EU_Extra!AD$3),FALSE)),"")</f>
        <v/>
      </c>
      <c r="AO140" s="85" t="str">
        <f t="shared" si="39"/>
        <v>Ausfuhr_KZ</v>
      </c>
      <c r="AP140" s="2" t="str">
        <f t="shared" si="40"/>
        <v>Ausfuhr</v>
      </c>
      <c r="AQ140" s="2" t="str">
        <f t="shared" si="41"/>
        <v>KZ</v>
      </c>
      <c r="AR140" s="2" t="str">
        <f>VLOOKUP(AQ140,Countries!A:B,2,FALSE)</f>
        <v>Kasachstan</v>
      </c>
      <c r="AS140" s="3">
        <f t="shared" si="42"/>
        <v>0.63977355999999996</v>
      </c>
      <c r="AT140" s="3">
        <f t="shared" si="43"/>
        <v>6.5789385200000003</v>
      </c>
      <c r="AU140" s="3">
        <f t="shared" si="44"/>
        <v>5.9391649600000003</v>
      </c>
      <c r="AV140" s="15">
        <f t="shared" si="45"/>
        <v>9.2832299097339668</v>
      </c>
      <c r="AW140" s="88">
        <f t="shared" si="46"/>
        <v>6.5860987415523973E-4</v>
      </c>
      <c r="AX140" s="89">
        <f t="shared" si="47"/>
        <v>4.5510756859068364E-3</v>
      </c>
    </row>
    <row r="141" spans="1:50">
      <c r="A141" s="85" t="str">
        <f t="shared" si="33"/>
        <v>Ausfuhr_QA</v>
      </c>
      <c r="B141" s="2" t="str">
        <f t="shared" si="48"/>
        <v>Ausfuhr</v>
      </c>
      <c r="C141" s="1" t="str">
        <f>Countries!A140</f>
        <v>QA</v>
      </c>
      <c r="D141" s="3" t="str">
        <f>IFERROR(IF(VLOOKUP($A141,EU_Extra!$A:$AD,COLUMN(EU_Extra!#REF!),FALSE)=0,"",VLOOKUP($A141,EU_Extra!$A:$AD,COLUMN(EU_Extra!#REF!),FALSE)),"")</f>
        <v/>
      </c>
      <c r="E141" s="3" t="str">
        <f>IFERROR(IF(VLOOKUP($A141,EU_Extra!$A:$AD,COLUMN(EU_Extra!#REF!),FALSE)=0,"",VLOOKUP($A141,EU_Extra!$A:$AD,COLUMN(EU_Extra!#REF!),FALSE)),"")</f>
        <v/>
      </c>
      <c r="F141" s="3">
        <f>IFERROR(IF(VLOOKUP($A141,EU_Extra!$A:$AD,COLUMN(EU_Extra!E$3),FALSE)=0,"",VLOOKUP($A141,EU_Extra!$A:$AD,COLUMN(EU_Extra!E$3),FALSE)),"")</f>
        <v>4.7602839999999995</v>
      </c>
      <c r="G141" s="3">
        <f>IFERROR(IF(VLOOKUP($A141,EU_Extra!$A:$AD,COLUMN(EU_Extra!F$3),FALSE)=0,"",VLOOKUP($A141,EU_Extra!$A:$AD,COLUMN(EU_Extra!F$3),FALSE)),"")</f>
        <v>1.6597</v>
      </c>
      <c r="H141" s="3">
        <f>IFERROR(IF(VLOOKUP($A141,EU_Extra!$A:$AD,COLUMN(EU_Extra!G$3),FALSE)=0,"",VLOOKUP($A141,EU_Extra!$A:$AD,COLUMN(EU_Extra!G$3),FALSE)),"")</f>
        <v>2.5911999999999997</v>
      </c>
      <c r="I141" s="3">
        <f>IFERROR(IF(VLOOKUP($A141,EU_Extra!$A:$AD,COLUMN(EU_Extra!H$3),FALSE)=0,"",VLOOKUP($A141,EU_Extra!$A:$AD,COLUMN(EU_Extra!H$3),FALSE)),"")</f>
        <v>3.0867</v>
      </c>
      <c r="J141" s="3">
        <f>IFERROR(IF(VLOOKUP($A141,EU_Extra!$A:$AD,COLUMN(EU_Extra!I$3),FALSE)=0,"",VLOOKUP($A141,EU_Extra!$A:$AD,COLUMN(EU_Extra!I$3),FALSE)),"")</f>
        <v>2.1393999999999997</v>
      </c>
      <c r="K141" s="3">
        <f>IFERROR(IF(VLOOKUP($A141,EU_Extra!$A:$AD,COLUMN(EU_Extra!J$3),FALSE)=0,"",VLOOKUP($A141,EU_Extra!$A:$AD,COLUMN(EU_Extra!J$3),FALSE)),"")</f>
        <v>0.85809999999999997</v>
      </c>
      <c r="L141" s="3">
        <f>IFERROR(IF(VLOOKUP($A141,EU_Extra!$A:$AD,COLUMN(EU_Extra!K$3),FALSE)=0,"",VLOOKUP($A141,EU_Extra!$A:$AD,COLUMN(EU_Extra!K$3),FALSE)),"")</f>
        <v>1.4530999999999998</v>
      </c>
      <c r="M141" s="3">
        <f>IFERROR(IF(VLOOKUP($A141,EU_Extra!$A:$AD,COLUMN(EU_Extra!L$3),FALSE)=0,"",VLOOKUP($A141,EU_Extra!$A:$AD,COLUMN(EU_Extra!L$3),FALSE)),"")</f>
        <v>1.9793919999999998</v>
      </c>
      <c r="N141" s="3">
        <f>IFERROR(IF(VLOOKUP($A141,EU_Extra!$A:$AD,COLUMN(EU_Extra!M$3),FALSE)=0,"",VLOOKUP($A141,EU_Extra!$A:$AD,COLUMN(EU_Extra!M$3),FALSE)),"")</f>
        <v>4.134938</v>
      </c>
      <c r="O141" s="3">
        <f>IFERROR(IF(VLOOKUP($A141,EU_Extra!$A:$AD,COLUMN(EU_Extra!N$3),FALSE)=0,"",VLOOKUP($A141,EU_Extra!$A:$AD,COLUMN(EU_Extra!N$3),FALSE)),"")</f>
        <v>0.146286</v>
      </c>
      <c r="P141" s="3">
        <f>IFERROR(IF(VLOOKUP($A141,EU_Extra!$A:$AD,COLUMN(EU_Extra!O$3),FALSE)=0,"",VLOOKUP($A141,EU_Extra!$A:$AD,COLUMN(EU_Extra!O$3),FALSE)),"")</f>
        <v>1.21382704</v>
      </c>
      <c r="Q141" s="3">
        <f>IFERROR(IF(VLOOKUP($A141,EU_Extra!$A:$AD,COLUMN(EU_Extra!P$3),FALSE)=0,"",VLOOKUP($A141,EU_Extra!$A:$AD,COLUMN(EU_Extra!P$3),FALSE)),"")</f>
        <v>1.3524434799999998</v>
      </c>
      <c r="R141" s="3">
        <f>IFERROR(IF(VLOOKUP($A141,EU_Extra!$A:$AD,COLUMN(EU_Extra!Q$3),FALSE)=0,"",VLOOKUP($A141,EU_Extra!$A:$AD,COLUMN(EU_Extra!Q$3),FALSE)),"")</f>
        <v>0.30668000000000001</v>
      </c>
      <c r="S141" s="3">
        <f>IFERROR(IF(VLOOKUP($A141,EU_Extra!$A:$AD,COLUMN(EU_Extra!R$3),FALSE)=0,"",VLOOKUP($A141,EU_Extra!$A:$AD,COLUMN(EU_Extra!R$3),FALSE)),"")</f>
        <v>0.195438</v>
      </c>
      <c r="T141" s="3">
        <f>IFERROR(IF(VLOOKUP($A141,EU_Extra!$A:$AD,COLUMN(EU_Extra!S$3),FALSE)=0,"",VLOOKUP($A141,EU_Extra!$A:$AD,COLUMN(EU_Extra!S$3),FALSE)),"")</f>
        <v>0.79123019999999988</v>
      </c>
      <c r="U141" s="3">
        <f>IFERROR(IF(VLOOKUP($A141,EU_Extra!$A:$AD,COLUMN(EU_Extra!T$3),FALSE)=0,"",VLOOKUP($A141,EU_Extra!$A:$AD,COLUMN(EU_Extra!T$3),FALSE)),"")</f>
        <v>1.1689344399999999</v>
      </c>
      <c r="V141" s="3">
        <f>IFERROR(IF(VLOOKUP($A141,EU_Extra!$A:$AD,COLUMN(EU_Extra!U$3),FALSE)=0,"",VLOOKUP($A141,EU_Extra!$A:$AD,COLUMN(EU_Extra!U$3),FALSE)),"")</f>
        <v>4.00539076</v>
      </c>
      <c r="W141" s="3">
        <f>IFERROR(IF(VLOOKUP($A141,EU_Extra!$A:$AD,COLUMN(EU_Extra!V$3),FALSE)=0,"",VLOOKUP($A141,EU_Extra!$A:$AD,COLUMN(EU_Extra!V$3),FALSE)),"")</f>
        <v>0.94167951999999999</v>
      </c>
      <c r="X141" s="3">
        <f>IFERROR(IF(VLOOKUP($A141,EU_Extra!$A:$AD,COLUMN(EU_Extra!W$3),FALSE)=0,"",VLOOKUP($A141,EU_Extra!$A:$AD,COLUMN(EU_Extra!W$3),FALSE)),"")</f>
        <v>0.53316951999999995</v>
      </c>
      <c r="Y141" s="3">
        <f>IFERROR(IF(VLOOKUP($A141,EU_Extra!$A:$AD,COLUMN(EU_Extra!X$3),FALSE)=0,"",VLOOKUP($A141,EU_Extra!$A:$AD,COLUMN(EU_Extra!X$3),FALSE)),"")</f>
        <v>7.9202720000000004E-2</v>
      </c>
      <c r="Z141" s="3">
        <f>IFERROR(IF(VLOOKUP($A141,EU_Extra!$A:$AD,COLUMN(EU_Extra!Y$3),FALSE)=0,"",VLOOKUP($A141,EU_Extra!$A:$AD,COLUMN(EU_Extra!Y$3),FALSE)),"")</f>
        <v>4.5087839999999997E-2</v>
      </c>
      <c r="AA141" s="157">
        <f t="shared" si="34"/>
        <v>2.6057666666666663</v>
      </c>
      <c r="AB141" s="3">
        <f t="shared" si="35"/>
        <v>0.71853421333333323</v>
      </c>
      <c r="AC141" s="3">
        <f t="shared" si="36"/>
        <v>1.8267465999999999</v>
      </c>
      <c r="AD141" s="3">
        <f t="shared" si="37"/>
        <v>0.51801725333333337</v>
      </c>
      <c r="AE141" s="3">
        <f t="shared" si="38"/>
        <v>6.2145279999999997E-2</v>
      </c>
      <c r="AF141" s="3"/>
      <c r="AG141" s="3"/>
      <c r="AH141" s="3"/>
      <c r="AI141" s="3"/>
      <c r="AJ141" s="3" t="str">
        <f>IFERROR(IF(VLOOKUP($A141,EU_Extra!$A:$AD,COLUMN(EU_Extra!AC$3),FALSE)=0,"",VLOOKUP($A141,EU_Extra!$A:$AD,COLUMN(EU_Extra!AC$3),FALSE)),"")</f>
        <v/>
      </c>
      <c r="AK141" s="3" t="str">
        <f>IFERROR(IF(VLOOKUP($A141,EU_Extra!$A:$AD,COLUMN(EU_Extra!AD$3),FALSE)=0,"",VLOOKUP($A141,EU_Extra!$A:$AD,COLUMN(EU_Extra!AD$3),FALSE)),"")</f>
        <v/>
      </c>
      <c r="AO141" s="85" t="str">
        <f t="shared" si="39"/>
        <v>Ausfuhr_QA</v>
      </c>
      <c r="AP141" s="2" t="str">
        <f t="shared" si="40"/>
        <v>Ausfuhr</v>
      </c>
      <c r="AQ141" s="2" t="str">
        <f t="shared" si="41"/>
        <v>QA</v>
      </c>
      <c r="AR141" s="2" t="str">
        <f>VLOOKUP(AQ141,Countries!A:B,2,FALSE)</f>
        <v>Katar</v>
      </c>
      <c r="AS141" s="3">
        <f t="shared" si="42"/>
        <v>4.5087839999999997E-2</v>
      </c>
      <c r="AT141" s="3">
        <f t="shared" si="43"/>
        <v>0.51801725333333337</v>
      </c>
      <c r="AU141" s="3">
        <f t="shared" si="44"/>
        <v>0.47292941333333338</v>
      </c>
      <c r="AV141" s="15" t="str">
        <f t="shared" si="45"/>
        <v/>
      </c>
      <c r="AW141" s="88">
        <f t="shared" si="46"/>
        <v>4.6543668271523417E-5</v>
      </c>
      <c r="AX141" s="89">
        <f t="shared" si="47"/>
        <v>3.5847312518701407E-4</v>
      </c>
    </row>
    <row r="142" spans="1:50">
      <c r="A142" s="85" t="str">
        <f t="shared" si="33"/>
        <v>Ausfuhr_ZZ</v>
      </c>
      <c r="B142" s="2" t="str">
        <f t="shared" si="48"/>
        <v>Ausfuhr</v>
      </c>
      <c r="C142" s="1" t="str">
        <f>Countries!A141</f>
        <v>ZZ</v>
      </c>
      <c r="D142" s="3" t="str">
        <f>IFERROR(IF(VLOOKUP($A142,EU_Extra!$A:$AD,COLUMN(EU_Extra!#REF!),FALSE)=0,"",VLOOKUP($A142,EU_Extra!$A:$AD,COLUMN(EU_Extra!#REF!),FALSE)),"")</f>
        <v/>
      </c>
      <c r="E142" s="3" t="str">
        <f>IFERROR(IF(VLOOKUP($A142,EU_Extra!$A:$AD,COLUMN(EU_Extra!#REF!),FALSE)=0,"",VLOOKUP($A142,EU_Extra!$A:$AD,COLUMN(EU_Extra!#REF!),FALSE)),"")</f>
        <v/>
      </c>
      <c r="F142" s="3" t="str">
        <f>IFERROR(IF(VLOOKUP($A142,EU_Extra!$A:$AD,COLUMN(EU_Extra!E$3),FALSE)=0,"",VLOOKUP($A142,EU_Extra!$A:$AD,COLUMN(EU_Extra!E$3),FALSE)),"")</f>
        <v/>
      </c>
      <c r="G142" s="3" t="str">
        <f>IFERROR(IF(VLOOKUP($A142,EU_Extra!$A:$AD,COLUMN(EU_Extra!F$3),FALSE)=0,"",VLOOKUP($A142,EU_Extra!$A:$AD,COLUMN(EU_Extra!F$3),FALSE)),"")</f>
        <v/>
      </c>
      <c r="H142" s="3" t="str">
        <f>IFERROR(IF(VLOOKUP($A142,EU_Extra!$A:$AD,COLUMN(EU_Extra!G$3),FALSE)=0,"",VLOOKUP($A142,EU_Extra!$A:$AD,COLUMN(EU_Extra!G$3),FALSE)),"")</f>
        <v/>
      </c>
      <c r="I142" s="3" t="str">
        <f>IFERROR(IF(VLOOKUP($A142,EU_Extra!$A:$AD,COLUMN(EU_Extra!H$3),FALSE)=0,"",VLOOKUP($A142,EU_Extra!$A:$AD,COLUMN(EU_Extra!H$3),FALSE)),"")</f>
        <v/>
      </c>
      <c r="J142" s="3" t="str">
        <f>IFERROR(IF(VLOOKUP($A142,EU_Extra!$A:$AD,COLUMN(EU_Extra!I$3),FALSE)=0,"",VLOOKUP($A142,EU_Extra!$A:$AD,COLUMN(EU_Extra!I$3),FALSE)),"")</f>
        <v/>
      </c>
      <c r="K142" s="3" t="str">
        <f>IFERROR(IF(VLOOKUP($A142,EU_Extra!$A:$AD,COLUMN(EU_Extra!J$3),FALSE)=0,"",VLOOKUP($A142,EU_Extra!$A:$AD,COLUMN(EU_Extra!J$3),FALSE)),"")</f>
        <v/>
      </c>
      <c r="L142" s="3" t="str">
        <f>IFERROR(IF(VLOOKUP($A142,EU_Extra!$A:$AD,COLUMN(EU_Extra!K$3),FALSE)=0,"",VLOOKUP($A142,EU_Extra!$A:$AD,COLUMN(EU_Extra!K$3),FALSE)),"")</f>
        <v/>
      </c>
      <c r="M142" s="3" t="str">
        <f>IFERROR(IF(VLOOKUP($A142,EU_Extra!$A:$AD,COLUMN(EU_Extra!L$3),FALSE)=0,"",VLOOKUP($A142,EU_Extra!$A:$AD,COLUMN(EU_Extra!L$3),FALSE)),"")</f>
        <v/>
      </c>
      <c r="N142" s="3" t="str">
        <f>IFERROR(IF(VLOOKUP($A142,EU_Extra!$A:$AD,COLUMN(EU_Extra!M$3),FALSE)=0,"",VLOOKUP($A142,EU_Extra!$A:$AD,COLUMN(EU_Extra!M$3),FALSE)),"")</f>
        <v/>
      </c>
      <c r="O142" s="3" t="str">
        <f>IFERROR(IF(VLOOKUP($A142,EU_Extra!$A:$AD,COLUMN(EU_Extra!N$3),FALSE)=0,"",VLOOKUP($A142,EU_Extra!$A:$AD,COLUMN(EU_Extra!N$3),FALSE)),"")</f>
        <v/>
      </c>
      <c r="P142" s="3" t="str">
        <f>IFERROR(IF(VLOOKUP($A142,EU_Extra!$A:$AD,COLUMN(EU_Extra!O$3),FALSE)=0,"",VLOOKUP($A142,EU_Extra!$A:$AD,COLUMN(EU_Extra!O$3),FALSE)),"")</f>
        <v/>
      </c>
      <c r="Q142" s="3" t="str">
        <f>IFERROR(IF(VLOOKUP($A142,EU_Extra!$A:$AD,COLUMN(EU_Extra!P$3),FALSE)=0,"",VLOOKUP($A142,EU_Extra!$A:$AD,COLUMN(EU_Extra!P$3),FALSE)),"")</f>
        <v/>
      </c>
      <c r="R142" s="3" t="str">
        <f>IFERROR(IF(VLOOKUP($A142,EU_Extra!$A:$AD,COLUMN(EU_Extra!Q$3),FALSE)=0,"",VLOOKUP($A142,EU_Extra!$A:$AD,COLUMN(EU_Extra!Q$3),FALSE)),"")</f>
        <v/>
      </c>
      <c r="S142" s="3" t="str">
        <f>IFERROR(IF(VLOOKUP($A142,EU_Extra!$A:$AD,COLUMN(EU_Extra!R$3),FALSE)=0,"",VLOOKUP($A142,EU_Extra!$A:$AD,COLUMN(EU_Extra!R$3),FALSE)),"")</f>
        <v/>
      </c>
      <c r="T142" s="3" t="str">
        <f>IFERROR(IF(VLOOKUP($A142,EU_Extra!$A:$AD,COLUMN(EU_Extra!S$3),FALSE)=0,"",VLOOKUP($A142,EU_Extra!$A:$AD,COLUMN(EU_Extra!S$3),FALSE)),"")</f>
        <v/>
      </c>
      <c r="U142" s="3" t="str">
        <f>IFERROR(IF(VLOOKUP($A142,EU_Extra!$A:$AD,COLUMN(EU_Extra!T$3),FALSE)=0,"",VLOOKUP($A142,EU_Extra!$A:$AD,COLUMN(EU_Extra!T$3),FALSE)),"")</f>
        <v/>
      </c>
      <c r="V142" s="3" t="str">
        <f>IFERROR(IF(VLOOKUP($A142,EU_Extra!$A:$AD,COLUMN(EU_Extra!U$3),FALSE)=0,"",VLOOKUP($A142,EU_Extra!$A:$AD,COLUMN(EU_Extra!U$3),FALSE)),"")</f>
        <v/>
      </c>
      <c r="W142" s="3" t="str">
        <f>IFERROR(IF(VLOOKUP($A142,EU_Extra!$A:$AD,COLUMN(EU_Extra!V$3),FALSE)=0,"",VLOOKUP($A142,EU_Extra!$A:$AD,COLUMN(EU_Extra!V$3),FALSE)),"")</f>
        <v/>
      </c>
      <c r="X142" s="3" t="str">
        <f>IFERROR(IF(VLOOKUP($A142,EU_Extra!$A:$AD,COLUMN(EU_Extra!W$3),FALSE)=0,"",VLOOKUP($A142,EU_Extra!$A:$AD,COLUMN(EU_Extra!W$3),FALSE)),"")</f>
        <v/>
      </c>
      <c r="Y142" s="3" t="str">
        <f>IFERROR(IF(VLOOKUP($A142,EU_Extra!$A:$AD,COLUMN(EU_Extra!X$3),FALSE)=0,"",VLOOKUP($A142,EU_Extra!$A:$AD,COLUMN(EU_Extra!X$3),FALSE)),"")</f>
        <v/>
      </c>
      <c r="Z142" s="3" t="str">
        <f>IFERROR(IF(VLOOKUP($A142,EU_Extra!$A:$AD,COLUMN(EU_Extra!Y$3),FALSE)=0,"",VLOOKUP($A142,EU_Extra!$A:$AD,COLUMN(EU_Extra!Y$3),FALSE)),"")</f>
        <v/>
      </c>
      <c r="AA142" s="157">
        <f t="shared" si="34"/>
        <v>0</v>
      </c>
      <c r="AB142" s="3">
        <f t="shared" si="35"/>
        <v>0</v>
      </c>
      <c r="AC142" s="3">
        <f t="shared" si="36"/>
        <v>0</v>
      </c>
      <c r="AD142" s="3">
        <f t="shared" si="37"/>
        <v>0</v>
      </c>
      <c r="AE142" s="3" t="str">
        <f t="shared" si="38"/>
        <v/>
      </c>
      <c r="AF142" s="3"/>
      <c r="AG142" s="3"/>
      <c r="AH142" s="3"/>
      <c r="AI142" s="3"/>
      <c r="AJ142" s="3" t="str">
        <f>IFERROR(IF(VLOOKUP($A142,EU_Extra!$A:$AD,COLUMN(EU_Extra!AC$3),FALSE)=0,"",VLOOKUP($A142,EU_Extra!$A:$AD,COLUMN(EU_Extra!AC$3),FALSE)),"")</f>
        <v/>
      </c>
      <c r="AK142" s="3" t="str">
        <f>IFERROR(IF(VLOOKUP($A142,EU_Extra!$A:$AD,COLUMN(EU_Extra!AD$3),FALSE)=0,"",VLOOKUP($A142,EU_Extra!$A:$AD,COLUMN(EU_Extra!AD$3),FALSE)),"")</f>
        <v/>
      </c>
      <c r="AO142" s="85" t="str">
        <f t="shared" si="39"/>
        <v>Ausfuhr_ZZ</v>
      </c>
      <c r="AP142" s="2" t="str">
        <f t="shared" si="40"/>
        <v>Ausfuhr</v>
      </c>
      <c r="AQ142" s="2" t="str">
        <f t="shared" si="41"/>
        <v>ZZ</v>
      </c>
      <c r="AR142" s="2" t="str">
        <f>VLOOKUP(AQ142,Countries!A:B,2,FALSE)</f>
        <v>Keine Daten</v>
      </c>
      <c r="AS142" s="3" t="str">
        <f t="shared" si="42"/>
        <v/>
      </c>
      <c r="AT142" s="3">
        <f t="shared" si="43"/>
        <v>0</v>
      </c>
      <c r="AU142" s="3" t="str">
        <f t="shared" si="44"/>
        <v/>
      </c>
      <c r="AV142" s="15" t="str">
        <f t="shared" si="45"/>
        <v/>
      </c>
      <c r="AW142" s="88" t="str">
        <f t="shared" si="46"/>
        <v/>
      </c>
      <c r="AX142" s="89">
        <f t="shared" si="47"/>
        <v>1.3899999999999999E-7</v>
      </c>
    </row>
    <row r="143" spans="1:50">
      <c r="A143" s="85" t="str">
        <f t="shared" si="33"/>
        <v>Ausfuhr_KE</v>
      </c>
      <c r="B143" s="2" t="str">
        <f t="shared" si="48"/>
        <v>Ausfuhr</v>
      </c>
      <c r="C143" s="1" t="str">
        <f>Countries!A142</f>
        <v>KE</v>
      </c>
      <c r="D143" s="3" t="str">
        <f>IFERROR(IF(VLOOKUP($A143,EU_Extra!$A:$AD,COLUMN(EU_Extra!#REF!),FALSE)=0,"",VLOOKUP($A143,EU_Extra!$A:$AD,COLUMN(EU_Extra!#REF!),FALSE)),"")</f>
        <v/>
      </c>
      <c r="E143" s="3" t="str">
        <f>IFERROR(IF(VLOOKUP($A143,EU_Extra!$A:$AD,COLUMN(EU_Extra!#REF!),FALSE)=0,"",VLOOKUP($A143,EU_Extra!$A:$AD,COLUMN(EU_Extra!#REF!),FALSE)),"")</f>
        <v/>
      </c>
      <c r="F143" s="3">
        <f>IFERROR(IF(VLOOKUP($A143,EU_Extra!$A:$AD,COLUMN(EU_Extra!E$3),FALSE)=0,"",VLOOKUP($A143,EU_Extra!$A:$AD,COLUMN(EU_Extra!E$3),FALSE)),"")</f>
        <v>0.73343199999999997</v>
      </c>
      <c r="G143" s="3">
        <f>IFERROR(IF(VLOOKUP($A143,EU_Extra!$A:$AD,COLUMN(EU_Extra!F$3),FALSE)=0,"",VLOOKUP($A143,EU_Extra!$A:$AD,COLUMN(EU_Extra!F$3),FALSE)),"")</f>
        <v>0.35539999999999999</v>
      </c>
      <c r="H143" s="3">
        <f>IFERROR(IF(VLOOKUP($A143,EU_Extra!$A:$AD,COLUMN(EU_Extra!G$3),FALSE)=0,"",VLOOKUP($A143,EU_Extra!$A:$AD,COLUMN(EU_Extra!G$3),FALSE)),"")</f>
        <v>0.50149999999999995</v>
      </c>
      <c r="I143" s="3">
        <f>IFERROR(IF(VLOOKUP($A143,EU_Extra!$A:$AD,COLUMN(EU_Extra!H$3),FALSE)=0,"",VLOOKUP($A143,EU_Extra!$A:$AD,COLUMN(EU_Extra!H$3),FALSE)),"")</f>
        <v>1.2747839999999999</v>
      </c>
      <c r="J143" s="3">
        <f>IFERROR(IF(VLOOKUP($A143,EU_Extra!$A:$AD,COLUMN(EU_Extra!I$3),FALSE)=0,"",VLOOKUP($A143,EU_Extra!$A:$AD,COLUMN(EU_Extra!I$3),FALSE)),"")</f>
        <v>4.9535</v>
      </c>
      <c r="K143" s="3">
        <f>IFERROR(IF(VLOOKUP($A143,EU_Extra!$A:$AD,COLUMN(EU_Extra!J$3),FALSE)=0,"",VLOOKUP($A143,EU_Extra!$A:$AD,COLUMN(EU_Extra!J$3),FALSE)),"")</f>
        <v>1.5900000000000001E-2</v>
      </c>
      <c r="L143" s="3">
        <f>IFERROR(IF(VLOOKUP($A143,EU_Extra!$A:$AD,COLUMN(EU_Extra!K$3),FALSE)=0,"",VLOOKUP($A143,EU_Extra!$A:$AD,COLUMN(EU_Extra!K$3),FALSE)),"")</f>
        <v>0.1042</v>
      </c>
      <c r="M143" s="3">
        <f>IFERROR(IF(VLOOKUP($A143,EU_Extra!$A:$AD,COLUMN(EU_Extra!L$3),FALSE)=0,"",VLOOKUP($A143,EU_Extra!$A:$AD,COLUMN(EU_Extra!L$3),FALSE)),"")</f>
        <v>0.1348</v>
      </c>
      <c r="N143" s="3">
        <f>IFERROR(IF(VLOOKUP($A143,EU_Extra!$A:$AD,COLUMN(EU_Extra!M$3),FALSE)=0,"",VLOOKUP($A143,EU_Extra!$A:$AD,COLUMN(EU_Extra!M$3),FALSE)),"")</f>
        <v>3.1010339999999998</v>
      </c>
      <c r="O143" s="3">
        <f>IFERROR(IF(VLOOKUP($A143,EU_Extra!$A:$AD,COLUMN(EU_Extra!N$3),FALSE)=0,"",VLOOKUP($A143,EU_Extra!$A:$AD,COLUMN(EU_Extra!N$3),FALSE)),"")</f>
        <v>0.31296160000000001</v>
      </c>
      <c r="P143" s="3">
        <f>IFERROR(IF(VLOOKUP($A143,EU_Extra!$A:$AD,COLUMN(EU_Extra!O$3),FALSE)=0,"",VLOOKUP($A143,EU_Extra!$A:$AD,COLUMN(EU_Extra!O$3),FALSE)),"")</f>
        <v>10.559538</v>
      </c>
      <c r="Q143" s="3">
        <f>IFERROR(IF(VLOOKUP($A143,EU_Extra!$A:$AD,COLUMN(EU_Extra!P$3),FALSE)=0,"",VLOOKUP($A143,EU_Extra!$A:$AD,COLUMN(EU_Extra!P$3),FALSE)),"")</f>
        <v>0.94710499999999997</v>
      </c>
      <c r="R143" s="3">
        <f>IFERROR(IF(VLOOKUP($A143,EU_Extra!$A:$AD,COLUMN(EU_Extra!Q$3),FALSE)=0,"",VLOOKUP($A143,EU_Extra!$A:$AD,COLUMN(EU_Extra!Q$3),FALSE)),"")</f>
        <v>1.3669999999999999E-3</v>
      </c>
      <c r="S143" s="3">
        <f>IFERROR(IF(VLOOKUP($A143,EU_Extra!$A:$AD,COLUMN(EU_Extra!R$3),FALSE)=0,"",VLOOKUP($A143,EU_Extra!$A:$AD,COLUMN(EU_Extra!R$3),FALSE)),"")</f>
        <v>0.94683399999999995</v>
      </c>
      <c r="T143" s="3">
        <f>IFERROR(IF(VLOOKUP($A143,EU_Extra!$A:$AD,COLUMN(EU_Extra!S$3),FALSE)=0,"",VLOOKUP($A143,EU_Extra!$A:$AD,COLUMN(EU_Extra!S$3),FALSE)),"")</f>
        <v>1.8735257599999999</v>
      </c>
      <c r="U143" s="3">
        <f>IFERROR(IF(VLOOKUP($A143,EU_Extra!$A:$AD,COLUMN(EU_Extra!T$3),FALSE)=0,"",VLOOKUP($A143,EU_Extra!$A:$AD,COLUMN(EU_Extra!T$3),FALSE)),"")</f>
        <v>0.44062499999999999</v>
      </c>
      <c r="V143" s="3">
        <f>IFERROR(IF(VLOOKUP($A143,EU_Extra!$A:$AD,COLUMN(EU_Extra!U$3),FALSE)=0,"",VLOOKUP($A143,EU_Extra!$A:$AD,COLUMN(EU_Extra!U$3),FALSE)),"")</f>
        <v>12.799677479999998</v>
      </c>
      <c r="W143" s="3">
        <f>IFERROR(IF(VLOOKUP($A143,EU_Extra!$A:$AD,COLUMN(EU_Extra!V$3),FALSE)=0,"",VLOOKUP($A143,EU_Extra!$A:$AD,COLUMN(EU_Extra!V$3),FALSE)),"")</f>
        <v>3.0836709999999998</v>
      </c>
      <c r="X143" s="3">
        <f>IFERROR(IF(VLOOKUP($A143,EU_Extra!$A:$AD,COLUMN(EU_Extra!W$3),FALSE)=0,"",VLOOKUP($A143,EU_Extra!$A:$AD,COLUMN(EU_Extra!W$3),FALSE)),"")</f>
        <v>1.7873188799999999</v>
      </c>
      <c r="Y143" s="3">
        <f>IFERROR(IF(VLOOKUP($A143,EU_Extra!$A:$AD,COLUMN(EU_Extra!X$3),FALSE)=0,"",VLOOKUP($A143,EU_Extra!$A:$AD,COLUMN(EU_Extra!X$3),FALSE)),"")</f>
        <v>1.20225184</v>
      </c>
      <c r="Z143" s="3">
        <f>IFERROR(IF(VLOOKUP($A143,EU_Extra!$A:$AD,COLUMN(EU_Extra!Y$3),FALSE)=0,"",VLOOKUP($A143,EU_Extra!$A:$AD,COLUMN(EU_Extra!Y$3),FALSE)),"")</f>
        <v>0.15160628000000001</v>
      </c>
      <c r="AA143" s="157">
        <f t="shared" si="34"/>
        <v>2.2432613333333333</v>
      </c>
      <c r="AB143" s="3">
        <f t="shared" si="35"/>
        <v>1.0869949199999998</v>
      </c>
      <c r="AC143" s="3">
        <f t="shared" si="36"/>
        <v>5.8902224533333332</v>
      </c>
      <c r="AD143" s="3">
        <f t="shared" si="37"/>
        <v>2.0244139066666667</v>
      </c>
      <c r="AE143" s="3">
        <f t="shared" si="38"/>
        <v>0.67692905999999997</v>
      </c>
      <c r="AF143" s="3"/>
      <c r="AG143" s="3"/>
      <c r="AH143" s="3"/>
      <c r="AI143" s="3"/>
      <c r="AJ143" s="3" t="str">
        <f>IFERROR(IF(VLOOKUP($A143,EU_Extra!$A:$AD,COLUMN(EU_Extra!AC$3),FALSE)=0,"",VLOOKUP($A143,EU_Extra!$A:$AD,COLUMN(EU_Extra!AC$3),FALSE)),"")</f>
        <v/>
      </c>
      <c r="AK143" s="3" t="str">
        <f>IFERROR(IF(VLOOKUP($A143,EU_Extra!$A:$AD,COLUMN(EU_Extra!AD$3),FALSE)=0,"",VLOOKUP($A143,EU_Extra!$A:$AD,COLUMN(EU_Extra!AD$3),FALSE)),"")</f>
        <v/>
      </c>
      <c r="AO143" s="85" t="str">
        <f t="shared" si="39"/>
        <v>Ausfuhr_KE</v>
      </c>
      <c r="AP143" s="2" t="str">
        <f t="shared" si="40"/>
        <v>Ausfuhr</v>
      </c>
      <c r="AQ143" s="2" t="str">
        <f t="shared" si="41"/>
        <v>KE</v>
      </c>
      <c r="AR143" s="2" t="str">
        <f>VLOOKUP(AQ143,Countries!A:B,2,FALSE)</f>
        <v>Kenia</v>
      </c>
      <c r="AS143" s="3">
        <f t="shared" si="42"/>
        <v>0.15160628000000001</v>
      </c>
      <c r="AT143" s="3">
        <f t="shared" si="43"/>
        <v>2.0244139066666667</v>
      </c>
      <c r="AU143" s="3">
        <f t="shared" si="44"/>
        <v>1.8728076266666667</v>
      </c>
      <c r="AV143" s="15" t="str">
        <f t="shared" si="45"/>
        <v/>
      </c>
      <c r="AW143" s="88">
        <f t="shared" si="46"/>
        <v>1.5617743132427051E-4</v>
      </c>
      <c r="AX143" s="89">
        <f t="shared" si="47"/>
        <v>1.4005153851977211E-3</v>
      </c>
    </row>
    <row r="144" spans="1:50">
      <c r="A144" s="85" t="str">
        <f t="shared" si="33"/>
        <v>Ausfuhr_KG</v>
      </c>
      <c r="B144" s="2" t="str">
        <f t="shared" si="48"/>
        <v>Ausfuhr</v>
      </c>
      <c r="C144" s="1" t="str">
        <f>Countries!A143</f>
        <v>KG</v>
      </c>
      <c r="D144" s="3" t="str">
        <f>IFERROR(IF(VLOOKUP($A144,EU_Extra!$A:$AD,COLUMN(EU_Extra!#REF!),FALSE)=0,"",VLOOKUP($A144,EU_Extra!$A:$AD,COLUMN(EU_Extra!#REF!),FALSE)),"")</f>
        <v/>
      </c>
      <c r="E144" s="3" t="str">
        <f>IFERROR(IF(VLOOKUP($A144,EU_Extra!$A:$AD,COLUMN(EU_Extra!#REF!),FALSE)=0,"",VLOOKUP($A144,EU_Extra!$A:$AD,COLUMN(EU_Extra!#REF!),FALSE)),"")</f>
        <v/>
      </c>
      <c r="F144" s="3">
        <f>IFERROR(IF(VLOOKUP($A144,EU_Extra!$A:$AD,COLUMN(EU_Extra!E$3),FALSE)=0,"",VLOOKUP($A144,EU_Extra!$A:$AD,COLUMN(EU_Extra!E$3),FALSE)),"")</f>
        <v>2.552092</v>
      </c>
      <c r="G144" s="3">
        <f>IFERROR(IF(VLOOKUP($A144,EU_Extra!$A:$AD,COLUMN(EU_Extra!F$3),FALSE)=0,"",VLOOKUP($A144,EU_Extra!$A:$AD,COLUMN(EU_Extra!F$3),FALSE)),"")</f>
        <v>7.47</v>
      </c>
      <c r="H144" s="3">
        <f>IFERROR(IF(VLOOKUP($A144,EU_Extra!$A:$AD,COLUMN(EU_Extra!G$3),FALSE)=0,"",VLOOKUP($A144,EU_Extra!$A:$AD,COLUMN(EU_Extra!G$3),FALSE)),"")</f>
        <v>10.651999999999999</v>
      </c>
      <c r="I144" s="3">
        <f>IFERROR(IF(VLOOKUP($A144,EU_Extra!$A:$AD,COLUMN(EU_Extra!H$3),FALSE)=0,"",VLOOKUP($A144,EU_Extra!$A:$AD,COLUMN(EU_Extra!H$3),FALSE)),"")</f>
        <v>16.217199999999998</v>
      </c>
      <c r="J144" s="3">
        <f>IFERROR(IF(VLOOKUP($A144,EU_Extra!$A:$AD,COLUMN(EU_Extra!I$3),FALSE)=0,"",VLOOKUP($A144,EU_Extra!$A:$AD,COLUMN(EU_Extra!I$3),FALSE)),"")</f>
        <v>29.463915999999998</v>
      </c>
      <c r="K144" s="3">
        <f>IFERROR(IF(VLOOKUP($A144,EU_Extra!$A:$AD,COLUMN(EU_Extra!J$3),FALSE)=0,"",VLOOKUP($A144,EU_Extra!$A:$AD,COLUMN(EU_Extra!J$3),FALSE)),"")</f>
        <v>1.6856</v>
      </c>
      <c r="L144" s="3">
        <f>IFERROR(IF(VLOOKUP($A144,EU_Extra!$A:$AD,COLUMN(EU_Extra!K$3),FALSE)=0,"",VLOOKUP($A144,EU_Extra!$A:$AD,COLUMN(EU_Extra!K$3),FALSE)),"")</f>
        <v>3</v>
      </c>
      <c r="M144" s="3">
        <f>IFERROR(IF(VLOOKUP($A144,EU_Extra!$A:$AD,COLUMN(EU_Extra!L$3),FALSE)=0,"",VLOOKUP($A144,EU_Extra!$A:$AD,COLUMN(EU_Extra!L$3),FALSE)),"")</f>
        <v>3</v>
      </c>
      <c r="N144" s="3">
        <f>IFERROR(IF(VLOOKUP($A144,EU_Extra!$A:$AD,COLUMN(EU_Extra!M$3),FALSE)=0,"",VLOOKUP($A144,EU_Extra!$A:$AD,COLUMN(EU_Extra!M$3),FALSE)),"")</f>
        <v>3.4980499999999997</v>
      </c>
      <c r="O144" s="3">
        <f>IFERROR(IF(VLOOKUP($A144,EU_Extra!$A:$AD,COLUMN(EU_Extra!N$3),FALSE)=0,"",VLOOKUP($A144,EU_Extra!$A:$AD,COLUMN(EU_Extra!N$3),FALSE)),"")</f>
        <v>3.4865119999999998</v>
      </c>
      <c r="P144" s="3">
        <f>IFERROR(IF(VLOOKUP($A144,EU_Extra!$A:$AD,COLUMN(EU_Extra!O$3),FALSE)=0,"",VLOOKUP($A144,EU_Extra!$A:$AD,COLUMN(EU_Extra!O$3),FALSE)),"")</f>
        <v>12.68685</v>
      </c>
      <c r="Q144" s="3">
        <f>IFERROR(IF(VLOOKUP($A144,EU_Extra!$A:$AD,COLUMN(EU_Extra!P$3),FALSE)=0,"",VLOOKUP($A144,EU_Extra!$A:$AD,COLUMN(EU_Extra!P$3),FALSE)),"")</f>
        <v>2.5005379999999997</v>
      </c>
      <c r="R144" s="3">
        <f>IFERROR(IF(VLOOKUP($A144,EU_Extra!$A:$AD,COLUMN(EU_Extra!Q$3),FALSE)=0,"",VLOOKUP($A144,EU_Extra!$A:$AD,COLUMN(EU_Extra!Q$3),FALSE)),"")</f>
        <v>21.019065199999996</v>
      </c>
      <c r="S144" s="3">
        <f>IFERROR(IF(VLOOKUP($A144,EU_Extra!$A:$AD,COLUMN(EU_Extra!R$3),FALSE)=0,"",VLOOKUP($A144,EU_Extra!$A:$AD,COLUMN(EU_Extra!R$3),FALSE)),"")</f>
        <v>19.340436</v>
      </c>
      <c r="T144" s="3">
        <f>IFERROR(IF(VLOOKUP($A144,EU_Extra!$A:$AD,COLUMN(EU_Extra!S$3),FALSE)=0,"",VLOOKUP($A144,EU_Extra!$A:$AD,COLUMN(EU_Extra!S$3),FALSE)),"")</f>
        <v>3.5175329999999998</v>
      </c>
      <c r="U144" s="3">
        <f>IFERROR(IF(VLOOKUP($A144,EU_Extra!$A:$AD,COLUMN(EU_Extra!T$3),FALSE)=0,"",VLOOKUP($A144,EU_Extra!$A:$AD,COLUMN(EU_Extra!T$3),FALSE)),"")</f>
        <v>1.5609600000000001E-3</v>
      </c>
      <c r="V144" s="3">
        <f>IFERROR(IF(VLOOKUP($A144,EU_Extra!$A:$AD,COLUMN(EU_Extra!U$3),FALSE)=0,"",VLOOKUP($A144,EU_Extra!$A:$AD,COLUMN(EU_Extra!U$3),FALSE)),"")</f>
        <v>2.3040000000000001E-3</v>
      </c>
      <c r="W144" s="3">
        <f>IFERROR(IF(VLOOKUP($A144,EU_Extra!$A:$AD,COLUMN(EU_Extra!V$3),FALSE)=0,"",VLOOKUP($A144,EU_Extra!$A:$AD,COLUMN(EU_Extra!V$3),FALSE)),"")</f>
        <v>0.20000599999999999</v>
      </c>
      <c r="X144" s="3">
        <f>IFERROR(IF(VLOOKUP($A144,EU_Extra!$A:$AD,COLUMN(EU_Extra!W$3),FALSE)=0,"",VLOOKUP($A144,EU_Extra!$A:$AD,COLUMN(EU_Extra!W$3),FALSE)),"")</f>
        <v>0.136268</v>
      </c>
      <c r="Y144" s="3">
        <f>IFERROR(IF(VLOOKUP($A144,EU_Extra!$A:$AD,COLUMN(EU_Extra!X$3),FALSE)=0,"",VLOOKUP($A144,EU_Extra!$A:$AD,COLUMN(EU_Extra!X$3),FALSE)),"")</f>
        <v>0.86302199999999996</v>
      </c>
      <c r="Z144" s="3">
        <f>IFERROR(IF(VLOOKUP($A144,EU_Extra!$A:$AD,COLUMN(EU_Extra!Y$3),FALSE)=0,"",VLOOKUP($A144,EU_Extra!$A:$AD,COLUMN(EU_Extra!Y$3),FALSE)),"")</f>
        <v>3.0720000000000001E-3</v>
      </c>
      <c r="AA144" s="157">
        <f t="shared" si="34"/>
        <v>18.777705333333333</v>
      </c>
      <c r="AB144" s="3">
        <f t="shared" si="35"/>
        <v>7.6198433200000002</v>
      </c>
      <c r="AC144" s="3">
        <f t="shared" si="36"/>
        <v>0.11285933333333333</v>
      </c>
      <c r="AD144" s="3">
        <f t="shared" si="37"/>
        <v>0.39976533333333331</v>
      </c>
      <c r="AE144" s="3">
        <f t="shared" si="38"/>
        <v>0.43304699999999996</v>
      </c>
      <c r="AF144" s="3"/>
      <c r="AG144" s="3"/>
      <c r="AH144" s="3"/>
      <c r="AI144" s="3"/>
      <c r="AJ144" s="3" t="str">
        <f>IFERROR(IF(VLOOKUP($A144,EU_Extra!$A:$AD,COLUMN(EU_Extra!AC$3),FALSE)=0,"",VLOOKUP($A144,EU_Extra!$A:$AD,COLUMN(EU_Extra!AC$3),FALSE)),"")</f>
        <v/>
      </c>
      <c r="AK144" s="3" t="str">
        <f>IFERROR(IF(VLOOKUP($A144,EU_Extra!$A:$AD,COLUMN(EU_Extra!AD$3),FALSE)=0,"",VLOOKUP($A144,EU_Extra!$A:$AD,COLUMN(EU_Extra!AD$3),FALSE)),"")</f>
        <v/>
      </c>
      <c r="AO144" s="85" t="str">
        <f t="shared" si="39"/>
        <v>Ausfuhr_KG</v>
      </c>
      <c r="AP144" s="2" t="str">
        <f t="shared" si="40"/>
        <v>Ausfuhr</v>
      </c>
      <c r="AQ144" s="2" t="str">
        <f t="shared" si="41"/>
        <v>KG</v>
      </c>
      <c r="AR144" s="2" t="str">
        <f>VLOOKUP(AQ144,Countries!A:B,2,FALSE)</f>
        <v>Kyrgyzstan</v>
      </c>
      <c r="AS144" s="3">
        <f t="shared" si="42"/>
        <v>3.0720000000000001E-3</v>
      </c>
      <c r="AT144" s="3">
        <f t="shared" si="43"/>
        <v>0.39976533333333331</v>
      </c>
      <c r="AU144" s="3">
        <f t="shared" si="44"/>
        <v>0.39669333333333329</v>
      </c>
      <c r="AV144" s="15" t="str">
        <f t="shared" si="45"/>
        <v/>
      </c>
      <c r="AW144" s="88">
        <f t="shared" si="46"/>
        <v>3.3027884762303973E-6</v>
      </c>
      <c r="AX144" s="89">
        <f t="shared" si="47"/>
        <v>2.7667611508283687E-4</v>
      </c>
    </row>
    <row r="145" spans="1:50">
      <c r="A145" s="85" t="str">
        <f t="shared" si="33"/>
        <v>Ausfuhr_KI</v>
      </c>
      <c r="B145" s="2" t="str">
        <f t="shared" si="48"/>
        <v>Ausfuhr</v>
      </c>
      <c r="C145" s="1" t="str">
        <f>Countries!A144</f>
        <v>KI</v>
      </c>
      <c r="D145" s="3" t="str">
        <f>IFERROR(IF(VLOOKUP($A145,EU_Extra!$A:$AD,COLUMN(EU_Extra!#REF!),FALSE)=0,"",VLOOKUP($A145,EU_Extra!$A:$AD,COLUMN(EU_Extra!#REF!),FALSE)),"")</f>
        <v/>
      </c>
      <c r="E145" s="3" t="str">
        <f>IFERROR(IF(VLOOKUP($A145,EU_Extra!$A:$AD,COLUMN(EU_Extra!#REF!),FALSE)=0,"",VLOOKUP($A145,EU_Extra!$A:$AD,COLUMN(EU_Extra!#REF!),FALSE)),"")</f>
        <v/>
      </c>
      <c r="F145" s="3" t="str">
        <f>IFERROR(IF(VLOOKUP($A145,EU_Extra!$A:$AD,COLUMN(EU_Extra!E$3),FALSE)=0,"",VLOOKUP($A145,EU_Extra!$A:$AD,COLUMN(EU_Extra!E$3),FALSE)),"")</f>
        <v/>
      </c>
      <c r="G145" s="3">
        <f>IFERROR(IF(VLOOKUP($A145,EU_Extra!$A:$AD,COLUMN(EU_Extra!F$3),FALSE)=0,"",VLOOKUP($A145,EU_Extra!$A:$AD,COLUMN(EU_Extra!F$3),FALSE)),"")</f>
        <v>2.1499999999999998E-2</v>
      </c>
      <c r="H145" s="3" t="str">
        <f>IFERROR(IF(VLOOKUP($A145,EU_Extra!$A:$AD,COLUMN(EU_Extra!G$3),FALSE)=0,"",VLOOKUP($A145,EU_Extra!$A:$AD,COLUMN(EU_Extra!G$3),FALSE)),"")</f>
        <v/>
      </c>
      <c r="I145" s="3" t="str">
        <f>IFERROR(IF(VLOOKUP($A145,EU_Extra!$A:$AD,COLUMN(EU_Extra!H$3),FALSE)=0,"",VLOOKUP($A145,EU_Extra!$A:$AD,COLUMN(EU_Extra!H$3),FALSE)),"")</f>
        <v/>
      </c>
      <c r="J145" s="3" t="str">
        <f>IFERROR(IF(VLOOKUP($A145,EU_Extra!$A:$AD,COLUMN(EU_Extra!I$3),FALSE)=0,"",VLOOKUP($A145,EU_Extra!$A:$AD,COLUMN(EU_Extra!I$3),FALSE)),"")</f>
        <v/>
      </c>
      <c r="K145" s="3" t="str">
        <f>IFERROR(IF(VLOOKUP($A145,EU_Extra!$A:$AD,COLUMN(EU_Extra!J$3),FALSE)=0,"",VLOOKUP($A145,EU_Extra!$A:$AD,COLUMN(EU_Extra!J$3),FALSE)),"")</f>
        <v/>
      </c>
      <c r="L145" s="3" t="str">
        <f>IFERROR(IF(VLOOKUP($A145,EU_Extra!$A:$AD,COLUMN(EU_Extra!K$3),FALSE)=0,"",VLOOKUP($A145,EU_Extra!$A:$AD,COLUMN(EU_Extra!K$3),FALSE)),"")</f>
        <v/>
      </c>
      <c r="M145" s="3" t="str">
        <f>IFERROR(IF(VLOOKUP($A145,EU_Extra!$A:$AD,COLUMN(EU_Extra!L$3),FALSE)=0,"",VLOOKUP($A145,EU_Extra!$A:$AD,COLUMN(EU_Extra!L$3),FALSE)),"")</f>
        <v/>
      </c>
      <c r="N145" s="3" t="str">
        <f>IFERROR(IF(VLOOKUP($A145,EU_Extra!$A:$AD,COLUMN(EU_Extra!M$3),FALSE)=0,"",VLOOKUP($A145,EU_Extra!$A:$AD,COLUMN(EU_Extra!M$3),FALSE)),"")</f>
        <v/>
      </c>
      <c r="O145" s="3" t="str">
        <f>IFERROR(IF(VLOOKUP($A145,EU_Extra!$A:$AD,COLUMN(EU_Extra!N$3),FALSE)=0,"",VLOOKUP($A145,EU_Extra!$A:$AD,COLUMN(EU_Extra!N$3),FALSE)),"")</f>
        <v/>
      </c>
      <c r="P145" s="3" t="str">
        <f>IFERROR(IF(VLOOKUP($A145,EU_Extra!$A:$AD,COLUMN(EU_Extra!O$3),FALSE)=0,"",VLOOKUP($A145,EU_Extra!$A:$AD,COLUMN(EU_Extra!O$3),FALSE)),"")</f>
        <v/>
      </c>
      <c r="Q145" s="3" t="str">
        <f>IFERROR(IF(VLOOKUP($A145,EU_Extra!$A:$AD,COLUMN(EU_Extra!P$3),FALSE)=0,"",VLOOKUP($A145,EU_Extra!$A:$AD,COLUMN(EU_Extra!P$3),FALSE)),"")</f>
        <v/>
      </c>
      <c r="R145" s="3" t="str">
        <f>IFERROR(IF(VLOOKUP($A145,EU_Extra!$A:$AD,COLUMN(EU_Extra!Q$3),FALSE)=0,"",VLOOKUP($A145,EU_Extra!$A:$AD,COLUMN(EU_Extra!Q$3),FALSE)),"")</f>
        <v/>
      </c>
      <c r="S145" s="3" t="str">
        <f>IFERROR(IF(VLOOKUP($A145,EU_Extra!$A:$AD,COLUMN(EU_Extra!R$3),FALSE)=0,"",VLOOKUP($A145,EU_Extra!$A:$AD,COLUMN(EU_Extra!R$3),FALSE)),"")</f>
        <v/>
      </c>
      <c r="T145" s="3" t="str">
        <f>IFERROR(IF(VLOOKUP($A145,EU_Extra!$A:$AD,COLUMN(EU_Extra!S$3),FALSE)=0,"",VLOOKUP($A145,EU_Extra!$A:$AD,COLUMN(EU_Extra!S$3),FALSE)),"")</f>
        <v/>
      </c>
      <c r="U145" s="3" t="str">
        <f>IFERROR(IF(VLOOKUP($A145,EU_Extra!$A:$AD,COLUMN(EU_Extra!T$3),FALSE)=0,"",VLOOKUP($A145,EU_Extra!$A:$AD,COLUMN(EU_Extra!T$3),FALSE)),"")</f>
        <v/>
      </c>
      <c r="V145" s="3" t="str">
        <f>IFERROR(IF(VLOOKUP($A145,EU_Extra!$A:$AD,COLUMN(EU_Extra!U$3),FALSE)=0,"",VLOOKUP($A145,EU_Extra!$A:$AD,COLUMN(EU_Extra!U$3),FALSE)),"")</f>
        <v/>
      </c>
      <c r="W145" s="3" t="str">
        <f>IFERROR(IF(VLOOKUP($A145,EU_Extra!$A:$AD,COLUMN(EU_Extra!V$3),FALSE)=0,"",VLOOKUP($A145,EU_Extra!$A:$AD,COLUMN(EU_Extra!V$3),FALSE)),"")</f>
        <v/>
      </c>
      <c r="X145" s="3" t="str">
        <f>IFERROR(IF(VLOOKUP($A145,EU_Extra!$A:$AD,COLUMN(EU_Extra!W$3),FALSE)=0,"",VLOOKUP($A145,EU_Extra!$A:$AD,COLUMN(EU_Extra!W$3),FALSE)),"")</f>
        <v/>
      </c>
      <c r="Y145" s="3" t="str">
        <f>IFERROR(IF(VLOOKUP($A145,EU_Extra!$A:$AD,COLUMN(EU_Extra!X$3),FALSE)=0,"",VLOOKUP($A145,EU_Extra!$A:$AD,COLUMN(EU_Extra!X$3),FALSE)),"")</f>
        <v/>
      </c>
      <c r="Z145" s="3" t="str">
        <f>IFERROR(IF(VLOOKUP($A145,EU_Extra!$A:$AD,COLUMN(EU_Extra!Y$3),FALSE)=0,"",VLOOKUP($A145,EU_Extra!$A:$AD,COLUMN(EU_Extra!Y$3),FALSE)),"")</f>
        <v/>
      </c>
      <c r="AA145" s="157">
        <f t="shared" si="34"/>
        <v>0</v>
      </c>
      <c r="AB145" s="3">
        <f t="shared" si="35"/>
        <v>0</v>
      </c>
      <c r="AC145" s="3">
        <f t="shared" si="36"/>
        <v>0</v>
      </c>
      <c r="AD145" s="3">
        <f t="shared" si="37"/>
        <v>0</v>
      </c>
      <c r="AE145" s="3" t="str">
        <f t="shared" si="38"/>
        <v/>
      </c>
      <c r="AF145" s="3"/>
      <c r="AG145" s="3"/>
      <c r="AH145" s="3"/>
      <c r="AI145" s="3"/>
      <c r="AJ145" s="3" t="str">
        <f>IFERROR(IF(VLOOKUP($A145,EU_Extra!$A:$AD,COLUMN(EU_Extra!AC$3),FALSE)=0,"",VLOOKUP($A145,EU_Extra!$A:$AD,COLUMN(EU_Extra!AC$3),FALSE)),"")</f>
        <v/>
      </c>
      <c r="AK145" s="3" t="str">
        <f>IFERROR(IF(VLOOKUP($A145,EU_Extra!$A:$AD,COLUMN(EU_Extra!AD$3),FALSE)=0,"",VLOOKUP($A145,EU_Extra!$A:$AD,COLUMN(EU_Extra!AD$3),FALSE)),"")</f>
        <v/>
      </c>
      <c r="AO145" s="85" t="str">
        <f t="shared" si="39"/>
        <v>Ausfuhr_KI</v>
      </c>
      <c r="AP145" s="2" t="str">
        <f t="shared" si="40"/>
        <v>Ausfuhr</v>
      </c>
      <c r="AQ145" s="2" t="str">
        <f t="shared" si="41"/>
        <v>KI</v>
      </c>
      <c r="AR145" s="2" t="str">
        <f>VLOOKUP(AQ145,Countries!A:B,2,FALSE)</f>
        <v>Kiribati</v>
      </c>
      <c r="AS145" s="3" t="str">
        <f t="shared" si="42"/>
        <v/>
      </c>
      <c r="AT145" s="3">
        <f t="shared" si="43"/>
        <v>0</v>
      </c>
      <c r="AU145" s="3" t="str">
        <f t="shared" si="44"/>
        <v/>
      </c>
      <c r="AV145" s="15" t="str">
        <f t="shared" si="45"/>
        <v/>
      </c>
      <c r="AW145" s="88" t="str">
        <f t="shared" si="46"/>
        <v/>
      </c>
      <c r="AX145" s="89">
        <f t="shared" si="47"/>
        <v>1.4199999999999997E-7</v>
      </c>
    </row>
    <row r="146" spans="1:50">
      <c r="A146" s="85" t="str">
        <f t="shared" si="33"/>
        <v>Ausfuhr_UM</v>
      </c>
      <c r="B146" s="2" t="str">
        <f t="shared" si="48"/>
        <v>Ausfuhr</v>
      </c>
      <c r="C146" s="1" t="str">
        <f>Countries!A145</f>
        <v>UM</v>
      </c>
      <c r="D146" s="3" t="str">
        <f>IFERROR(IF(VLOOKUP($A146,EU_Extra!$A:$AD,COLUMN(EU_Extra!#REF!),FALSE)=0,"",VLOOKUP($A146,EU_Extra!$A:$AD,COLUMN(EU_Extra!#REF!),FALSE)),"")</f>
        <v/>
      </c>
      <c r="E146" s="3" t="str">
        <f>IFERROR(IF(VLOOKUP($A146,EU_Extra!$A:$AD,COLUMN(EU_Extra!#REF!),FALSE)=0,"",VLOOKUP($A146,EU_Extra!$A:$AD,COLUMN(EU_Extra!#REF!),FALSE)),"")</f>
        <v/>
      </c>
      <c r="F146" s="3" t="str">
        <f>IFERROR(IF(VLOOKUP($A146,EU_Extra!$A:$AD,COLUMN(EU_Extra!E$3),FALSE)=0,"",VLOOKUP($A146,EU_Extra!$A:$AD,COLUMN(EU_Extra!E$3),FALSE)),"")</f>
        <v/>
      </c>
      <c r="G146" s="3" t="str">
        <f>IFERROR(IF(VLOOKUP($A146,EU_Extra!$A:$AD,COLUMN(EU_Extra!F$3),FALSE)=0,"",VLOOKUP($A146,EU_Extra!$A:$AD,COLUMN(EU_Extra!F$3),FALSE)),"")</f>
        <v/>
      </c>
      <c r="H146" s="3" t="str">
        <f>IFERROR(IF(VLOOKUP($A146,EU_Extra!$A:$AD,COLUMN(EU_Extra!G$3),FALSE)=0,"",VLOOKUP($A146,EU_Extra!$A:$AD,COLUMN(EU_Extra!G$3),FALSE)),"")</f>
        <v/>
      </c>
      <c r="I146" s="3" t="str">
        <f>IFERROR(IF(VLOOKUP($A146,EU_Extra!$A:$AD,COLUMN(EU_Extra!H$3),FALSE)=0,"",VLOOKUP($A146,EU_Extra!$A:$AD,COLUMN(EU_Extra!H$3),FALSE)),"")</f>
        <v/>
      </c>
      <c r="J146" s="3" t="str">
        <f>IFERROR(IF(VLOOKUP($A146,EU_Extra!$A:$AD,COLUMN(EU_Extra!I$3),FALSE)=0,"",VLOOKUP($A146,EU_Extra!$A:$AD,COLUMN(EU_Extra!I$3),FALSE)),"")</f>
        <v/>
      </c>
      <c r="K146" s="3" t="str">
        <f>IFERROR(IF(VLOOKUP($A146,EU_Extra!$A:$AD,COLUMN(EU_Extra!J$3),FALSE)=0,"",VLOOKUP($A146,EU_Extra!$A:$AD,COLUMN(EU_Extra!J$3),FALSE)),"")</f>
        <v/>
      </c>
      <c r="L146" s="3" t="str">
        <f>IFERROR(IF(VLOOKUP($A146,EU_Extra!$A:$AD,COLUMN(EU_Extra!K$3),FALSE)=0,"",VLOOKUP($A146,EU_Extra!$A:$AD,COLUMN(EU_Extra!K$3),FALSE)),"")</f>
        <v/>
      </c>
      <c r="M146" s="3" t="str">
        <f>IFERROR(IF(VLOOKUP($A146,EU_Extra!$A:$AD,COLUMN(EU_Extra!L$3),FALSE)=0,"",VLOOKUP($A146,EU_Extra!$A:$AD,COLUMN(EU_Extra!L$3),FALSE)),"")</f>
        <v/>
      </c>
      <c r="N146" s="3" t="str">
        <f>IFERROR(IF(VLOOKUP($A146,EU_Extra!$A:$AD,COLUMN(EU_Extra!M$3),FALSE)=0,"",VLOOKUP($A146,EU_Extra!$A:$AD,COLUMN(EU_Extra!M$3),FALSE)),"")</f>
        <v/>
      </c>
      <c r="O146" s="3" t="str">
        <f>IFERROR(IF(VLOOKUP($A146,EU_Extra!$A:$AD,COLUMN(EU_Extra!N$3),FALSE)=0,"",VLOOKUP($A146,EU_Extra!$A:$AD,COLUMN(EU_Extra!N$3),FALSE)),"")</f>
        <v/>
      </c>
      <c r="P146" s="3" t="str">
        <f>IFERROR(IF(VLOOKUP($A146,EU_Extra!$A:$AD,COLUMN(EU_Extra!O$3),FALSE)=0,"",VLOOKUP($A146,EU_Extra!$A:$AD,COLUMN(EU_Extra!O$3),FALSE)),"")</f>
        <v/>
      </c>
      <c r="Q146" s="3" t="str">
        <f>IFERROR(IF(VLOOKUP($A146,EU_Extra!$A:$AD,COLUMN(EU_Extra!P$3),FALSE)=0,"",VLOOKUP($A146,EU_Extra!$A:$AD,COLUMN(EU_Extra!P$3),FALSE)),"")</f>
        <v/>
      </c>
      <c r="R146" s="3">
        <f>IFERROR(IF(VLOOKUP($A146,EU_Extra!$A:$AD,COLUMN(EU_Extra!Q$3),FALSE)=0,"",VLOOKUP($A146,EU_Extra!$A:$AD,COLUMN(EU_Extra!Q$3),FALSE)),"")</f>
        <v>9.9999999999999995E-7</v>
      </c>
      <c r="S146" s="3" t="str">
        <f>IFERROR(IF(VLOOKUP($A146,EU_Extra!$A:$AD,COLUMN(EU_Extra!R$3),FALSE)=0,"",VLOOKUP($A146,EU_Extra!$A:$AD,COLUMN(EU_Extra!R$3),FALSE)),"")</f>
        <v/>
      </c>
      <c r="T146" s="3" t="str">
        <f>IFERROR(IF(VLOOKUP($A146,EU_Extra!$A:$AD,COLUMN(EU_Extra!S$3),FALSE)=0,"",VLOOKUP($A146,EU_Extra!$A:$AD,COLUMN(EU_Extra!S$3),FALSE)),"")</f>
        <v/>
      </c>
      <c r="U146" s="3" t="str">
        <f>IFERROR(IF(VLOOKUP($A146,EU_Extra!$A:$AD,COLUMN(EU_Extra!T$3),FALSE)=0,"",VLOOKUP($A146,EU_Extra!$A:$AD,COLUMN(EU_Extra!T$3),FALSE)),"")</f>
        <v/>
      </c>
      <c r="V146" s="3" t="str">
        <f>IFERROR(IF(VLOOKUP($A146,EU_Extra!$A:$AD,COLUMN(EU_Extra!U$3),FALSE)=0,"",VLOOKUP($A146,EU_Extra!$A:$AD,COLUMN(EU_Extra!U$3),FALSE)),"")</f>
        <v/>
      </c>
      <c r="W146" s="3" t="str">
        <f>IFERROR(IF(VLOOKUP($A146,EU_Extra!$A:$AD,COLUMN(EU_Extra!V$3),FALSE)=0,"",VLOOKUP($A146,EU_Extra!$A:$AD,COLUMN(EU_Extra!V$3),FALSE)),"")</f>
        <v/>
      </c>
      <c r="X146" s="3" t="str">
        <f>IFERROR(IF(VLOOKUP($A146,EU_Extra!$A:$AD,COLUMN(EU_Extra!W$3),FALSE)=0,"",VLOOKUP($A146,EU_Extra!$A:$AD,COLUMN(EU_Extra!W$3),FALSE)),"")</f>
        <v/>
      </c>
      <c r="Y146" s="3" t="str">
        <f>IFERROR(IF(VLOOKUP($A146,EU_Extra!$A:$AD,COLUMN(EU_Extra!X$3),FALSE)=0,"",VLOOKUP($A146,EU_Extra!$A:$AD,COLUMN(EU_Extra!X$3),FALSE)),"")</f>
        <v/>
      </c>
      <c r="Z146" s="3" t="str">
        <f>IFERROR(IF(VLOOKUP($A146,EU_Extra!$A:$AD,COLUMN(EU_Extra!Y$3),FALSE)=0,"",VLOOKUP($A146,EU_Extra!$A:$AD,COLUMN(EU_Extra!Y$3),FALSE)),"")</f>
        <v/>
      </c>
      <c r="AA146" s="157">
        <f t="shared" si="34"/>
        <v>0</v>
      </c>
      <c r="AB146" s="3">
        <f t="shared" si="35"/>
        <v>0</v>
      </c>
      <c r="AC146" s="3">
        <f t="shared" si="36"/>
        <v>0</v>
      </c>
      <c r="AD146" s="3">
        <f t="shared" si="37"/>
        <v>0</v>
      </c>
      <c r="AE146" s="3" t="str">
        <f t="shared" si="38"/>
        <v/>
      </c>
      <c r="AF146" s="3"/>
      <c r="AG146" s="3"/>
      <c r="AH146" s="3"/>
      <c r="AI146" s="3"/>
      <c r="AJ146" s="3" t="str">
        <f>IFERROR(IF(VLOOKUP($A146,EU_Extra!$A:$AD,COLUMN(EU_Extra!AC$3),FALSE)=0,"",VLOOKUP($A146,EU_Extra!$A:$AD,COLUMN(EU_Extra!AC$3),FALSE)),"")</f>
        <v/>
      </c>
      <c r="AK146" s="3" t="str">
        <f>IFERROR(IF(VLOOKUP($A146,EU_Extra!$A:$AD,COLUMN(EU_Extra!AD$3),FALSE)=0,"",VLOOKUP($A146,EU_Extra!$A:$AD,COLUMN(EU_Extra!AD$3),FALSE)),"")</f>
        <v/>
      </c>
      <c r="AO146" s="85" t="str">
        <f t="shared" si="39"/>
        <v>Ausfuhr_UM</v>
      </c>
      <c r="AP146" s="2" t="str">
        <f t="shared" si="40"/>
        <v>Ausfuhr</v>
      </c>
      <c r="AQ146" s="2" t="str">
        <f t="shared" si="41"/>
        <v>UM</v>
      </c>
      <c r="AR146" s="2" t="str">
        <f>VLOOKUP(AQ146,Countries!A:B,2,FALSE)</f>
        <v>Kleinere amerikanische Uberseeinseln</v>
      </c>
      <c r="AS146" s="3" t="str">
        <f t="shared" si="42"/>
        <v/>
      </c>
      <c r="AT146" s="3">
        <f t="shared" si="43"/>
        <v>0</v>
      </c>
      <c r="AU146" s="3" t="str">
        <f t="shared" si="44"/>
        <v/>
      </c>
      <c r="AV146" s="15" t="str">
        <f t="shared" si="45"/>
        <v/>
      </c>
      <c r="AW146" s="88" t="str">
        <f t="shared" si="46"/>
        <v/>
      </c>
      <c r="AX146" s="89">
        <f t="shared" si="47"/>
        <v>1.4299999999999997E-7</v>
      </c>
    </row>
    <row r="147" spans="1:50">
      <c r="A147" s="85" t="str">
        <f t="shared" si="33"/>
        <v>Ausfuhr_CC</v>
      </c>
      <c r="B147" s="2" t="str">
        <f t="shared" si="48"/>
        <v>Ausfuhr</v>
      </c>
      <c r="C147" s="1" t="str">
        <f>Countries!A146</f>
        <v>CC</v>
      </c>
      <c r="D147" s="3" t="str">
        <f>IFERROR(IF(VLOOKUP($A147,EU_Extra!$A:$AD,COLUMN(EU_Extra!#REF!),FALSE)=0,"",VLOOKUP($A147,EU_Extra!$A:$AD,COLUMN(EU_Extra!#REF!),FALSE)),"")</f>
        <v/>
      </c>
      <c r="E147" s="3" t="str">
        <f>IFERROR(IF(VLOOKUP($A147,EU_Extra!$A:$AD,COLUMN(EU_Extra!#REF!),FALSE)=0,"",VLOOKUP($A147,EU_Extra!$A:$AD,COLUMN(EU_Extra!#REF!),FALSE)),"")</f>
        <v/>
      </c>
      <c r="F147" s="3" t="str">
        <f>IFERROR(IF(VLOOKUP($A147,EU_Extra!$A:$AD,COLUMN(EU_Extra!E$3),FALSE)=0,"",VLOOKUP($A147,EU_Extra!$A:$AD,COLUMN(EU_Extra!E$3),FALSE)),"")</f>
        <v/>
      </c>
      <c r="G147" s="3" t="str">
        <f>IFERROR(IF(VLOOKUP($A147,EU_Extra!$A:$AD,COLUMN(EU_Extra!F$3),FALSE)=0,"",VLOOKUP($A147,EU_Extra!$A:$AD,COLUMN(EU_Extra!F$3),FALSE)),"")</f>
        <v/>
      </c>
      <c r="H147" s="3" t="str">
        <f>IFERROR(IF(VLOOKUP($A147,EU_Extra!$A:$AD,COLUMN(EU_Extra!G$3),FALSE)=0,"",VLOOKUP($A147,EU_Extra!$A:$AD,COLUMN(EU_Extra!G$3),FALSE)),"")</f>
        <v/>
      </c>
      <c r="I147" s="3">
        <f>IFERROR(IF(VLOOKUP($A147,EU_Extra!$A:$AD,COLUMN(EU_Extra!H$3),FALSE)=0,"",VLOOKUP($A147,EU_Extra!$A:$AD,COLUMN(EU_Extra!H$3),FALSE)),"")</f>
        <v>2.1999999999999999E-2</v>
      </c>
      <c r="J147" s="3" t="str">
        <f>IFERROR(IF(VLOOKUP($A147,EU_Extra!$A:$AD,COLUMN(EU_Extra!I$3),FALSE)=0,"",VLOOKUP($A147,EU_Extra!$A:$AD,COLUMN(EU_Extra!I$3),FALSE)),"")</f>
        <v/>
      </c>
      <c r="K147" s="3" t="str">
        <f>IFERROR(IF(VLOOKUP($A147,EU_Extra!$A:$AD,COLUMN(EU_Extra!J$3),FALSE)=0,"",VLOOKUP($A147,EU_Extra!$A:$AD,COLUMN(EU_Extra!J$3),FALSE)),"")</f>
        <v/>
      </c>
      <c r="L147" s="3" t="str">
        <f>IFERROR(IF(VLOOKUP($A147,EU_Extra!$A:$AD,COLUMN(EU_Extra!K$3),FALSE)=0,"",VLOOKUP($A147,EU_Extra!$A:$AD,COLUMN(EU_Extra!K$3),FALSE)),"")</f>
        <v/>
      </c>
      <c r="M147" s="3" t="str">
        <f>IFERROR(IF(VLOOKUP($A147,EU_Extra!$A:$AD,COLUMN(EU_Extra!L$3),FALSE)=0,"",VLOOKUP($A147,EU_Extra!$A:$AD,COLUMN(EU_Extra!L$3),FALSE)),"")</f>
        <v/>
      </c>
      <c r="N147" s="3" t="str">
        <f>IFERROR(IF(VLOOKUP($A147,EU_Extra!$A:$AD,COLUMN(EU_Extra!M$3),FALSE)=0,"",VLOOKUP($A147,EU_Extra!$A:$AD,COLUMN(EU_Extra!M$3),FALSE)),"")</f>
        <v/>
      </c>
      <c r="O147" s="3" t="str">
        <f>IFERROR(IF(VLOOKUP($A147,EU_Extra!$A:$AD,COLUMN(EU_Extra!N$3),FALSE)=0,"",VLOOKUP($A147,EU_Extra!$A:$AD,COLUMN(EU_Extra!N$3),FALSE)),"")</f>
        <v/>
      </c>
      <c r="P147" s="3" t="str">
        <f>IFERROR(IF(VLOOKUP($A147,EU_Extra!$A:$AD,COLUMN(EU_Extra!O$3),FALSE)=0,"",VLOOKUP($A147,EU_Extra!$A:$AD,COLUMN(EU_Extra!O$3),FALSE)),"")</f>
        <v/>
      </c>
      <c r="Q147" s="3" t="str">
        <f>IFERROR(IF(VLOOKUP($A147,EU_Extra!$A:$AD,COLUMN(EU_Extra!P$3),FALSE)=0,"",VLOOKUP($A147,EU_Extra!$A:$AD,COLUMN(EU_Extra!P$3),FALSE)),"")</f>
        <v/>
      </c>
      <c r="R147" s="3" t="str">
        <f>IFERROR(IF(VLOOKUP($A147,EU_Extra!$A:$AD,COLUMN(EU_Extra!Q$3),FALSE)=0,"",VLOOKUP($A147,EU_Extra!$A:$AD,COLUMN(EU_Extra!Q$3),FALSE)),"")</f>
        <v/>
      </c>
      <c r="S147" s="3" t="str">
        <f>IFERROR(IF(VLOOKUP($A147,EU_Extra!$A:$AD,COLUMN(EU_Extra!R$3),FALSE)=0,"",VLOOKUP($A147,EU_Extra!$A:$AD,COLUMN(EU_Extra!R$3),FALSE)),"")</f>
        <v/>
      </c>
      <c r="T147" s="3" t="str">
        <f>IFERROR(IF(VLOOKUP($A147,EU_Extra!$A:$AD,COLUMN(EU_Extra!S$3),FALSE)=0,"",VLOOKUP($A147,EU_Extra!$A:$AD,COLUMN(EU_Extra!S$3),FALSE)),"")</f>
        <v/>
      </c>
      <c r="U147" s="3" t="str">
        <f>IFERROR(IF(VLOOKUP($A147,EU_Extra!$A:$AD,COLUMN(EU_Extra!T$3),FALSE)=0,"",VLOOKUP($A147,EU_Extra!$A:$AD,COLUMN(EU_Extra!T$3),FALSE)),"")</f>
        <v/>
      </c>
      <c r="V147" s="3" t="str">
        <f>IFERROR(IF(VLOOKUP($A147,EU_Extra!$A:$AD,COLUMN(EU_Extra!U$3),FALSE)=0,"",VLOOKUP($A147,EU_Extra!$A:$AD,COLUMN(EU_Extra!U$3),FALSE)),"")</f>
        <v/>
      </c>
      <c r="W147" s="3" t="str">
        <f>IFERROR(IF(VLOOKUP($A147,EU_Extra!$A:$AD,COLUMN(EU_Extra!V$3),FALSE)=0,"",VLOOKUP($A147,EU_Extra!$A:$AD,COLUMN(EU_Extra!V$3),FALSE)),"")</f>
        <v/>
      </c>
      <c r="X147" s="3" t="str">
        <f>IFERROR(IF(VLOOKUP($A147,EU_Extra!$A:$AD,COLUMN(EU_Extra!W$3),FALSE)=0,"",VLOOKUP($A147,EU_Extra!$A:$AD,COLUMN(EU_Extra!W$3),FALSE)),"")</f>
        <v/>
      </c>
      <c r="Y147" s="3" t="str">
        <f>IFERROR(IF(VLOOKUP($A147,EU_Extra!$A:$AD,COLUMN(EU_Extra!X$3),FALSE)=0,"",VLOOKUP($A147,EU_Extra!$A:$AD,COLUMN(EU_Extra!X$3),FALSE)),"")</f>
        <v/>
      </c>
      <c r="Z147" s="3" t="str">
        <f>IFERROR(IF(VLOOKUP($A147,EU_Extra!$A:$AD,COLUMN(EU_Extra!Y$3),FALSE)=0,"",VLOOKUP($A147,EU_Extra!$A:$AD,COLUMN(EU_Extra!Y$3),FALSE)),"")</f>
        <v/>
      </c>
      <c r="AA147" s="157">
        <f t="shared" si="34"/>
        <v>2.1999999999999999E-2</v>
      </c>
      <c r="AB147" s="3">
        <f t="shared" si="35"/>
        <v>0</v>
      </c>
      <c r="AC147" s="3">
        <f t="shared" si="36"/>
        <v>0</v>
      </c>
      <c r="AD147" s="3">
        <f t="shared" si="37"/>
        <v>0</v>
      </c>
      <c r="AE147" s="3" t="str">
        <f t="shared" si="38"/>
        <v/>
      </c>
      <c r="AF147" s="3"/>
      <c r="AG147" s="3"/>
      <c r="AH147" s="3"/>
      <c r="AI147" s="3"/>
      <c r="AJ147" s="3" t="str">
        <f>IFERROR(IF(VLOOKUP($A147,EU_Extra!$A:$AD,COLUMN(EU_Extra!AC$3),FALSE)=0,"",VLOOKUP($A147,EU_Extra!$A:$AD,COLUMN(EU_Extra!AC$3),FALSE)),"")</f>
        <v/>
      </c>
      <c r="AK147" s="3" t="str">
        <f>IFERROR(IF(VLOOKUP($A147,EU_Extra!$A:$AD,COLUMN(EU_Extra!AD$3),FALSE)=0,"",VLOOKUP($A147,EU_Extra!$A:$AD,COLUMN(EU_Extra!AD$3),FALSE)),"")</f>
        <v/>
      </c>
      <c r="AO147" s="85" t="str">
        <f t="shared" si="39"/>
        <v>Ausfuhr_CC</v>
      </c>
      <c r="AP147" s="2" t="str">
        <f t="shared" si="40"/>
        <v>Ausfuhr</v>
      </c>
      <c r="AQ147" s="2" t="str">
        <f t="shared" si="41"/>
        <v>CC</v>
      </c>
      <c r="AR147" s="2" t="str">
        <f>VLOOKUP(AQ147,Countries!A:B,2,FALSE)</f>
        <v>Kokoinseln</v>
      </c>
      <c r="AS147" s="3" t="str">
        <f t="shared" si="42"/>
        <v/>
      </c>
      <c r="AT147" s="3">
        <f t="shared" si="43"/>
        <v>0</v>
      </c>
      <c r="AU147" s="3" t="str">
        <f t="shared" si="44"/>
        <v/>
      </c>
      <c r="AV147" s="15" t="str">
        <f t="shared" si="45"/>
        <v/>
      </c>
      <c r="AW147" s="88" t="str">
        <f t="shared" si="46"/>
        <v/>
      </c>
      <c r="AX147" s="89">
        <f t="shared" si="47"/>
        <v>1.4399999999999997E-7</v>
      </c>
    </row>
    <row r="148" spans="1:50">
      <c r="A148" s="85" t="str">
        <f t="shared" si="33"/>
        <v>Ausfuhr_CO</v>
      </c>
      <c r="B148" s="2" t="str">
        <f t="shared" si="48"/>
        <v>Ausfuhr</v>
      </c>
      <c r="C148" s="1" t="str">
        <f>Countries!A147</f>
        <v>CO</v>
      </c>
      <c r="D148" s="3" t="str">
        <f>IFERROR(IF(VLOOKUP($A148,EU_Extra!$A:$AD,COLUMN(EU_Extra!#REF!),FALSE)=0,"",VLOOKUP($A148,EU_Extra!$A:$AD,COLUMN(EU_Extra!#REF!),FALSE)),"")</f>
        <v/>
      </c>
      <c r="E148" s="3" t="str">
        <f>IFERROR(IF(VLOOKUP($A148,EU_Extra!$A:$AD,COLUMN(EU_Extra!#REF!),FALSE)=0,"",VLOOKUP($A148,EU_Extra!$A:$AD,COLUMN(EU_Extra!#REF!),FALSE)),"")</f>
        <v/>
      </c>
      <c r="F148" s="3">
        <f>IFERROR(IF(VLOOKUP($A148,EU_Extra!$A:$AD,COLUMN(EU_Extra!E$3),FALSE)=0,"",VLOOKUP($A148,EU_Extra!$A:$AD,COLUMN(EU_Extra!E$3),FALSE)),"")</f>
        <v>1.0999999999999998E-3</v>
      </c>
      <c r="G148" s="3">
        <f>IFERROR(IF(VLOOKUP($A148,EU_Extra!$A:$AD,COLUMN(EU_Extra!F$3),FALSE)=0,"",VLOOKUP($A148,EU_Extra!$A:$AD,COLUMN(EU_Extra!F$3),FALSE)),"")</f>
        <v>3.4999999999999996E-3</v>
      </c>
      <c r="H148" s="3">
        <f>IFERROR(IF(VLOOKUP($A148,EU_Extra!$A:$AD,COLUMN(EU_Extra!G$3),FALSE)=0,"",VLOOKUP($A148,EU_Extra!$A:$AD,COLUMN(EU_Extra!G$3),FALSE)),"")</f>
        <v>2.6119999999999997E-3</v>
      </c>
      <c r="I148" s="3">
        <f>IFERROR(IF(VLOOKUP($A148,EU_Extra!$A:$AD,COLUMN(EU_Extra!H$3),FALSE)=0,"",VLOOKUP($A148,EU_Extra!$A:$AD,COLUMN(EU_Extra!H$3),FALSE)),"")</f>
        <v>5.0559999999999997E-3</v>
      </c>
      <c r="J148" s="3">
        <f>IFERROR(IF(VLOOKUP($A148,EU_Extra!$A:$AD,COLUMN(EU_Extra!I$3),FALSE)=0,"",VLOOKUP($A148,EU_Extra!$A:$AD,COLUMN(EU_Extra!I$3),FALSE)),"")</f>
        <v>0.23802399999999999</v>
      </c>
      <c r="K148" s="3">
        <f>IFERROR(IF(VLOOKUP($A148,EU_Extra!$A:$AD,COLUMN(EU_Extra!J$3),FALSE)=0,"",VLOOKUP($A148,EU_Extra!$A:$AD,COLUMN(EU_Extra!J$3),FALSE)),"")</f>
        <v>3.6676E-2</v>
      </c>
      <c r="L148" s="3">
        <f>IFERROR(IF(VLOOKUP($A148,EU_Extra!$A:$AD,COLUMN(EU_Extra!K$3),FALSE)=0,"",VLOOKUP($A148,EU_Extra!$A:$AD,COLUMN(EU_Extra!K$3),FALSE)),"")</f>
        <v>6.6400000000000001E-3</v>
      </c>
      <c r="M148" s="3">
        <f>IFERROR(IF(VLOOKUP($A148,EU_Extra!$A:$AD,COLUMN(EU_Extra!L$3),FALSE)=0,"",VLOOKUP($A148,EU_Extra!$A:$AD,COLUMN(EU_Extra!L$3),FALSE)),"")</f>
        <v>4.8999999999999998E-3</v>
      </c>
      <c r="N148" s="3">
        <f>IFERROR(IF(VLOOKUP($A148,EU_Extra!$A:$AD,COLUMN(EU_Extra!M$3),FALSE)=0,"",VLOOKUP($A148,EU_Extra!$A:$AD,COLUMN(EU_Extra!M$3),FALSE)),"")</f>
        <v>1.3221E-2</v>
      </c>
      <c r="O148" s="3">
        <f>IFERROR(IF(VLOOKUP($A148,EU_Extra!$A:$AD,COLUMN(EU_Extra!N$3),FALSE)=0,"",VLOOKUP($A148,EU_Extra!$A:$AD,COLUMN(EU_Extra!N$3),FALSE)),"")</f>
        <v>1.2621E-2</v>
      </c>
      <c r="P148" s="3">
        <f>IFERROR(IF(VLOOKUP($A148,EU_Extra!$A:$AD,COLUMN(EU_Extra!O$3),FALSE)=0,"",VLOOKUP($A148,EU_Extra!$A:$AD,COLUMN(EU_Extra!O$3),FALSE)),"")</f>
        <v>1.0617999999999999E-2</v>
      </c>
      <c r="Q148" s="3">
        <f>IFERROR(IF(VLOOKUP($A148,EU_Extra!$A:$AD,COLUMN(EU_Extra!P$3),FALSE)=0,"",VLOOKUP($A148,EU_Extra!$A:$AD,COLUMN(EU_Extra!P$3),FALSE)),"")</f>
        <v>0.14912435999999998</v>
      </c>
      <c r="R148" s="3">
        <f>IFERROR(IF(VLOOKUP($A148,EU_Extra!$A:$AD,COLUMN(EU_Extra!Q$3),FALSE)=0,"",VLOOKUP($A148,EU_Extra!$A:$AD,COLUMN(EU_Extra!Q$3),FALSE)),"")</f>
        <v>2.6760600000000002E-2</v>
      </c>
      <c r="S148" s="3">
        <f>IFERROR(IF(VLOOKUP($A148,EU_Extra!$A:$AD,COLUMN(EU_Extra!R$3),FALSE)=0,"",VLOOKUP($A148,EU_Extra!$A:$AD,COLUMN(EU_Extra!R$3),FALSE)),"")</f>
        <v>1.7898399999999998E-3</v>
      </c>
      <c r="T148" s="3">
        <f>IFERROR(IF(VLOOKUP($A148,EU_Extra!$A:$AD,COLUMN(EU_Extra!S$3),FALSE)=0,"",VLOOKUP($A148,EU_Extra!$A:$AD,COLUMN(EU_Extra!S$3),FALSE)),"")</f>
        <v>4.8633599999999997E-3</v>
      </c>
      <c r="U148" s="3">
        <f>IFERROR(IF(VLOOKUP($A148,EU_Extra!$A:$AD,COLUMN(EU_Extra!T$3),FALSE)=0,"",VLOOKUP($A148,EU_Extra!$A:$AD,COLUMN(EU_Extra!T$3),FALSE)),"")</f>
        <v>6.3383058399999994</v>
      </c>
      <c r="V148" s="3">
        <f>IFERROR(IF(VLOOKUP($A148,EU_Extra!$A:$AD,COLUMN(EU_Extra!U$3),FALSE)=0,"",VLOOKUP($A148,EU_Extra!$A:$AD,COLUMN(EU_Extra!U$3),FALSE)),"")</f>
        <v>2.7122799999999996E-3</v>
      </c>
      <c r="W148" s="3">
        <f>IFERROR(IF(VLOOKUP($A148,EU_Extra!$A:$AD,COLUMN(EU_Extra!V$3),FALSE)=0,"",VLOOKUP($A148,EU_Extra!$A:$AD,COLUMN(EU_Extra!V$3),FALSE)),"")</f>
        <v>4.308124E-2</v>
      </c>
      <c r="X148" s="3">
        <f>IFERROR(IF(VLOOKUP($A148,EU_Extra!$A:$AD,COLUMN(EU_Extra!W$3),FALSE)=0,"",VLOOKUP($A148,EU_Extra!$A:$AD,COLUMN(EU_Extra!W$3),FALSE)),"")</f>
        <v>4.1402599999999998E-2</v>
      </c>
      <c r="Y148" s="3">
        <f>IFERROR(IF(VLOOKUP($A148,EU_Extra!$A:$AD,COLUMN(EU_Extra!X$3),FALSE)=0,"",VLOOKUP($A148,EU_Extra!$A:$AD,COLUMN(EU_Extra!X$3),FALSE)),"")</f>
        <v>9.7930799999999991E-3</v>
      </c>
      <c r="Z148" s="3">
        <f>IFERROR(IF(VLOOKUP($A148,EU_Extra!$A:$AD,COLUMN(EU_Extra!Y$3),FALSE)=0,"",VLOOKUP($A148,EU_Extra!$A:$AD,COLUMN(EU_Extra!Y$3),FALSE)),"")</f>
        <v>2.1557920000000001E-2</v>
      </c>
      <c r="AA148" s="157">
        <f t="shared" si="34"/>
        <v>8.1897333333333336E-2</v>
      </c>
      <c r="AB148" s="3">
        <f t="shared" si="35"/>
        <v>2.1149863466666665</v>
      </c>
      <c r="AC148" s="3">
        <f t="shared" si="36"/>
        <v>2.9065373333333328E-2</v>
      </c>
      <c r="AD148" s="3">
        <f t="shared" si="37"/>
        <v>3.1425639999999998E-2</v>
      </c>
      <c r="AE148" s="3">
        <f t="shared" si="38"/>
        <v>1.5675500000000002E-2</v>
      </c>
      <c r="AF148" s="3"/>
      <c r="AG148" s="3"/>
      <c r="AH148" s="3"/>
      <c r="AI148" s="3"/>
      <c r="AJ148" s="3" t="str">
        <f>IFERROR(IF(VLOOKUP($A148,EU_Extra!$A:$AD,COLUMN(EU_Extra!AC$3),FALSE)=0,"",VLOOKUP($A148,EU_Extra!$A:$AD,COLUMN(EU_Extra!AC$3),FALSE)),"")</f>
        <v/>
      </c>
      <c r="AK148" s="3" t="str">
        <f>IFERROR(IF(VLOOKUP($A148,EU_Extra!$A:$AD,COLUMN(EU_Extra!AD$3),FALSE)=0,"",VLOOKUP($A148,EU_Extra!$A:$AD,COLUMN(EU_Extra!AD$3),FALSE)),"")</f>
        <v/>
      </c>
      <c r="AO148" s="85" t="str">
        <f t="shared" si="39"/>
        <v>Ausfuhr_CO</v>
      </c>
      <c r="AP148" s="2" t="str">
        <f t="shared" si="40"/>
        <v>Ausfuhr</v>
      </c>
      <c r="AQ148" s="2" t="str">
        <f t="shared" si="41"/>
        <v>CO</v>
      </c>
      <c r="AR148" s="2" t="str">
        <f>VLOOKUP(AQ148,Countries!A:B,2,FALSE)</f>
        <v>Kolumbien</v>
      </c>
      <c r="AS148" s="3">
        <f t="shared" si="42"/>
        <v>2.1557920000000001E-2</v>
      </c>
      <c r="AT148" s="3">
        <f t="shared" si="43"/>
        <v>3.1425639999999998E-2</v>
      </c>
      <c r="AU148" s="3">
        <f t="shared" si="44"/>
        <v>9.8677199999999965E-3</v>
      </c>
      <c r="AV148" s="15">
        <f t="shared" si="45"/>
        <v>0.45773076094068427</v>
      </c>
      <c r="AW148" s="88">
        <f t="shared" si="46"/>
        <v>2.233301530842995E-5</v>
      </c>
      <c r="AX148" s="89">
        <f t="shared" si="47"/>
        <v>2.1883485679811659E-5</v>
      </c>
    </row>
    <row r="149" spans="1:50">
      <c r="A149" s="85" t="str">
        <f t="shared" si="33"/>
        <v>Ausfuhr_KM</v>
      </c>
      <c r="B149" s="2" t="str">
        <f t="shared" si="48"/>
        <v>Ausfuhr</v>
      </c>
      <c r="C149" s="1" t="str">
        <f>Countries!A148</f>
        <v>KM</v>
      </c>
      <c r="D149" s="3" t="str">
        <f>IFERROR(IF(VLOOKUP($A149,EU_Extra!$A:$AD,COLUMN(EU_Extra!#REF!),FALSE)=0,"",VLOOKUP($A149,EU_Extra!$A:$AD,COLUMN(EU_Extra!#REF!),FALSE)),"")</f>
        <v/>
      </c>
      <c r="E149" s="3" t="str">
        <f>IFERROR(IF(VLOOKUP($A149,EU_Extra!$A:$AD,COLUMN(EU_Extra!#REF!),FALSE)=0,"",VLOOKUP($A149,EU_Extra!$A:$AD,COLUMN(EU_Extra!#REF!),FALSE)),"")</f>
        <v/>
      </c>
      <c r="F149" s="3">
        <f>IFERROR(IF(VLOOKUP($A149,EU_Extra!$A:$AD,COLUMN(EU_Extra!E$3),FALSE)=0,"",VLOOKUP($A149,EU_Extra!$A:$AD,COLUMN(EU_Extra!E$3),FALSE)),"")</f>
        <v>3.5829999999999997</v>
      </c>
      <c r="G149" s="3">
        <f>IFERROR(IF(VLOOKUP($A149,EU_Extra!$A:$AD,COLUMN(EU_Extra!F$3),FALSE)=0,"",VLOOKUP($A149,EU_Extra!$A:$AD,COLUMN(EU_Extra!F$3),FALSE)),"")</f>
        <v>3.1050999999999997</v>
      </c>
      <c r="H149" s="3">
        <f>IFERROR(IF(VLOOKUP($A149,EU_Extra!$A:$AD,COLUMN(EU_Extra!G$3),FALSE)=0,"",VLOOKUP($A149,EU_Extra!$A:$AD,COLUMN(EU_Extra!G$3),FALSE)),"")</f>
        <v>2.2499999999999999E-2</v>
      </c>
      <c r="I149" s="3">
        <f>IFERROR(IF(VLOOKUP($A149,EU_Extra!$A:$AD,COLUMN(EU_Extra!H$3),FALSE)=0,"",VLOOKUP($A149,EU_Extra!$A:$AD,COLUMN(EU_Extra!H$3),FALSE)),"")</f>
        <v>0.1139</v>
      </c>
      <c r="J149" s="3">
        <f>IFERROR(IF(VLOOKUP($A149,EU_Extra!$A:$AD,COLUMN(EU_Extra!I$3),FALSE)=0,"",VLOOKUP($A149,EU_Extra!$A:$AD,COLUMN(EU_Extra!I$3),FALSE)),"")</f>
        <v>1.3038999999999998</v>
      </c>
      <c r="K149" s="3">
        <f>IFERROR(IF(VLOOKUP($A149,EU_Extra!$A:$AD,COLUMN(EU_Extra!J$3),FALSE)=0,"",VLOOKUP($A149,EU_Extra!$A:$AD,COLUMN(EU_Extra!J$3),FALSE)),"")</f>
        <v>1.74E-4</v>
      </c>
      <c r="L149" s="3" t="str">
        <f>IFERROR(IF(VLOOKUP($A149,EU_Extra!$A:$AD,COLUMN(EU_Extra!K$3),FALSE)=0,"",VLOOKUP($A149,EU_Extra!$A:$AD,COLUMN(EU_Extra!K$3),FALSE)),"")</f>
        <v/>
      </c>
      <c r="M149" s="3" t="str">
        <f>IFERROR(IF(VLOOKUP($A149,EU_Extra!$A:$AD,COLUMN(EU_Extra!L$3),FALSE)=0,"",VLOOKUP($A149,EU_Extra!$A:$AD,COLUMN(EU_Extra!L$3),FALSE)),"")</f>
        <v/>
      </c>
      <c r="N149" s="3" t="str">
        <f>IFERROR(IF(VLOOKUP($A149,EU_Extra!$A:$AD,COLUMN(EU_Extra!M$3),FALSE)=0,"",VLOOKUP($A149,EU_Extra!$A:$AD,COLUMN(EU_Extra!M$3),FALSE)),"")</f>
        <v/>
      </c>
      <c r="O149" s="3">
        <f>IFERROR(IF(VLOOKUP($A149,EU_Extra!$A:$AD,COLUMN(EU_Extra!N$3),FALSE)=0,"",VLOOKUP($A149,EU_Extra!$A:$AD,COLUMN(EU_Extra!N$3),FALSE)),"")</f>
        <v>1.9188E-3</v>
      </c>
      <c r="P149" s="3">
        <f>IFERROR(IF(VLOOKUP($A149,EU_Extra!$A:$AD,COLUMN(EU_Extra!O$3),FALSE)=0,"",VLOOKUP($A149,EU_Extra!$A:$AD,COLUMN(EU_Extra!O$3),FALSE)),"")</f>
        <v>1.3998000000000001E-3</v>
      </c>
      <c r="Q149" s="3">
        <f>IFERROR(IF(VLOOKUP($A149,EU_Extra!$A:$AD,COLUMN(EU_Extra!P$3),FALSE)=0,"",VLOOKUP($A149,EU_Extra!$A:$AD,COLUMN(EU_Extra!P$3),FALSE)),"")</f>
        <v>3.6419999999999998E-3</v>
      </c>
      <c r="R149" s="3">
        <f>IFERROR(IF(VLOOKUP($A149,EU_Extra!$A:$AD,COLUMN(EU_Extra!Q$3),FALSE)=0,"",VLOOKUP($A149,EU_Extra!$A:$AD,COLUMN(EU_Extra!Q$3),FALSE)),"")</f>
        <v>2.7949999999999997E-3</v>
      </c>
      <c r="S149" s="3">
        <f>IFERROR(IF(VLOOKUP($A149,EU_Extra!$A:$AD,COLUMN(EU_Extra!R$3),FALSE)=0,"",VLOOKUP($A149,EU_Extra!$A:$AD,COLUMN(EU_Extra!R$3),FALSE)),"")</f>
        <v>2.96576E-3</v>
      </c>
      <c r="T149" s="3">
        <f>IFERROR(IF(VLOOKUP($A149,EU_Extra!$A:$AD,COLUMN(EU_Extra!S$3),FALSE)=0,"",VLOOKUP($A149,EU_Extra!$A:$AD,COLUMN(EU_Extra!S$3),FALSE)),"")</f>
        <v>6.1266799999999998E-3</v>
      </c>
      <c r="U149" s="3">
        <f>IFERROR(IF(VLOOKUP($A149,EU_Extra!$A:$AD,COLUMN(EU_Extra!T$3),FALSE)=0,"",VLOOKUP($A149,EU_Extra!$A:$AD,COLUMN(EU_Extra!T$3),FALSE)),"")</f>
        <v>3.0492399999999999E-3</v>
      </c>
      <c r="V149" s="3">
        <f>IFERROR(IF(VLOOKUP($A149,EU_Extra!$A:$AD,COLUMN(EU_Extra!U$3),FALSE)=0,"",VLOOKUP($A149,EU_Extra!$A:$AD,COLUMN(EU_Extra!U$3),FALSE)),"")</f>
        <v>0.49803399999999998</v>
      </c>
      <c r="W149" s="3">
        <f>IFERROR(IF(VLOOKUP($A149,EU_Extra!$A:$AD,COLUMN(EU_Extra!V$3),FALSE)=0,"",VLOOKUP($A149,EU_Extra!$A:$AD,COLUMN(EU_Extra!V$3),FALSE)),"")</f>
        <v>0.73528399999999994</v>
      </c>
      <c r="X149" s="3">
        <f>IFERROR(IF(VLOOKUP($A149,EU_Extra!$A:$AD,COLUMN(EU_Extra!W$3),FALSE)=0,"",VLOOKUP($A149,EU_Extra!$A:$AD,COLUMN(EU_Extra!W$3),FALSE)),"")</f>
        <v>0.13316799999999998</v>
      </c>
      <c r="Y149" s="3">
        <f>IFERROR(IF(VLOOKUP($A149,EU_Extra!$A:$AD,COLUMN(EU_Extra!X$3),FALSE)=0,"",VLOOKUP($A149,EU_Extra!$A:$AD,COLUMN(EU_Extra!X$3),FALSE)),"")</f>
        <v>0.60595599999999994</v>
      </c>
      <c r="Z149" s="3">
        <f>IFERROR(IF(VLOOKUP($A149,EU_Extra!$A:$AD,COLUMN(EU_Extra!Y$3),FALSE)=0,"",VLOOKUP($A149,EU_Extra!$A:$AD,COLUMN(EU_Extra!Y$3),FALSE)),"")</f>
        <v>0.74134927999999989</v>
      </c>
      <c r="AA149" s="157">
        <f t="shared" si="34"/>
        <v>0.48009999999999997</v>
      </c>
      <c r="AB149" s="3">
        <f t="shared" si="35"/>
        <v>4.0472266666666664E-3</v>
      </c>
      <c r="AC149" s="3">
        <f t="shared" si="36"/>
        <v>0.45549533333333331</v>
      </c>
      <c r="AD149" s="3">
        <f t="shared" si="37"/>
        <v>0.49146933333333331</v>
      </c>
      <c r="AE149" s="3">
        <f t="shared" si="38"/>
        <v>0.67365263999999991</v>
      </c>
      <c r="AF149" s="3"/>
      <c r="AG149" s="3"/>
      <c r="AH149" s="3"/>
      <c r="AI149" s="3"/>
      <c r="AJ149" s="3" t="str">
        <f>IFERROR(IF(VLOOKUP($A149,EU_Extra!$A:$AD,COLUMN(EU_Extra!AC$3),FALSE)=0,"",VLOOKUP($A149,EU_Extra!$A:$AD,COLUMN(EU_Extra!AC$3),FALSE)),"")</f>
        <v/>
      </c>
      <c r="AK149" s="3" t="str">
        <f>IFERROR(IF(VLOOKUP($A149,EU_Extra!$A:$AD,COLUMN(EU_Extra!AD$3),FALSE)=0,"",VLOOKUP($A149,EU_Extra!$A:$AD,COLUMN(EU_Extra!AD$3),FALSE)),"")</f>
        <v/>
      </c>
      <c r="AO149" s="85" t="str">
        <f t="shared" si="39"/>
        <v>Ausfuhr_KM</v>
      </c>
      <c r="AP149" s="2" t="str">
        <f t="shared" si="40"/>
        <v>Ausfuhr</v>
      </c>
      <c r="AQ149" s="2" t="str">
        <f t="shared" si="41"/>
        <v>KM</v>
      </c>
      <c r="AR149" s="2" t="str">
        <f>VLOOKUP(AQ149,Countries!A:B,2,FALSE)</f>
        <v>Komoren</v>
      </c>
      <c r="AS149" s="3">
        <f t="shared" si="42"/>
        <v>0.74134927999999989</v>
      </c>
      <c r="AT149" s="3">
        <f t="shared" si="43"/>
        <v>0.49146933333333331</v>
      </c>
      <c r="AU149" s="3">
        <f t="shared" si="44"/>
        <v>-0.24987994666666657</v>
      </c>
      <c r="AV149" s="15">
        <f t="shared" si="45"/>
        <v>-0.33706087693195269</v>
      </c>
      <c r="AW149" s="88">
        <f t="shared" si="46"/>
        <v>7.6316345129091856E-4</v>
      </c>
      <c r="AX149" s="89">
        <f t="shared" si="47"/>
        <v>3.4011677115162173E-4</v>
      </c>
    </row>
    <row r="150" spans="1:50">
      <c r="A150" s="85" t="str">
        <f t="shared" si="33"/>
        <v>Ausfuhr_CG</v>
      </c>
      <c r="B150" s="2" t="str">
        <f t="shared" si="48"/>
        <v>Ausfuhr</v>
      </c>
      <c r="C150" s="1" t="str">
        <f>Countries!A149</f>
        <v>CG</v>
      </c>
      <c r="D150" s="3" t="str">
        <f>IFERROR(IF(VLOOKUP($A150,EU_Extra!$A:$AD,COLUMN(EU_Extra!#REF!),FALSE)=0,"",VLOOKUP($A150,EU_Extra!$A:$AD,COLUMN(EU_Extra!#REF!),FALSE)),"")</f>
        <v/>
      </c>
      <c r="E150" s="3" t="str">
        <f>IFERROR(IF(VLOOKUP($A150,EU_Extra!$A:$AD,COLUMN(EU_Extra!#REF!),FALSE)=0,"",VLOOKUP($A150,EU_Extra!$A:$AD,COLUMN(EU_Extra!#REF!),FALSE)),"")</f>
        <v/>
      </c>
      <c r="F150" s="3">
        <f>IFERROR(IF(VLOOKUP($A150,EU_Extra!$A:$AD,COLUMN(EU_Extra!E$3),FALSE)=0,"",VLOOKUP($A150,EU_Extra!$A:$AD,COLUMN(EU_Extra!E$3),FALSE)),"")</f>
        <v>8.7399999999999992E-2</v>
      </c>
      <c r="G150" s="3">
        <f>IFERROR(IF(VLOOKUP($A150,EU_Extra!$A:$AD,COLUMN(EU_Extra!F$3),FALSE)=0,"",VLOOKUP($A150,EU_Extra!$A:$AD,COLUMN(EU_Extra!F$3),FALSE)),"")</f>
        <v>0.15769999999999998</v>
      </c>
      <c r="H150" s="3">
        <f>IFERROR(IF(VLOOKUP($A150,EU_Extra!$A:$AD,COLUMN(EU_Extra!G$3),FALSE)=0,"",VLOOKUP($A150,EU_Extra!$A:$AD,COLUMN(EU_Extra!G$3),FALSE)),"")</f>
        <v>0.27549999999999997</v>
      </c>
      <c r="I150" s="3">
        <f>IFERROR(IF(VLOOKUP($A150,EU_Extra!$A:$AD,COLUMN(EU_Extra!H$3),FALSE)=0,"",VLOOKUP($A150,EU_Extra!$A:$AD,COLUMN(EU_Extra!H$3),FALSE)),"")</f>
        <v>0.53269999999999995</v>
      </c>
      <c r="J150" s="3">
        <f>IFERROR(IF(VLOOKUP($A150,EU_Extra!$A:$AD,COLUMN(EU_Extra!I$3),FALSE)=0,"",VLOOKUP($A150,EU_Extra!$A:$AD,COLUMN(EU_Extra!I$3),FALSE)),"")</f>
        <v>6.2040999999999995</v>
      </c>
      <c r="K150" s="3">
        <f>IFERROR(IF(VLOOKUP($A150,EU_Extra!$A:$AD,COLUMN(EU_Extra!J$3),FALSE)=0,"",VLOOKUP($A150,EU_Extra!$A:$AD,COLUMN(EU_Extra!J$3),FALSE)),"")</f>
        <v>6.8400000000000002E-2</v>
      </c>
      <c r="L150" s="3">
        <f>IFERROR(IF(VLOOKUP($A150,EU_Extra!$A:$AD,COLUMN(EU_Extra!K$3),FALSE)=0,"",VLOOKUP($A150,EU_Extra!$A:$AD,COLUMN(EU_Extra!K$3),FALSE)),"")</f>
        <v>0.16669999999999999</v>
      </c>
      <c r="M150" s="3">
        <f>IFERROR(IF(VLOOKUP($A150,EU_Extra!$A:$AD,COLUMN(EU_Extra!L$3),FALSE)=0,"",VLOOKUP($A150,EU_Extra!$A:$AD,COLUMN(EU_Extra!L$3),FALSE)),"")</f>
        <v>6.4399999999999999E-2</v>
      </c>
      <c r="N150" s="3">
        <f>IFERROR(IF(VLOOKUP($A150,EU_Extra!$A:$AD,COLUMN(EU_Extra!M$3),FALSE)=0,"",VLOOKUP($A150,EU_Extra!$A:$AD,COLUMN(EU_Extra!M$3),FALSE)),"")</f>
        <v>0.170626</v>
      </c>
      <c r="O150" s="3">
        <f>IFERROR(IF(VLOOKUP($A150,EU_Extra!$A:$AD,COLUMN(EU_Extra!N$3),FALSE)=0,"",VLOOKUP($A150,EU_Extra!$A:$AD,COLUMN(EU_Extra!N$3),FALSE)),"")</f>
        <v>0.23458199999999998</v>
      </c>
      <c r="P150" s="3">
        <f>IFERROR(IF(VLOOKUP($A150,EU_Extra!$A:$AD,COLUMN(EU_Extra!O$3),FALSE)=0,"",VLOOKUP($A150,EU_Extra!$A:$AD,COLUMN(EU_Extra!O$3),FALSE)),"")</f>
        <v>0.23366052000000001</v>
      </c>
      <c r="Q150" s="3">
        <f>IFERROR(IF(VLOOKUP($A150,EU_Extra!$A:$AD,COLUMN(EU_Extra!P$3),FALSE)=0,"",VLOOKUP($A150,EU_Extra!$A:$AD,COLUMN(EU_Extra!P$3),FALSE)),"")</f>
        <v>2.1270128000000001</v>
      </c>
      <c r="R150" s="3">
        <f>IFERROR(IF(VLOOKUP($A150,EU_Extra!$A:$AD,COLUMN(EU_Extra!Q$3),FALSE)=0,"",VLOOKUP($A150,EU_Extra!$A:$AD,COLUMN(EU_Extra!Q$3),FALSE)),"")</f>
        <v>8.8039599999999996E-3</v>
      </c>
      <c r="S150" s="3">
        <f>IFERROR(IF(VLOOKUP($A150,EU_Extra!$A:$AD,COLUMN(EU_Extra!R$3),FALSE)=0,"",VLOOKUP($A150,EU_Extra!$A:$AD,COLUMN(EU_Extra!R$3),FALSE)),"")</f>
        <v>0.154615</v>
      </c>
      <c r="T150" s="3">
        <f>IFERROR(IF(VLOOKUP($A150,EU_Extra!$A:$AD,COLUMN(EU_Extra!S$3),FALSE)=0,"",VLOOKUP($A150,EU_Extra!$A:$AD,COLUMN(EU_Extra!S$3),FALSE)),"")</f>
        <v>5.8689919999999993E-2</v>
      </c>
      <c r="U150" s="3">
        <f>IFERROR(IF(VLOOKUP($A150,EU_Extra!$A:$AD,COLUMN(EU_Extra!T$3),FALSE)=0,"",VLOOKUP($A150,EU_Extra!$A:$AD,COLUMN(EU_Extra!T$3),FALSE)),"")</f>
        <v>7.2860720000000004E-2</v>
      </c>
      <c r="V150" s="3">
        <f>IFERROR(IF(VLOOKUP($A150,EU_Extra!$A:$AD,COLUMN(EU_Extra!U$3),FALSE)=0,"",VLOOKUP($A150,EU_Extra!$A:$AD,COLUMN(EU_Extra!U$3),FALSE)),"")</f>
        <v>0.21525607999999999</v>
      </c>
      <c r="W150" s="3">
        <f>IFERROR(IF(VLOOKUP($A150,EU_Extra!$A:$AD,COLUMN(EU_Extra!V$3),FALSE)=0,"",VLOOKUP($A150,EU_Extra!$A:$AD,COLUMN(EU_Extra!V$3),FALSE)),"")</f>
        <v>0.20549103999999999</v>
      </c>
      <c r="X150" s="3">
        <f>IFERROR(IF(VLOOKUP($A150,EU_Extra!$A:$AD,COLUMN(EU_Extra!W$3),FALSE)=0,"",VLOOKUP($A150,EU_Extra!$A:$AD,COLUMN(EU_Extra!W$3),FALSE)),"")</f>
        <v>9.6988400000000002E-2</v>
      </c>
      <c r="Y150" s="3">
        <f>IFERROR(IF(VLOOKUP($A150,EU_Extra!$A:$AD,COLUMN(EU_Extra!X$3),FALSE)=0,"",VLOOKUP($A150,EU_Extra!$A:$AD,COLUMN(EU_Extra!X$3),FALSE)),"")</f>
        <v>6.7049999999999998E-2</v>
      </c>
      <c r="Z150" s="3">
        <f>IFERROR(IF(VLOOKUP($A150,EU_Extra!$A:$AD,COLUMN(EU_Extra!Y$3),FALSE)=0,"",VLOOKUP($A150,EU_Extra!$A:$AD,COLUMN(EU_Extra!Y$3),FALSE)),"")</f>
        <v>9.9443999999999991E-2</v>
      </c>
      <c r="AA150" s="157">
        <f t="shared" si="34"/>
        <v>2.3374333333333333</v>
      </c>
      <c r="AB150" s="3">
        <f t="shared" si="35"/>
        <v>9.5388546666666671E-2</v>
      </c>
      <c r="AC150" s="3">
        <f t="shared" si="36"/>
        <v>0.17257850666666666</v>
      </c>
      <c r="AD150" s="3">
        <f t="shared" si="37"/>
        <v>0.12317647999999999</v>
      </c>
      <c r="AE150" s="3">
        <f t="shared" si="38"/>
        <v>8.3246999999999988E-2</v>
      </c>
      <c r="AF150" s="3"/>
      <c r="AG150" s="3"/>
      <c r="AH150" s="3"/>
      <c r="AI150" s="3"/>
      <c r="AJ150" s="3" t="str">
        <f>IFERROR(IF(VLOOKUP($A150,EU_Extra!$A:$AD,COLUMN(EU_Extra!AC$3),FALSE)=0,"",VLOOKUP($A150,EU_Extra!$A:$AD,COLUMN(EU_Extra!AC$3),FALSE)),"")</f>
        <v/>
      </c>
      <c r="AK150" s="3" t="str">
        <f>IFERROR(IF(VLOOKUP($A150,EU_Extra!$A:$AD,COLUMN(EU_Extra!AD$3),FALSE)=0,"",VLOOKUP($A150,EU_Extra!$A:$AD,COLUMN(EU_Extra!AD$3),FALSE)),"")</f>
        <v/>
      </c>
      <c r="AO150" s="85" t="str">
        <f t="shared" si="39"/>
        <v>Ausfuhr_CG</v>
      </c>
      <c r="AP150" s="2" t="str">
        <f t="shared" si="40"/>
        <v>Ausfuhr</v>
      </c>
      <c r="AQ150" s="2" t="str">
        <f t="shared" si="41"/>
        <v>CG</v>
      </c>
      <c r="AR150" s="2" t="str">
        <f>VLOOKUP(AQ150,Countries!A:B,2,FALSE)</f>
        <v>Kongo</v>
      </c>
      <c r="AS150" s="3">
        <f t="shared" si="42"/>
        <v>9.9443999999999991E-2</v>
      </c>
      <c r="AT150" s="3">
        <f t="shared" si="43"/>
        <v>0.12317647999999999</v>
      </c>
      <c r="AU150" s="3">
        <f t="shared" si="44"/>
        <v>2.373248E-2</v>
      </c>
      <c r="AV150" s="15">
        <f t="shared" si="45"/>
        <v>0.23865185047130047</v>
      </c>
      <c r="AW150" s="88">
        <f t="shared" si="46"/>
        <v>1.0249755118172383E-4</v>
      </c>
      <c r="AX150" s="89">
        <f t="shared" si="47"/>
        <v>8.5353543019318212E-5</v>
      </c>
    </row>
    <row r="151" spans="1:50">
      <c r="A151" s="85" t="str">
        <f t="shared" si="33"/>
        <v>Ausfuhr_CD</v>
      </c>
      <c r="B151" s="2" t="str">
        <f t="shared" si="48"/>
        <v>Ausfuhr</v>
      </c>
      <c r="C151" s="1" t="str">
        <f>Countries!A150</f>
        <v>CD</v>
      </c>
      <c r="D151" s="3" t="str">
        <f>IFERROR(IF(VLOOKUP($A151,EU_Extra!$A:$AD,COLUMN(EU_Extra!#REF!),FALSE)=0,"",VLOOKUP($A151,EU_Extra!$A:$AD,COLUMN(EU_Extra!#REF!),FALSE)),"")</f>
        <v/>
      </c>
      <c r="E151" s="3" t="str">
        <f>IFERROR(IF(VLOOKUP($A151,EU_Extra!$A:$AD,COLUMN(EU_Extra!#REF!),FALSE)=0,"",VLOOKUP($A151,EU_Extra!$A:$AD,COLUMN(EU_Extra!#REF!),FALSE)),"")</f>
        <v/>
      </c>
      <c r="F151" s="3">
        <f>IFERROR(IF(VLOOKUP($A151,EU_Extra!$A:$AD,COLUMN(EU_Extra!E$3),FALSE)=0,"",VLOOKUP($A151,EU_Extra!$A:$AD,COLUMN(EU_Extra!E$3),FALSE)),"")</f>
        <v>2.2391519999999998</v>
      </c>
      <c r="G151" s="3">
        <f>IFERROR(IF(VLOOKUP($A151,EU_Extra!$A:$AD,COLUMN(EU_Extra!F$3),FALSE)=0,"",VLOOKUP($A151,EU_Extra!$A:$AD,COLUMN(EU_Extra!F$3),FALSE)),"")</f>
        <v>2.2157</v>
      </c>
      <c r="H151" s="3">
        <f>IFERROR(IF(VLOOKUP($A151,EU_Extra!$A:$AD,COLUMN(EU_Extra!G$3),FALSE)=0,"",VLOOKUP($A151,EU_Extra!$A:$AD,COLUMN(EU_Extra!G$3),FALSE)),"")</f>
        <v>0.3135</v>
      </c>
      <c r="I151" s="3">
        <f>IFERROR(IF(VLOOKUP($A151,EU_Extra!$A:$AD,COLUMN(EU_Extra!H$3),FALSE)=0,"",VLOOKUP($A151,EU_Extra!$A:$AD,COLUMN(EU_Extra!H$3),FALSE)),"")</f>
        <v>0.96262000000000003</v>
      </c>
      <c r="J151" s="3">
        <f>IFERROR(IF(VLOOKUP($A151,EU_Extra!$A:$AD,COLUMN(EU_Extra!I$3),FALSE)=0,"",VLOOKUP($A151,EU_Extra!$A:$AD,COLUMN(EU_Extra!I$3),FALSE)),"")</f>
        <v>0.59526800000000002</v>
      </c>
      <c r="K151" s="3">
        <f>IFERROR(IF(VLOOKUP($A151,EU_Extra!$A:$AD,COLUMN(EU_Extra!J$3),FALSE)=0,"",VLOOKUP($A151,EU_Extra!$A:$AD,COLUMN(EU_Extra!J$3),FALSE)),"")</f>
        <v>0.58169999999999999</v>
      </c>
      <c r="L151" s="3">
        <f>IFERROR(IF(VLOOKUP($A151,EU_Extra!$A:$AD,COLUMN(EU_Extra!K$3),FALSE)=0,"",VLOOKUP($A151,EU_Extra!$A:$AD,COLUMN(EU_Extra!K$3),FALSE)),"")</f>
        <v>0.27305200000000002</v>
      </c>
      <c r="M151" s="3">
        <f>IFERROR(IF(VLOOKUP($A151,EU_Extra!$A:$AD,COLUMN(EU_Extra!L$3),FALSE)=0,"",VLOOKUP($A151,EU_Extra!$A:$AD,COLUMN(EU_Extra!L$3),FALSE)),"")</f>
        <v>0.23016799999999998</v>
      </c>
      <c r="N151" s="3">
        <f>IFERROR(IF(VLOOKUP($A151,EU_Extra!$A:$AD,COLUMN(EU_Extra!M$3),FALSE)=0,"",VLOOKUP($A151,EU_Extra!$A:$AD,COLUMN(EU_Extra!M$3),FALSE)),"")</f>
        <v>0.51621000000000006</v>
      </c>
      <c r="O151" s="3">
        <f>IFERROR(IF(VLOOKUP($A151,EU_Extra!$A:$AD,COLUMN(EU_Extra!N$3),FALSE)=0,"",VLOOKUP($A151,EU_Extra!$A:$AD,COLUMN(EU_Extra!N$3),FALSE)),"")</f>
        <v>0.54384399999999999</v>
      </c>
      <c r="P151" s="3">
        <f>IFERROR(IF(VLOOKUP($A151,EU_Extra!$A:$AD,COLUMN(EU_Extra!O$3),FALSE)=0,"",VLOOKUP($A151,EU_Extra!$A:$AD,COLUMN(EU_Extra!O$3),FALSE)),"")</f>
        <v>0.71747799999999995</v>
      </c>
      <c r="Q151" s="3">
        <f>IFERROR(IF(VLOOKUP($A151,EU_Extra!$A:$AD,COLUMN(EU_Extra!P$3),FALSE)=0,"",VLOOKUP($A151,EU_Extra!$A:$AD,COLUMN(EU_Extra!P$3),FALSE)),"")</f>
        <v>3.0503899999999997</v>
      </c>
      <c r="R151" s="3">
        <f>IFERROR(IF(VLOOKUP($A151,EU_Extra!$A:$AD,COLUMN(EU_Extra!Q$3),FALSE)=0,"",VLOOKUP($A151,EU_Extra!$A:$AD,COLUMN(EU_Extra!Q$3),FALSE)),"")</f>
        <v>0.32023647999999999</v>
      </c>
      <c r="S151" s="3">
        <f>IFERROR(IF(VLOOKUP($A151,EU_Extra!$A:$AD,COLUMN(EU_Extra!R$3),FALSE)=0,"",VLOOKUP($A151,EU_Extra!$A:$AD,COLUMN(EU_Extra!R$3),FALSE)),"")</f>
        <v>0.25211112000000002</v>
      </c>
      <c r="T151" s="3">
        <f>IFERROR(IF(VLOOKUP($A151,EU_Extra!$A:$AD,COLUMN(EU_Extra!S$3),FALSE)=0,"",VLOOKUP($A151,EU_Extra!$A:$AD,COLUMN(EU_Extra!S$3),FALSE)),"")</f>
        <v>0.42130620000000002</v>
      </c>
      <c r="U151" s="3">
        <f>IFERROR(IF(VLOOKUP($A151,EU_Extra!$A:$AD,COLUMN(EU_Extra!T$3),FALSE)=0,"",VLOOKUP($A151,EU_Extra!$A:$AD,COLUMN(EU_Extra!T$3),FALSE)),"")</f>
        <v>0.73784916</v>
      </c>
      <c r="V151" s="3">
        <f>IFERROR(IF(VLOOKUP($A151,EU_Extra!$A:$AD,COLUMN(EU_Extra!U$3),FALSE)=0,"",VLOOKUP($A151,EU_Extra!$A:$AD,COLUMN(EU_Extra!U$3),FALSE)),"")</f>
        <v>0.73749863999999998</v>
      </c>
      <c r="W151" s="3">
        <f>IFERROR(IF(VLOOKUP($A151,EU_Extra!$A:$AD,COLUMN(EU_Extra!V$3),FALSE)=0,"",VLOOKUP($A151,EU_Extra!$A:$AD,COLUMN(EU_Extra!V$3),FALSE)),"")</f>
        <v>0.7929859199999999</v>
      </c>
      <c r="X151" s="3">
        <f>IFERROR(IF(VLOOKUP($A151,EU_Extra!$A:$AD,COLUMN(EU_Extra!W$3),FALSE)=0,"",VLOOKUP($A151,EU_Extra!$A:$AD,COLUMN(EU_Extra!W$3),FALSE)),"")</f>
        <v>1.0090878000000001</v>
      </c>
      <c r="Y151" s="3">
        <f>IFERROR(IF(VLOOKUP($A151,EU_Extra!$A:$AD,COLUMN(EU_Extra!X$3),FALSE)=0,"",VLOOKUP($A151,EU_Extra!$A:$AD,COLUMN(EU_Extra!X$3),FALSE)),"")</f>
        <v>0.6477787599999999</v>
      </c>
      <c r="Z151" s="3">
        <f>IFERROR(IF(VLOOKUP($A151,EU_Extra!$A:$AD,COLUMN(EU_Extra!Y$3),FALSE)=0,"",VLOOKUP($A151,EU_Extra!$A:$AD,COLUMN(EU_Extra!Y$3),FALSE)),"")</f>
        <v>1.1403530799999999</v>
      </c>
      <c r="AA151" s="157">
        <f t="shared" si="34"/>
        <v>0.62379600000000002</v>
      </c>
      <c r="AB151" s="3">
        <f t="shared" si="35"/>
        <v>0.47042216000000003</v>
      </c>
      <c r="AC151" s="3">
        <f t="shared" si="36"/>
        <v>0.8465241200000001</v>
      </c>
      <c r="AD151" s="3">
        <f t="shared" si="37"/>
        <v>0.81661749333333333</v>
      </c>
      <c r="AE151" s="3">
        <f t="shared" si="38"/>
        <v>0.89406591999999985</v>
      </c>
      <c r="AF151" s="3"/>
      <c r="AG151" s="3"/>
      <c r="AH151" s="3"/>
      <c r="AI151" s="3"/>
      <c r="AJ151" s="3" t="str">
        <f>IFERROR(IF(VLOOKUP($A151,EU_Extra!$A:$AD,COLUMN(EU_Extra!AC$3),FALSE)=0,"",VLOOKUP($A151,EU_Extra!$A:$AD,COLUMN(EU_Extra!AC$3),FALSE)),"")</f>
        <v/>
      </c>
      <c r="AK151" s="3" t="str">
        <f>IFERROR(IF(VLOOKUP($A151,EU_Extra!$A:$AD,COLUMN(EU_Extra!AD$3),FALSE)=0,"",VLOOKUP($A151,EU_Extra!$A:$AD,COLUMN(EU_Extra!AD$3),FALSE)),"")</f>
        <v/>
      </c>
      <c r="AO151" s="85" t="str">
        <f t="shared" si="39"/>
        <v>Ausfuhr_CD</v>
      </c>
      <c r="AP151" s="2" t="str">
        <f t="shared" si="40"/>
        <v>Ausfuhr</v>
      </c>
      <c r="AQ151" s="2" t="str">
        <f t="shared" si="41"/>
        <v>CD</v>
      </c>
      <c r="AR151" s="2" t="str">
        <f>VLOOKUP(AQ151,Countries!A:B,2,FALSE)</f>
        <v>Kongo, Demokratische Republik</v>
      </c>
      <c r="AS151" s="3">
        <f t="shared" si="42"/>
        <v>1.1403530799999999</v>
      </c>
      <c r="AT151" s="3">
        <f t="shared" si="43"/>
        <v>0.81661749333333333</v>
      </c>
      <c r="AU151" s="3">
        <f t="shared" si="44"/>
        <v>-0.32373558666666657</v>
      </c>
      <c r="AV151" s="15">
        <f t="shared" si="45"/>
        <v>-0.28389051037982971</v>
      </c>
      <c r="AW151" s="88">
        <f t="shared" si="46"/>
        <v>1.1738313421802865E-3</v>
      </c>
      <c r="AX151" s="89">
        <f t="shared" si="47"/>
        <v>5.6503793333820295E-4</v>
      </c>
    </row>
    <row r="152" spans="1:50">
      <c r="A152" s="85" t="str">
        <f t="shared" si="33"/>
        <v>Ausfuhr_KP</v>
      </c>
      <c r="B152" s="2" t="str">
        <f t="shared" si="48"/>
        <v>Ausfuhr</v>
      </c>
      <c r="C152" s="1" t="str">
        <f>Countries!A151</f>
        <v>KP</v>
      </c>
      <c r="D152" s="3" t="str">
        <f>IFERROR(IF(VLOOKUP($A152,EU_Extra!$A:$AD,COLUMN(EU_Extra!#REF!),FALSE)=0,"",VLOOKUP($A152,EU_Extra!$A:$AD,COLUMN(EU_Extra!#REF!),FALSE)),"")</f>
        <v/>
      </c>
      <c r="E152" s="3" t="str">
        <f>IFERROR(IF(VLOOKUP($A152,EU_Extra!$A:$AD,COLUMN(EU_Extra!#REF!),FALSE)=0,"",VLOOKUP($A152,EU_Extra!$A:$AD,COLUMN(EU_Extra!#REF!),FALSE)),"")</f>
        <v/>
      </c>
      <c r="F152" s="3">
        <f>IFERROR(IF(VLOOKUP($A152,EU_Extra!$A:$AD,COLUMN(EU_Extra!E$3),FALSE)=0,"",VLOOKUP($A152,EU_Extra!$A:$AD,COLUMN(EU_Extra!E$3),FALSE)),"")</f>
        <v>5.3730399999999996</v>
      </c>
      <c r="G152" s="3">
        <f>IFERROR(IF(VLOOKUP($A152,EU_Extra!$A:$AD,COLUMN(EU_Extra!F$3),FALSE)=0,"",VLOOKUP($A152,EU_Extra!$A:$AD,COLUMN(EU_Extra!F$3),FALSE)),"")</f>
        <v>2.0425999999999997</v>
      </c>
      <c r="H152" s="3">
        <f>IFERROR(IF(VLOOKUP($A152,EU_Extra!$A:$AD,COLUMN(EU_Extra!G$3),FALSE)=0,"",VLOOKUP($A152,EU_Extra!$A:$AD,COLUMN(EU_Extra!G$3),FALSE)),"")</f>
        <v>0.17399999999999999</v>
      </c>
      <c r="I152" s="3">
        <f>IFERROR(IF(VLOOKUP($A152,EU_Extra!$A:$AD,COLUMN(EU_Extra!H$3),FALSE)=0,"",VLOOKUP($A152,EU_Extra!$A:$AD,COLUMN(EU_Extra!H$3),FALSE)),"")</f>
        <v>0.13749999999999998</v>
      </c>
      <c r="J152" s="3">
        <f>IFERROR(IF(VLOOKUP($A152,EU_Extra!$A:$AD,COLUMN(EU_Extra!I$3),FALSE)=0,"",VLOOKUP($A152,EU_Extra!$A:$AD,COLUMN(EU_Extra!I$3),FALSE)),"")</f>
        <v>0.63822999999999996</v>
      </c>
      <c r="K152" s="3" t="str">
        <f>IFERROR(IF(VLOOKUP($A152,EU_Extra!$A:$AD,COLUMN(EU_Extra!J$3),FALSE)=0,"",VLOOKUP($A152,EU_Extra!$A:$AD,COLUMN(EU_Extra!J$3),FALSE)),"")</f>
        <v/>
      </c>
      <c r="L152" s="3">
        <f>IFERROR(IF(VLOOKUP($A152,EU_Extra!$A:$AD,COLUMN(EU_Extra!K$3),FALSE)=0,"",VLOOKUP($A152,EU_Extra!$A:$AD,COLUMN(EU_Extra!K$3),FALSE)),"")</f>
        <v>0.63</v>
      </c>
      <c r="M152" s="3">
        <f>IFERROR(IF(VLOOKUP($A152,EU_Extra!$A:$AD,COLUMN(EU_Extra!L$3),FALSE)=0,"",VLOOKUP($A152,EU_Extra!$A:$AD,COLUMN(EU_Extra!L$3),FALSE)),"")</f>
        <v>1.6559999999999999</v>
      </c>
      <c r="N152" s="3">
        <f>IFERROR(IF(VLOOKUP($A152,EU_Extra!$A:$AD,COLUMN(EU_Extra!M$3),FALSE)=0,"",VLOOKUP($A152,EU_Extra!$A:$AD,COLUMN(EU_Extra!M$3),FALSE)),"")</f>
        <v>1.8427899999999999</v>
      </c>
      <c r="O152" s="3">
        <f>IFERROR(IF(VLOOKUP($A152,EU_Extra!$A:$AD,COLUMN(EU_Extra!N$3),FALSE)=0,"",VLOOKUP($A152,EU_Extra!$A:$AD,COLUMN(EU_Extra!N$3),FALSE)),"")</f>
        <v>1.9151669999999998</v>
      </c>
      <c r="P152" s="3">
        <f>IFERROR(IF(VLOOKUP($A152,EU_Extra!$A:$AD,COLUMN(EU_Extra!O$3),FALSE)=0,"",VLOOKUP($A152,EU_Extra!$A:$AD,COLUMN(EU_Extra!O$3),FALSE)),"")</f>
        <v>1.070981</v>
      </c>
      <c r="Q152" s="3">
        <f>IFERROR(IF(VLOOKUP($A152,EU_Extra!$A:$AD,COLUMN(EU_Extra!P$3),FALSE)=0,"",VLOOKUP($A152,EU_Extra!$A:$AD,COLUMN(EU_Extra!P$3),FALSE)),"")</f>
        <v>0.78724899999999998</v>
      </c>
      <c r="R152" s="3">
        <f>IFERROR(IF(VLOOKUP($A152,EU_Extra!$A:$AD,COLUMN(EU_Extra!Q$3),FALSE)=0,"",VLOOKUP($A152,EU_Extra!$A:$AD,COLUMN(EU_Extra!Q$3),FALSE)),"")</f>
        <v>5.7439600000000002E-3</v>
      </c>
      <c r="S152" s="3">
        <f>IFERROR(IF(VLOOKUP($A152,EU_Extra!$A:$AD,COLUMN(EU_Extra!R$3),FALSE)=0,"",VLOOKUP($A152,EU_Extra!$A:$AD,COLUMN(EU_Extra!R$3),FALSE)),"")</f>
        <v>1.1278240399999999</v>
      </c>
      <c r="T152" s="3">
        <f>IFERROR(IF(VLOOKUP($A152,EU_Extra!$A:$AD,COLUMN(EU_Extra!S$3),FALSE)=0,"",VLOOKUP($A152,EU_Extra!$A:$AD,COLUMN(EU_Extra!S$3),FALSE)),"")</f>
        <v>2.7499999999999996E-4</v>
      </c>
      <c r="U152" s="3">
        <f>IFERROR(IF(VLOOKUP($A152,EU_Extra!$A:$AD,COLUMN(EU_Extra!T$3),FALSE)=0,"",VLOOKUP($A152,EU_Extra!$A:$AD,COLUMN(EU_Extra!T$3),FALSE)),"")</f>
        <v>1.3114409999999999</v>
      </c>
      <c r="V152" s="3">
        <f>IFERROR(IF(VLOOKUP($A152,EU_Extra!$A:$AD,COLUMN(EU_Extra!U$3),FALSE)=0,"",VLOOKUP($A152,EU_Extra!$A:$AD,COLUMN(EU_Extra!U$3),FALSE)),"")</f>
        <v>0.26501223999999995</v>
      </c>
      <c r="W152" s="3">
        <f>IFERROR(IF(VLOOKUP($A152,EU_Extra!$A:$AD,COLUMN(EU_Extra!V$3),FALSE)=0,"",VLOOKUP($A152,EU_Extra!$A:$AD,COLUMN(EU_Extra!V$3),FALSE)),"")</f>
        <v>2.6867999999999999</v>
      </c>
      <c r="X152" s="3">
        <f>IFERROR(IF(VLOOKUP($A152,EU_Extra!$A:$AD,COLUMN(EU_Extra!W$3),FALSE)=0,"",VLOOKUP($A152,EU_Extra!$A:$AD,COLUMN(EU_Extra!W$3),FALSE)),"")</f>
        <v>0.32400000000000001</v>
      </c>
      <c r="Y152" s="3" t="str">
        <f>IFERROR(IF(VLOOKUP($A152,EU_Extra!$A:$AD,COLUMN(EU_Extra!X$3),FALSE)=0,"",VLOOKUP($A152,EU_Extra!$A:$AD,COLUMN(EU_Extra!X$3),FALSE)),"")</f>
        <v/>
      </c>
      <c r="Z152" s="3" t="str">
        <f>IFERROR(IF(VLOOKUP($A152,EU_Extra!$A:$AD,COLUMN(EU_Extra!Y$3),FALSE)=0,"",VLOOKUP($A152,EU_Extra!$A:$AD,COLUMN(EU_Extra!Y$3),FALSE)),"")</f>
        <v/>
      </c>
      <c r="AA152" s="157">
        <f t="shared" si="34"/>
        <v>0.31657666666666667</v>
      </c>
      <c r="AB152" s="3">
        <f t="shared" si="35"/>
        <v>0.81318001333333323</v>
      </c>
      <c r="AC152" s="3">
        <f t="shared" si="36"/>
        <v>1.0919374133333333</v>
      </c>
      <c r="AD152" s="3">
        <f t="shared" si="37"/>
        <v>1.5053999999999998</v>
      </c>
      <c r="AE152" s="3" t="str">
        <f t="shared" si="38"/>
        <v/>
      </c>
      <c r="AF152" s="3"/>
      <c r="AG152" s="3"/>
      <c r="AH152" s="3"/>
      <c r="AI152" s="3"/>
      <c r="AJ152" s="3" t="str">
        <f>IFERROR(IF(VLOOKUP($A152,EU_Extra!$A:$AD,COLUMN(EU_Extra!AC$3),FALSE)=0,"",VLOOKUP($A152,EU_Extra!$A:$AD,COLUMN(EU_Extra!AC$3),FALSE)),"")</f>
        <v/>
      </c>
      <c r="AK152" s="3" t="str">
        <f>IFERROR(IF(VLOOKUP($A152,EU_Extra!$A:$AD,COLUMN(EU_Extra!AD$3),FALSE)=0,"",VLOOKUP($A152,EU_Extra!$A:$AD,COLUMN(EU_Extra!AD$3),FALSE)),"")</f>
        <v/>
      </c>
      <c r="AO152" s="85" t="str">
        <f t="shared" si="39"/>
        <v>Ausfuhr_KP</v>
      </c>
      <c r="AP152" s="2" t="str">
        <f t="shared" si="40"/>
        <v>Ausfuhr</v>
      </c>
      <c r="AQ152" s="2" t="str">
        <f t="shared" si="41"/>
        <v>KP</v>
      </c>
      <c r="AR152" s="2" t="str">
        <f>VLOOKUP(AQ152,Countries!A:B,2,FALSE)</f>
        <v>Korea, Demokratische Volksrepublik</v>
      </c>
      <c r="AS152" s="3" t="str">
        <f t="shared" si="42"/>
        <v/>
      </c>
      <c r="AT152" s="3">
        <f t="shared" si="43"/>
        <v>1.5053999999999998</v>
      </c>
      <c r="AU152" s="3" t="str">
        <f t="shared" si="44"/>
        <v/>
      </c>
      <c r="AV152" s="15" t="str">
        <f t="shared" si="45"/>
        <v/>
      </c>
      <c r="AW152" s="88" t="str">
        <f t="shared" si="46"/>
        <v/>
      </c>
      <c r="AX152" s="89">
        <f t="shared" si="47"/>
        <v>1.0414998314353654E-3</v>
      </c>
    </row>
    <row r="153" spans="1:50">
      <c r="A153" s="85" t="str">
        <f t="shared" si="33"/>
        <v>Ausfuhr_XK</v>
      </c>
      <c r="B153" s="2" t="str">
        <f t="shared" si="48"/>
        <v>Ausfuhr</v>
      </c>
      <c r="C153" s="1" t="str">
        <f>Countries!A152</f>
        <v>XK</v>
      </c>
      <c r="D153" s="3" t="str">
        <f>IFERROR(IF(VLOOKUP($A153,EU_Extra!$A:$AD,COLUMN(EU_Extra!#REF!),FALSE)=0,"",VLOOKUP($A153,EU_Extra!$A:$AD,COLUMN(EU_Extra!#REF!),FALSE)),"")</f>
        <v/>
      </c>
      <c r="E153" s="3" t="str">
        <f>IFERROR(IF(VLOOKUP($A153,EU_Extra!$A:$AD,COLUMN(EU_Extra!#REF!),FALSE)=0,"",VLOOKUP($A153,EU_Extra!$A:$AD,COLUMN(EU_Extra!#REF!),FALSE)),"")</f>
        <v/>
      </c>
      <c r="F153" s="3" t="str">
        <f>IFERROR(IF(VLOOKUP($A153,EU_Extra!$A:$AD,COLUMN(EU_Extra!E$3),FALSE)=0,"",VLOOKUP($A153,EU_Extra!$A:$AD,COLUMN(EU_Extra!E$3),FALSE)),"")</f>
        <v/>
      </c>
      <c r="G153" s="3" t="str">
        <f>IFERROR(IF(VLOOKUP($A153,EU_Extra!$A:$AD,COLUMN(EU_Extra!F$3),FALSE)=0,"",VLOOKUP($A153,EU_Extra!$A:$AD,COLUMN(EU_Extra!F$3),FALSE)),"")</f>
        <v/>
      </c>
      <c r="H153" s="3" t="str">
        <f>IFERROR(IF(VLOOKUP($A153,EU_Extra!$A:$AD,COLUMN(EU_Extra!G$3),FALSE)=0,"",VLOOKUP($A153,EU_Extra!$A:$AD,COLUMN(EU_Extra!G$3),FALSE)),"")</f>
        <v/>
      </c>
      <c r="I153" s="3">
        <f>IFERROR(IF(VLOOKUP($A153,EU_Extra!$A:$AD,COLUMN(EU_Extra!H$3),FALSE)=0,"",VLOOKUP($A153,EU_Extra!$A:$AD,COLUMN(EU_Extra!H$3),FALSE)),"")</f>
        <v>4.5830000000000002</v>
      </c>
      <c r="J153" s="3">
        <f>IFERROR(IF(VLOOKUP($A153,EU_Extra!$A:$AD,COLUMN(EU_Extra!I$3),FALSE)=0,"",VLOOKUP($A153,EU_Extra!$A:$AD,COLUMN(EU_Extra!I$3),FALSE)),"")</f>
        <v>6.4698120000000001</v>
      </c>
      <c r="K153" s="3">
        <f>IFERROR(IF(VLOOKUP($A153,EU_Extra!$A:$AD,COLUMN(EU_Extra!J$3),FALSE)=0,"",VLOOKUP($A153,EU_Extra!$A:$AD,COLUMN(EU_Extra!J$3),FALSE)),"")</f>
        <v>1.0696000000000001E-2</v>
      </c>
      <c r="L153" s="3">
        <f>IFERROR(IF(VLOOKUP($A153,EU_Extra!$A:$AD,COLUMN(EU_Extra!K$3),FALSE)=0,"",VLOOKUP($A153,EU_Extra!$A:$AD,COLUMN(EU_Extra!K$3),FALSE)),"")</f>
        <v>1.4939999999999998E-2</v>
      </c>
      <c r="M153" s="3">
        <f>IFERROR(IF(VLOOKUP($A153,EU_Extra!$A:$AD,COLUMN(EU_Extra!L$3),FALSE)=0,"",VLOOKUP($A153,EU_Extra!$A:$AD,COLUMN(EU_Extra!L$3),FALSE)),"")</f>
        <v>3.9875239999999996</v>
      </c>
      <c r="N153" s="3">
        <f>IFERROR(IF(VLOOKUP($A153,EU_Extra!$A:$AD,COLUMN(EU_Extra!M$3),FALSE)=0,"",VLOOKUP($A153,EU_Extra!$A:$AD,COLUMN(EU_Extra!M$3),FALSE)),"")</f>
        <v>0.89339539999999995</v>
      </c>
      <c r="O153" s="3">
        <f>IFERROR(IF(VLOOKUP($A153,EU_Extra!$A:$AD,COLUMN(EU_Extra!N$3),FALSE)=0,"",VLOOKUP($A153,EU_Extra!$A:$AD,COLUMN(EU_Extra!N$3),FALSE)),"")</f>
        <v>3.0069119999999998E-2</v>
      </c>
      <c r="P153" s="3">
        <f>IFERROR(IF(VLOOKUP($A153,EU_Extra!$A:$AD,COLUMN(EU_Extra!O$3),FALSE)=0,"",VLOOKUP($A153,EU_Extra!$A:$AD,COLUMN(EU_Extra!O$3),FALSE)),"")</f>
        <v>3.8344119999999995E-2</v>
      </c>
      <c r="Q153" s="3">
        <f>IFERROR(IF(VLOOKUP($A153,EU_Extra!$A:$AD,COLUMN(EU_Extra!P$3),FALSE)=0,"",VLOOKUP($A153,EU_Extra!$A:$AD,COLUMN(EU_Extra!P$3),FALSE)),"")</f>
        <v>1.6389999999999998E-2</v>
      </c>
      <c r="R153" s="3">
        <f>IFERROR(IF(VLOOKUP($A153,EU_Extra!$A:$AD,COLUMN(EU_Extra!Q$3),FALSE)=0,"",VLOOKUP($A153,EU_Extra!$A:$AD,COLUMN(EU_Extra!Q$3),FALSE)),"")</f>
        <v>4.6246399999999993E-2</v>
      </c>
      <c r="S153" s="3">
        <f>IFERROR(IF(VLOOKUP($A153,EU_Extra!$A:$AD,COLUMN(EU_Extra!R$3),FALSE)=0,"",VLOOKUP($A153,EU_Extra!$A:$AD,COLUMN(EU_Extra!R$3),FALSE)),"")</f>
        <v>4.9470599999999997E-2</v>
      </c>
      <c r="T153" s="3">
        <f>IFERROR(IF(VLOOKUP($A153,EU_Extra!$A:$AD,COLUMN(EU_Extra!S$3),FALSE)=0,"",VLOOKUP($A153,EU_Extra!$A:$AD,COLUMN(EU_Extra!S$3),FALSE)),"")</f>
        <v>2.6645500799999997</v>
      </c>
      <c r="U153" s="3">
        <f>IFERROR(IF(VLOOKUP($A153,EU_Extra!$A:$AD,COLUMN(EU_Extra!T$3),FALSE)=0,"",VLOOKUP($A153,EU_Extra!$A:$AD,COLUMN(EU_Extra!T$3),FALSE)),"")</f>
        <v>6.5326640000000005E-2</v>
      </c>
      <c r="V153" s="3">
        <f>IFERROR(IF(VLOOKUP($A153,EU_Extra!$A:$AD,COLUMN(EU_Extra!U$3),FALSE)=0,"",VLOOKUP($A153,EU_Extra!$A:$AD,COLUMN(EU_Extra!U$3),FALSE)),"")</f>
        <v>2.0616267600000002</v>
      </c>
      <c r="W153" s="3">
        <f>IFERROR(IF(VLOOKUP($A153,EU_Extra!$A:$AD,COLUMN(EU_Extra!V$3),FALSE)=0,"",VLOOKUP($A153,EU_Extra!$A:$AD,COLUMN(EU_Extra!V$3),FALSE)),"")</f>
        <v>20.062182</v>
      </c>
      <c r="X153" s="3">
        <f>IFERROR(IF(VLOOKUP($A153,EU_Extra!$A:$AD,COLUMN(EU_Extra!W$3),FALSE)=0,"",VLOOKUP($A153,EU_Extra!$A:$AD,COLUMN(EU_Extra!W$3),FALSE)),"")</f>
        <v>32.040362599999995</v>
      </c>
      <c r="Y153" s="3">
        <f>IFERROR(IF(VLOOKUP($A153,EU_Extra!$A:$AD,COLUMN(EU_Extra!X$3),FALSE)=0,"",VLOOKUP($A153,EU_Extra!$A:$AD,COLUMN(EU_Extra!X$3),FALSE)),"")</f>
        <v>10.295485319999999</v>
      </c>
      <c r="Z153" s="3">
        <f>IFERROR(IF(VLOOKUP($A153,EU_Extra!$A:$AD,COLUMN(EU_Extra!Y$3),FALSE)=0,"",VLOOKUP($A153,EU_Extra!$A:$AD,COLUMN(EU_Extra!Y$3),FALSE)),"")</f>
        <v>15.2047078</v>
      </c>
      <c r="AA153" s="157">
        <f t="shared" si="34"/>
        <v>5.5264059999999997</v>
      </c>
      <c r="AB153" s="3">
        <f t="shared" si="35"/>
        <v>0.92644910666666647</v>
      </c>
      <c r="AC153" s="3">
        <f t="shared" si="36"/>
        <v>18.054723786666667</v>
      </c>
      <c r="AD153" s="3">
        <f t="shared" si="37"/>
        <v>20.799343306666664</v>
      </c>
      <c r="AE153" s="3">
        <f t="shared" si="38"/>
        <v>12.750096559999999</v>
      </c>
      <c r="AF153" s="3"/>
      <c r="AG153" s="3"/>
      <c r="AH153" s="3"/>
      <c r="AI153" s="3"/>
      <c r="AJ153" s="3" t="str">
        <f>IFERROR(IF(VLOOKUP($A153,EU_Extra!$A:$AD,COLUMN(EU_Extra!AC$3),FALSE)=0,"",VLOOKUP($A153,EU_Extra!$A:$AD,COLUMN(EU_Extra!AC$3),FALSE)),"")</f>
        <v/>
      </c>
      <c r="AK153" s="3" t="str">
        <f>IFERROR(IF(VLOOKUP($A153,EU_Extra!$A:$AD,COLUMN(EU_Extra!AD$3),FALSE)=0,"",VLOOKUP($A153,EU_Extra!$A:$AD,COLUMN(EU_Extra!AD$3),FALSE)),"")</f>
        <v/>
      </c>
      <c r="AO153" s="85" t="str">
        <f t="shared" si="39"/>
        <v>Ausfuhr_XK</v>
      </c>
      <c r="AP153" s="2" t="str">
        <f t="shared" si="40"/>
        <v>Ausfuhr</v>
      </c>
      <c r="AQ153" s="2" t="str">
        <f t="shared" si="41"/>
        <v>XK</v>
      </c>
      <c r="AR153" s="2" t="str">
        <f>VLOOKUP(AQ153,Countries!A:B,2,FALSE)</f>
        <v>Kosovo</v>
      </c>
      <c r="AS153" s="3">
        <f t="shared" si="42"/>
        <v>15.2047078</v>
      </c>
      <c r="AT153" s="3">
        <f t="shared" si="43"/>
        <v>20.799343306666664</v>
      </c>
      <c r="AU153" s="3">
        <f t="shared" si="44"/>
        <v>5.5946355066666644</v>
      </c>
      <c r="AV153" s="15">
        <f t="shared" si="45"/>
        <v>0.36795431132013168</v>
      </c>
      <c r="AW153" s="88">
        <f t="shared" si="46"/>
        <v>1.564926129768569E-2</v>
      </c>
      <c r="AX153" s="89">
        <f t="shared" si="47"/>
        <v>1.4387962837589301E-2</v>
      </c>
    </row>
    <row r="154" spans="1:50">
      <c r="A154" s="85" t="str">
        <f t="shared" si="33"/>
        <v>Ausfuhr_HR</v>
      </c>
      <c r="B154" s="2" t="str">
        <f t="shared" si="48"/>
        <v>Ausfuhr</v>
      </c>
      <c r="C154" s="1" t="str">
        <f>Countries!A153</f>
        <v>HR</v>
      </c>
      <c r="D154" s="3" t="str">
        <f>IFERROR(IF(VLOOKUP($A154,EU_Extra!$A:$AD,COLUMN(EU_Extra!#REF!),FALSE)=0,"",VLOOKUP($A154,EU_Extra!$A:$AD,COLUMN(EU_Extra!#REF!),FALSE)),"")</f>
        <v/>
      </c>
      <c r="E154" s="3" t="str">
        <f>IFERROR(IF(VLOOKUP($A154,EU_Extra!$A:$AD,COLUMN(EU_Extra!#REF!),FALSE)=0,"",VLOOKUP($A154,EU_Extra!$A:$AD,COLUMN(EU_Extra!#REF!),FALSE)),"")</f>
        <v/>
      </c>
      <c r="F154" s="3" t="str">
        <f>IFERROR(IF(VLOOKUP($A154,EU_Extra!$A:$AD,COLUMN(EU_Extra!E$3),FALSE)=0,"",VLOOKUP($A154,EU_Extra!$A:$AD,COLUMN(EU_Extra!E$3),FALSE)),"")</f>
        <v/>
      </c>
      <c r="G154" s="3" t="str">
        <f>IFERROR(IF(VLOOKUP($A154,EU_Extra!$A:$AD,COLUMN(EU_Extra!F$3),FALSE)=0,"",VLOOKUP($A154,EU_Extra!$A:$AD,COLUMN(EU_Extra!F$3),FALSE)),"")</f>
        <v/>
      </c>
      <c r="H154" s="3" t="str">
        <f>IFERROR(IF(VLOOKUP($A154,EU_Extra!$A:$AD,COLUMN(EU_Extra!G$3),FALSE)=0,"",VLOOKUP($A154,EU_Extra!$A:$AD,COLUMN(EU_Extra!G$3),FALSE)),"")</f>
        <v/>
      </c>
      <c r="I154" s="3" t="str">
        <f>IFERROR(IF(VLOOKUP($A154,EU_Extra!$A:$AD,COLUMN(EU_Extra!H$3),FALSE)=0,"",VLOOKUP($A154,EU_Extra!$A:$AD,COLUMN(EU_Extra!H$3),FALSE)),"")</f>
        <v/>
      </c>
      <c r="J154" s="3" t="str">
        <f>IFERROR(IF(VLOOKUP($A154,EU_Extra!$A:$AD,COLUMN(EU_Extra!I$3),FALSE)=0,"",VLOOKUP($A154,EU_Extra!$A:$AD,COLUMN(EU_Extra!I$3),FALSE)),"")</f>
        <v/>
      </c>
      <c r="K154" s="3" t="str">
        <f>IFERROR(IF(VLOOKUP($A154,EU_Extra!$A:$AD,COLUMN(EU_Extra!J$3),FALSE)=0,"",VLOOKUP($A154,EU_Extra!$A:$AD,COLUMN(EU_Extra!J$3),FALSE)),"")</f>
        <v/>
      </c>
      <c r="L154" s="3" t="str">
        <f>IFERROR(IF(VLOOKUP($A154,EU_Extra!$A:$AD,COLUMN(EU_Extra!K$3),FALSE)=0,"",VLOOKUP($A154,EU_Extra!$A:$AD,COLUMN(EU_Extra!K$3),FALSE)),"")</f>
        <v/>
      </c>
      <c r="M154" s="3" t="str">
        <f>IFERROR(IF(VLOOKUP($A154,EU_Extra!$A:$AD,COLUMN(EU_Extra!L$3),FALSE)=0,"",VLOOKUP($A154,EU_Extra!$A:$AD,COLUMN(EU_Extra!L$3),FALSE)),"")</f>
        <v/>
      </c>
      <c r="N154" s="3" t="str">
        <f>IFERROR(IF(VLOOKUP($A154,EU_Extra!$A:$AD,COLUMN(EU_Extra!M$3),FALSE)=0,"",VLOOKUP($A154,EU_Extra!$A:$AD,COLUMN(EU_Extra!M$3),FALSE)),"")</f>
        <v/>
      </c>
      <c r="O154" s="3" t="str">
        <f>IFERROR(IF(VLOOKUP($A154,EU_Extra!$A:$AD,COLUMN(EU_Extra!N$3),FALSE)=0,"",VLOOKUP($A154,EU_Extra!$A:$AD,COLUMN(EU_Extra!N$3),FALSE)),"")</f>
        <v/>
      </c>
      <c r="P154" s="3" t="str">
        <f>IFERROR(IF(VLOOKUP($A154,EU_Extra!$A:$AD,COLUMN(EU_Extra!O$3),FALSE)=0,"",VLOOKUP($A154,EU_Extra!$A:$AD,COLUMN(EU_Extra!O$3),FALSE)),"")</f>
        <v/>
      </c>
      <c r="Q154" s="3" t="str">
        <f>IFERROR(IF(VLOOKUP($A154,EU_Extra!$A:$AD,COLUMN(EU_Extra!P$3),FALSE)=0,"",VLOOKUP($A154,EU_Extra!$A:$AD,COLUMN(EU_Extra!P$3),FALSE)),"")</f>
        <v/>
      </c>
      <c r="R154" s="3" t="str">
        <f>IFERROR(IF(VLOOKUP($A154,EU_Extra!$A:$AD,COLUMN(EU_Extra!Q$3),FALSE)=0,"",VLOOKUP($A154,EU_Extra!$A:$AD,COLUMN(EU_Extra!Q$3),FALSE)),"")</f>
        <v/>
      </c>
      <c r="S154" s="3" t="str">
        <f>IFERROR(IF(VLOOKUP($A154,EU_Extra!$A:$AD,COLUMN(EU_Extra!R$3),FALSE)=0,"",VLOOKUP($A154,EU_Extra!$A:$AD,COLUMN(EU_Extra!R$3),FALSE)),"")</f>
        <v/>
      </c>
      <c r="T154" s="3" t="str">
        <f>IFERROR(IF(VLOOKUP($A154,EU_Extra!$A:$AD,COLUMN(EU_Extra!S$3),FALSE)=0,"",VLOOKUP($A154,EU_Extra!$A:$AD,COLUMN(EU_Extra!S$3),FALSE)),"")</f>
        <v/>
      </c>
      <c r="U154" s="3" t="str">
        <f>IFERROR(IF(VLOOKUP($A154,EU_Extra!$A:$AD,COLUMN(EU_Extra!T$3),FALSE)=0,"",VLOOKUP($A154,EU_Extra!$A:$AD,COLUMN(EU_Extra!T$3),FALSE)),"")</f>
        <v/>
      </c>
      <c r="V154" s="3" t="str">
        <f>IFERROR(IF(VLOOKUP($A154,EU_Extra!$A:$AD,COLUMN(EU_Extra!U$3),FALSE)=0,"",VLOOKUP($A154,EU_Extra!$A:$AD,COLUMN(EU_Extra!U$3),FALSE)),"")</f>
        <v/>
      </c>
      <c r="W154" s="3" t="str">
        <f>IFERROR(IF(VLOOKUP($A154,EU_Extra!$A:$AD,COLUMN(EU_Extra!V$3),FALSE)=0,"",VLOOKUP($A154,EU_Extra!$A:$AD,COLUMN(EU_Extra!V$3),FALSE)),"")</f>
        <v/>
      </c>
      <c r="X154" s="3" t="str">
        <f>IFERROR(IF(VLOOKUP($A154,EU_Extra!$A:$AD,COLUMN(EU_Extra!W$3),FALSE)=0,"",VLOOKUP($A154,EU_Extra!$A:$AD,COLUMN(EU_Extra!W$3),FALSE)),"")</f>
        <v/>
      </c>
      <c r="Y154" s="3" t="str">
        <f>IFERROR(IF(VLOOKUP($A154,EU_Extra!$A:$AD,COLUMN(EU_Extra!X$3),FALSE)=0,"",VLOOKUP($A154,EU_Extra!$A:$AD,COLUMN(EU_Extra!X$3),FALSE)),"")</f>
        <v/>
      </c>
      <c r="Z154" s="3" t="str">
        <f>IFERROR(IF(VLOOKUP($A154,EU_Extra!$A:$AD,COLUMN(EU_Extra!Y$3),FALSE)=0,"",VLOOKUP($A154,EU_Extra!$A:$AD,COLUMN(EU_Extra!Y$3),FALSE)),"")</f>
        <v/>
      </c>
      <c r="AA154" s="157">
        <f t="shared" si="34"/>
        <v>0</v>
      </c>
      <c r="AB154" s="3">
        <f t="shared" si="35"/>
        <v>0</v>
      </c>
      <c r="AC154" s="3">
        <f t="shared" si="36"/>
        <v>0</v>
      </c>
      <c r="AD154" s="3">
        <f t="shared" si="37"/>
        <v>0</v>
      </c>
      <c r="AE154" s="3" t="str">
        <f t="shared" si="38"/>
        <v/>
      </c>
      <c r="AF154" s="3"/>
      <c r="AG154" s="3"/>
      <c r="AH154" s="3"/>
      <c r="AI154" s="3"/>
      <c r="AJ154" s="3" t="str">
        <f>IFERROR(IF(VLOOKUP($A154,EU_Extra!$A:$AD,COLUMN(EU_Extra!AC$3),FALSE)=0,"",VLOOKUP($A154,EU_Extra!$A:$AD,COLUMN(EU_Extra!AC$3),FALSE)),"")</f>
        <v/>
      </c>
      <c r="AK154" s="3" t="str">
        <f>IFERROR(IF(VLOOKUP($A154,EU_Extra!$A:$AD,COLUMN(EU_Extra!AD$3),FALSE)=0,"",VLOOKUP($A154,EU_Extra!$A:$AD,COLUMN(EU_Extra!AD$3),FALSE)),"")</f>
        <v/>
      </c>
      <c r="AO154" s="85" t="str">
        <f t="shared" si="39"/>
        <v>Ausfuhr_HR</v>
      </c>
      <c r="AP154" s="2" t="str">
        <f t="shared" si="40"/>
        <v>Ausfuhr</v>
      </c>
      <c r="AQ154" s="2" t="str">
        <f t="shared" si="41"/>
        <v>HR</v>
      </c>
      <c r="AR154" s="2" t="str">
        <f>VLOOKUP(AQ154,Countries!A:B,2,FALSE)</f>
        <v>Kroatien</v>
      </c>
      <c r="AS154" s="3" t="str">
        <f t="shared" si="42"/>
        <v/>
      </c>
      <c r="AT154" s="3">
        <f t="shared" si="43"/>
        <v>0</v>
      </c>
      <c r="AU154" s="3" t="str">
        <f t="shared" si="44"/>
        <v/>
      </c>
      <c r="AV154" s="15" t="str">
        <f t="shared" si="45"/>
        <v/>
      </c>
      <c r="AW154" s="88" t="str">
        <f t="shared" si="46"/>
        <v/>
      </c>
      <c r="AX154" s="89">
        <f t="shared" si="47"/>
        <v>1.5099999999999999E-7</v>
      </c>
    </row>
    <row r="155" spans="1:50">
      <c r="A155" s="85" t="str">
        <f t="shared" si="33"/>
        <v>Ausfuhr_CU</v>
      </c>
      <c r="B155" s="2" t="str">
        <f t="shared" si="48"/>
        <v>Ausfuhr</v>
      </c>
      <c r="C155" s="1" t="str">
        <f>Countries!A154</f>
        <v>CU</v>
      </c>
      <c r="D155" s="3" t="str">
        <f>IFERROR(IF(VLOOKUP($A155,EU_Extra!$A:$AD,COLUMN(EU_Extra!#REF!),FALSE)=0,"",VLOOKUP($A155,EU_Extra!$A:$AD,COLUMN(EU_Extra!#REF!),FALSE)),"")</f>
        <v/>
      </c>
      <c r="E155" s="3" t="str">
        <f>IFERROR(IF(VLOOKUP($A155,EU_Extra!$A:$AD,COLUMN(EU_Extra!#REF!),FALSE)=0,"",VLOOKUP($A155,EU_Extra!$A:$AD,COLUMN(EU_Extra!#REF!),FALSE)),"")</f>
        <v/>
      </c>
      <c r="F155" s="3">
        <f>IFERROR(IF(VLOOKUP($A155,EU_Extra!$A:$AD,COLUMN(EU_Extra!E$3),FALSE)=0,"",VLOOKUP($A155,EU_Extra!$A:$AD,COLUMN(EU_Extra!E$3),FALSE)),"")</f>
        <v>4.24E-2</v>
      </c>
      <c r="G155" s="3">
        <f>IFERROR(IF(VLOOKUP($A155,EU_Extra!$A:$AD,COLUMN(EU_Extra!F$3),FALSE)=0,"",VLOOKUP($A155,EU_Extra!$A:$AD,COLUMN(EU_Extra!F$3),FALSE)),"")</f>
        <v>1.9400000000000001E-2</v>
      </c>
      <c r="H155" s="3">
        <f>IFERROR(IF(VLOOKUP($A155,EU_Extra!$A:$AD,COLUMN(EU_Extra!G$3),FALSE)=0,"",VLOOKUP($A155,EU_Extra!$A:$AD,COLUMN(EU_Extra!G$3),FALSE)),"")</f>
        <v>5.0000000000000001E-3</v>
      </c>
      <c r="I155" s="3">
        <f>IFERROR(IF(VLOOKUP($A155,EU_Extra!$A:$AD,COLUMN(EU_Extra!H$3),FALSE)=0,"",VLOOKUP($A155,EU_Extra!$A:$AD,COLUMN(EU_Extra!H$3),FALSE)),"")</f>
        <v>4.1799999999999997E-2</v>
      </c>
      <c r="J155" s="3">
        <f>IFERROR(IF(VLOOKUP($A155,EU_Extra!$A:$AD,COLUMN(EU_Extra!I$3),FALSE)=0,"",VLOOKUP($A155,EU_Extra!$A:$AD,COLUMN(EU_Extra!I$3),FALSE)),"")</f>
        <v>2.4399999999999998E-2</v>
      </c>
      <c r="K155" s="3">
        <f>IFERROR(IF(VLOOKUP($A155,EU_Extra!$A:$AD,COLUMN(EU_Extra!J$3),FALSE)=0,"",VLOOKUP($A155,EU_Extra!$A:$AD,COLUMN(EU_Extra!J$3),FALSE)),"")</f>
        <v>6.5500000000000003E-2</v>
      </c>
      <c r="L155" s="3">
        <f>IFERROR(IF(VLOOKUP($A155,EU_Extra!$A:$AD,COLUMN(EU_Extra!K$3),FALSE)=0,"",VLOOKUP($A155,EU_Extra!$A:$AD,COLUMN(EU_Extra!K$3),FALSE)),"")</f>
        <v>6.9999999999999993E-3</v>
      </c>
      <c r="M155" s="3">
        <f>IFERROR(IF(VLOOKUP($A155,EU_Extra!$A:$AD,COLUMN(EU_Extra!L$3),FALSE)=0,"",VLOOKUP($A155,EU_Extra!$A:$AD,COLUMN(EU_Extra!L$3),FALSE)),"")</f>
        <v>8.8999999999999999E-3</v>
      </c>
      <c r="N155" s="3">
        <f>IFERROR(IF(VLOOKUP($A155,EU_Extra!$A:$AD,COLUMN(EU_Extra!M$3),FALSE)=0,"",VLOOKUP($A155,EU_Extra!$A:$AD,COLUMN(EU_Extra!M$3),FALSE)),"")</f>
        <v>1.036E-3</v>
      </c>
      <c r="O155" s="3">
        <f>IFERROR(IF(VLOOKUP($A155,EU_Extra!$A:$AD,COLUMN(EU_Extra!N$3),FALSE)=0,"",VLOOKUP($A155,EU_Extra!$A:$AD,COLUMN(EU_Extra!N$3),FALSE)),"")</f>
        <v>6.2229999999999994E-3</v>
      </c>
      <c r="P155" s="3">
        <f>IFERROR(IF(VLOOKUP($A155,EU_Extra!$A:$AD,COLUMN(EU_Extra!O$3),FALSE)=0,"",VLOOKUP($A155,EU_Extra!$A:$AD,COLUMN(EU_Extra!O$3),FALSE)),"")</f>
        <v>4.1649999999999994E-3</v>
      </c>
      <c r="Q155" s="3">
        <f>IFERROR(IF(VLOOKUP($A155,EU_Extra!$A:$AD,COLUMN(EU_Extra!P$3),FALSE)=0,"",VLOOKUP($A155,EU_Extra!$A:$AD,COLUMN(EU_Extra!P$3),FALSE)),"")</f>
        <v>8.2549199999999989E-3</v>
      </c>
      <c r="R155" s="3">
        <f>IFERROR(IF(VLOOKUP($A155,EU_Extra!$A:$AD,COLUMN(EU_Extra!Q$3),FALSE)=0,"",VLOOKUP($A155,EU_Extra!$A:$AD,COLUMN(EU_Extra!Q$3),FALSE)),"")</f>
        <v>3.5166399999999997E-3</v>
      </c>
      <c r="S155" s="3">
        <f>IFERROR(IF(VLOOKUP($A155,EU_Extra!$A:$AD,COLUMN(EU_Extra!R$3),FALSE)=0,"",VLOOKUP($A155,EU_Extra!$A:$AD,COLUMN(EU_Extra!R$3),FALSE)),"")</f>
        <v>4.7264400000000002E-3</v>
      </c>
      <c r="T155" s="3">
        <f>IFERROR(IF(VLOOKUP($A155,EU_Extra!$A:$AD,COLUMN(EU_Extra!S$3),FALSE)=0,"",VLOOKUP($A155,EU_Extra!$A:$AD,COLUMN(EU_Extra!S$3),FALSE)),"")</f>
        <v>5.9009999999999991E-3</v>
      </c>
      <c r="U155" s="3">
        <f>IFERROR(IF(VLOOKUP($A155,EU_Extra!$A:$AD,COLUMN(EU_Extra!T$3),FALSE)=0,"",VLOOKUP($A155,EU_Extra!$A:$AD,COLUMN(EU_Extra!T$3),FALSE)),"")</f>
        <v>1.6414999999999999E-2</v>
      </c>
      <c r="V155" s="3">
        <f>IFERROR(IF(VLOOKUP($A155,EU_Extra!$A:$AD,COLUMN(EU_Extra!U$3),FALSE)=0,"",VLOOKUP($A155,EU_Extra!$A:$AD,COLUMN(EU_Extra!U$3),FALSE)),"")</f>
        <v>44.021539839999996</v>
      </c>
      <c r="W155" s="3">
        <f>IFERROR(IF(VLOOKUP($A155,EU_Extra!$A:$AD,COLUMN(EU_Extra!V$3),FALSE)=0,"",VLOOKUP($A155,EU_Extra!$A:$AD,COLUMN(EU_Extra!V$3),FALSE)),"")</f>
        <v>6.9528000000000005E-4</v>
      </c>
      <c r="X155" s="3">
        <f>IFERROR(IF(VLOOKUP($A155,EU_Extra!$A:$AD,COLUMN(EU_Extra!W$3),FALSE)=0,"",VLOOKUP($A155,EU_Extra!$A:$AD,COLUMN(EU_Extra!W$3),FALSE)),"")</f>
        <v>2.7304719999999998E-2</v>
      </c>
      <c r="Y155" s="3">
        <f>IFERROR(IF(VLOOKUP($A155,EU_Extra!$A:$AD,COLUMN(EU_Extra!X$3),FALSE)=0,"",VLOOKUP($A155,EU_Extra!$A:$AD,COLUMN(EU_Extra!X$3),FALSE)),"")</f>
        <v>1.1656800000000001E-3</v>
      </c>
      <c r="Z155" s="3">
        <f>IFERROR(IF(VLOOKUP($A155,EU_Extra!$A:$AD,COLUMN(EU_Extra!Y$3),FALSE)=0,"",VLOOKUP($A155,EU_Extra!$A:$AD,COLUMN(EU_Extra!Y$3),FALSE)),"")</f>
        <v>8.9996399999999997E-3</v>
      </c>
      <c r="AA155" s="157">
        <f t="shared" si="34"/>
        <v>2.3733333333333329E-2</v>
      </c>
      <c r="AB155" s="3">
        <f t="shared" si="35"/>
        <v>9.0141466666666652E-3</v>
      </c>
      <c r="AC155" s="3">
        <f t="shared" si="36"/>
        <v>14.683179946666664</v>
      </c>
      <c r="AD155" s="3">
        <f t="shared" si="37"/>
        <v>9.721893333333332E-3</v>
      </c>
      <c r="AE155" s="3">
        <f t="shared" si="38"/>
        <v>5.0826600000000001E-3</v>
      </c>
      <c r="AF155" s="3"/>
      <c r="AG155" s="3"/>
      <c r="AH155" s="3"/>
      <c r="AI155" s="3"/>
      <c r="AJ155" s="3" t="str">
        <f>IFERROR(IF(VLOOKUP($A155,EU_Extra!$A:$AD,COLUMN(EU_Extra!AC$3),FALSE)=0,"",VLOOKUP($A155,EU_Extra!$A:$AD,COLUMN(EU_Extra!AC$3),FALSE)),"")</f>
        <v/>
      </c>
      <c r="AK155" s="3" t="str">
        <f>IFERROR(IF(VLOOKUP($A155,EU_Extra!$A:$AD,COLUMN(EU_Extra!AD$3),FALSE)=0,"",VLOOKUP($A155,EU_Extra!$A:$AD,COLUMN(EU_Extra!AD$3),FALSE)),"")</f>
        <v/>
      </c>
      <c r="AO155" s="85" t="str">
        <f t="shared" si="39"/>
        <v>Ausfuhr_CU</v>
      </c>
      <c r="AP155" s="2" t="str">
        <f t="shared" si="40"/>
        <v>Ausfuhr</v>
      </c>
      <c r="AQ155" s="2" t="str">
        <f t="shared" si="41"/>
        <v>CU</v>
      </c>
      <c r="AR155" s="2" t="str">
        <f>VLOOKUP(AQ155,Countries!A:B,2,FALSE)</f>
        <v>Kuba</v>
      </c>
      <c r="AS155" s="3">
        <f t="shared" si="42"/>
        <v>8.9996399999999997E-3</v>
      </c>
      <c r="AT155" s="3">
        <f t="shared" si="43"/>
        <v>9.721893333333332E-3</v>
      </c>
      <c r="AU155" s="3">
        <f t="shared" si="44"/>
        <v>7.2225333333333225E-4</v>
      </c>
      <c r="AV155" s="15">
        <f t="shared" si="45"/>
        <v>8.0253732513590803E-2</v>
      </c>
      <c r="AW155" s="88">
        <f t="shared" si="46"/>
        <v>9.414681654369184E-6</v>
      </c>
      <c r="AX155" s="89">
        <f t="shared" si="47"/>
        <v>6.8770575965142825E-6</v>
      </c>
    </row>
    <row r="156" spans="1:50">
      <c r="A156" s="85" t="str">
        <f t="shared" si="33"/>
        <v>Ausfuhr_KW</v>
      </c>
      <c r="B156" s="2" t="str">
        <f t="shared" si="48"/>
        <v>Ausfuhr</v>
      </c>
      <c r="C156" s="1" t="str">
        <f>Countries!A155</f>
        <v>KW</v>
      </c>
      <c r="D156" s="3" t="str">
        <f>IFERROR(IF(VLOOKUP($A156,EU_Extra!$A:$AD,COLUMN(EU_Extra!#REF!),FALSE)=0,"",VLOOKUP($A156,EU_Extra!$A:$AD,COLUMN(EU_Extra!#REF!),FALSE)),"")</f>
        <v/>
      </c>
      <c r="E156" s="3" t="str">
        <f>IFERROR(IF(VLOOKUP($A156,EU_Extra!$A:$AD,COLUMN(EU_Extra!#REF!),FALSE)=0,"",VLOOKUP($A156,EU_Extra!$A:$AD,COLUMN(EU_Extra!#REF!),FALSE)),"")</f>
        <v/>
      </c>
      <c r="F156" s="3">
        <f>IFERROR(IF(VLOOKUP($A156,EU_Extra!$A:$AD,COLUMN(EU_Extra!E$3),FALSE)=0,"",VLOOKUP($A156,EU_Extra!$A:$AD,COLUMN(EU_Extra!E$3),FALSE)),"")</f>
        <v>54.831364000000001</v>
      </c>
      <c r="G156" s="3">
        <f>IFERROR(IF(VLOOKUP($A156,EU_Extra!$A:$AD,COLUMN(EU_Extra!F$3),FALSE)=0,"",VLOOKUP($A156,EU_Extra!$A:$AD,COLUMN(EU_Extra!F$3),FALSE)),"")</f>
        <v>92.697643999999997</v>
      </c>
      <c r="H156" s="3">
        <f>IFERROR(IF(VLOOKUP($A156,EU_Extra!$A:$AD,COLUMN(EU_Extra!G$3),FALSE)=0,"",VLOOKUP($A156,EU_Extra!$A:$AD,COLUMN(EU_Extra!G$3),FALSE)),"")</f>
        <v>73.957791999999998</v>
      </c>
      <c r="I156" s="3">
        <f>IFERROR(IF(VLOOKUP($A156,EU_Extra!$A:$AD,COLUMN(EU_Extra!H$3),FALSE)=0,"",VLOOKUP($A156,EU_Extra!$A:$AD,COLUMN(EU_Extra!H$3),FALSE)),"")</f>
        <v>131.869812</v>
      </c>
      <c r="J156" s="3">
        <f>IFERROR(IF(VLOOKUP($A156,EU_Extra!$A:$AD,COLUMN(EU_Extra!I$3),FALSE)=0,"",VLOOKUP($A156,EU_Extra!$A:$AD,COLUMN(EU_Extra!I$3),FALSE)),"")</f>
        <v>240.40455599999999</v>
      </c>
      <c r="K156" s="3">
        <f>IFERROR(IF(VLOOKUP($A156,EU_Extra!$A:$AD,COLUMN(EU_Extra!J$3),FALSE)=0,"",VLOOKUP($A156,EU_Extra!$A:$AD,COLUMN(EU_Extra!J$3),FALSE)),"")</f>
        <v>11.359447999999999</v>
      </c>
      <c r="L156" s="3">
        <f>IFERROR(IF(VLOOKUP($A156,EU_Extra!$A:$AD,COLUMN(EU_Extra!K$3),FALSE)=0,"",VLOOKUP($A156,EU_Extra!$A:$AD,COLUMN(EU_Extra!K$3),FALSE)),"")</f>
        <v>24.316523999999998</v>
      </c>
      <c r="M156" s="3">
        <f>IFERROR(IF(VLOOKUP($A156,EU_Extra!$A:$AD,COLUMN(EU_Extra!L$3),FALSE)=0,"",VLOOKUP($A156,EU_Extra!$A:$AD,COLUMN(EU_Extra!L$3),FALSE)),"")</f>
        <v>35.181035999999999</v>
      </c>
      <c r="N156" s="3">
        <f>IFERROR(IF(VLOOKUP($A156,EU_Extra!$A:$AD,COLUMN(EU_Extra!M$3),FALSE)=0,"",VLOOKUP($A156,EU_Extra!$A:$AD,COLUMN(EU_Extra!M$3),FALSE)),"")</f>
        <v>61.441490000000002</v>
      </c>
      <c r="O156" s="3">
        <f>IFERROR(IF(VLOOKUP($A156,EU_Extra!$A:$AD,COLUMN(EU_Extra!N$3),FALSE)=0,"",VLOOKUP($A156,EU_Extra!$A:$AD,COLUMN(EU_Extra!N$3),FALSE)),"")</f>
        <v>36.470768360000001</v>
      </c>
      <c r="P156" s="3">
        <f>IFERROR(IF(VLOOKUP($A156,EU_Extra!$A:$AD,COLUMN(EU_Extra!O$3),FALSE)=0,"",VLOOKUP($A156,EU_Extra!$A:$AD,COLUMN(EU_Extra!O$3),FALSE)),"")</f>
        <v>104.76348939999998</v>
      </c>
      <c r="Q156" s="3">
        <f>IFERROR(IF(VLOOKUP($A156,EU_Extra!$A:$AD,COLUMN(EU_Extra!P$3),FALSE)=0,"",VLOOKUP($A156,EU_Extra!$A:$AD,COLUMN(EU_Extra!P$3),FALSE)),"")</f>
        <v>64.23965299999999</v>
      </c>
      <c r="R156" s="3">
        <f>IFERROR(IF(VLOOKUP($A156,EU_Extra!$A:$AD,COLUMN(EU_Extra!Q$3),FALSE)=0,"",VLOOKUP($A156,EU_Extra!$A:$AD,COLUMN(EU_Extra!Q$3),FALSE)),"")</f>
        <v>59.765641479999999</v>
      </c>
      <c r="S156" s="3">
        <f>IFERROR(IF(VLOOKUP($A156,EU_Extra!$A:$AD,COLUMN(EU_Extra!R$3),FALSE)=0,"",VLOOKUP($A156,EU_Extra!$A:$AD,COLUMN(EU_Extra!R$3),FALSE)),"")</f>
        <v>51.154347999999999</v>
      </c>
      <c r="T156" s="3">
        <f>IFERROR(IF(VLOOKUP($A156,EU_Extra!$A:$AD,COLUMN(EU_Extra!S$3),FALSE)=0,"",VLOOKUP($A156,EU_Extra!$A:$AD,COLUMN(EU_Extra!S$3),FALSE)),"")</f>
        <v>49.249415640000002</v>
      </c>
      <c r="U156" s="3">
        <f>IFERROR(IF(VLOOKUP($A156,EU_Extra!$A:$AD,COLUMN(EU_Extra!T$3),FALSE)=0,"",VLOOKUP($A156,EU_Extra!$A:$AD,COLUMN(EU_Extra!T$3),FALSE)),"")</f>
        <v>48.972290440000002</v>
      </c>
      <c r="V156" s="3">
        <f>IFERROR(IF(VLOOKUP($A156,EU_Extra!$A:$AD,COLUMN(EU_Extra!U$3),FALSE)=0,"",VLOOKUP($A156,EU_Extra!$A:$AD,COLUMN(EU_Extra!U$3),FALSE)),"")</f>
        <v>70.639524319999992</v>
      </c>
      <c r="W156" s="3">
        <f>IFERROR(IF(VLOOKUP($A156,EU_Extra!$A:$AD,COLUMN(EU_Extra!V$3),FALSE)=0,"",VLOOKUP($A156,EU_Extra!$A:$AD,COLUMN(EU_Extra!V$3),FALSE)),"")</f>
        <v>46.052373879999998</v>
      </c>
      <c r="X156" s="3">
        <f>IFERROR(IF(VLOOKUP($A156,EU_Extra!$A:$AD,COLUMN(EU_Extra!W$3),FALSE)=0,"",VLOOKUP($A156,EU_Extra!$A:$AD,COLUMN(EU_Extra!W$3),FALSE)),"")</f>
        <v>38.644986799999998</v>
      </c>
      <c r="Y156" s="3">
        <f>IFERROR(IF(VLOOKUP($A156,EU_Extra!$A:$AD,COLUMN(EU_Extra!X$3),FALSE)=0,"",VLOOKUP($A156,EU_Extra!$A:$AD,COLUMN(EU_Extra!X$3),FALSE)),"")</f>
        <v>20.5730726</v>
      </c>
      <c r="Z156" s="3">
        <f>IFERROR(IF(VLOOKUP($A156,EU_Extra!$A:$AD,COLUMN(EU_Extra!Y$3),FALSE)=0,"",VLOOKUP($A156,EU_Extra!$A:$AD,COLUMN(EU_Extra!Y$3),FALSE)),"")</f>
        <v>22.596730719999996</v>
      </c>
      <c r="AA156" s="157">
        <f t="shared" si="34"/>
        <v>148.74405333333334</v>
      </c>
      <c r="AB156" s="3">
        <f t="shared" si="35"/>
        <v>49.792018026666661</v>
      </c>
      <c r="AC156" s="3">
        <f t="shared" si="36"/>
        <v>51.778961666666667</v>
      </c>
      <c r="AD156" s="3">
        <f t="shared" si="37"/>
        <v>35.090144426666669</v>
      </c>
      <c r="AE156" s="3">
        <f t="shared" si="38"/>
        <v>21.58490166</v>
      </c>
      <c r="AF156" s="3"/>
      <c r="AG156" s="3"/>
      <c r="AH156" s="3"/>
      <c r="AI156" s="3"/>
      <c r="AJ156" s="3" t="str">
        <f>IFERROR(IF(VLOOKUP($A156,EU_Extra!$A:$AD,COLUMN(EU_Extra!AC$3),FALSE)=0,"",VLOOKUP($A156,EU_Extra!$A:$AD,COLUMN(EU_Extra!AC$3),FALSE)),"")</f>
        <v/>
      </c>
      <c r="AK156" s="3" t="str">
        <f>IFERROR(IF(VLOOKUP($A156,EU_Extra!$A:$AD,COLUMN(EU_Extra!AD$3),FALSE)=0,"",VLOOKUP($A156,EU_Extra!$A:$AD,COLUMN(EU_Extra!AD$3),FALSE)),"")</f>
        <v/>
      </c>
      <c r="AO156" s="85" t="str">
        <f t="shared" si="39"/>
        <v>Ausfuhr_KW</v>
      </c>
      <c r="AP156" s="2" t="str">
        <f t="shared" si="40"/>
        <v>Ausfuhr</v>
      </c>
      <c r="AQ156" s="2" t="str">
        <f t="shared" si="41"/>
        <v>KW</v>
      </c>
      <c r="AR156" s="2" t="str">
        <f>VLOOKUP(AQ156,Countries!A:B,2,FALSE)</f>
        <v>Kuwait</v>
      </c>
      <c r="AS156" s="3">
        <f t="shared" si="42"/>
        <v>22.596730719999996</v>
      </c>
      <c r="AT156" s="3">
        <f t="shared" si="43"/>
        <v>35.090144426666669</v>
      </c>
      <c r="AU156" s="3">
        <f t="shared" si="44"/>
        <v>12.493413706666672</v>
      </c>
      <c r="AV156" s="15">
        <f t="shared" si="45"/>
        <v>0.55288604881717485</v>
      </c>
      <c r="AW156" s="88">
        <f t="shared" si="46"/>
        <v>2.3257341408521287E-2</v>
      </c>
      <c r="AX156" s="89">
        <f t="shared" si="47"/>
        <v>2.4273536203066551E-2</v>
      </c>
    </row>
    <row r="157" spans="1:50">
      <c r="A157" s="85" t="str">
        <f t="shared" si="33"/>
        <v>Ausfuhr_QZ</v>
      </c>
      <c r="B157" s="2" t="str">
        <f t="shared" si="48"/>
        <v>Ausfuhr</v>
      </c>
      <c r="C157" s="1" t="str">
        <f>Countries!A156</f>
        <v>QZ</v>
      </c>
      <c r="D157" s="3" t="str">
        <f>IFERROR(IF(VLOOKUP($A157,EU_Extra!$A:$AD,COLUMN(EU_Extra!#REF!),FALSE)=0,"",VLOOKUP($A157,EU_Extra!$A:$AD,COLUMN(EU_Extra!#REF!),FALSE)),"")</f>
        <v/>
      </c>
      <c r="E157" s="3" t="str">
        <f>IFERROR(IF(VLOOKUP($A157,EU_Extra!$A:$AD,COLUMN(EU_Extra!#REF!),FALSE)=0,"",VLOOKUP($A157,EU_Extra!$A:$AD,COLUMN(EU_Extra!#REF!),FALSE)),"")</f>
        <v/>
      </c>
      <c r="F157" s="3" t="str">
        <f>IFERROR(IF(VLOOKUP($A157,EU_Extra!$A:$AD,COLUMN(EU_Extra!E$3),FALSE)=0,"",VLOOKUP($A157,EU_Extra!$A:$AD,COLUMN(EU_Extra!E$3),FALSE)),"")</f>
        <v/>
      </c>
      <c r="G157" s="3" t="str">
        <f>IFERROR(IF(VLOOKUP($A157,EU_Extra!$A:$AD,COLUMN(EU_Extra!F$3),FALSE)=0,"",VLOOKUP($A157,EU_Extra!$A:$AD,COLUMN(EU_Extra!F$3),FALSE)),"")</f>
        <v/>
      </c>
      <c r="H157" s="3">
        <f>IFERROR(IF(VLOOKUP($A157,EU_Extra!$A:$AD,COLUMN(EU_Extra!G$3),FALSE)=0,"",VLOOKUP($A157,EU_Extra!$A:$AD,COLUMN(EU_Extra!G$3),FALSE)),"")</f>
        <v>4.496E-2</v>
      </c>
      <c r="I157" s="3">
        <f>IFERROR(IF(VLOOKUP($A157,EU_Extra!$A:$AD,COLUMN(EU_Extra!H$3),FALSE)=0,"",VLOOKUP($A157,EU_Extra!$A:$AD,COLUMN(EU_Extra!H$3),FALSE)),"")</f>
        <v>1.2735999999999999E-2</v>
      </c>
      <c r="J157" s="3">
        <f>IFERROR(IF(VLOOKUP($A157,EU_Extra!$A:$AD,COLUMN(EU_Extra!I$3),FALSE)=0,"",VLOOKUP($A157,EU_Extra!$A:$AD,COLUMN(EU_Extra!I$3),FALSE)),"")</f>
        <v>1.0999999999999998E-3</v>
      </c>
      <c r="K157" s="3">
        <f>IFERROR(IF(VLOOKUP($A157,EU_Extra!$A:$AD,COLUMN(EU_Extra!J$3),FALSE)=0,"",VLOOKUP($A157,EU_Extra!$A:$AD,COLUMN(EU_Extra!J$3),FALSE)),"")</f>
        <v>4.0000000000000001E-3</v>
      </c>
      <c r="L157" s="3" t="str">
        <f>IFERROR(IF(VLOOKUP($A157,EU_Extra!$A:$AD,COLUMN(EU_Extra!K$3),FALSE)=0,"",VLOOKUP($A157,EU_Extra!$A:$AD,COLUMN(EU_Extra!K$3),FALSE)),"")</f>
        <v/>
      </c>
      <c r="M157" s="3" t="str">
        <f>IFERROR(IF(VLOOKUP($A157,EU_Extra!$A:$AD,COLUMN(EU_Extra!L$3),FALSE)=0,"",VLOOKUP($A157,EU_Extra!$A:$AD,COLUMN(EU_Extra!L$3),FALSE)),"")</f>
        <v/>
      </c>
      <c r="N157" s="3" t="str">
        <f>IFERROR(IF(VLOOKUP($A157,EU_Extra!$A:$AD,COLUMN(EU_Extra!M$3),FALSE)=0,"",VLOOKUP($A157,EU_Extra!$A:$AD,COLUMN(EU_Extra!M$3),FALSE)),"")</f>
        <v/>
      </c>
      <c r="O157" s="3">
        <f>IFERROR(IF(VLOOKUP($A157,EU_Extra!$A:$AD,COLUMN(EU_Extra!N$3),FALSE)=0,"",VLOOKUP($A157,EU_Extra!$A:$AD,COLUMN(EU_Extra!N$3),FALSE)),"")</f>
        <v>2.8379999999999998E-3</v>
      </c>
      <c r="P157" s="3">
        <f>IFERROR(IF(VLOOKUP($A157,EU_Extra!$A:$AD,COLUMN(EU_Extra!O$3),FALSE)=0,"",VLOOKUP($A157,EU_Extra!$A:$AD,COLUMN(EU_Extra!O$3),FALSE)),"")</f>
        <v>2.0242990000000001</v>
      </c>
      <c r="Q157" s="3">
        <f>IFERROR(IF(VLOOKUP($A157,EU_Extra!$A:$AD,COLUMN(EU_Extra!P$3),FALSE)=0,"",VLOOKUP($A157,EU_Extra!$A:$AD,COLUMN(EU_Extra!P$3),FALSE)),"")</f>
        <v>2.1359999999999999E-3</v>
      </c>
      <c r="R157" s="3">
        <f>IFERROR(IF(VLOOKUP($A157,EU_Extra!$A:$AD,COLUMN(EU_Extra!Q$3),FALSE)=0,"",VLOOKUP($A157,EU_Extra!$A:$AD,COLUMN(EU_Extra!Q$3),FALSE)),"")</f>
        <v>8.1840000000000003E-3</v>
      </c>
      <c r="S157" s="3">
        <f>IFERROR(IF(VLOOKUP($A157,EU_Extra!$A:$AD,COLUMN(EU_Extra!R$3),FALSE)=0,"",VLOOKUP($A157,EU_Extra!$A:$AD,COLUMN(EU_Extra!R$3),FALSE)),"")</f>
        <v>0.66441399999999995</v>
      </c>
      <c r="T157" s="3">
        <f>IFERROR(IF(VLOOKUP($A157,EU_Extra!$A:$AD,COLUMN(EU_Extra!S$3),FALSE)=0,"",VLOOKUP($A157,EU_Extra!$A:$AD,COLUMN(EU_Extra!S$3),FALSE)),"")</f>
        <v>8.4392553199999991</v>
      </c>
      <c r="U157" s="3">
        <f>IFERROR(IF(VLOOKUP($A157,EU_Extra!$A:$AD,COLUMN(EU_Extra!T$3),FALSE)=0,"",VLOOKUP($A157,EU_Extra!$A:$AD,COLUMN(EU_Extra!T$3),FALSE)),"")</f>
        <v>0.59811475999999997</v>
      </c>
      <c r="V157" s="3">
        <f>IFERROR(IF(VLOOKUP($A157,EU_Extra!$A:$AD,COLUMN(EU_Extra!U$3),FALSE)=0,"",VLOOKUP($A157,EU_Extra!$A:$AD,COLUMN(EU_Extra!U$3),FALSE)),"")</f>
        <v>31.778458799999999</v>
      </c>
      <c r="W157" s="3">
        <f>IFERROR(IF(VLOOKUP($A157,EU_Extra!$A:$AD,COLUMN(EU_Extra!V$3),FALSE)=0,"",VLOOKUP($A157,EU_Extra!$A:$AD,COLUMN(EU_Extra!V$3),FALSE)),"")</f>
        <v>6.0935439999999996</v>
      </c>
      <c r="X157" s="3">
        <f>IFERROR(IF(VLOOKUP($A157,EU_Extra!$A:$AD,COLUMN(EU_Extra!W$3),FALSE)=0,"",VLOOKUP($A157,EU_Extra!$A:$AD,COLUMN(EU_Extra!W$3),FALSE)),"")</f>
        <v>1.1434235599999998</v>
      </c>
      <c r="Y157" s="3">
        <f>IFERROR(IF(VLOOKUP($A157,EU_Extra!$A:$AD,COLUMN(EU_Extra!X$3),FALSE)=0,"",VLOOKUP($A157,EU_Extra!$A:$AD,COLUMN(EU_Extra!X$3),FALSE)),"")</f>
        <v>0.22096195999999999</v>
      </c>
      <c r="Z157" s="3">
        <f>IFERROR(IF(VLOOKUP($A157,EU_Extra!$A:$AD,COLUMN(EU_Extra!Y$3),FALSE)=0,"",VLOOKUP($A157,EU_Extra!$A:$AD,COLUMN(EU_Extra!Y$3),FALSE)),"")</f>
        <v>6.0215999999999999E-2</v>
      </c>
      <c r="AA157" s="157">
        <f t="shared" si="34"/>
        <v>1.9598666666666664E-2</v>
      </c>
      <c r="AB157" s="3">
        <f t="shared" si="35"/>
        <v>3.2339280266666663</v>
      </c>
      <c r="AC157" s="3">
        <f t="shared" si="36"/>
        <v>13.00514212</v>
      </c>
      <c r="AD157" s="3">
        <f t="shared" si="37"/>
        <v>2.4859765066666664</v>
      </c>
      <c r="AE157" s="3">
        <f t="shared" si="38"/>
        <v>0.14058898</v>
      </c>
      <c r="AF157" s="3"/>
      <c r="AG157" s="3"/>
      <c r="AH157" s="3"/>
      <c r="AI157" s="3"/>
      <c r="AJ157" s="3" t="str">
        <f>IFERROR(IF(VLOOKUP($A157,EU_Extra!$A:$AD,COLUMN(EU_Extra!AC$3),FALSE)=0,"",VLOOKUP($A157,EU_Extra!$A:$AD,COLUMN(EU_Extra!AC$3),FALSE)),"")</f>
        <v/>
      </c>
      <c r="AK157" s="3" t="str">
        <f>IFERROR(IF(VLOOKUP($A157,EU_Extra!$A:$AD,COLUMN(EU_Extra!AD$3),FALSE)=0,"",VLOOKUP($A157,EU_Extra!$A:$AD,COLUMN(EU_Extra!AD$3),FALSE)),"")</f>
        <v/>
      </c>
      <c r="AO157" s="85" t="str">
        <f t="shared" si="39"/>
        <v>Ausfuhr_QZ</v>
      </c>
      <c r="AP157" s="2" t="str">
        <f t="shared" si="40"/>
        <v>Ausfuhr</v>
      </c>
      <c r="AQ157" s="2" t="str">
        <f t="shared" si="41"/>
        <v>QZ</v>
      </c>
      <c r="AR157" s="2" t="str">
        <f>VLOOKUP(AQ157,Countries!A:B,2,FALSE)</f>
        <v>Geheim Extra</v>
      </c>
      <c r="AS157" s="3">
        <f t="shared" si="42"/>
        <v>6.0215999999999999E-2</v>
      </c>
      <c r="AT157" s="3">
        <f t="shared" si="43"/>
        <v>2.4859765066666664</v>
      </c>
      <c r="AU157" s="3">
        <f t="shared" si="44"/>
        <v>2.4257605066666663</v>
      </c>
      <c r="AV157" s="15" t="str">
        <f t="shared" si="45"/>
        <v/>
      </c>
      <c r="AW157" s="88">
        <f t="shared" si="46"/>
        <v>6.2129994428609893E-5</v>
      </c>
      <c r="AX157" s="89">
        <f t="shared" si="47"/>
        <v>1.7198123646513339E-3</v>
      </c>
    </row>
    <row r="158" spans="1:50">
      <c r="A158" s="85" t="str">
        <f t="shared" si="33"/>
        <v>Ausfuhr_QY</v>
      </c>
      <c r="B158" s="2" t="str">
        <f t="shared" si="48"/>
        <v>Ausfuhr</v>
      </c>
      <c r="C158" s="1" t="str">
        <f>Countries!A157</f>
        <v>QY</v>
      </c>
      <c r="D158" s="3" t="str">
        <f>IFERROR(IF(VLOOKUP($A158,EU_Extra!$A:$AD,COLUMN(EU_Extra!#REF!),FALSE)=0,"",VLOOKUP($A158,EU_Extra!$A:$AD,COLUMN(EU_Extra!#REF!),FALSE)),"")</f>
        <v/>
      </c>
      <c r="E158" s="3" t="str">
        <f>IFERROR(IF(VLOOKUP($A158,EU_Extra!$A:$AD,COLUMN(EU_Extra!#REF!),FALSE)=0,"",VLOOKUP($A158,EU_Extra!$A:$AD,COLUMN(EU_Extra!#REF!),FALSE)),"")</f>
        <v/>
      </c>
      <c r="F158" s="3" t="str">
        <f>IFERROR(IF(VLOOKUP($A158,EU_Extra!$A:$AD,COLUMN(EU_Extra!E$3),FALSE)=0,"",VLOOKUP($A158,EU_Extra!$A:$AD,COLUMN(EU_Extra!E$3),FALSE)),"")</f>
        <v/>
      </c>
      <c r="G158" s="3" t="str">
        <f>IFERROR(IF(VLOOKUP($A158,EU_Extra!$A:$AD,COLUMN(EU_Extra!F$3),FALSE)=0,"",VLOOKUP($A158,EU_Extra!$A:$AD,COLUMN(EU_Extra!F$3),FALSE)),"")</f>
        <v/>
      </c>
      <c r="H158" s="3" t="str">
        <f>IFERROR(IF(VLOOKUP($A158,EU_Extra!$A:$AD,COLUMN(EU_Extra!G$3),FALSE)=0,"",VLOOKUP($A158,EU_Extra!$A:$AD,COLUMN(EU_Extra!G$3),FALSE)),"")</f>
        <v/>
      </c>
      <c r="I158" s="3" t="str">
        <f>IFERROR(IF(VLOOKUP($A158,EU_Extra!$A:$AD,COLUMN(EU_Extra!H$3),FALSE)=0,"",VLOOKUP($A158,EU_Extra!$A:$AD,COLUMN(EU_Extra!H$3),FALSE)),"")</f>
        <v/>
      </c>
      <c r="J158" s="3" t="str">
        <f>IFERROR(IF(VLOOKUP($A158,EU_Extra!$A:$AD,COLUMN(EU_Extra!I$3),FALSE)=0,"",VLOOKUP($A158,EU_Extra!$A:$AD,COLUMN(EU_Extra!I$3),FALSE)),"")</f>
        <v/>
      </c>
      <c r="K158" s="3" t="str">
        <f>IFERROR(IF(VLOOKUP($A158,EU_Extra!$A:$AD,COLUMN(EU_Extra!J$3),FALSE)=0,"",VLOOKUP($A158,EU_Extra!$A:$AD,COLUMN(EU_Extra!J$3),FALSE)),"")</f>
        <v/>
      </c>
      <c r="L158" s="3" t="str">
        <f>IFERROR(IF(VLOOKUP($A158,EU_Extra!$A:$AD,COLUMN(EU_Extra!K$3),FALSE)=0,"",VLOOKUP($A158,EU_Extra!$A:$AD,COLUMN(EU_Extra!K$3),FALSE)),"")</f>
        <v/>
      </c>
      <c r="M158" s="3" t="str">
        <f>IFERROR(IF(VLOOKUP($A158,EU_Extra!$A:$AD,COLUMN(EU_Extra!L$3),FALSE)=0,"",VLOOKUP($A158,EU_Extra!$A:$AD,COLUMN(EU_Extra!L$3),FALSE)),"")</f>
        <v/>
      </c>
      <c r="N158" s="3" t="str">
        <f>IFERROR(IF(VLOOKUP($A158,EU_Extra!$A:$AD,COLUMN(EU_Extra!M$3),FALSE)=0,"",VLOOKUP($A158,EU_Extra!$A:$AD,COLUMN(EU_Extra!M$3),FALSE)),"")</f>
        <v/>
      </c>
      <c r="O158" s="3" t="str">
        <f>IFERROR(IF(VLOOKUP($A158,EU_Extra!$A:$AD,COLUMN(EU_Extra!N$3),FALSE)=0,"",VLOOKUP($A158,EU_Extra!$A:$AD,COLUMN(EU_Extra!N$3),FALSE)),"")</f>
        <v/>
      </c>
      <c r="P158" s="3" t="str">
        <f>IFERROR(IF(VLOOKUP($A158,EU_Extra!$A:$AD,COLUMN(EU_Extra!O$3),FALSE)=0,"",VLOOKUP($A158,EU_Extra!$A:$AD,COLUMN(EU_Extra!O$3),FALSE)),"")</f>
        <v/>
      </c>
      <c r="Q158" s="3" t="str">
        <f>IFERROR(IF(VLOOKUP($A158,EU_Extra!$A:$AD,COLUMN(EU_Extra!P$3),FALSE)=0,"",VLOOKUP($A158,EU_Extra!$A:$AD,COLUMN(EU_Extra!P$3),FALSE)),"")</f>
        <v/>
      </c>
      <c r="R158" s="3" t="str">
        <f>IFERROR(IF(VLOOKUP($A158,EU_Extra!$A:$AD,COLUMN(EU_Extra!Q$3),FALSE)=0,"",VLOOKUP($A158,EU_Extra!$A:$AD,COLUMN(EU_Extra!Q$3),FALSE)),"")</f>
        <v/>
      </c>
      <c r="S158" s="3" t="str">
        <f>IFERROR(IF(VLOOKUP($A158,EU_Extra!$A:$AD,COLUMN(EU_Extra!R$3),FALSE)=0,"",VLOOKUP($A158,EU_Extra!$A:$AD,COLUMN(EU_Extra!R$3),FALSE)),"")</f>
        <v/>
      </c>
      <c r="T158" s="3" t="str">
        <f>IFERROR(IF(VLOOKUP($A158,EU_Extra!$A:$AD,COLUMN(EU_Extra!S$3),FALSE)=0,"",VLOOKUP($A158,EU_Extra!$A:$AD,COLUMN(EU_Extra!S$3),FALSE)),"")</f>
        <v/>
      </c>
      <c r="U158" s="3" t="str">
        <f>IFERROR(IF(VLOOKUP($A158,EU_Extra!$A:$AD,COLUMN(EU_Extra!T$3),FALSE)=0,"",VLOOKUP($A158,EU_Extra!$A:$AD,COLUMN(EU_Extra!T$3),FALSE)),"")</f>
        <v/>
      </c>
      <c r="V158" s="3" t="str">
        <f>IFERROR(IF(VLOOKUP($A158,EU_Extra!$A:$AD,COLUMN(EU_Extra!U$3),FALSE)=0,"",VLOOKUP($A158,EU_Extra!$A:$AD,COLUMN(EU_Extra!U$3),FALSE)),"")</f>
        <v/>
      </c>
      <c r="W158" s="3" t="str">
        <f>IFERROR(IF(VLOOKUP($A158,EU_Extra!$A:$AD,COLUMN(EU_Extra!V$3),FALSE)=0,"",VLOOKUP($A158,EU_Extra!$A:$AD,COLUMN(EU_Extra!V$3),FALSE)),"")</f>
        <v/>
      </c>
      <c r="X158" s="3" t="str">
        <f>IFERROR(IF(VLOOKUP($A158,EU_Extra!$A:$AD,COLUMN(EU_Extra!W$3),FALSE)=0,"",VLOOKUP($A158,EU_Extra!$A:$AD,COLUMN(EU_Extra!W$3),FALSE)),"")</f>
        <v/>
      </c>
      <c r="Y158" s="3" t="str">
        <f>IFERROR(IF(VLOOKUP($A158,EU_Extra!$A:$AD,COLUMN(EU_Extra!X$3),FALSE)=0,"",VLOOKUP($A158,EU_Extra!$A:$AD,COLUMN(EU_Extra!X$3),FALSE)),"")</f>
        <v/>
      </c>
      <c r="Z158" s="3" t="str">
        <f>IFERROR(IF(VLOOKUP($A158,EU_Extra!$A:$AD,COLUMN(EU_Extra!Y$3),FALSE)=0,"",VLOOKUP($A158,EU_Extra!$A:$AD,COLUMN(EU_Extra!Y$3),FALSE)),"")</f>
        <v/>
      </c>
      <c r="AA158" s="157">
        <f t="shared" si="34"/>
        <v>0</v>
      </c>
      <c r="AB158" s="3">
        <f t="shared" si="35"/>
        <v>0</v>
      </c>
      <c r="AC158" s="3">
        <f t="shared" si="36"/>
        <v>0</v>
      </c>
      <c r="AD158" s="3">
        <f t="shared" si="37"/>
        <v>0</v>
      </c>
      <c r="AE158" s="3" t="str">
        <f t="shared" si="38"/>
        <v/>
      </c>
      <c r="AF158" s="3"/>
      <c r="AG158" s="3"/>
      <c r="AH158" s="3"/>
      <c r="AI158" s="3"/>
      <c r="AJ158" s="3" t="str">
        <f>IFERROR(IF(VLOOKUP($A158,EU_Extra!$A:$AD,COLUMN(EU_Extra!AC$3),FALSE)=0,"",VLOOKUP($A158,EU_Extra!$A:$AD,COLUMN(EU_Extra!AC$3),FALSE)),"")</f>
        <v/>
      </c>
      <c r="AK158" s="3" t="str">
        <f>IFERROR(IF(VLOOKUP($A158,EU_Extra!$A:$AD,COLUMN(EU_Extra!AD$3),FALSE)=0,"",VLOOKUP($A158,EU_Extra!$A:$AD,COLUMN(EU_Extra!AD$3),FALSE)),"")</f>
        <v/>
      </c>
      <c r="AO158" s="85" t="str">
        <f t="shared" si="39"/>
        <v>Ausfuhr_QY</v>
      </c>
      <c r="AP158" s="2" t="str">
        <f t="shared" si="40"/>
        <v>Ausfuhr</v>
      </c>
      <c r="AQ158" s="2" t="str">
        <f t="shared" si="41"/>
        <v>QY</v>
      </c>
      <c r="AR158" s="2" t="str">
        <f>VLOOKUP(AQ158,Countries!A:B,2,FALSE)</f>
        <v>Geheim Intra</v>
      </c>
      <c r="AS158" s="3" t="str">
        <f t="shared" si="42"/>
        <v/>
      </c>
      <c r="AT158" s="3">
        <f t="shared" si="43"/>
        <v>0</v>
      </c>
      <c r="AU158" s="3" t="str">
        <f t="shared" si="44"/>
        <v/>
      </c>
      <c r="AV158" s="15" t="str">
        <f t="shared" si="45"/>
        <v/>
      </c>
      <c r="AW158" s="88" t="str">
        <f t="shared" si="46"/>
        <v/>
      </c>
      <c r="AX158" s="89">
        <f t="shared" si="47"/>
        <v>1.5499999999999997E-7</v>
      </c>
    </row>
    <row r="159" spans="1:50">
      <c r="A159" s="85" t="str">
        <f t="shared" si="33"/>
        <v>Ausfuhr_LS</v>
      </c>
      <c r="B159" s="2" t="str">
        <f t="shared" si="48"/>
        <v>Ausfuhr</v>
      </c>
      <c r="C159" s="1" t="str">
        <f>Countries!A158</f>
        <v>LS</v>
      </c>
      <c r="D159" s="3" t="str">
        <f>IFERROR(IF(VLOOKUP($A159,EU_Extra!$A:$AD,COLUMN(EU_Extra!#REF!),FALSE)=0,"",VLOOKUP($A159,EU_Extra!$A:$AD,COLUMN(EU_Extra!#REF!),FALSE)),"")</f>
        <v/>
      </c>
      <c r="E159" s="3" t="str">
        <f>IFERROR(IF(VLOOKUP($A159,EU_Extra!$A:$AD,COLUMN(EU_Extra!#REF!),FALSE)=0,"",VLOOKUP($A159,EU_Extra!$A:$AD,COLUMN(EU_Extra!#REF!),FALSE)),"")</f>
        <v/>
      </c>
      <c r="F159" s="3" t="str">
        <f>IFERROR(IF(VLOOKUP($A159,EU_Extra!$A:$AD,COLUMN(EU_Extra!E$3),FALSE)=0,"",VLOOKUP($A159,EU_Extra!$A:$AD,COLUMN(EU_Extra!E$3),FALSE)),"")</f>
        <v/>
      </c>
      <c r="G159" s="3">
        <f>IFERROR(IF(VLOOKUP($A159,EU_Extra!$A:$AD,COLUMN(EU_Extra!F$3),FALSE)=0,"",VLOOKUP($A159,EU_Extra!$A:$AD,COLUMN(EU_Extra!F$3),FALSE)),"")</f>
        <v>4.3999999999999994E-3</v>
      </c>
      <c r="H159" s="3">
        <f>IFERROR(IF(VLOOKUP($A159,EU_Extra!$A:$AD,COLUMN(EU_Extra!G$3),FALSE)=0,"",VLOOKUP($A159,EU_Extra!$A:$AD,COLUMN(EU_Extra!G$3),FALSE)),"")</f>
        <v>4.4999999999999998E-2</v>
      </c>
      <c r="I159" s="3">
        <f>IFERROR(IF(VLOOKUP($A159,EU_Extra!$A:$AD,COLUMN(EU_Extra!H$3),FALSE)=0,"",VLOOKUP($A159,EU_Extra!$A:$AD,COLUMN(EU_Extra!H$3),FALSE)),"")</f>
        <v>6.3699999999999993E-2</v>
      </c>
      <c r="J159" s="3">
        <f>IFERROR(IF(VLOOKUP($A159,EU_Extra!$A:$AD,COLUMN(EU_Extra!I$3),FALSE)=0,"",VLOOKUP($A159,EU_Extra!$A:$AD,COLUMN(EU_Extra!I$3),FALSE)),"")</f>
        <v>2.52E-2</v>
      </c>
      <c r="K159" s="3">
        <f>IFERROR(IF(VLOOKUP($A159,EU_Extra!$A:$AD,COLUMN(EU_Extra!J$3),FALSE)=0,"",VLOOKUP($A159,EU_Extra!$A:$AD,COLUMN(EU_Extra!J$3),FALSE)),"")</f>
        <v>6.0000000000000001E-3</v>
      </c>
      <c r="L159" s="3">
        <f>IFERROR(IF(VLOOKUP($A159,EU_Extra!$A:$AD,COLUMN(EU_Extra!K$3),FALSE)=0,"",VLOOKUP($A159,EU_Extra!$A:$AD,COLUMN(EU_Extra!K$3),FALSE)),"")</f>
        <v>6.0000000000000001E-3</v>
      </c>
      <c r="M159" s="3" t="str">
        <f>IFERROR(IF(VLOOKUP($A159,EU_Extra!$A:$AD,COLUMN(EU_Extra!L$3),FALSE)=0,"",VLOOKUP($A159,EU_Extra!$A:$AD,COLUMN(EU_Extra!L$3),FALSE)),"")</f>
        <v/>
      </c>
      <c r="N159" s="3" t="str">
        <f>IFERROR(IF(VLOOKUP($A159,EU_Extra!$A:$AD,COLUMN(EU_Extra!M$3),FALSE)=0,"",VLOOKUP($A159,EU_Extra!$A:$AD,COLUMN(EU_Extra!M$3),FALSE)),"")</f>
        <v/>
      </c>
      <c r="O159" s="3">
        <f>IFERROR(IF(VLOOKUP($A159,EU_Extra!$A:$AD,COLUMN(EU_Extra!N$3),FALSE)=0,"",VLOOKUP($A159,EU_Extra!$A:$AD,COLUMN(EU_Extra!N$3),FALSE)),"")</f>
        <v>8.5999999999999993E-2</v>
      </c>
      <c r="P159" s="3" t="str">
        <f>IFERROR(IF(VLOOKUP($A159,EU_Extra!$A:$AD,COLUMN(EU_Extra!O$3),FALSE)=0,"",VLOOKUP($A159,EU_Extra!$A:$AD,COLUMN(EU_Extra!O$3),FALSE)),"")</f>
        <v/>
      </c>
      <c r="Q159" s="3" t="str">
        <f>IFERROR(IF(VLOOKUP($A159,EU_Extra!$A:$AD,COLUMN(EU_Extra!P$3),FALSE)=0,"",VLOOKUP($A159,EU_Extra!$A:$AD,COLUMN(EU_Extra!P$3),FALSE)),"")</f>
        <v/>
      </c>
      <c r="R159" s="3" t="str">
        <f>IFERROR(IF(VLOOKUP($A159,EU_Extra!$A:$AD,COLUMN(EU_Extra!Q$3),FALSE)=0,"",VLOOKUP($A159,EU_Extra!$A:$AD,COLUMN(EU_Extra!Q$3),FALSE)),"")</f>
        <v/>
      </c>
      <c r="S159" s="3">
        <f>IFERROR(IF(VLOOKUP($A159,EU_Extra!$A:$AD,COLUMN(EU_Extra!R$3),FALSE)=0,"",VLOOKUP($A159,EU_Extra!$A:$AD,COLUMN(EU_Extra!R$3),FALSE)),"")</f>
        <v>0.45999999999999996</v>
      </c>
      <c r="T159" s="3" t="str">
        <f>IFERROR(IF(VLOOKUP($A159,EU_Extra!$A:$AD,COLUMN(EU_Extra!S$3),FALSE)=0,"",VLOOKUP($A159,EU_Extra!$A:$AD,COLUMN(EU_Extra!S$3),FALSE)),"")</f>
        <v/>
      </c>
      <c r="U159" s="3" t="str">
        <f>IFERROR(IF(VLOOKUP($A159,EU_Extra!$A:$AD,COLUMN(EU_Extra!T$3),FALSE)=0,"",VLOOKUP($A159,EU_Extra!$A:$AD,COLUMN(EU_Extra!T$3),FALSE)),"")</f>
        <v/>
      </c>
      <c r="V159" s="3">
        <f>IFERROR(IF(VLOOKUP($A159,EU_Extra!$A:$AD,COLUMN(EU_Extra!U$3),FALSE)=0,"",VLOOKUP($A159,EU_Extra!$A:$AD,COLUMN(EU_Extra!U$3),FALSE)),"")</f>
        <v>9.1999999999999998E-2</v>
      </c>
      <c r="W159" s="3" t="str">
        <f>IFERROR(IF(VLOOKUP($A159,EU_Extra!$A:$AD,COLUMN(EU_Extra!V$3),FALSE)=0,"",VLOOKUP($A159,EU_Extra!$A:$AD,COLUMN(EU_Extra!V$3),FALSE)),"")</f>
        <v/>
      </c>
      <c r="X159" s="3" t="str">
        <f>IFERROR(IF(VLOOKUP($A159,EU_Extra!$A:$AD,COLUMN(EU_Extra!W$3),FALSE)=0,"",VLOOKUP($A159,EU_Extra!$A:$AD,COLUMN(EU_Extra!W$3),FALSE)),"")</f>
        <v/>
      </c>
      <c r="Y159" s="3" t="str">
        <f>IFERROR(IF(VLOOKUP($A159,EU_Extra!$A:$AD,COLUMN(EU_Extra!X$3),FALSE)=0,"",VLOOKUP($A159,EU_Extra!$A:$AD,COLUMN(EU_Extra!X$3),FALSE)),"")</f>
        <v/>
      </c>
      <c r="Z159" s="3" t="str">
        <f>IFERROR(IF(VLOOKUP($A159,EU_Extra!$A:$AD,COLUMN(EU_Extra!Y$3),FALSE)=0,"",VLOOKUP($A159,EU_Extra!$A:$AD,COLUMN(EU_Extra!Y$3),FALSE)),"")</f>
        <v/>
      </c>
      <c r="AA159" s="157">
        <f t="shared" si="34"/>
        <v>4.463333333333333E-2</v>
      </c>
      <c r="AB159" s="3">
        <f t="shared" si="35"/>
        <v>0.45999999999999996</v>
      </c>
      <c r="AC159" s="3">
        <f t="shared" si="36"/>
        <v>9.1999999999999998E-2</v>
      </c>
      <c r="AD159" s="3">
        <f t="shared" si="37"/>
        <v>0</v>
      </c>
      <c r="AE159" s="3" t="str">
        <f t="shared" si="38"/>
        <v/>
      </c>
      <c r="AF159" s="3"/>
      <c r="AG159" s="3"/>
      <c r="AH159" s="3"/>
      <c r="AI159" s="3"/>
      <c r="AJ159" s="3" t="str">
        <f>IFERROR(IF(VLOOKUP($A159,EU_Extra!$A:$AD,COLUMN(EU_Extra!AC$3),FALSE)=0,"",VLOOKUP($A159,EU_Extra!$A:$AD,COLUMN(EU_Extra!AC$3),FALSE)),"")</f>
        <v/>
      </c>
      <c r="AK159" s="3" t="str">
        <f>IFERROR(IF(VLOOKUP($A159,EU_Extra!$A:$AD,COLUMN(EU_Extra!AD$3),FALSE)=0,"",VLOOKUP($A159,EU_Extra!$A:$AD,COLUMN(EU_Extra!AD$3),FALSE)),"")</f>
        <v/>
      </c>
      <c r="AO159" s="85" t="str">
        <f t="shared" si="39"/>
        <v>Ausfuhr_LS</v>
      </c>
      <c r="AP159" s="2" t="str">
        <f t="shared" si="40"/>
        <v>Ausfuhr</v>
      </c>
      <c r="AQ159" s="2" t="str">
        <f t="shared" si="41"/>
        <v>LS</v>
      </c>
      <c r="AR159" s="2" t="str">
        <f>VLOOKUP(AQ159,Countries!A:B,2,FALSE)</f>
        <v>Lesotho</v>
      </c>
      <c r="AS159" s="3" t="str">
        <f t="shared" si="42"/>
        <v/>
      </c>
      <c r="AT159" s="3">
        <f t="shared" si="43"/>
        <v>0</v>
      </c>
      <c r="AU159" s="3" t="str">
        <f t="shared" si="44"/>
        <v/>
      </c>
      <c r="AV159" s="15" t="str">
        <f t="shared" si="45"/>
        <v/>
      </c>
      <c r="AW159" s="88" t="str">
        <f t="shared" si="46"/>
        <v/>
      </c>
      <c r="AX159" s="89">
        <f t="shared" si="47"/>
        <v>1.5599999999999997E-7</v>
      </c>
    </row>
    <row r="160" spans="1:50">
      <c r="A160" s="85" t="str">
        <f t="shared" si="33"/>
        <v>Ausfuhr_LV</v>
      </c>
      <c r="B160" s="2" t="str">
        <f t="shared" si="48"/>
        <v>Ausfuhr</v>
      </c>
      <c r="C160" s="1" t="str">
        <f>Countries!A159</f>
        <v>LV</v>
      </c>
      <c r="D160" s="3" t="str">
        <f>IFERROR(IF(VLOOKUP($A160,EU_Extra!$A:$AD,COLUMN(EU_Extra!#REF!),FALSE)=0,"",VLOOKUP($A160,EU_Extra!$A:$AD,COLUMN(EU_Extra!#REF!),FALSE)),"")</f>
        <v/>
      </c>
      <c r="E160" s="3" t="str">
        <f>IFERROR(IF(VLOOKUP($A160,EU_Extra!$A:$AD,COLUMN(EU_Extra!#REF!),FALSE)=0,"",VLOOKUP($A160,EU_Extra!$A:$AD,COLUMN(EU_Extra!#REF!),FALSE)),"")</f>
        <v/>
      </c>
      <c r="F160" s="3" t="str">
        <f>IFERROR(IF(VLOOKUP($A160,EU_Extra!$A:$AD,COLUMN(EU_Extra!E$3),FALSE)=0,"",VLOOKUP($A160,EU_Extra!$A:$AD,COLUMN(EU_Extra!E$3),FALSE)),"")</f>
        <v/>
      </c>
      <c r="G160" s="3" t="str">
        <f>IFERROR(IF(VLOOKUP($A160,EU_Extra!$A:$AD,COLUMN(EU_Extra!F$3),FALSE)=0,"",VLOOKUP($A160,EU_Extra!$A:$AD,COLUMN(EU_Extra!F$3),FALSE)),"")</f>
        <v/>
      </c>
      <c r="H160" s="3" t="str">
        <f>IFERROR(IF(VLOOKUP($A160,EU_Extra!$A:$AD,COLUMN(EU_Extra!G$3),FALSE)=0,"",VLOOKUP($A160,EU_Extra!$A:$AD,COLUMN(EU_Extra!G$3),FALSE)),"")</f>
        <v/>
      </c>
      <c r="I160" s="3" t="str">
        <f>IFERROR(IF(VLOOKUP($A160,EU_Extra!$A:$AD,COLUMN(EU_Extra!H$3),FALSE)=0,"",VLOOKUP($A160,EU_Extra!$A:$AD,COLUMN(EU_Extra!H$3),FALSE)),"")</f>
        <v/>
      </c>
      <c r="J160" s="3" t="str">
        <f>IFERROR(IF(VLOOKUP($A160,EU_Extra!$A:$AD,COLUMN(EU_Extra!I$3),FALSE)=0,"",VLOOKUP($A160,EU_Extra!$A:$AD,COLUMN(EU_Extra!I$3),FALSE)),"")</f>
        <v/>
      </c>
      <c r="K160" s="3" t="str">
        <f>IFERROR(IF(VLOOKUP($A160,EU_Extra!$A:$AD,COLUMN(EU_Extra!J$3),FALSE)=0,"",VLOOKUP($A160,EU_Extra!$A:$AD,COLUMN(EU_Extra!J$3),FALSE)),"")</f>
        <v/>
      </c>
      <c r="L160" s="3" t="str">
        <f>IFERROR(IF(VLOOKUP($A160,EU_Extra!$A:$AD,COLUMN(EU_Extra!K$3),FALSE)=0,"",VLOOKUP($A160,EU_Extra!$A:$AD,COLUMN(EU_Extra!K$3),FALSE)),"")</f>
        <v/>
      </c>
      <c r="M160" s="3" t="str">
        <f>IFERROR(IF(VLOOKUP($A160,EU_Extra!$A:$AD,COLUMN(EU_Extra!L$3),FALSE)=0,"",VLOOKUP($A160,EU_Extra!$A:$AD,COLUMN(EU_Extra!L$3),FALSE)),"")</f>
        <v/>
      </c>
      <c r="N160" s="3" t="str">
        <f>IFERROR(IF(VLOOKUP($A160,EU_Extra!$A:$AD,COLUMN(EU_Extra!M$3),FALSE)=0,"",VLOOKUP($A160,EU_Extra!$A:$AD,COLUMN(EU_Extra!M$3),FALSE)),"")</f>
        <v/>
      </c>
      <c r="O160" s="3" t="str">
        <f>IFERROR(IF(VLOOKUP($A160,EU_Extra!$A:$AD,COLUMN(EU_Extra!N$3),FALSE)=0,"",VLOOKUP($A160,EU_Extra!$A:$AD,COLUMN(EU_Extra!N$3),FALSE)),"")</f>
        <v/>
      </c>
      <c r="P160" s="3" t="str">
        <f>IFERROR(IF(VLOOKUP($A160,EU_Extra!$A:$AD,COLUMN(EU_Extra!O$3),FALSE)=0,"",VLOOKUP($A160,EU_Extra!$A:$AD,COLUMN(EU_Extra!O$3),FALSE)),"")</f>
        <v/>
      </c>
      <c r="Q160" s="3" t="str">
        <f>IFERROR(IF(VLOOKUP($A160,EU_Extra!$A:$AD,COLUMN(EU_Extra!P$3),FALSE)=0,"",VLOOKUP($A160,EU_Extra!$A:$AD,COLUMN(EU_Extra!P$3),FALSE)),"")</f>
        <v/>
      </c>
      <c r="R160" s="3" t="str">
        <f>IFERROR(IF(VLOOKUP($A160,EU_Extra!$A:$AD,COLUMN(EU_Extra!Q$3),FALSE)=0,"",VLOOKUP($A160,EU_Extra!$A:$AD,COLUMN(EU_Extra!Q$3),FALSE)),"")</f>
        <v/>
      </c>
      <c r="S160" s="3" t="str">
        <f>IFERROR(IF(VLOOKUP($A160,EU_Extra!$A:$AD,COLUMN(EU_Extra!R$3),FALSE)=0,"",VLOOKUP($A160,EU_Extra!$A:$AD,COLUMN(EU_Extra!R$3),FALSE)),"")</f>
        <v/>
      </c>
      <c r="T160" s="3" t="str">
        <f>IFERROR(IF(VLOOKUP($A160,EU_Extra!$A:$AD,COLUMN(EU_Extra!S$3),FALSE)=0,"",VLOOKUP($A160,EU_Extra!$A:$AD,COLUMN(EU_Extra!S$3),FALSE)),"")</f>
        <v/>
      </c>
      <c r="U160" s="3" t="str">
        <f>IFERROR(IF(VLOOKUP($A160,EU_Extra!$A:$AD,COLUMN(EU_Extra!T$3),FALSE)=0,"",VLOOKUP($A160,EU_Extra!$A:$AD,COLUMN(EU_Extra!T$3),FALSE)),"")</f>
        <v/>
      </c>
      <c r="V160" s="3" t="str">
        <f>IFERROR(IF(VLOOKUP($A160,EU_Extra!$A:$AD,COLUMN(EU_Extra!U$3),FALSE)=0,"",VLOOKUP($A160,EU_Extra!$A:$AD,COLUMN(EU_Extra!U$3),FALSE)),"")</f>
        <v/>
      </c>
      <c r="W160" s="3" t="str">
        <f>IFERROR(IF(VLOOKUP($A160,EU_Extra!$A:$AD,COLUMN(EU_Extra!V$3),FALSE)=0,"",VLOOKUP($A160,EU_Extra!$A:$AD,COLUMN(EU_Extra!V$3),FALSE)),"")</f>
        <v/>
      </c>
      <c r="X160" s="3" t="str">
        <f>IFERROR(IF(VLOOKUP($A160,EU_Extra!$A:$AD,COLUMN(EU_Extra!W$3),FALSE)=0,"",VLOOKUP($A160,EU_Extra!$A:$AD,COLUMN(EU_Extra!W$3),FALSE)),"")</f>
        <v/>
      </c>
      <c r="Y160" s="3" t="str">
        <f>IFERROR(IF(VLOOKUP($A160,EU_Extra!$A:$AD,COLUMN(EU_Extra!X$3),FALSE)=0,"",VLOOKUP($A160,EU_Extra!$A:$AD,COLUMN(EU_Extra!X$3),FALSE)),"")</f>
        <v/>
      </c>
      <c r="Z160" s="3" t="str">
        <f>IFERROR(IF(VLOOKUP($A160,EU_Extra!$A:$AD,COLUMN(EU_Extra!Y$3),FALSE)=0,"",VLOOKUP($A160,EU_Extra!$A:$AD,COLUMN(EU_Extra!Y$3),FALSE)),"")</f>
        <v/>
      </c>
      <c r="AA160" s="157">
        <f t="shared" si="34"/>
        <v>0</v>
      </c>
      <c r="AB160" s="3">
        <f t="shared" si="35"/>
        <v>0</v>
      </c>
      <c r="AC160" s="3">
        <f t="shared" si="36"/>
        <v>0</v>
      </c>
      <c r="AD160" s="3">
        <f t="shared" si="37"/>
        <v>0</v>
      </c>
      <c r="AE160" s="3" t="str">
        <f t="shared" si="38"/>
        <v/>
      </c>
      <c r="AF160" s="3"/>
      <c r="AG160" s="3"/>
      <c r="AH160" s="3"/>
      <c r="AI160" s="3"/>
      <c r="AJ160" s="3" t="str">
        <f>IFERROR(IF(VLOOKUP($A160,EU_Extra!$A:$AD,COLUMN(EU_Extra!AC$3),FALSE)=0,"",VLOOKUP($A160,EU_Extra!$A:$AD,COLUMN(EU_Extra!AC$3),FALSE)),"")</f>
        <v/>
      </c>
      <c r="AK160" s="3" t="str">
        <f>IFERROR(IF(VLOOKUP($A160,EU_Extra!$A:$AD,COLUMN(EU_Extra!AD$3),FALSE)=0,"",VLOOKUP($A160,EU_Extra!$A:$AD,COLUMN(EU_Extra!AD$3),FALSE)),"")</f>
        <v/>
      </c>
      <c r="AO160" s="85" t="str">
        <f t="shared" si="39"/>
        <v>Ausfuhr_LV</v>
      </c>
      <c r="AP160" s="2" t="str">
        <f t="shared" si="40"/>
        <v>Ausfuhr</v>
      </c>
      <c r="AQ160" s="2" t="str">
        <f t="shared" si="41"/>
        <v>LV</v>
      </c>
      <c r="AR160" s="2" t="str">
        <f>VLOOKUP(AQ160,Countries!A:B,2,FALSE)</f>
        <v>Lettland</v>
      </c>
      <c r="AS160" s="3" t="str">
        <f t="shared" si="42"/>
        <v/>
      </c>
      <c r="AT160" s="3">
        <f t="shared" si="43"/>
        <v>0</v>
      </c>
      <c r="AU160" s="3" t="str">
        <f t="shared" si="44"/>
        <v/>
      </c>
      <c r="AV160" s="15" t="str">
        <f t="shared" si="45"/>
        <v/>
      </c>
      <c r="AW160" s="88" t="str">
        <f t="shared" si="46"/>
        <v/>
      </c>
      <c r="AX160" s="89">
        <f t="shared" si="47"/>
        <v>1.5699999999999999E-7</v>
      </c>
    </row>
    <row r="161" spans="1:50">
      <c r="A161" s="85" t="str">
        <f t="shared" si="33"/>
        <v>Ausfuhr_LB</v>
      </c>
      <c r="B161" s="2" t="str">
        <f t="shared" si="48"/>
        <v>Ausfuhr</v>
      </c>
      <c r="C161" s="1" t="str">
        <f>Countries!A160</f>
        <v>LB</v>
      </c>
      <c r="D161" s="3" t="str">
        <f>IFERROR(IF(VLOOKUP($A161,EU_Extra!$A:$AD,COLUMN(EU_Extra!#REF!),FALSE)=0,"",VLOOKUP($A161,EU_Extra!$A:$AD,COLUMN(EU_Extra!#REF!),FALSE)),"")</f>
        <v/>
      </c>
      <c r="E161" s="3" t="str">
        <f>IFERROR(IF(VLOOKUP($A161,EU_Extra!$A:$AD,COLUMN(EU_Extra!#REF!),FALSE)=0,"",VLOOKUP($A161,EU_Extra!$A:$AD,COLUMN(EU_Extra!#REF!),FALSE)),"")</f>
        <v/>
      </c>
      <c r="F161" s="3">
        <f>IFERROR(IF(VLOOKUP($A161,EU_Extra!$A:$AD,COLUMN(EU_Extra!E$3),FALSE)=0,"",VLOOKUP($A161,EU_Extra!$A:$AD,COLUMN(EU_Extra!E$3),FALSE)),"")</f>
        <v>88.039643999999996</v>
      </c>
      <c r="G161" s="3">
        <f>IFERROR(IF(VLOOKUP($A161,EU_Extra!$A:$AD,COLUMN(EU_Extra!F$3),FALSE)=0,"",VLOOKUP($A161,EU_Extra!$A:$AD,COLUMN(EU_Extra!F$3),FALSE)),"")</f>
        <v>156.83600300000001</v>
      </c>
      <c r="H161" s="3">
        <f>IFERROR(IF(VLOOKUP($A161,EU_Extra!$A:$AD,COLUMN(EU_Extra!G$3),FALSE)=0,"",VLOOKUP($A161,EU_Extra!$A:$AD,COLUMN(EU_Extra!G$3),FALSE)),"")</f>
        <v>87.780919999999995</v>
      </c>
      <c r="I161" s="3">
        <f>IFERROR(IF(VLOOKUP($A161,EU_Extra!$A:$AD,COLUMN(EU_Extra!H$3),FALSE)=0,"",VLOOKUP($A161,EU_Extra!$A:$AD,COLUMN(EU_Extra!H$3),FALSE)),"")</f>
        <v>128.94764800000002</v>
      </c>
      <c r="J161" s="3">
        <f>IFERROR(IF(VLOOKUP($A161,EU_Extra!$A:$AD,COLUMN(EU_Extra!I$3),FALSE)=0,"",VLOOKUP($A161,EU_Extra!$A:$AD,COLUMN(EU_Extra!I$3),FALSE)),"")</f>
        <v>129.92442</v>
      </c>
      <c r="K161" s="3">
        <f>IFERROR(IF(VLOOKUP($A161,EU_Extra!$A:$AD,COLUMN(EU_Extra!J$3),FALSE)=0,"",VLOOKUP($A161,EU_Extra!$A:$AD,COLUMN(EU_Extra!J$3),FALSE)),"")</f>
        <v>28.559807999999997</v>
      </c>
      <c r="L161" s="3">
        <f>IFERROR(IF(VLOOKUP($A161,EU_Extra!$A:$AD,COLUMN(EU_Extra!K$3),FALSE)=0,"",VLOOKUP($A161,EU_Extra!$A:$AD,COLUMN(EU_Extra!K$3),FALSE)),"")</f>
        <v>18.404155999999997</v>
      </c>
      <c r="M161" s="3">
        <f>IFERROR(IF(VLOOKUP($A161,EU_Extra!$A:$AD,COLUMN(EU_Extra!L$3),FALSE)=0,"",VLOOKUP($A161,EU_Extra!$A:$AD,COLUMN(EU_Extra!L$3),FALSE)),"")</f>
        <v>9.5854359999999996</v>
      </c>
      <c r="N161" s="3">
        <f>IFERROR(IF(VLOOKUP($A161,EU_Extra!$A:$AD,COLUMN(EU_Extra!M$3),FALSE)=0,"",VLOOKUP($A161,EU_Extra!$A:$AD,COLUMN(EU_Extra!M$3),FALSE)),"")</f>
        <v>63.562130400000001</v>
      </c>
      <c r="O161" s="3">
        <f>IFERROR(IF(VLOOKUP($A161,EU_Extra!$A:$AD,COLUMN(EU_Extra!N$3),FALSE)=0,"",VLOOKUP($A161,EU_Extra!$A:$AD,COLUMN(EU_Extra!N$3),FALSE)),"")</f>
        <v>26.188467999999997</v>
      </c>
      <c r="P161" s="3">
        <f>IFERROR(IF(VLOOKUP($A161,EU_Extra!$A:$AD,COLUMN(EU_Extra!O$3),FALSE)=0,"",VLOOKUP($A161,EU_Extra!$A:$AD,COLUMN(EU_Extra!O$3),FALSE)),"")</f>
        <v>121.16082951999999</v>
      </c>
      <c r="Q161" s="3">
        <f>IFERROR(IF(VLOOKUP($A161,EU_Extra!$A:$AD,COLUMN(EU_Extra!P$3),FALSE)=0,"",VLOOKUP($A161,EU_Extra!$A:$AD,COLUMN(EU_Extra!P$3),FALSE)),"")</f>
        <v>75.247398399999994</v>
      </c>
      <c r="R161" s="3">
        <f>IFERROR(IF(VLOOKUP($A161,EU_Extra!$A:$AD,COLUMN(EU_Extra!Q$3),FALSE)=0,"",VLOOKUP($A161,EU_Extra!$A:$AD,COLUMN(EU_Extra!Q$3),FALSE)),"")</f>
        <v>47.352714200000001</v>
      </c>
      <c r="S161" s="3">
        <f>IFERROR(IF(VLOOKUP($A161,EU_Extra!$A:$AD,COLUMN(EU_Extra!R$3),FALSE)=0,"",VLOOKUP($A161,EU_Extra!$A:$AD,COLUMN(EU_Extra!R$3),FALSE)),"")</f>
        <v>56.766231959999999</v>
      </c>
      <c r="T161" s="3">
        <f>IFERROR(IF(VLOOKUP($A161,EU_Extra!$A:$AD,COLUMN(EU_Extra!S$3),FALSE)=0,"",VLOOKUP($A161,EU_Extra!$A:$AD,COLUMN(EU_Extra!S$3),FALSE)),"")</f>
        <v>56.944154839999996</v>
      </c>
      <c r="U161" s="3">
        <f>IFERROR(IF(VLOOKUP($A161,EU_Extra!$A:$AD,COLUMN(EU_Extra!T$3),FALSE)=0,"",VLOOKUP($A161,EU_Extra!$A:$AD,COLUMN(EU_Extra!T$3),FALSE)),"")</f>
        <v>72.505566919999993</v>
      </c>
      <c r="V161" s="3">
        <f>IFERROR(IF(VLOOKUP($A161,EU_Extra!$A:$AD,COLUMN(EU_Extra!U$3),FALSE)=0,"",VLOOKUP($A161,EU_Extra!$A:$AD,COLUMN(EU_Extra!U$3),FALSE)),"")</f>
        <v>121.82022163999999</v>
      </c>
      <c r="W161" s="3">
        <f>IFERROR(IF(VLOOKUP($A161,EU_Extra!$A:$AD,COLUMN(EU_Extra!V$3),FALSE)=0,"",VLOOKUP($A161,EU_Extra!$A:$AD,COLUMN(EU_Extra!V$3),FALSE)),"")</f>
        <v>48.179542240000004</v>
      </c>
      <c r="X161" s="3">
        <f>IFERROR(IF(VLOOKUP($A161,EU_Extra!$A:$AD,COLUMN(EU_Extra!W$3),FALSE)=0,"",VLOOKUP($A161,EU_Extra!$A:$AD,COLUMN(EU_Extra!W$3),FALSE)),"")</f>
        <v>15.59464272</v>
      </c>
      <c r="Y161" s="3">
        <f>IFERROR(IF(VLOOKUP($A161,EU_Extra!$A:$AD,COLUMN(EU_Extra!X$3),FALSE)=0,"",VLOOKUP($A161,EU_Extra!$A:$AD,COLUMN(EU_Extra!X$3),FALSE)),"")</f>
        <v>7.6720070399999996</v>
      </c>
      <c r="Z161" s="3">
        <f>IFERROR(IF(VLOOKUP($A161,EU_Extra!$A:$AD,COLUMN(EU_Extra!Y$3),FALSE)=0,"",VLOOKUP($A161,EU_Extra!$A:$AD,COLUMN(EU_Extra!Y$3),FALSE)),"")</f>
        <v>7.8220702399999995</v>
      </c>
      <c r="AA161" s="157">
        <f t="shared" si="34"/>
        <v>115.550996</v>
      </c>
      <c r="AB161" s="3">
        <f t="shared" si="35"/>
        <v>62.071984573333332</v>
      </c>
      <c r="AC161" s="3">
        <f t="shared" si="36"/>
        <v>61.864802199999993</v>
      </c>
      <c r="AD161" s="3">
        <f t="shared" si="37"/>
        <v>23.815397333333333</v>
      </c>
      <c r="AE161" s="3">
        <f t="shared" si="38"/>
        <v>7.7470386399999995</v>
      </c>
      <c r="AF161" s="3"/>
      <c r="AG161" s="3"/>
      <c r="AH161" s="3"/>
      <c r="AI161" s="3"/>
      <c r="AJ161" s="3" t="str">
        <f>IFERROR(IF(VLOOKUP($A161,EU_Extra!$A:$AD,COLUMN(EU_Extra!AC$3),FALSE)=0,"",VLOOKUP($A161,EU_Extra!$A:$AD,COLUMN(EU_Extra!AC$3),FALSE)),"")</f>
        <v/>
      </c>
      <c r="AK161" s="3" t="str">
        <f>IFERROR(IF(VLOOKUP($A161,EU_Extra!$A:$AD,COLUMN(EU_Extra!AD$3),FALSE)=0,"",VLOOKUP($A161,EU_Extra!$A:$AD,COLUMN(EU_Extra!AD$3),FALSE)),"")</f>
        <v/>
      </c>
      <c r="AO161" s="85" t="str">
        <f t="shared" si="39"/>
        <v>Ausfuhr_LB</v>
      </c>
      <c r="AP161" s="2" t="str">
        <f t="shared" si="40"/>
        <v>Ausfuhr</v>
      </c>
      <c r="AQ161" s="2" t="str">
        <f t="shared" si="41"/>
        <v>LB</v>
      </c>
      <c r="AR161" s="2" t="str">
        <f>VLOOKUP(AQ161,Countries!A:B,2,FALSE)</f>
        <v>Libanon</v>
      </c>
      <c r="AS161" s="3">
        <f t="shared" si="42"/>
        <v>7.8220702399999995</v>
      </c>
      <c r="AT161" s="3">
        <f t="shared" si="43"/>
        <v>23.815397333333333</v>
      </c>
      <c r="AU161" s="3">
        <f t="shared" si="44"/>
        <v>15.993327093333335</v>
      </c>
      <c r="AV161" s="15">
        <f t="shared" si="45"/>
        <v>2.0446413594491624</v>
      </c>
      <c r="AW161" s="88">
        <f t="shared" si="46"/>
        <v>8.0508518623361777E-3</v>
      </c>
      <c r="AX161" s="89">
        <f t="shared" si="47"/>
        <v>1.6474306939836755E-2</v>
      </c>
    </row>
    <row r="162" spans="1:50">
      <c r="A162" s="85" t="str">
        <f t="shared" si="33"/>
        <v>Ausfuhr_LR</v>
      </c>
      <c r="B162" s="2" t="str">
        <f t="shared" si="48"/>
        <v>Ausfuhr</v>
      </c>
      <c r="C162" s="1" t="str">
        <f>Countries!A161</f>
        <v>LR</v>
      </c>
      <c r="D162" s="3" t="str">
        <f>IFERROR(IF(VLOOKUP($A162,EU_Extra!$A:$AD,COLUMN(EU_Extra!#REF!),FALSE)=0,"",VLOOKUP($A162,EU_Extra!$A:$AD,COLUMN(EU_Extra!#REF!),FALSE)),"")</f>
        <v/>
      </c>
      <c r="E162" s="3" t="str">
        <f>IFERROR(IF(VLOOKUP($A162,EU_Extra!$A:$AD,COLUMN(EU_Extra!#REF!),FALSE)=0,"",VLOOKUP($A162,EU_Extra!$A:$AD,COLUMN(EU_Extra!#REF!),FALSE)),"")</f>
        <v/>
      </c>
      <c r="F162" s="3">
        <f>IFERROR(IF(VLOOKUP($A162,EU_Extra!$A:$AD,COLUMN(EU_Extra!E$3),FALSE)=0,"",VLOOKUP($A162,EU_Extra!$A:$AD,COLUMN(EU_Extra!E$3),FALSE)),"")</f>
        <v>3.0666700000000002</v>
      </c>
      <c r="G162" s="3">
        <f>IFERROR(IF(VLOOKUP($A162,EU_Extra!$A:$AD,COLUMN(EU_Extra!F$3),FALSE)=0,"",VLOOKUP($A162,EU_Extra!$A:$AD,COLUMN(EU_Extra!F$3),FALSE)),"")</f>
        <v>4.0186455199999997</v>
      </c>
      <c r="H162" s="3">
        <f>IFERROR(IF(VLOOKUP($A162,EU_Extra!$A:$AD,COLUMN(EU_Extra!G$3),FALSE)=0,"",VLOOKUP($A162,EU_Extra!$A:$AD,COLUMN(EU_Extra!G$3),FALSE)),"")</f>
        <v>1.348444</v>
      </c>
      <c r="I162" s="3">
        <f>IFERROR(IF(VLOOKUP($A162,EU_Extra!$A:$AD,COLUMN(EU_Extra!H$3),FALSE)=0,"",VLOOKUP($A162,EU_Extra!$A:$AD,COLUMN(EU_Extra!H$3),FALSE)),"")</f>
        <v>0.66722499999999996</v>
      </c>
      <c r="J162" s="3">
        <f>IFERROR(IF(VLOOKUP($A162,EU_Extra!$A:$AD,COLUMN(EU_Extra!I$3),FALSE)=0,"",VLOOKUP($A162,EU_Extra!$A:$AD,COLUMN(EU_Extra!I$3),FALSE)),"")</f>
        <v>3.5664709999999999</v>
      </c>
      <c r="K162" s="3">
        <f>IFERROR(IF(VLOOKUP($A162,EU_Extra!$A:$AD,COLUMN(EU_Extra!J$3),FALSE)=0,"",VLOOKUP($A162,EU_Extra!$A:$AD,COLUMN(EU_Extra!J$3),FALSE)),"")</f>
        <v>0.58983499999999989</v>
      </c>
      <c r="L162" s="3">
        <f>IFERROR(IF(VLOOKUP($A162,EU_Extra!$A:$AD,COLUMN(EU_Extra!K$3),FALSE)=0,"",VLOOKUP($A162,EU_Extra!$A:$AD,COLUMN(EU_Extra!K$3),FALSE)),"")</f>
        <v>0.1867</v>
      </c>
      <c r="M162" s="3">
        <f>IFERROR(IF(VLOOKUP($A162,EU_Extra!$A:$AD,COLUMN(EU_Extra!L$3),FALSE)=0,"",VLOOKUP($A162,EU_Extra!$A:$AD,COLUMN(EU_Extra!L$3),FALSE)),"")</f>
        <v>0.1115</v>
      </c>
      <c r="N162" s="3">
        <f>IFERROR(IF(VLOOKUP($A162,EU_Extra!$A:$AD,COLUMN(EU_Extra!M$3),FALSE)=0,"",VLOOKUP($A162,EU_Extra!$A:$AD,COLUMN(EU_Extra!M$3),FALSE)),"")</f>
        <v>0.31393599999999999</v>
      </c>
      <c r="O162" s="3">
        <f>IFERROR(IF(VLOOKUP($A162,EU_Extra!$A:$AD,COLUMN(EU_Extra!N$3),FALSE)=0,"",VLOOKUP($A162,EU_Extra!$A:$AD,COLUMN(EU_Extra!N$3),FALSE)),"")</f>
        <v>0.1589622</v>
      </c>
      <c r="P162" s="3">
        <f>IFERROR(IF(VLOOKUP($A162,EU_Extra!$A:$AD,COLUMN(EU_Extra!O$3),FALSE)=0,"",VLOOKUP($A162,EU_Extra!$A:$AD,COLUMN(EU_Extra!O$3),FALSE)),"")</f>
        <v>0.22537279999999998</v>
      </c>
      <c r="Q162" s="3">
        <f>IFERROR(IF(VLOOKUP($A162,EU_Extra!$A:$AD,COLUMN(EU_Extra!P$3),FALSE)=0,"",VLOOKUP($A162,EU_Extra!$A:$AD,COLUMN(EU_Extra!P$3),FALSE)),"")</f>
        <v>0.16536687999999999</v>
      </c>
      <c r="R162" s="3">
        <f>IFERROR(IF(VLOOKUP($A162,EU_Extra!$A:$AD,COLUMN(EU_Extra!Q$3),FALSE)=0,"",VLOOKUP($A162,EU_Extra!$A:$AD,COLUMN(EU_Extra!Q$3),FALSE)),"")</f>
        <v>0.18619240000000001</v>
      </c>
      <c r="S162" s="3">
        <f>IFERROR(IF(VLOOKUP($A162,EU_Extra!$A:$AD,COLUMN(EU_Extra!R$3),FALSE)=0,"",VLOOKUP($A162,EU_Extra!$A:$AD,COLUMN(EU_Extra!R$3),FALSE)),"")</f>
        <v>0.17807615999999998</v>
      </c>
      <c r="T162" s="3">
        <f>IFERROR(IF(VLOOKUP($A162,EU_Extra!$A:$AD,COLUMN(EU_Extra!S$3),FALSE)=0,"",VLOOKUP($A162,EU_Extra!$A:$AD,COLUMN(EU_Extra!S$3),FALSE)),"")</f>
        <v>0.19735436000000001</v>
      </c>
      <c r="U162" s="3">
        <f>IFERROR(IF(VLOOKUP($A162,EU_Extra!$A:$AD,COLUMN(EU_Extra!T$3),FALSE)=0,"",VLOOKUP($A162,EU_Extra!$A:$AD,COLUMN(EU_Extra!T$3),FALSE)),"")</f>
        <v>0.41552099999999997</v>
      </c>
      <c r="V162" s="3">
        <f>IFERROR(IF(VLOOKUP($A162,EU_Extra!$A:$AD,COLUMN(EU_Extra!U$3),FALSE)=0,"",VLOOKUP($A162,EU_Extra!$A:$AD,COLUMN(EU_Extra!U$3),FALSE)),"")</f>
        <v>4.1585849599999998</v>
      </c>
      <c r="W162" s="3">
        <f>IFERROR(IF(VLOOKUP($A162,EU_Extra!$A:$AD,COLUMN(EU_Extra!V$3),FALSE)=0,"",VLOOKUP($A162,EU_Extra!$A:$AD,COLUMN(EU_Extra!V$3),FALSE)),"")</f>
        <v>2.5731931599999998</v>
      </c>
      <c r="X162" s="3">
        <f>IFERROR(IF(VLOOKUP($A162,EU_Extra!$A:$AD,COLUMN(EU_Extra!W$3),FALSE)=0,"",VLOOKUP($A162,EU_Extra!$A:$AD,COLUMN(EU_Extra!W$3),FALSE)),"")</f>
        <v>0.13903499999999999</v>
      </c>
      <c r="Y162" s="3">
        <f>IFERROR(IF(VLOOKUP($A162,EU_Extra!$A:$AD,COLUMN(EU_Extra!X$3),FALSE)=0,"",VLOOKUP($A162,EU_Extra!$A:$AD,COLUMN(EU_Extra!X$3),FALSE)),"")</f>
        <v>0.18340099999999998</v>
      </c>
      <c r="Z162" s="3">
        <f>IFERROR(IF(VLOOKUP($A162,EU_Extra!$A:$AD,COLUMN(EU_Extra!Y$3),FALSE)=0,"",VLOOKUP($A162,EU_Extra!$A:$AD,COLUMN(EU_Extra!Y$3),FALSE)),"")</f>
        <v>1.6323999999999999</v>
      </c>
      <c r="AA162" s="157">
        <f t="shared" si="34"/>
        <v>1.8607133333333332</v>
      </c>
      <c r="AB162" s="3">
        <f t="shared" si="35"/>
        <v>0.26365050666666662</v>
      </c>
      <c r="AC162" s="3">
        <f t="shared" si="36"/>
        <v>2.2902710399999999</v>
      </c>
      <c r="AD162" s="3">
        <f t="shared" si="37"/>
        <v>0.96520971999999983</v>
      </c>
      <c r="AE162" s="3">
        <f t="shared" si="38"/>
        <v>0.90790049999999989</v>
      </c>
      <c r="AF162" s="3"/>
      <c r="AG162" s="3"/>
      <c r="AH162" s="3"/>
      <c r="AI162" s="3"/>
      <c r="AJ162" s="3" t="str">
        <f>IFERROR(IF(VLOOKUP($A162,EU_Extra!$A:$AD,COLUMN(EU_Extra!AC$3),FALSE)=0,"",VLOOKUP($A162,EU_Extra!$A:$AD,COLUMN(EU_Extra!AC$3),FALSE)),"")</f>
        <v/>
      </c>
      <c r="AK162" s="3" t="str">
        <f>IFERROR(IF(VLOOKUP($A162,EU_Extra!$A:$AD,COLUMN(EU_Extra!AD$3),FALSE)=0,"",VLOOKUP($A162,EU_Extra!$A:$AD,COLUMN(EU_Extra!AD$3),FALSE)),"")</f>
        <v/>
      </c>
      <c r="AO162" s="85" t="str">
        <f t="shared" si="39"/>
        <v>Ausfuhr_LR</v>
      </c>
      <c r="AP162" s="2" t="str">
        <f t="shared" si="40"/>
        <v>Ausfuhr</v>
      </c>
      <c r="AQ162" s="2" t="str">
        <f t="shared" si="41"/>
        <v>LR</v>
      </c>
      <c r="AR162" s="2" t="str">
        <f>VLOOKUP(AQ162,Countries!A:B,2,FALSE)</f>
        <v>Liberia</v>
      </c>
      <c r="AS162" s="3">
        <f t="shared" si="42"/>
        <v>1.6323999999999999</v>
      </c>
      <c r="AT162" s="3">
        <f t="shared" si="43"/>
        <v>0.96520971999999983</v>
      </c>
      <c r="AU162" s="3">
        <f t="shared" si="44"/>
        <v>-0.66719028000000002</v>
      </c>
      <c r="AV162" s="15">
        <f t="shared" si="45"/>
        <v>-0.40871723869664306</v>
      </c>
      <c r="AW162" s="88">
        <f t="shared" si="46"/>
        <v>1.680270819205241E-3</v>
      </c>
      <c r="AX162" s="89">
        <f t="shared" si="47"/>
        <v>6.6783665672345957E-4</v>
      </c>
    </row>
    <row r="163" spans="1:50">
      <c r="A163" s="85" t="str">
        <f t="shared" si="33"/>
        <v>Ausfuhr_LY</v>
      </c>
      <c r="B163" s="2" t="str">
        <f t="shared" si="48"/>
        <v>Ausfuhr</v>
      </c>
      <c r="C163" s="1" t="str">
        <f>Countries!A162</f>
        <v>LY</v>
      </c>
      <c r="D163" s="3" t="str">
        <f>IFERROR(IF(VLOOKUP($A163,EU_Extra!$A:$AD,COLUMN(EU_Extra!#REF!),FALSE)=0,"",VLOOKUP($A163,EU_Extra!$A:$AD,COLUMN(EU_Extra!#REF!),FALSE)),"")</f>
        <v/>
      </c>
      <c r="E163" s="3" t="str">
        <f>IFERROR(IF(VLOOKUP($A163,EU_Extra!$A:$AD,COLUMN(EU_Extra!#REF!),FALSE)=0,"",VLOOKUP($A163,EU_Extra!$A:$AD,COLUMN(EU_Extra!#REF!),FALSE)),"")</f>
        <v/>
      </c>
      <c r="F163" s="3">
        <f>IFERROR(IF(VLOOKUP($A163,EU_Extra!$A:$AD,COLUMN(EU_Extra!E$3),FALSE)=0,"",VLOOKUP($A163,EU_Extra!$A:$AD,COLUMN(EU_Extra!E$3),FALSE)),"")</f>
        <v>117.96385179999999</v>
      </c>
      <c r="G163" s="3">
        <f>IFERROR(IF(VLOOKUP($A163,EU_Extra!$A:$AD,COLUMN(EU_Extra!F$3),FALSE)=0,"",VLOOKUP($A163,EU_Extra!$A:$AD,COLUMN(EU_Extra!F$3),FALSE)),"")</f>
        <v>223.81609899999998</v>
      </c>
      <c r="H163" s="3">
        <f>IFERROR(IF(VLOOKUP($A163,EU_Extra!$A:$AD,COLUMN(EU_Extra!G$3),FALSE)=0,"",VLOOKUP($A163,EU_Extra!$A:$AD,COLUMN(EU_Extra!G$3),FALSE)),"")</f>
        <v>15.920939999999998</v>
      </c>
      <c r="I163" s="3">
        <f>IFERROR(IF(VLOOKUP($A163,EU_Extra!$A:$AD,COLUMN(EU_Extra!H$3),FALSE)=0,"",VLOOKUP($A163,EU_Extra!$A:$AD,COLUMN(EU_Extra!H$3),FALSE)),"")</f>
        <v>99.546019999999984</v>
      </c>
      <c r="J163" s="3">
        <f>IFERROR(IF(VLOOKUP($A163,EU_Extra!$A:$AD,COLUMN(EU_Extra!I$3),FALSE)=0,"",VLOOKUP($A163,EU_Extra!$A:$AD,COLUMN(EU_Extra!I$3),FALSE)),"")</f>
        <v>170.3493</v>
      </c>
      <c r="K163" s="3">
        <f>IFERROR(IF(VLOOKUP($A163,EU_Extra!$A:$AD,COLUMN(EU_Extra!J$3),FALSE)=0,"",VLOOKUP($A163,EU_Extra!$A:$AD,COLUMN(EU_Extra!J$3),FALSE)),"")</f>
        <v>11.054631999999998</v>
      </c>
      <c r="L163" s="3">
        <f>IFERROR(IF(VLOOKUP($A163,EU_Extra!$A:$AD,COLUMN(EU_Extra!K$3),FALSE)=0,"",VLOOKUP($A163,EU_Extra!$A:$AD,COLUMN(EU_Extra!K$3),FALSE)),"")</f>
        <v>23.382791999999998</v>
      </c>
      <c r="M163" s="3">
        <f>IFERROR(IF(VLOOKUP($A163,EU_Extra!$A:$AD,COLUMN(EU_Extra!L$3),FALSE)=0,"",VLOOKUP($A163,EU_Extra!$A:$AD,COLUMN(EU_Extra!L$3),FALSE)),"")</f>
        <v>23.459015999999998</v>
      </c>
      <c r="N163" s="3">
        <f>IFERROR(IF(VLOOKUP($A163,EU_Extra!$A:$AD,COLUMN(EU_Extra!M$3),FALSE)=0,"",VLOOKUP($A163,EU_Extra!$A:$AD,COLUMN(EU_Extra!M$3),FALSE)),"")</f>
        <v>93.708389999999994</v>
      </c>
      <c r="O163" s="3">
        <f>IFERROR(IF(VLOOKUP($A163,EU_Extra!$A:$AD,COLUMN(EU_Extra!N$3),FALSE)=0,"",VLOOKUP($A163,EU_Extra!$A:$AD,COLUMN(EU_Extra!N$3),FALSE)),"")</f>
        <v>33.528297999999999</v>
      </c>
      <c r="P163" s="3">
        <f>IFERROR(IF(VLOOKUP($A163,EU_Extra!$A:$AD,COLUMN(EU_Extra!O$3),FALSE)=0,"",VLOOKUP($A163,EU_Extra!$A:$AD,COLUMN(EU_Extra!O$3),FALSE)),"")</f>
        <v>91.601010399999993</v>
      </c>
      <c r="Q163" s="3">
        <f>IFERROR(IF(VLOOKUP($A163,EU_Extra!$A:$AD,COLUMN(EU_Extra!P$3),FALSE)=0,"",VLOOKUP($A163,EU_Extra!$A:$AD,COLUMN(EU_Extra!P$3),FALSE)),"")</f>
        <v>60.449666839999999</v>
      </c>
      <c r="R163" s="3">
        <f>IFERROR(IF(VLOOKUP($A163,EU_Extra!$A:$AD,COLUMN(EU_Extra!Q$3),FALSE)=0,"",VLOOKUP($A163,EU_Extra!$A:$AD,COLUMN(EU_Extra!Q$3),FALSE)),"")</f>
        <v>3.2391160000000002E-2</v>
      </c>
      <c r="S163" s="3">
        <f>IFERROR(IF(VLOOKUP($A163,EU_Extra!$A:$AD,COLUMN(EU_Extra!R$3),FALSE)=0,"",VLOOKUP($A163,EU_Extra!$A:$AD,COLUMN(EU_Extra!R$3),FALSE)),"")</f>
        <v>2.088889</v>
      </c>
      <c r="T163" s="3">
        <f>IFERROR(IF(VLOOKUP($A163,EU_Extra!$A:$AD,COLUMN(EU_Extra!S$3),FALSE)=0,"",VLOOKUP($A163,EU_Extra!$A:$AD,COLUMN(EU_Extra!S$3),FALSE)),"")</f>
        <v>30.87076716</v>
      </c>
      <c r="U163" s="3">
        <f>IFERROR(IF(VLOOKUP($A163,EU_Extra!$A:$AD,COLUMN(EU_Extra!T$3),FALSE)=0,"",VLOOKUP($A163,EU_Extra!$A:$AD,COLUMN(EU_Extra!T$3),FALSE)),"")</f>
        <v>9.1657925599999981</v>
      </c>
      <c r="V163" s="3">
        <f>IFERROR(IF(VLOOKUP($A163,EU_Extra!$A:$AD,COLUMN(EU_Extra!U$3),FALSE)=0,"",VLOOKUP($A163,EU_Extra!$A:$AD,COLUMN(EU_Extra!U$3),FALSE)),"")</f>
        <v>87.693787399999991</v>
      </c>
      <c r="W163" s="3">
        <f>IFERROR(IF(VLOOKUP($A163,EU_Extra!$A:$AD,COLUMN(EU_Extra!V$3),FALSE)=0,"",VLOOKUP($A163,EU_Extra!$A:$AD,COLUMN(EU_Extra!V$3),FALSE)),"")</f>
        <v>18.790093719999998</v>
      </c>
      <c r="X163" s="3">
        <f>IFERROR(IF(VLOOKUP($A163,EU_Extra!$A:$AD,COLUMN(EU_Extra!W$3),FALSE)=0,"",VLOOKUP($A163,EU_Extra!$A:$AD,COLUMN(EU_Extra!W$3),FALSE)),"")</f>
        <v>4.3418968800000002</v>
      </c>
      <c r="Y163" s="3">
        <f>IFERROR(IF(VLOOKUP($A163,EU_Extra!$A:$AD,COLUMN(EU_Extra!X$3),FALSE)=0,"",VLOOKUP($A163,EU_Extra!$A:$AD,COLUMN(EU_Extra!X$3),FALSE)),"")</f>
        <v>8.5472073599999998</v>
      </c>
      <c r="Z163" s="3">
        <f>IFERROR(IF(VLOOKUP($A163,EU_Extra!$A:$AD,COLUMN(EU_Extra!Y$3),FALSE)=0,"",VLOOKUP($A163,EU_Extra!$A:$AD,COLUMN(EU_Extra!Y$3),FALSE)),"")</f>
        <v>26.5168426</v>
      </c>
      <c r="AA163" s="157">
        <f t="shared" si="34"/>
        <v>95.272086666666667</v>
      </c>
      <c r="AB163" s="3">
        <f t="shared" si="35"/>
        <v>14.041816240000001</v>
      </c>
      <c r="AC163" s="3">
        <f t="shared" si="36"/>
        <v>36.941925999999995</v>
      </c>
      <c r="AD163" s="3">
        <f t="shared" si="37"/>
        <v>10.559732653333333</v>
      </c>
      <c r="AE163" s="3">
        <f t="shared" si="38"/>
        <v>17.532024979999999</v>
      </c>
      <c r="AF163" s="3"/>
      <c r="AG163" s="3"/>
      <c r="AH163" s="3"/>
      <c r="AI163" s="3"/>
      <c r="AJ163" s="3" t="str">
        <f>IFERROR(IF(VLOOKUP($A163,EU_Extra!$A:$AD,COLUMN(EU_Extra!AC$3),FALSE)=0,"",VLOOKUP($A163,EU_Extra!$A:$AD,COLUMN(EU_Extra!AC$3),FALSE)),"")</f>
        <v/>
      </c>
      <c r="AK163" s="3" t="str">
        <f>IFERROR(IF(VLOOKUP($A163,EU_Extra!$A:$AD,COLUMN(EU_Extra!AD$3),FALSE)=0,"",VLOOKUP($A163,EU_Extra!$A:$AD,COLUMN(EU_Extra!AD$3),FALSE)),"")</f>
        <v/>
      </c>
      <c r="AO163" s="85" t="str">
        <f t="shared" si="39"/>
        <v>Ausfuhr_LY</v>
      </c>
      <c r="AP163" s="2" t="str">
        <f t="shared" si="40"/>
        <v>Ausfuhr</v>
      </c>
      <c r="AQ163" s="2" t="str">
        <f t="shared" si="41"/>
        <v>LY</v>
      </c>
      <c r="AR163" s="2" t="str">
        <f>VLOOKUP(AQ163,Countries!A:B,2,FALSE)</f>
        <v>Libyen</v>
      </c>
      <c r="AS163" s="3">
        <f t="shared" si="42"/>
        <v>26.5168426</v>
      </c>
      <c r="AT163" s="3">
        <f t="shared" si="43"/>
        <v>10.559732653333333</v>
      </c>
      <c r="AU163" s="3">
        <f t="shared" si="44"/>
        <v>-15.957109946666668</v>
      </c>
      <c r="AV163" s="15">
        <f t="shared" si="45"/>
        <v>-0.60177246381406857</v>
      </c>
      <c r="AW163" s="88">
        <f t="shared" si="46"/>
        <v>2.7292037395408621E-2</v>
      </c>
      <c r="AX163" s="89">
        <f t="shared" si="47"/>
        <v>7.3047875928549501E-3</v>
      </c>
    </row>
    <row r="164" spans="1:50">
      <c r="A164" s="85" t="str">
        <f t="shared" si="33"/>
        <v>Ausfuhr_LI</v>
      </c>
      <c r="B164" s="2" t="str">
        <f t="shared" si="48"/>
        <v>Ausfuhr</v>
      </c>
      <c r="C164" s="1" t="str">
        <f>Countries!A163</f>
        <v>LI</v>
      </c>
      <c r="D164" s="3" t="str">
        <f>IFERROR(IF(VLOOKUP($A164,EU_Extra!$A:$AD,COLUMN(EU_Extra!#REF!),FALSE)=0,"",VLOOKUP($A164,EU_Extra!$A:$AD,COLUMN(EU_Extra!#REF!),FALSE)),"")</f>
        <v/>
      </c>
      <c r="E164" s="3" t="str">
        <f>IFERROR(IF(VLOOKUP($A164,EU_Extra!$A:$AD,COLUMN(EU_Extra!#REF!),FALSE)=0,"",VLOOKUP($A164,EU_Extra!$A:$AD,COLUMN(EU_Extra!#REF!),FALSE)),"")</f>
        <v/>
      </c>
      <c r="F164" s="3">
        <f>IFERROR(IF(VLOOKUP($A164,EU_Extra!$A:$AD,COLUMN(EU_Extra!E$3),FALSE)=0,"",VLOOKUP($A164,EU_Extra!$A:$AD,COLUMN(EU_Extra!E$3),FALSE)),"")</f>
        <v>0.81950000000000001</v>
      </c>
      <c r="G164" s="3">
        <f>IFERROR(IF(VLOOKUP($A164,EU_Extra!$A:$AD,COLUMN(EU_Extra!F$3),FALSE)=0,"",VLOOKUP($A164,EU_Extra!$A:$AD,COLUMN(EU_Extra!F$3),FALSE)),"")</f>
        <v>1.5286</v>
      </c>
      <c r="H164" s="3">
        <f>IFERROR(IF(VLOOKUP($A164,EU_Extra!$A:$AD,COLUMN(EU_Extra!G$3),FALSE)=0,"",VLOOKUP($A164,EU_Extra!$A:$AD,COLUMN(EU_Extra!G$3),FALSE)),"")</f>
        <v>0.36629999999999996</v>
      </c>
      <c r="I164" s="3">
        <f>IFERROR(IF(VLOOKUP($A164,EU_Extra!$A:$AD,COLUMN(EU_Extra!H$3),FALSE)=0,"",VLOOKUP($A164,EU_Extra!$A:$AD,COLUMN(EU_Extra!H$3),FALSE)),"")</f>
        <v>0.16289999999999999</v>
      </c>
      <c r="J164" s="3">
        <f>IFERROR(IF(VLOOKUP($A164,EU_Extra!$A:$AD,COLUMN(EU_Extra!I$3),FALSE)=0,"",VLOOKUP($A164,EU_Extra!$A:$AD,COLUMN(EU_Extra!I$3),FALSE)),"")</f>
        <v>5.0099999999999999E-2</v>
      </c>
      <c r="K164" s="3">
        <f>IFERROR(IF(VLOOKUP($A164,EU_Extra!$A:$AD,COLUMN(EU_Extra!J$3),FALSE)=0,"",VLOOKUP($A164,EU_Extra!$A:$AD,COLUMN(EU_Extra!J$3),FALSE)),"")</f>
        <v>7.1899999999999992E-2</v>
      </c>
      <c r="L164" s="3">
        <f>IFERROR(IF(VLOOKUP($A164,EU_Extra!$A:$AD,COLUMN(EU_Extra!K$3),FALSE)=0,"",VLOOKUP($A164,EU_Extra!$A:$AD,COLUMN(EU_Extra!K$3),FALSE)),"")</f>
        <v>1.9999999999999998E-4</v>
      </c>
      <c r="M164" s="3" t="str">
        <f>IFERROR(IF(VLOOKUP($A164,EU_Extra!$A:$AD,COLUMN(EU_Extra!L$3),FALSE)=0,"",VLOOKUP($A164,EU_Extra!$A:$AD,COLUMN(EU_Extra!L$3),FALSE)),"")</f>
        <v>Eps</v>
      </c>
      <c r="N164" s="3">
        <f>IFERROR(IF(VLOOKUP($A164,EU_Extra!$A:$AD,COLUMN(EU_Extra!M$3),FALSE)=0,"",VLOOKUP($A164,EU_Extra!$A:$AD,COLUMN(EU_Extra!M$3),FALSE)),"")</f>
        <v>1.1058799999999998E-3</v>
      </c>
      <c r="O164" s="3">
        <f>IFERROR(IF(VLOOKUP($A164,EU_Extra!$A:$AD,COLUMN(EU_Extra!N$3),FALSE)=0,"",VLOOKUP($A164,EU_Extra!$A:$AD,COLUMN(EU_Extra!N$3),FALSE)),"")</f>
        <v>1.668E-3</v>
      </c>
      <c r="P164" s="3">
        <f>IFERROR(IF(VLOOKUP($A164,EU_Extra!$A:$AD,COLUMN(EU_Extra!O$3),FALSE)=0,"",VLOOKUP($A164,EU_Extra!$A:$AD,COLUMN(EU_Extra!O$3),FALSE)),"")</f>
        <v>1.653E-3</v>
      </c>
      <c r="Q164" s="3">
        <f>IFERROR(IF(VLOOKUP($A164,EU_Extra!$A:$AD,COLUMN(EU_Extra!P$3),FALSE)=0,"",VLOOKUP($A164,EU_Extra!$A:$AD,COLUMN(EU_Extra!P$3),FALSE)),"")</f>
        <v>2.8600000000000001E-4</v>
      </c>
      <c r="R164" s="3">
        <f>IFERROR(IF(VLOOKUP($A164,EU_Extra!$A:$AD,COLUMN(EU_Extra!Q$3),FALSE)=0,"",VLOOKUP($A164,EU_Extra!$A:$AD,COLUMN(EU_Extra!Q$3),FALSE)),"")</f>
        <v>3.6299999999999999E-4</v>
      </c>
      <c r="S164" s="3">
        <f>IFERROR(IF(VLOOKUP($A164,EU_Extra!$A:$AD,COLUMN(EU_Extra!R$3),FALSE)=0,"",VLOOKUP($A164,EU_Extra!$A:$AD,COLUMN(EU_Extra!R$3),FALSE)),"")</f>
        <v>4.5399999999999998E-4</v>
      </c>
      <c r="T164" s="3">
        <f>IFERROR(IF(VLOOKUP($A164,EU_Extra!$A:$AD,COLUMN(EU_Extra!S$3),FALSE)=0,"",VLOOKUP($A164,EU_Extra!$A:$AD,COLUMN(EU_Extra!S$3),FALSE)),"")</f>
        <v>9.3499999999999996E-4</v>
      </c>
      <c r="U164" s="3">
        <f>IFERROR(IF(VLOOKUP($A164,EU_Extra!$A:$AD,COLUMN(EU_Extra!T$3),FALSE)=0,"",VLOOKUP($A164,EU_Extra!$A:$AD,COLUMN(EU_Extra!T$3),FALSE)),"")</f>
        <v>8.3000000000000001E-4</v>
      </c>
      <c r="V164" s="3">
        <f>IFERROR(IF(VLOOKUP($A164,EU_Extra!$A:$AD,COLUMN(EU_Extra!U$3),FALSE)=0,"",VLOOKUP($A164,EU_Extra!$A:$AD,COLUMN(EU_Extra!U$3),FALSE)),"")</f>
        <v>1.4300000000000001E-4</v>
      </c>
      <c r="W164" s="3">
        <f>IFERROR(IF(VLOOKUP($A164,EU_Extra!$A:$AD,COLUMN(EU_Extra!V$3),FALSE)=0,"",VLOOKUP($A164,EU_Extra!$A:$AD,COLUMN(EU_Extra!V$3),FALSE)),"")</f>
        <v>2.5700000000000001E-4</v>
      </c>
      <c r="X164" s="3">
        <f>IFERROR(IF(VLOOKUP($A164,EU_Extra!$A:$AD,COLUMN(EU_Extra!W$3),FALSE)=0,"",VLOOKUP($A164,EU_Extra!$A:$AD,COLUMN(EU_Extra!W$3),FALSE)),"")</f>
        <v>2.1999999999999998E-4</v>
      </c>
      <c r="Y164" s="3">
        <f>IFERROR(IF(VLOOKUP($A164,EU_Extra!$A:$AD,COLUMN(EU_Extra!X$3),FALSE)=0,"",VLOOKUP($A164,EU_Extra!$A:$AD,COLUMN(EU_Extra!X$3),FALSE)),"")</f>
        <v>3.86E-4</v>
      </c>
      <c r="Z164" s="3">
        <f>IFERROR(IF(VLOOKUP($A164,EU_Extra!$A:$AD,COLUMN(EU_Extra!Y$3),FALSE)=0,"",VLOOKUP($A164,EU_Extra!$A:$AD,COLUMN(EU_Extra!Y$3),FALSE)),"")</f>
        <v>2.6241599999999999E-3</v>
      </c>
      <c r="AA164" s="157">
        <f t="shared" si="34"/>
        <v>0.19309999999999997</v>
      </c>
      <c r="AB164" s="3">
        <f t="shared" si="35"/>
        <v>7.3966666666666668E-4</v>
      </c>
      <c r="AC164" s="3">
        <f t="shared" si="36"/>
        <v>2.0666666666666666E-4</v>
      </c>
      <c r="AD164" s="3">
        <f t="shared" si="37"/>
        <v>2.876666666666667E-4</v>
      </c>
      <c r="AE164" s="3">
        <f t="shared" si="38"/>
        <v>1.50508E-3</v>
      </c>
      <c r="AF164" s="3"/>
      <c r="AG164" s="3"/>
      <c r="AH164" s="3"/>
      <c r="AI164" s="3"/>
      <c r="AJ164" s="3" t="str">
        <f>IFERROR(IF(VLOOKUP($A164,EU_Extra!$A:$AD,COLUMN(EU_Extra!AC$3),FALSE)=0,"",VLOOKUP($A164,EU_Extra!$A:$AD,COLUMN(EU_Extra!AC$3),FALSE)),"")</f>
        <v/>
      </c>
      <c r="AK164" s="3" t="str">
        <f>IFERROR(IF(VLOOKUP($A164,EU_Extra!$A:$AD,COLUMN(EU_Extra!AD$3),FALSE)=0,"",VLOOKUP($A164,EU_Extra!$A:$AD,COLUMN(EU_Extra!AD$3),FALSE)),"")</f>
        <v/>
      </c>
      <c r="AO164" s="85" t="str">
        <f t="shared" si="39"/>
        <v>Ausfuhr_LI</v>
      </c>
      <c r="AP164" s="2" t="str">
        <f t="shared" si="40"/>
        <v>Ausfuhr</v>
      </c>
      <c r="AQ164" s="2" t="str">
        <f t="shared" si="41"/>
        <v>LI</v>
      </c>
      <c r="AR164" s="2" t="str">
        <f>VLOOKUP(AQ164,Countries!A:B,2,FALSE)</f>
        <v>Liechtenstein</v>
      </c>
      <c r="AS164" s="3">
        <f t="shared" si="42"/>
        <v>2.6241599999999999E-3</v>
      </c>
      <c r="AT164" s="3">
        <f t="shared" si="43"/>
        <v>2.876666666666667E-4</v>
      </c>
      <c r="AU164" s="3">
        <f t="shared" si="44"/>
        <v>-2.3364933333333334E-3</v>
      </c>
      <c r="AV164" s="15">
        <f t="shared" si="45"/>
        <v>-0.89037745825085879</v>
      </c>
      <c r="AW164" s="88">
        <f t="shared" si="46"/>
        <v>2.8618589999299343E-6</v>
      </c>
      <c r="AX164" s="89">
        <f t="shared" si="47"/>
        <v>3.5999157865655206E-7</v>
      </c>
    </row>
    <row r="165" spans="1:50">
      <c r="A165" s="85" t="str">
        <f t="shared" si="33"/>
        <v>Ausfuhr_LT</v>
      </c>
      <c r="B165" s="2" t="str">
        <f t="shared" si="48"/>
        <v>Ausfuhr</v>
      </c>
      <c r="C165" s="1" t="str">
        <f>Countries!A164</f>
        <v>LT</v>
      </c>
      <c r="D165" s="3" t="str">
        <f>IFERROR(IF(VLOOKUP($A165,EU_Extra!$A:$AD,COLUMN(EU_Extra!#REF!),FALSE)=0,"",VLOOKUP($A165,EU_Extra!$A:$AD,COLUMN(EU_Extra!#REF!),FALSE)),"")</f>
        <v/>
      </c>
      <c r="E165" s="3" t="str">
        <f>IFERROR(IF(VLOOKUP($A165,EU_Extra!$A:$AD,COLUMN(EU_Extra!#REF!),FALSE)=0,"",VLOOKUP($A165,EU_Extra!$A:$AD,COLUMN(EU_Extra!#REF!),FALSE)),"")</f>
        <v/>
      </c>
      <c r="F165" s="3" t="str">
        <f>IFERROR(IF(VLOOKUP($A165,EU_Extra!$A:$AD,COLUMN(EU_Extra!E$3),FALSE)=0,"",VLOOKUP($A165,EU_Extra!$A:$AD,COLUMN(EU_Extra!E$3),FALSE)),"")</f>
        <v/>
      </c>
      <c r="G165" s="3" t="str">
        <f>IFERROR(IF(VLOOKUP($A165,EU_Extra!$A:$AD,COLUMN(EU_Extra!F$3),FALSE)=0,"",VLOOKUP($A165,EU_Extra!$A:$AD,COLUMN(EU_Extra!F$3),FALSE)),"")</f>
        <v/>
      </c>
      <c r="H165" s="3" t="str">
        <f>IFERROR(IF(VLOOKUP($A165,EU_Extra!$A:$AD,COLUMN(EU_Extra!G$3),FALSE)=0,"",VLOOKUP($A165,EU_Extra!$A:$AD,COLUMN(EU_Extra!G$3),FALSE)),"")</f>
        <v/>
      </c>
      <c r="I165" s="3" t="str">
        <f>IFERROR(IF(VLOOKUP($A165,EU_Extra!$A:$AD,COLUMN(EU_Extra!H$3),FALSE)=0,"",VLOOKUP($A165,EU_Extra!$A:$AD,COLUMN(EU_Extra!H$3),FALSE)),"")</f>
        <v/>
      </c>
      <c r="J165" s="3" t="str">
        <f>IFERROR(IF(VLOOKUP($A165,EU_Extra!$A:$AD,COLUMN(EU_Extra!I$3),FALSE)=0,"",VLOOKUP($A165,EU_Extra!$A:$AD,COLUMN(EU_Extra!I$3),FALSE)),"")</f>
        <v/>
      </c>
      <c r="K165" s="3" t="str">
        <f>IFERROR(IF(VLOOKUP($A165,EU_Extra!$A:$AD,COLUMN(EU_Extra!J$3),FALSE)=0,"",VLOOKUP($A165,EU_Extra!$A:$AD,COLUMN(EU_Extra!J$3),FALSE)),"")</f>
        <v/>
      </c>
      <c r="L165" s="3" t="str">
        <f>IFERROR(IF(VLOOKUP($A165,EU_Extra!$A:$AD,COLUMN(EU_Extra!K$3),FALSE)=0,"",VLOOKUP($A165,EU_Extra!$A:$AD,COLUMN(EU_Extra!K$3),FALSE)),"")</f>
        <v/>
      </c>
      <c r="M165" s="3" t="str">
        <f>IFERROR(IF(VLOOKUP($A165,EU_Extra!$A:$AD,COLUMN(EU_Extra!L$3),FALSE)=0,"",VLOOKUP($A165,EU_Extra!$A:$AD,COLUMN(EU_Extra!L$3),FALSE)),"")</f>
        <v/>
      </c>
      <c r="N165" s="3" t="str">
        <f>IFERROR(IF(VLOOKUP($A165,EU_Extra!$A:$AD,COLUMN(EU_Extra!M$3),FALSE)=0,"",VLOOKUP($A165,EU_Extra!$A:$AD,COLUMN(EU_Extra!M$3),FALSE)),"")</f>
        <v/>
      </c>
      <c r="O165" s="3" t="str">
        <f>IFERROR(IF(VLOOKUP($A165,EU_Extra!$A:$AD,COLUMN(EU_Extra!N$3),FALSE)=0,"",VLOOKUP($A165,EU_Extra!$A:$AD,COLUMN(EU_Extra!N$3),FALSE)),"")</f>
        <v/>
      </c>
      <c r="P165" s="3" t="str">
        <f>IFERROR(IF(VLOOKUP($A165,EU_Extra!$A:$AD,COLUMN(EU_Extra!O$3),FALSE)=0,"",VLOOKUP($A165,EU_Extra!$A:$AD,COLUMN(EU_Extra!O$3),FALSE)),"")</f>
        <v/>
      </c>
      <c r="Q165" s="3" t="str">
        <f>IFERROR(IF(VLOOKUP($A165,EU_Extra!$A:$AD,COLUMN(EU_Extra!P$3),FALSE)=0,"",VLOOKUP($A165,EU_Extra!$A:$AD,COLUMN(EU_Extra!P$3),FALSE)),"")</f>
        <v/>
      </c>
      <c r="R165" s="3" t="str">
        <f>IFERROR(IF(VLOOKUP($A165,EU_Extra!$A:$AD,COLUMN(EU_Extra!Q$3),FALSE)=0,"",VLOOKUP($A165,EU_Extra!$A:$AD,COLUMN(EU_Extra!Q$3),FALSE)),"")</f>
        <v/>
      </c>
      <c r="S165" s="3" t="str">
        <f>IFERROR(IF(VLOOKUP($A165,EU_Extra!$A:$AD,COLUMN(EU_Extra!R$3),FALSE)=0,"",VLOOKUP($A165,EU_Extra!$A:$AD,COLUMN(EU_Extra!R$3),FALSE)),"")</f>
        <v/>
      </c>
      <c r="T165" s="3" t="str">
        <f>IFERROR(IF(VLOOKUP($A165,EU_Extra!$A:$AD,COLUMN(EU_Extra!S$3),FALSE)=0,"",VLOOKUP($A165,EU_Extra!$A:$AD,COLUMN(EU_Extra!S$3),FALSE)),"")</f>
        <v/>
      </c>
      <c r="U165" s="3" t="str">
        <f>IFERROR(IF(VLOOKUP($A165,EU_Extra!$A:$AD,COLUMN(EU_Extra!T$3),FALSE)=0,"",VLOOKUP($A165,EU_Extra!$A:$AD,COLUMN(EU_Extra!T$3),FALSE)),"")</f>
        <v/>
      </c>
      <c r="V165" s="3" t="str">
        <f>IFERROR(IF(VLOOKUP($A165,EU_Extra!$A:$AD,COLUMN(EU_Extra!U$3),FALSE)=0,"",VLOOKUP($A165,EU_Extra!$A:$AD,COLUMN(EU_Extra!U$3),FALSE)),"")</f>
        <v/>
      </c>
      <c r="W165" s="3" t="str">
        <f>IFERROR(IF(VLOOKUP($A165,EU_Extra!$A:$AD,COLUMN(EU_Extra!V$3),FALSE)=0,"",VLOOKUP($A165,EU_Extra!$A:$AD,COLUMN(EU_Extra!V$3),FALSE)),"")</f>
        <v/>
      </c>
      <c r="X165" s="3" t="str">
        <f>IFERROR(IF(VLOOKUP($A165,EU_Extra!$A:$AD,COLUMN(EU_Extra!W$3),FALSE)=0,"",VLOOKUP($A165,EU_Extra!$A:$AD,COLUMN(EU_Extra!W$3),FALSE)),"")</f>
        <v/>
      </c>
      <c r="Y165" s="3" t="str">
        <f>IFERROR(IF(VLOOKUP($A165,EU_Extra!$A:$AD,COLUMN(EU_Extra!X$3),FALSE)=0,"",VLOOKUP($A165,EU_Extra!$A:$AD,COLUMN(EU_Extra!X$3),FALSE)),"")</f>
        <v/>
      </c>
      <c r="Z165" s="3" t="str">
        <f>IFERROR(IF(VLOOKUP($A165,EU_Extra!$A:$AD,COLUMN(EU_Extra!Y$3),FALSE)=0,"",VLOOKUP($A165,EU_Extra!$A:$AD,COLUMN(EU_Extra!Y$3),FALSE)),"")</f>
        <v/>
      </c>
      <c r="AA165" s="157">
        <f t="shared" si="34"/>
        <v>0</v>
      </c>
      <c r="AB165" s="3">
        <f t="shared" si="35"/>
        <v>0</v>
      </c>
      <c r="AC165" s="3">
        <f t="shared" si="36"/>
        <v>0</v>
      </c>
      <c r="AD165" s="3">
        <f t="shared" si="37"/>
        <v>0</v>
      </c>
      <c r="AE165" s="3" t="str">
        <f t="shared" si="38"/>
        <v/>
      </c>
      <c r="AF165" s="3"/>
      <c r="AG165" s="3"/>
      <c r="AH165" s="3"/>
      <c r="AI165" s="3"/>
      <c r="AJ165" s="3" t="str">
        <f>IFERROR(IF(VLOOKUP($A165,EU_Extra!$A:$AD,COLUMN(EU_Extra!AC$3),FALSE)=0,"",VLOOKUP($A165,EU_Extra!$A:$AD,COLUMN(EU_Extra!AC$3),FALSE)),"")</f>
        <v/>
      </c>
      <c r="AK165" s="3" t="str">
        <f>IFERROR(IF(VLOOKUP($A165,EU_Extra!$A:$AD,COLUMN(EU_Extra!AD$3),FALSE)=0,"",VLOOKUP($A165,EU_Extra!$A:$AD,COLUMN(EU_Extra!AD$3),FALSE)),"")</f>
        <v/>
      </c>
      <c r="AO165" s="85" t="str">
        <f t="shared" si="39"/>
        <v>Ausfuhr_LT</v>
      </c>
      <c r="AP165" s="2" t="str">
        <f t="shared" si="40"/>
        <v>Ausfuhr</v>
      </c>
      <c r="AQ165" s="2" t="str">
        <f t="shared" si="41"/>
        <v>LT</v>
      </c>
      <c r="AR165" s="2" t="str">
        <f>VLOOKUP(AQ165,Countries!A:B,2,FALSE)</f>
        <v>Litauen</v>
      </c>
      <c r="AS165" s="3" t="str">
        <f t="shared" si="42"/>
        <v/>
      </c>
      <c r="AT165" s="3">
        <f t="shared" si="43"/>
        <v>0</v>
      </c>
      <c r="AU165" s="3" t="str">
        <f t="shared" si="44"/>
        <v/>
      </c>
      <c r="AV165" s="15" t="str">
        <f t="shared" si="45"/>
        <v/>
      </c>
      <c r="AW165" s="88" t="str">
        <f t="shared" si="46"/>
        <v/>
      </c>
      <c r="AX165" s="89">
        <f t="shared" si="47"/>
        <v>1.6199999999999997E-7</v>
      </c>
    </row>
    <row r="166" spans="1:50">
      <c r="A166" s="85" t="str">
        <f t="shared" si="33"/>
        <v>Ausfuhr_LU</v>
      </c>
      <c r="B166" s="2" t="str">
        <f t="shared" si="48"/>
        <v>Ausfuhr</v>
      </c>
      <c r="C166" s="1" t="str">
        <f>Countries!A165</f>
        <v>LU</v>
      </c>
      <c r="D166" s="3" t="str">
        <f>IFERROR(IF(VLOOKUP($A166,EU_Extra!$A:$AD,COLUMN(EU_Extra!#REF!),FALSE)=0,"",VLOOKUP($A166,EU_Extra!$A:$AD,COLUMN(EU_Extra!#REF!),FALSE)),"")</f>
        <v/>
      </c>
      <c r="E166" s="3" t="str">
        <f>IFERROR(IF(VLOOKUP($A166,EU_Extra!$A:$AD,COLUMN(EU_Extra!#REF!),FALSE)=0,"",VLOOKUP($A166,EU_Extra!$A:$AD,COLUMN(EU_Extra!#REF!),FALSE)),"")</f>
        <v/>
      </c>
      <c r="F166" s="3" t="str">
        <f>IFERROR(IF(VLOOKUP($A166,EU_Extra!$A:$AD,COLUMN(EU_Extra!E$3),FALSE)=0,"",VLOOKUP($A166,EU_Extra!$A:$AD,COLUMN(EU_Extra!E$3),FALSE)),"")</f>
        <v/>
      </c>
      <c r="G166" s="3" t="str">
        <f>IFERROR(IF(VLOOKUP($A166,EU_Extra!$A:$AD,COLUMN(EU_Extra!F$3),FALSE)=0,"",VLOOKUP($A166,EU_Extra!$A:$AD,COLUMN(EU_Extra!F$3),FALSE)),"")</f>
        <v/>
      </c>
      <c r="H166" s="3" t="str">
        <f>IFERROR(IF(VLOOKUP($A166,EU_Extra!$A:$AD,COLUMN(EU_Extra!G$3),FALSE)=0,"",VLOOKUP($A166,EU_Extra!$A:$AD,COLUMN(EU_Extra!G$3),FALSE)),"")</f>
        <v/>
      </c>
      <c r="I166" s="3" t="str">
        <f>IFERROR(IF(VLOOKUP($A166,EU_Extra!$A:$AD,COLUMN(EU_Extra!H$3),FALSE)=0,"",VLOOKUP($A166,EU_Extra!$A:$AD,COLUMN(EU_Extra!H$3),FALSE)),"")</f>
        <v/>
      </c>
      <c r="J166" s="3" t="str">
        <f>IFERROR(IF(VLOOKUP($A166,EU_Extra!$A:$AD,COLUMN(EU_Extra!I$3),FALSE)=0,"",VLOOKUP($A166,EU_Extra!$A:$AD,COLUMN(EU_Extra!I$3),FALSE)),"")</f>
        <v/>
      </c>
      <c r="K166" s="3" t="str">
        <f>IFERROR(IF(VLOOKUP($A166,EU_Extra!$A:$AD,COLUMN(EU_Extra!J$3),FALSE)=0,"",VLOOKUP($A166,EU_Extra!$A:$AD,COLUMN(EU_Extra!J$3),FALSE)),"")</f>
        <v/>
      </c>
      <c r="L166" s="3" t="str">
        <f>IFERROR(IF(VLOOKUP($A166,EU_Extra!$A:$AD,COLUMN(EU_Extra!K$3),FALSE)=0,"",VLOOKUP($A166,EU_Extra!$A:$AD,COLUMN(EU_Extra!K$3),FALSE)),"")</f>
        <v/>
      </c>
      <c r="M166" s="3" t="str">
        <f>IFERROR(IF(VLOOKUP($A166,EU_Extra!$A:$AD,COLUMN(EU_Extra!L$3),FALSE)=0,"",VLOOKUP($A166,EU_Extra!$A:$AD,COLUMN(EU_Extra!L$3),FALSE)),"")</f>
        <v/>
      </c>
      <c r="N166" s="3" t="str">
        <f>IFERROR(IF(VLOOKUP($A166,EU_Extra!$A:$AD,COLUMN(EU_Extra!M$3),FALSE)=0,"",VLOOKUP($A166,EU_Extra!$A:$AD,COLUMN(EU_Extra!M$3),FALSE)),"")</f>
        <v/>
      </c>
      <c r="O166" s="3" t="str">
        <f>IFERROR(IF(VLOOKUP($A166,EU_Extra!$A:$AD,COLUMN(EU_Extra!N$3),FALSE)=0,"",VLOOKUP($A166,EU_Extra!$A:$AD,COLUMN(EU_Extra!N$3),FALSE)),"")</f>
        <v/>
      </c>
      <c r="P166" s="3" t="str">
        <f>IFERROR(IF(VLOOKUP($A166,EU_Extra!$A:$AD,COLUMN(EU_Extra!O$3),FALSE)=0,"",VLOOKUP($A166,EU_Extra!$A:$AD,COLUMN(EU_Extra!O$3),FALSE)),"")</f>
        <v/>
      </c>
      <c r="Q166" s="3" t="str">
        <f>IFERROR(IF(VLOOKUP($A166,EU_Extra!$A:$AD,COLUMN(EU_Extra!P$3),FALSE)=0,"",VLOOKUP($A166,EU_Extra!$A:$AD,COLUMN(EU_Extra!P$3),FALSE)),"")</f>
        <v/>
      </c>
      <c r="R166" s="3" t="str">
        <f>IFERROR(IF(VLOOKUP($A166,EU_Extra!$A:$AD,COLUMN(EU_Extra!Q$3),FALSE)=0,"",VLOOKUP($A166,EU_Extra!$A:$AD,COLUMN(EU_Extra!Q$3),FALSE)),"")</f>
        <v/>
      </c>
      <c r="S166" s="3" t="str">
        <f>IFERROR(IF(VLOOKUP($A166,EU_Extra!$A:$AD,COLUMN(EU_Extra!R$3),FALSE)=0,"",VLOOKUP($A166,EU_Extra!$A:$AD,COLUMN(EU_Extra!R$3),FALSE)),"")</f>
        <v/>
      </c>
      <c r="T166" s="3" t="str">
        <f>IFERROR(IF(VLOOKUP($A166,EU_Extra!$A:$AD,COLUMN(EU_Extra!S$3),FALSE)=0,"",VLOOKUP($A166,EU_Extra!$A:$AD,COLUMN(EU_Extra!S$3),FALSE)),"")</f>
        <v/>
      </c>
      <c r="U166" s="3" t="str">
        <f>IFERROR(IF(VLOOKUP($A166,EU_Extra!$A:$AD,COLUMN(EU_Extra!T$3),FALSE)=0,"",VLOOKUP($A166,EU_Extra!$A:$AD,COLUMN(EU_Extra!T$3),FALSE)),"")</f>
        <v/>
      </c>
      <c r="V166" s="3" t="str">
        <f>IFERROR(IF(VLOOKUP($A166,EU_Extra!$A:$AD,COLUMN(EU_Extra!U$3),FALSE)=0,"",VLOOKUP($A166,EU_Extra!$A:$AD,COLUMN(EU_Extra!U$3),FALSE)),"")</f>
        <v/>
      </c>
      <c r="W166" s="3" t="str">
        <f>IFERROR(IF(VLOOKUP($A166,EU_Extra!$A:$AD,COLUMN(EU_Extra!V$3),FALSE)=0,"",VLOOKUP($A166,EU_Extra!$A:$AD,COLUMN(EU_Extra!V$3),FALSE)),"")</f>
        <v/>
      </c>
      <c r="X166" s="3" t="str">
        <f>IFERROR(IF(VLOOKUP($A166,EU_Extra!$A:$AD,COLUMN(EU_Extra!W$3),FALSE)=0,"",VLOOKUP($A166,EU_Extra!$A:$AD,COLUMN(EU_Extra!W$3),FALSE)),"")</f>
        <v/>
      </c>
      <c r="Y166" s="3" t="str">
        <f>IFERROR(IF(VLOOKUP($A166,EU_Extra!$A:$AD,COLUMN(EU_Extra!X$3),FALSE)=0,"",VLOOKUP($A166,EU_Extra!$A:$AD,COLUMN(EU_Extra!X$3),FALSE)),"")</f>
        <v/>
      </c>
      <c r="Z166" s="3" t="str">
        <f>IFERROR(IF(VLOOKUP($A166,EU_Extra!$A:$AD,COLUMN(EU_Extra!Y$3),FALSE)=0,"",VLOOKUP($A166,EU_Extra!$A:$AD,COLUMN(EU_Extra!Y$3),FALSE)),"")</f>
        <v/>
      </c>
      <c r="AA166" s="157">
        <f t="shared" si="34"/>
        <v>0</v>
      </c>
      <c r="AB166" s="3">
        <f t="shared" si="35"/>
        <v>0</v>
      </c>
      <c r="AC166" s="3">
        <f t="shared" si="36"/>
        <v>0</v>
      </c>
      <c r="AD166" s="3">
        <f t="shared" si="37"/>
        <v>0</v>
      </c>
      <c r="AE166" s="3" t="str">
        <f t="shared" si="38"/>
        <v/>
      </c>
      <c r="AF166" s="3"/>
      <c r="AG166" s="3"/>
      <c r="AH166" s="3"/>
      <c r="AI166" s="3"/>
      <c r="AJ166" s="3" t="str">
        <f>IFERROR(IF(VLOOKUP($A166,EU_Extra!$A:$AD,COLUMN(EU_Extra!AC$3),FALSE)=0,"",VLOOKUP($A166,EU_Extra!$A:$AD,COLUMN(EU_Extra!AC$3),FALSE)),"")</f>
        <v/>
      </c>
      <c r="AK166" s="3" t="str">
        <f>IFERROR(IF(VLOOKUP($A166,EU_Extra!$A:$AD,COLUMN(EU_Extra!AD$3),FALSE)=0,"",VLOOKUP($A166,EU_Extra!$A:$AD,COLUMN(EU_Extra!AD$3),FALSE)),"")</f>
        <v/>
      </c>
      <c r="AO166" s="85" t="str">
        <f t="shared" si="39"/>
        <v>Ausfuhr_LU</v>
      </c>
      <c r="AP166" s="2" t="str">
        <f t="shared" si="40"/>
        <v>Ausfuhr</v>
      </c>
      <c r="AQ166" s="2" t="str">
        <f t="shared" si="41"/>
        <v>LU</v>
      </c>
      <c r="AR166" s="2" t="str">
        <f>VLOOKUP(AQ166,Countries!A:B,2,FALSE)</f>
        <v>Luxemburg</v>
      </c>
      <c r="AS166" s="3" t="str">
        <f t="shared" si="42"/>
        <v/>
      </c>
      <c r="AT166" s="3">
        <f t="shared" si="43"/>
        <v>0</v>
      </c>
      <c r="AU166" s="3" t="str">
        <f t="shared" si="44"/>
        <v/>
      </c>
      <c r="AV166" s="15" t="str">
        <f t="shared" si="45"/>
        <v/>
      </c>
      <c r="AW166" s="88" t="str">
        <f t="shared" si="46"/>
        <v/>
      </c>
      <c r="AX166" s="89">
        <f t="shared" si="47"/>
        <v>1.6299999999999996E-7</v>
      </c>
    </row>
    <row r="167" spans="1:50">
      <c r="A167" s="85" t="str">
        <f t="shared" si="33"/>
        <v>Ausfuhr_MO</v>
      </c>
      <c r="B167" s="2" t="str">
        <f t="shared" si="48"/>
        <v>Ausfuhr</v>
      </c>
      <c r="C167" s="1" t="str">
        <f>Countries!A166</f>
        <v>MO</v>
      </c>
      <c r="D167" s="3" t="str">
        <f>IFERROR(IF(VLOOKUP($A167,EU_Extra!$A:$AD,COLUMN(EU_Extra!#REF!),FALSE)=0,"",VLOOKUP($A167,EU_Extra!$A:$AD,COLUMN(EU_Extra!#REF!),FALSE)),"")</f>
        <v/>
      </c>
      <c r="E167" s="3" t="str">
        <f>IFERROR(IF(VLOOKUP($A167,EU_Extra!$A:$AD,COLUMN(EU_Extra!#REF!),FALSE)=0,"",VLOOKUP($A167,EU_Extra!$A:$AD,COLUMN(EU_Extra!#REF!),FALSE)),"")</f>
        <v/>
      </c>
      <c r="F167" s="3">
        <f>IFERROR(IF(VLOOKUP($A167,EU_Extra!$A:$AD,COLUMN(EU_Extra!E$3),FALSE)=0,"",VLOOKUP($A167,EU_Extra!$A:$AD,COLUMN(EU_Extra!E$3),FALSE)),"")</f>
        <v>4.7699999999999999E-4</v>
      </c>
      <c r="G167" s="3">
        <f>IFERROR(IF(VLOOKUP($A167,EU_Extra!$A:$AD,COLUMN(EU_Extra!F$3),FALSE)=0,"",VLOOKUP($A167,EU_Extra!$A:$AD,COLUMN(EU_Extra!F$3),FALSE)),"")</f>
        <v>4.9591999999999997E-2</v>
      </c>
      <c r="H167" s="3">
        <f>IFERROR(IF(VLOOKUP($A167,EU_Extra!$A:$AD,COLUMN(EU_Extra!G$3),FALSE)=0,"",VLOOKUP($A167,EU_Extra!$A:$AD,COLUMN(EU_Extra!G$3),FALSE)),"")</f>
        <v>5.0000000000000001E-4</v>
      </c>
      <c r="I167" s="3">
        <f>IFERROR(IF(VLOOKUP($A167,EU_Extra!$A:$AD,COLUMN(EU_Extra!H$3),FALSE)=0,"",VLOOKUP($A167,EU_Extra!$A:$AD,COLUMN(EU_Extra!H$3),FALSE)),"")</f>
        <v>6.9999999999999999E-4</v>
      </c>
      <c r="J167" s="3">
        <f>IFERROR(IF(VLOOKUP($A167,EU_Extra!$A:$AD,COLUMN(EU_Extra!I$3),FALSE)=0,"",VLOOKUP($A167,EU_Extra!$A:$AD,COLUMN(EU_Extra!I$3),FALSE)),"")</f>
        <v>2.3999999999999998E-3</v>
      </c>
      <c r="K167" s="3">
        <f>IFERROR(IF(VLOOKUP($A167,EU_Extra!$A:$AD,COLUMN(EU_Extra!J$3),FALSE)=0,"",VLOOKUP($A167,EU_Extra!$A:$AD,COLUMN(EU_Extra!J$3),FALSE)),"")</f>
        <v>5.9999999999999995E-4</v>
      </c>
      <c r="L167" s="3">
        <f>IFERROR(IF(VLOOKUP($A167,EU_Extra!$A:$AD,COLUMN(EU_Extra!K$3),FALSE)=0,"",VLOOKUP($A167,EU_Extra!$A:$AD,COLUMN(EU_Extra!K$3),FALSE)),"")</f>
        <v>9.9999999999999991E-5</v>
      </c>
      <c r="M167" s="3">
        <f>IFERROR(IF(VLOOKUP($A167,EU_Extra!$A:$AD,COLUMN(EU_Extra!L$3),FALSE)=0,"",VLOOKUP($A167,EU_Extra!$A:$AD,COLUMN(EU_Extra!L$3),FALSE)),"")</f>
        <v>1.9999999999999998E-4</v>
      </c>
      <c r="N167" s="3">
        <f>IFERROR(IF(VLOOKUP($A167,EU_Extra!$A:$AD,COLUMN(EU_Extra!M$3),FALSE)=0,"",VLOOKUP($A167,EU_Extra!$A:$AD,COLUMN(EU_Extra!M$3),FALSE)),"")</f>
        <v>3.3999999999999997E-4</v>
      </c>
      <c r="O167" s="3">
        <f>IFERROR(IF(VLOOKUP($A167,EU_Extra!$A:$AD,COLUMN(EU_Extra!N$3),FALSE)=0,"",VLOOKUP($A167,EU_Extra!$A:$AD,COLUMN(EU_Extra!N$3),FALSE)),"")</f>
        <v>1.3959999999999999E-3</v>
      </c>
      <c r="P167" s="3">
        <f>IFERROR(IF(VLOOKUP($A167,EU_Extra!$A:$AD,COLUMN(EU_Extra!O$3),FALSE)=0,"",VLOOKUP($A167,EU_Extra!$A:$AD,COLUMN(EU_Extra!O$3),FALSE)),"")</f>
        <v>1.9999999999999999E-6</v>
      </c>
      <c r="Q167" s="3">
        <f>IFERROR(IF(VLOOKUP($A167,EU_Extra!$A:$AD,COLUMN(EU_Extra!P$3),FALSE)=0,"",VLOOKUP($A167,EU_Extra!$A:$AD,COLUMN(EU_Extra!P$3),FALSE)),"")</f>
        <v>5.0000000000000001E-4</v>
      </c>
      <c r="R167" s="3">
        <f>IFERROR(IF(VLOOKUP($A167,EU_Extra!$A:$AD,COLUMN(EU_Extra!Q$3),FALSE)=0,"",VLOOKUP($A167,EU_Extra!$A:$AD,COLUMN(EU_Extra!Q$3),FALSE)),"")</f>
        <v>8.1999999999999998E-4</v>
      </c>
      <c r="S167" s="3">
        <f>IFERROR(IF(VLOOKUP($A167,EU_Extra!$A:$AD,COLUMN(EU_Extra!R$3),FALSE)=0,"",VLOOKUP($A167,EU_Extra!$A:$AD,COLUMN(EU_Extra!R$3),FALSE)),"")</f>
        <v>1.8159999999999999E-3</v>
      </c>
      <c r="T167" s="3">
        <f>IFERROR(IF(VLOOKUP($A167,EU_Extra!$A:$AD,COLUMN(EU_Extra!S$3),FALSE)=0,"",VLOOKUP($A167,EU_Extra!$A:$AD,COLUMN(EU_Extra!S$3),FALSE)),"")</f>
        <v>1.1949999999999999E-3</v>
      </c>
      <c r="U167" s="3">
        <f>IFERROR(IF(VLOOKUP($A167,EU_Extra!$A:$AD,COLUMN(EU_Extra!T$3),FALSE)=0,"",VLOOKUP($A167,EU_Extra!$A:$AD,COLUMN(EU_Extra!T$3),FALSE)),"")</f>
        <v>2.3059999999999999E-3</v>
      </c>
      <c r="V167" s="3">
        <f>IFERROR(IF(VLOOKUP($A167,EU_Extra!$A:$AD,COLUMN(EU_Extra!U$3),FALSE)=0,"",VLOOKUP($A167,EU_Extra!$A:$AD,COLUMN(EU_Extra!U$3),FALSE)),"")</f>
        <v>5.04E-4</v>
      </c>
      <c r="W167" s="3">
        <f>IFERROR(IF(VLOOKUP($A167,EU_Extra!$A:$AD,COLUMN(EU_Extra!V$3),FALSE)=0,"",VLOOKUP($A167,EU_Extra!$A:$AD,COLUMN(EU_Extra!V$3),FALSE)),"")</f>
        <v>1.99E-3</v>
      </c>
      <c r="X167" s="3">
        <f>IFERROR(IF(VLOOKUP($A167,EU_Extra!$A:$AD,COLUMN(EU_Extra!W$3),FALSE)=0,"",VLOOKUP($A167,EU_Extra!$A:$AD,COLUMN(EU_Extra!W$3),FALSE)),"")</f>
        <v>1.9565999999999997E-3</v>
      </c>
      <c r="Y167" s="3">
        <f>IFERROR(IF(VLOOKUP($A167,EU_Extra!$A:$AD,COLUMN(EU_Extra!X$3),FALSE)=0,"",VLOOKUP($A167,EU_Extra!$A:$AD,COLUMN(EU_Extra!X$3),FALSE)),"")</f>
        <v>9.2360000000000001E-4</v>
      </c>
      <c r="Z167" s="3">
        <f>IFERROR(IF(VLOOKUP($A167,EU_Extra!$A:$AD,COLUMN(EU_Extra!Y$3),FALSE)=0,"",VLOOKUP($A167,EU_Extra!$A:$AD,COLUMN(EU_Extra!Y$3),FALSE)),"")</f>
        <v>2.1928799999999999E-3</v>
      </c>
      <c r="AA167" s="157">
        <f t="shared" si="34"/>
        <v>1.1999999999999999E-3</v>
      </c>
      <c r="AB167" s="3">
        <f t="shared" si="35"/>
        <v>1.7723333333333332E-3</v>
      </c>
      <c r="AC167" s="3">
        <f t="shared" si="36"/>
        <v>1.4835333333333334E-3</v>
      </c>
      <c r="AD167" s="3">
        <f t="shared" si="37"/>
        <v>1.6233999999999999E-3</v>
      </c>
      <c r="AE167" s="3">
        <f t="shared" si="38"/>
        <v>1.55824E-3</v>
      </c>
      <c r="AF167" s="3"/>
      <c r="AG167" s="3"/>
      <c r="AH167" s="3"/>
      <c r="AI167" s="3"/>
      <c r="AJ167" s="3" t="str">
        <f>IFERROR(IF(VLOOKUP($A167,EU_Extra!$A:$AD,COLUMN(EU_Extra!AC$3),FALSE)=0,"",VLOOKUP($A167,EU_Extra!$A:$AD,COLUMN(EU_Extra!AC$3),FALSE)),"")</f>
        <v/>
      </c>
      <c r="AK167" s="3" t="str">
        <f>IFERROR(IF(VLOOKUP($A167,EU_Extra!$A:$AD,COLUMN(EU_Extra!AD$3),FALSE)=0,"",VLOOKUP($A167,EU_Extra!$A:$AD,COLUMN(EU_Extra!AD$3),FALSE)),"")</f>
        <v/>
      </c>
      <c r="AO167" s="85" t="str">
        <f t="shared" si="39"/>
        <v>Ausfuhr_MO</v>
      </c>
      <c r="AP167" s="2" t="str">
        <f t="shared" si="40"/>
        <v>Ausfuhr</v>
      </c>
      <c r="AQ167" s="2" t="str">
        <f t="shared" si="41"/>
        <v>MO</v>
      </c>
      <c r="AR167" s="2" t="str">
        <f>VLOOKUP(AQ167,Countries!A:B,2,FALSE)</f>
        <v>Macau</v>
      </c>
      <c r="AS167" s="3">
        <f t="shared" si="42"/>
        <v>2.1928799999999999E-3</v>
      </c>
      <c r="AT167" s="3">
        <f t="shared" si="43"/>
        <v>1.6233999999999999E-3</v>
      </c>
      <c r="AU167" s="3">
        <f t="shared" si="44"/>
        <v>-5.6948000000000003E-4</v>
      </c>
      <c r="AV167" s="15">
        <f t="shared" si="45"/>
        <v>-0.25969484895100509</v>
      </c>
      <c r="AW167" s="88">
        <f t="shared" si="46"/>
        <v>2.4209735396341516E-6</v>
      </c>
      <c r="AX167" s="89">
        <f t="shared" si="47"/>
        <v>1.2869765774891537E-6</v>
      </c>
    </row>
    <row r="168" spans="1:50">
      <c r="A168" s="85" t="str">
        <f t="shared" si="33"/>
        <v>Ausfuhr_MG</v>
      </c>
      <c r="B168" s="2" t="str">
        <f t="shared" si="48"/>
        <v>Ausfuhr</v>
      </c>
      <c r="C168" s="1" t="str">
        <f>Countries!A167</f>
        <v>MG</v>
      </c>
      <c r="D168" s="3" t="str">
        <f>IFERROR(IF(VLOOKUP($A168,EU_Extra!$A:$AD,COLUMN(EU_Extra!#REF!),FALSE)=0,"",VLOOKUP($A168,EU_Extra!$A:$AD,COLUMN(EU_Extra!#REF!),FALSE)),"")</f>
        <v/>
      </c>
      <c r="E168" s="3" t="str">
        <f>IFERROR(IF(VLOOKUP($A168,EU_Extra!$A:$AD,COLUMN(EU_Extra!#REF!),FALSE)=0,"",VLOOKUP($A168,EU_Extra!$A:$AD,COLUMN(EU_Extra!#REF!),FALSE)),"")</f>
        <v/>
      </c>
      <c r="F168" s="3">
        <f>IFERROR(IF(VLOOKUP($A168,EU_Extra!$A:$AD,COLUMN(EU_Extra!E$3),FALSE)=0,"",VLOOKUP($A168,EU_Extra!$A:$AD,COLUMN(EU_Extra!E$3),FALSE)),"")</f>
        <v>5.1494999999999997</v>
      </c>
      <c r="G168" s="3">
        <f>IFERROR(IF(VLOOKUP($A168,EU_Extra!$A:$AD,COLUMN(EU_Extra!F$3),FALSE)=0,"",VLOOKUP($A168,EU_Extra!$A:$AD,COLUMN(EU_Extra!F$3),FALSE)),"")</f>
        <v>9.2495999999999992</v>
      </c>
      <c r="H168" s="3">
        <f>IFERROR(IF(VLOOKUP($A168,EU_Extra!$A:$AD,COLUMN(EU_Extra!G$3),FALSE)=0,"",VLOOKUP($A168,EU_Extra!$A:$AD,COLUMN(EU_Extra!G$3),FALSE)),"")</f>
        <v>2.6749999999999998</v>
      </c>
      <c r="I168" s="3">
        <f>IFERROR(IF(VLOOKUP($A168,EU_Extra!$A:$AD,COLUMN(EU_Extra!H$3),FALSE)=0,"",VLOOKUP($A168,EU_Extra!$A:$AD,COLUMN(EU_Extra!H$3),FALSE)),"")</f>
        <v>0.75219999999999998</v>
      </c>
      <c r="J168" s="3">
        <f>IFERROR(IF(VLOOKUP($A168,EU_Extra!$A:$AD,COLUMN(EU_Extra!I$3),FALSE)=0,"",VLOOKUP($A168,EU_Extra!$A:$AD,COLUMN(EU_Extra!I$3),FALSE)),"")</f>
        <v>1.127</v>
      </c>
      <c r="K168" s="3">
        <f>IFERROR(IF(VLOOKUP($A168,EU_Extra!$A:$AD,COLUMN(EU_Extra!J$3),FALSE)=0,"",VLOOKUP($A168,EU_Extra!$A:$AD,COLUMN(EU_Extra!J$3),FALSE)),"")</f>
        <v>2.9999999999999997E-4</v>
      </c>
      <c r="L168" s="3" t="str">
        <f>IFERROR(IF(VLOOKUP($A168,EU_Extra!$A:$AD,COLUMN(EU_Extra!K$3),FALSE)=0,"",VLOOKUP($A168,EU_Extra!$A:$AD,COLUMN(EU_Extra!K$3),FALSE)),"")</f>
        <v>Eps</v>
      </c>
      <c r="M168" s="3">
        <f>IFERROR(IF(VLOOKUP($A168,EU_Extra!$A:$AD,COLUMN(EU_Extra!L$3),FALSE)=0,"",VLOOKUP($A168,EU_Extra!$A:$AD,COLUMN(EU_Extra!L$3),FALSE)),"")</f>
        <v>1.8699999999999998E-2</v>
      </c>
      <c r="N168" s="3">
        <f>IFERROR(IF(VLOOKUP($A168,EU_Extra!$A:$AD,COLUMN(EU_Extra!M$3),FALSE)=0,"",VLOOKUP($A168,EU_Extra!$A:$AD,COLUMN(EU_Extra!M$3),FALSE)),"")</f>
        <v>2.4461999999999999E-3</v>
      </c>
      <c r="O168" s="3">
        <f>IFERROR(IF(VLOOKUP($A168,EU_Extra!$A:$AD,COLUMN(EU_Extra!N$3),FALSE)=0,"",VLOOKUP($A168,EU_Extra!$A:$AD,COLUMN(EU_Extra!N$3),FALSE)),"")</f>
        <v>1.9367039999999999E-2</v>
      </c>
      <c r="P168" s="3">
        <f>IFERROR(IF(VLOOKUP($A168,EU_Extra!$A:$AD,COLUMN(EU_Extra!O$3),FALSE)=0,"",VLOOKUP($A168,EU_Extra!$A:$AD,COLUMN(EU_Extra!O$3),FALSE)),"")</f>
        <v>5.777E-3</v>
      </c>
      <c r="Q168" s="3">
        <f>IFERROR(IF(VLOOKUP($A168,EU_Extra!$A:$AD,COLUMN(EU_Extra!P$3),FALSE)=0,"",VLOOKUP($A168,EU_Extra!$A:$AD,COLUMN(EU_Extra!P$3),FALSE)),"")</f>
        <v>3.9992399999999994E-3</v>
      </c>
      <c r="R168" s="3">
        <f>IFERROR(IF(VLOOKUP($A168,EU_Extra!$A:$AD,COLUMN(EU_Extra!Q$3),FALSE)=0,"",VLOOKUP($A168,EU_Extra!$A:$AD,COLUMN(EU_Extra!Q$3),FALSE)),"")</f>
        <v>2.2599999999999999E-3</v>
      </c>
      <c r="S168" s="3">
        <f>IFERROR(IF(VLOOKUP($A168,EU_Extra!$A:$AD,COLUMN(EU_Extra!R$3),FALSE)=0,"",VLOOKUP($A168,EU_Extra!$A:$AD,COLUMN(EU_Extra!R$3),FALSE)),"")</f>
        <v>1.9159999999999997E-3</v>
      </c>
      <c r="T168" s="3">
        <f>IFERROR(IF(VLOOKUP($A168,EU_Extra!$A:$AD,COLUMN(EU_Extra!S$3),FALSE)=0,"",VLOOKUP($A168,EU_Extra!$A:$AD,COLUMN(EU_Extra!S$3),FALSE)),"")</f>
        <v>1.5363279999999998E-2</v>
      </c>
      <c r="U168" s="3">
        <f>IFERROR(IF(VLOOKUP($A168,EU_Extra!$A:$AD,COLUMN(EU_Extra!T$3),FALSE)=0,"",VLOOKUP($A168,EU_Extra!$A:$AD,COLUMN(EU_Extra!T$3),FALSE)),"")</f>
        <v>1.6444759999999999E-2</v>
      </c>
      <c r="V168" s="3">
        <f>IFERROR(IF(VLOOKUP($A168,EU_Extra!$A:$AD,COLUMN(EU_Extra!U$3),FALSE)=0,"",VLOOKUP($A168,EU_Extra!$A:$AD,COLUMN(EU_Extra!U$3),FALSE)),"")</f>
        <v>0.12640087999999999</v>
      </c>
      <c r="W168" s="3">
        <f>IFERROR(IF(VLOOKUP($A168,EU_Extra!$A:$AD,COLUMN(EU_Extra!V$3),FALSE)=0,"",VLOOKUP($A168,EU_Extra!$A:$AD,COLUMN(EU_Extra!V$3),FALSE)),"")</f>
        <v>3.2294800000000003E-3</v>
      </c>
      <c r="X168" s="3">
        <f>IFERROR(IF(VLOOKUP($A168,EU_Extra!$A:$AD,COLUMN(EU_Extra!W$3),FALSE)=0,"",VLOOKUP($A168,EU_Extra!$A:$AD,COLUMN(EU_Extra!W$3),FALSE)),"")</f>
        <v>2.9711559999999998E-2</v>
      </c>
      <c r="Y168" s="3">
        <f>IFERROR(IF(VLOOKUP($A168,EU_Extra!$A:$AD,COLUMN(EU_Extra!X$3),FALSE)=0,"",VLOOKUP($A168,EU_Extra!$A:$AD,COLUMN(EU_Extra!X$3),FALSE)),"")</f>
        <v>6.9286E-3</v>
      </c>
      <c r="Z168" s="3">
        <f>IFERROR(IF(VLOOKUP($A168,EU_Extra!$A:$AD,COLUMN(EU_Extra!Y$3),FALSE)=0,"",VLOOKUP($A168,EU_Extra!$A:$AD,COLUMN(EU_Extra!Y$3),FALSE)),"")</f>
        <v>1.450336E-2</v>
      </c>
      <c r="AA168" s="157">
        <f t="shared" si="34"/>
        <v>1.5180666666666667</v>
      </c>
      <c r="AB168" s="3">
        <f t="shared" si="35"/>
        <v>1.1241346666666666E-2</v>
      </c>
      <c r="AC168" s="3">
        <f t="shared" si="36"/>
        <v>5.3113973333333335E-2</v>
      </c>
      <c r="AD168" s="3">
        <f t="shared" si="37"/>
        <v>1.3289879999999999E-2</v>
      </c>
      <c r="AE168" s="3">
        <f t="shared" si="38"/>
        <v>1.071598E-2</v>
      </c>
      <c r="AF168" s="3"/>
      <c r="AG168" s="3"/>
      <c r="AH168" s="3"/>
      <c r="AI168" s="3"/>
      <c r="AJ168" s="3" t="str">
        <f>IFERROR(IF(VLOOKUP($A168,EU_Extra!$A:$AD,COLUMN(EU_Extra!AC$3),FALSE)=0,"",VLOOKUP($A168,EU_Extra!$A:$AD,COLUMN(EU_Extra!AC$3),FALSE)),"")</f>
        <v/>
      </c>
      <c r="AK168" s="3" t="str">
        <f>IFERROR(IF(VLOOKUP($A168,EU_Extra!$A:$AD,COLUMN(EU_Extra!AD$3),FALSE)=0,"",VLOOKUP($A168,EU_Extra!$A:$AD,COLUMN(EU_Extra!AD$3),FALSE)),"")</f>
        <v/>
      </c>
      <c r="AO168" s="85" t="str">
        <f t="shared" si="39"/>
        <v>Ausfuhr_MG</v>
      </c>
      <c r="AP168" s="2" t="str">
        <f t="shared" si="40"/>
        <v>Ausfuhr</v>
      </c>
      <c r="AQ168" s="2" t="str">
        <f t="shared" si="41"/>
        <v>MG</v>
      </c>
      <c r="AR168" s="2" t="str">
        <f>VLOOKUP(AQ168,Countries!A:B,2,FALSE)</f>
        <v>Madagaskar</v>
      </c>
      <c r="AS168" s="3">
        <f t="shared" si="42"/>
        <v>1.450336E-2</v>
      </c>
      <c r="AT168" s="3">
        <f t="shared" si="43"/>
        <v>1.3289879999999999E-2</v>
      </c>
      <c r="AU168" s="3">
        <f t="shared" si="44"/>
        <v>-1.2134800000000012E-3</v>
      </c>
      <c r="AV168" s="15">
        <f t="shared" si="45"/>
        <v>-8.3668722761180939E-2</v>
      </c>
      <c r="AW168" s="88">
        <f t="shared" si="46"/>
        <v>1.5092264490436489E-5</v>
      </c>
      <c r="AX168" s="89">
        <f t="shared" si="47"/>
        <v>9.3581895759773028E-6</v>
      </c>
    </row>
    <row r="169" spans="1:50">
      <c r="A169" s="85" t="str">
        <f t="shared" si="33"/>
        <v>Ausfuhr_MW</v>
      </c>
      <c r="B169" s="2" t="str">
        <f t="shared" si="48"/>
        <v>Ausfuhr</v>
      </c>
      <c r="C169" s="1" t="str">
        <f>Countries!A168</f>
        <v>MW</v>
      </c>
      <c r="D169" s="3" t="str">
        <f>IFERROR(IF(VLOOKUP($A169,EU_Extra!$A:$AD,COLUMN(EU_Extra!#REF!),FALSE)=0,"",VLOOKUP($A169,EU_Extra!$A:$AD,COLUMN(EU_Extra!#REF!),FALSE)),"")</f>
        <v/>
      </c>
      <c r="E169" s="3" t="str">
        <f>IFERROR(IF(VLOOKUP($A169,EU_Extra!$A:$AD,COLUMN(EU_Extra!#REF!),FALSE)=0,"",VLOOKUP($A169,EU_Extra!$A:$AD,COLUMN(EU_Extra!#REF!),FALSE)),"")</f>
        <v/>
      </c>
      <c r="F169" s="3" t="str">
        <f>IFERROR(IF(VLOOKUP($A169,EU_Extra!$A:$AD,COLUMN(EU_Extra!E$3),FALSE)=0,"",VLOOKUP($A169,EU_Extra!$A:$AD,COLUMN(EU_Extra!E$3),FALSE)),"")</f>
        <v/>
      </c>
      <c r="G169" s="3" t="str">
        <f>IFERROR(IF(VLOOKUP($A169,EU_Extra!$A:$AD,COLUMN(EU_Extra!F$3),FALSE)=0,"",VLOOKUP($A169,EU_Extra!$A:$AD,COLUMN(EU_Extra!F$3),FALSE)),"")</f>
        <v/>
      </c>
      <c r="H169" s="3" t="str">
        <f>IFERROR(IF(VLOOKUP($A169,EU_Extra!$A:$AD,COLUMN(EU_Extra!G$3),FALSE)=0,"",VLOOKUP($A169,EU_Extra!$A:$AD,COLUMN(EU_Extra!G$3),FALSE)),"")</f>
        <v/>
      </c>
      <c r="I169" s="3" t="str">
        <f>IFERROR(IF(VLOOKUP($A169,EU_Extra!$A:$AD,COLUMN(EU_Extra!H$3),FALSE)=0,"",VLOOKUP($A169,EU_Extra!$A:$AD,COLUMN(EU_Extra!H$3),FALSE)),"")</f>
        <v/>
      </c>
      <c r="J169" s="3" t="str">
        <f>IFERROR(IF(VLOOKUP($A169,EU_Extra!$A:$AD,COLUMN(EU_Extra!I$3),FALSE)=0,"",VLOOKUP($A169,EU_Extra!$A:$AD,COLUMN(EU_Extra!I$3),FALSE)),"")</f>
        <v/>
      </c>
      <c r="K169" s="3" t="str">
        <f>IFERROR(IF(VLOOKUP($A169,EU_Extra!$A:$AD,COLUMN(EU_Extra!J$3),FALSE)=0,"",VLOOKUP($A169,EU_Extra!$A:$AD,COLUMN(EU_Extra!J$3),FALSE)),"")</f>
        <v/>
      </c>
      <c r="L169" s="3" t="str">
        <f>IFERROR(IF(VLOOKUP($A169,EU_Extra!$A:$AD,COLUMN(EU_Extra!K$3),FALSE)=0,"",VLOOKUP($A169,EU_Extra!$A:$AD,COLUMN(EU_Extra!K$3),FALSE)),"")</f>
        <v/>
      </c>
      <c r="M169" s="3" t="str">
        <f>IFERROR(IF(VLOOKUP($A169,EU_Extra!$A:$AD,COLUMN(EU_Extra!L$3),FALSE)=0,"",VLOOKUP($A169,EU_Extra!$A:$AD,COLUMN(EU_Extra!L$3),FALSE)),"")</f>
        <v/>
      </c>
      <c r="N169" s="3" t="str">
        <f>IFERROR(IF(VLOOKUP($A169,EU_Extra!$A:$AD,COLUMN(EU_Extra!M$3),FALSE)=0,"",VLOOKUP($A169,EU_Extra!$A:$AD,COLUMN(EU_Extra!M$3),FALSE)),"")</f>
        <v/>
      </c>
      <c r="O169" s="3" t="str">
        <f>IFERROR(IF(VLOOKUP($A169,EU_Extra!$A:$AD,COLUMN(EU_Extra!N$3),FALSE)=0,"",VLOOKUP($A169,EU_Extra!$A:$AD,COLUMN(EU_Extra!N$3),FALSE)),"")</f>
        <v/>
      </c>
      <c r="P169" s="3" t="str">
        <f>IFERROR(IF(VLOOKUP($A169,EU_Extra!$A:$AD,COLUMN(EU_Extra!O$3),FALSE)=0,"",VLOOKUP($A169,EU_Extra!$A:$AD,COLUMN(EU_Extra!O$3),FALSE)),"")</f>
        <v/>
      </c>
      <c r="Q169" s="3">
        <f>IFERROR(IF(VLOOKUP($A169,EU_Extra!$A:$AD,COLUMN(EU_Extra!P$3),FALSE)=0,"",VLOOKUP($A169,EU_Extra!$A:$AD,COLUMN(EU_Extra!P$3),FALSE)),"")</f>
        <v>2.0999999999999999E-5</v>
      </c>
      <c r="R169" s="3">
        <f>IFERROR(IF(VLOOKUP($A169,EU_Extra!$A:$AD,COLUMN(EU_Extra!Q$3),FALSE)=0,"",VLOOKUP($A169,EU_Extra!$A:$AD,COLUMN(EU_Extra!Q$3),FALSE)),"")</f>
        <v>4.9999999999999996E-6</v>
      </c>
      <c r="S169" s="3">
        <f>IFERROR(IF(VLOOKUP($A169,EU_Extra!$A:$AD,COLUMN(EU_Extra!R$3),FALSE)=0,"",VLOOKUP($A169,EU_Extra!$A:$AD,COLUMN(EU_Extra!R$3),FALSE)),"")</f>
        <v>2.1999999999999999E-5</v>
      </c>
      <c r="T169" s="3">
        <f>IFERROR(IF(VLOOKUP($A169,EU_Extra!$A:$AD,COLUMN(EU_Extra!S$3),FALSE)=0,"",VLOOKUP($A169,EU_Extra!$A:$AD,COLUMN(EU_Extra!S$3),FALSE)),"")</f>
        <v>5.9199999999999992E-6</v>
      </c>
      <c r="U169" s="3">
        <f>IFERROR(IF(VLOOKUP($A169,EU_Extra!$A:$AD,COLUMN(EU_Extra!T$3),FALSE)=0,"",VLOOKUP($A169,EU_Extra!$A:$AD,COLUMN(EU_Extra!T$3),FALSE)),"")</f>
        <v>2.5299999999999997E-4</v>
      </c>
      <c r="V169" s="3">
        <f>IFERROR(IF(VLOOKUP($A169,EU_Extra!$A:$AD,COLUMN(EU_Extra!U$3),FALSE)=0,"",VLOOKUP($A169,EU_Extra!$A:$AD,COLUMN(EU_Extra!U$3),FALSE)),"")</f>
        <v>9.9999999999999995E-7</v>
      </c>
      <c r="W169" s="3" t="str">
        <f>IFERROR(IF(VLOOKUP($A169,EU_Extra!$A:$AD,COLUMN(EU_Extra!V$3),FALSE)=0,"",VLOOKUP($A169,EU_Extra!$A:$AD,COLUMN(EU_Extra!V$3),FALSE)),"")</f>
        <v/>
      </c>
      <c r="X169" s="3" t="str">
        <f>IFERROR(IF(VLOOKUP($A169,EU_Extra!$A:$AD,COLUMN(EU_Extra!W$3),FALSE)=0,"",VLOOKUP($A169,EU_Extra!$A:$AD,COLUMN(EU_Extra!W$3),FALSE)),"")</f>
        <v/>
      </c>
      <c r="Y169" s="3">
        <f>IFERROR(IF(VLOOKUP($A169,EU_Extra!$A:$AD,COLUMN(EU_Extra!X$3),FALSE)=0,"",VLOOKUP($A169,EU_Extra!$A:$AD,COLUMN(EU_Extra!X$3),FALSE)),"")</f>
        <v>9.1999999999999998E-7</v>
      </c>
      <c r="Z169" s="3" t="str">
        <f>IFERROR(IF(VLOOKUP($A169,EU_Extra!$A:$AD,COLUMN(EU_Extra!Y$3),FALSE)=0,"",VLOOKUP($A169,EU_Extra!$A:$AD,COLUMN(EU_Extra!Y$3),FALSE)),"")</f>
        <v/>
      </c>
      <c r="AA169" s="157">
        <f t="shared" si="34"/>
        <v>0</v>
      </c>
      <c r="AB169" s="3">
        <f t="shared" si="35"/>
        <v>9.3639999999999991E-5</v>
      </c>
      <c r="AC169" s="3">
        <f t="shared" si="36"/>
        <v>9.9999999999999995E-7</v>
      </c>
      <c r="AD169" s="3">
        <f t="shared" si="37"/>
        <v>9.1999999999999998E-7</v>
      </c>
      <c r="AE169" s="3">
        <f t="shared" si="38"/>
        <v>9.1999999999999998E-7</v>
      </c>
      <c r="AF169" s="3"/>
      <c r="AG169" s="3"/>
      <c r="AH169" s="3"/>
      <c r="AI169" s="3"/>
      <c r="AJ169" s="3" t="str">
        <f>IFERROR(IF(VLOOKUP($A169,EU_Extra!$A:$AD,COLUMN(EU_Extra!AC$3),FALSE)=0,"",VLOOKUP($A169,EU_Extra!$A:$AD,COLUMN(EU_Extra!AC$3),FALSE)),"")</f>
        <v/>
      </c>
      <c r="AK169" s="3" t="str">
        <f>IFERROR(IF(VLOOKUP($A169,EU_Extra!$A:$AD,COLUMN(EU_Extra!AD$3),FALSE)=0,"",VLOOKUP($A169,EU_Extra!$A:$AD,COLUMN(EU_Extra!AD$3),FALSE)),"")</f>
        <v/>
      </c>
      <c r="AO169" s="85" t="str">
        <f t="shared" si="39"/>
        <v>Ausfuhr_MW</v>
      </c>
      <c r="AP169" s="2" t="str">
        <f t="shared" si="40"/>
        <v>Ausfuhr</v>
      </c>
      <c r="AQ169" s="2" t="str">
        <f t="shared" si="41"/>
        <v>MW</v>
      </c>
      <c r="AR169" s="2" t="str">
        <f>VLOOKUP(AQ169,Countries!A:B,2,FALSE)</f>
        <v>Malawi</v>
      </c>
      <c r="AS169" s="3" t="str">
        <f t="shared" si="42"/>
        <v/>
      </c>
      <c r="AT169" s="3">
        <f t="shared" si="43"/>
        <v>9.1999999999999998E-7</v>
      </c>
      <c r="AU169" s="3" t="str">
        <f t="shared" si="44"/>
        <v/>
      </c>
      <c r="AV169" s="15" t="str">
        <f t="shared" si="45"/>
        <v/>
      </c>
      <c r="AW169" s="88" t="str">
        <f t="shared" si="46"/>
        <v/>
      </c>
      <c r="AX169" s="89">
        <f t="shared" si="47"/>
        <v>1.6663640412177527E-7</v>
      </c>
    </row>
    <row r="170" spans="1:50">
      <c r="A170" s="85" t="str">
        <f t="shared" si="33"/>
        <v>Ausfuhr_MY</v>
      </c>
      <c r="B170" s="2" t="str">
        <f t="shared" si="48"/>
        <v>Ausfuhr</v>
      </c>
      <c r="C170" s="1" t="str">
        <f>Countries!A169</f>
        <v>MY</v>
      </c>
      <c r="D170" s="3" t="str">
        <f>IFERROR(IF(VLOOKUP($A170,EU_Extra!$A:$AD,COLUMN(EU_Extra!#REF!),FALSE)=0,"",VLOOKUP($A170,EU_Extra!$A:$AD,COLUMN(EU_Extra!#REF!),FALSE)),"")</f>
        <v/>
      </c>
      <c r="E170" s="3" t="str">
        <f>IFERROR(IF(VLOOKUP($A170,EU_Extra!$A:$AD,COLUMN(EU_Extra!#REF!),FALSE)=0,"",VLOOKUP($A170,EU_Extra!$A:$AD,COLUMN(EU_Extra!#REF!),FALSE)),"")</f>
        <v/>
      </c>
      <c r="F170" s="3">
        <f>IFERROR(IF(VLOOKUP($A170,EU_Extra!$A:$AD,COLUMN(EU_Extra!E$3),FALSE)=0,"",VLOOKUP($A170,EU_Extra!$A:$AD,COLUMN(EU_Extra!E$3),FALSE)),"")</f>
        <v>3.3513999999999999</v>
      </c>
      <c r="G170" s="3">
        <f>IFERROR(IF(VLOOKUP($A170,EU_Extra!$A:$AD,COLUMN(EU_Extra!F$3),FALSE)=0,"",VLOOKUP($A170,EU_Extra!$A:$AD,COLUMN(EU_Extra!F$3),FALSE)),"")</f>
        <v>4.5430000000000001</v>
      </c>
      <c r="H170" s="3">
        <f>IFERROR(IF(VLOOKUP($A170,EU_Extra!$A:$AD,COLUMN(EU_Extra!G$3),FALSE)=0,"",VLOOKUP($A170,EU_Extra!$A:$AD,COLUMN(EU_Extra!G$3),FALSE)),"")</f>
        <v>0.47649999999999998</v>
      </c>
      <c r="I170" s="3">
        <f>IFERROR(IF(VLOOKUP($A170,EU_Extra!$A:$AD,COLUMN(EU_Extra!H$3),FALSE)=0,"",VLOOKUP($A170,EU_Extra!$A:$AD,COLUMN(EU_Extra!H$3),FALSE)),"")</f>
        <v>0.46639999999999998</v>
      </c>
      <c r="J170" s="3">
        <f>IFERROR(IF(VLOOKUP($A170,EU_Extra!$A:$AD,COLUMN(EU_Extra!I$3),FALSE)=0,"",VLOOKUP($A170,EU_Extra!$A:$AD,COLUMN(EU_Extra!I$3),FALSE)),"")</f>
        <v>9.8399999999999985E-4</v>
      </c>
      <c r="K170" s="3">
        <f>IFERROR(IF(VLOOKUP($A170,EU_Extra!$A:$AD,COLUMN(EU_Extra!J$3),FALSE)=0,"",VLOOKUP($A170,EU_Extra!$A:$AD,COLUMN(EU_Extra!J$3),FALSE)),"")</f>
        <v>3.0000000000000001E-3</v>
      </c>
      <c r="L170" s="3">
        <f>IFERROR(IF(VLOOKUP($A170,EU_Extra!$A:$AD,COLUMN(EU_Extra!K$3),FALSE)=0,"",VLOOKUP($A170,EU_Extra!$A:$AD,COLUMN(EU_Extra!K$3),FALSE)),"")</f>
        <v>6.3999999999999994E-3</v>
      </c>
      <c r="M170" s="3">
        <f>IFERROR(IF(VLOOKUP($A170,EU_Extra!$A:$AD,COLUMN(EU_Extra!L$3),FALSE)=0,"",VLOOKUP($A170,EU_Extra!$A:$AD,COLUMN(EU_Extra!L$3),FALSE)),"")</f>
        <v>7.899999999999999E-3</v>
      </c>
      <c r="N170" s="3">
        <f>IFERROR(IF(VLOOKUP($A170,EU_Extra!$A:$AD,COLUMN(EU_Extra!M$3),FALSE)=0,"",VLOOKUP($A170,EU_Extra!$A:$AD,COLUMN(EU_Extra!M$3),FALSE)),"")</f>
        <v>1.503648E-2</v>
      </c>
      <c r="O170" s="3">
        <f>IFERROR(IF(VLOOKUP($A170,EU_Extra!$A:$AD,COLUMN(EU_Extra!N$3),FALSE)=0,"",VLOOKUP($A170,EU_Extra!$A:$AD,COLUMN(EU_Extra!N$3),FALSE)),"")</f>
        <v>1.6013840000000001E-2</v>
      </c>
      <c r="P170" s="3">
        <f>IFERROR(IF(VLOOKUP($A170,EU_Extra!$A:$AD,COLUMN(EU_Extra!O$3),FALSE)=0,"",VLOOKUP($A170,EU_Extra!$A:$AD,COLUMN(EU_Extra!O$3),FALSE)),"")</f>
        <v>1.090784E-2</v>
      </c>
      <c r="Q170" s="3">
        <f>IFERROR(IF(VLOOKUP($A170,EU_Extra!$A:$AD,COLUMN(EU_Extra!P$3),FALSE)=0,"",VLOOKUP($A170,EU_Extra!$A:$AD,COLUMN(EU_Extra!P$3),FALSE)),"")</f>
        <v>1.0607036799999998</v>
      </c>
      <c r="R170" s="3">
        <f>IFERROR(IF(VLOOKUP($A170,EU_Extra!$A:$AD,COLUMN(EU_Extra!Q$3),FALSE)=0,"",VLOOKUP($A170,EU_Extra!$A:$AD,COLUMN(EU_Extra!Q$3),FALSE)),"")</f>
        <v>1.38846E-2</v>
      </c>
      <c r="S170" s="3">
        <f>IFERROR(IF(VLOOKUP($A170,EU_Extra!$A:$AD,COLUMN(EU_Extra!R$3),FALSE)=0,"",VLOOKUP($A170,EU_Extra!$A:$AD,COLUMN(EU_Extra!R$3),FALSE)),"")</f>
        <v>6.5354919999999997E-2</v>
      </c>
      <c r="T170" s="3">
        <f>IFERROR(IF(VLOOKUP($A170,EU_Extra!$A:$AD,COLUMN(EU_Extra!S$3),FALSE)=0,"",VLOOKUP($A170,EU_Extra!$A:$AD,COLUMN(EU_Extra!S$3),FALSE)),"")</f>
        <v>4.9733199999999998E-2</v>
      </c>
      <c r="U170" s="3">
        <f>IFERROR(IF(VLOOKUP($A170,EU_Extra!$A:$AD,COLUMN(EU_Extra!T$3),FALSE)=0,"",VLOOKUP($A170,EU_Extra!$A:$AD,COLUMN(EU_Extra!T$3),FALSE)),"")</f>
        <v>5.3427799999999998E-2</v>
      </c>
      <c r="V170" s="3">
        <f>IFERROR(IF(VLOOKUP($A170,EU_Extra!$A:$AD,COLUMN(EU_Extra!U$3),FALSE)=0,"",VLOOKUP($A170,EU_Extra!$A:$AD,COLUMN(EU_Extra!U$3),FALSE)),"")</f>
        <v>2.2665239999999996E-2</v>
      </c>
      <c r="W170" s="3">
        <f>IFERROR(IF(VLOOKUP($A170,EU_Extra!$A:$AD,COLUMN(EU_Extra!V$3),FALSE)=0,"",VLOOKUP($A170,EU_Extra!$A:$AD,COLUMN(EU_Extra!V$3),FALSE)),"")</f>
        <v>9.0509800000000001E-2</v>
      </c>
      <c r="X170" s="3">
        <f>IFERROR(IF(VLOOKUP($A170,EU_Extra!$A:$AD,COLUMN(EU_Extra!W$3),FALSE)=0,"",VLOOKUP($A170,EU_Extra!$A:$AD,COLUMN(EU_Extra!W$3),FALSE)),"")</f>
        <v>6.1492479999999995E-2</v>
      </c>
      <c r="Y170" s="3">
        <f>IFERROR(IF(VLOOKUP($A170,EU_Extra!$A:$AD,COLUMN(EU_Extra!X$3),FALSE)=0,"",VLOOKUP($A170,EU_Extra!$A:$AD,COLUMN(EU_Extra!X$3),FALSE)),"")</f>
        <v>0.11040704</v>
      </c>
      <c r="Z170" s="3">
        <f>IFERROR(IF(VLOOKUP($A170,EU_Extra!$A:$AD,COLUMN(EU_Extra!Y$3),FALSE)=0,"",VLOOKUP($A170,EU_Extra!$A:$AD,COLUMN(EU_Extra!Y$3),FALSE)),"")</f>
        <v>5.1432919999999993E-2</v>
      </c>
      <c r="AA170" s="157">
        <f t="shared" si="34"/>
        <v>0.31462799999999996</v>
      </c>
      <c r="AB170" s="3">
        <f t="shared" si="35"/>
        <v>5.6171973333333326E-2</v>
      </c>
      <c r="AC170" s="3">
        <f t="shared" si="36"/>
        <v>5.8222506666666667E-2</v>
      </c>
      <c r="AD170" s="3">
        <f t="shared" si="37"/>
        <v>8.7469773333333334E-2</v>
      </c>
      <c r="AE170" s="3">
        <f t="shared" si="38"/>
        <v>8.0919980000000002E-2</v>
      </c>
      <c r="AF170" s="3"/>
      <c r="AG170" s="3"/>
      <c r="AH170" s="3"/>
      <c r="AI170" s="3"/>
      <c r="AJ170" s="3" t="str">
        <f>IFERROR(IF(VLOOKUP($A170,EU_Extra!$A:$AD,COLUMN(EU_Extra!AC$3),FALSE)=0,"",VLOOKUP($A170,EU_Extra!$A:$AD,COLUMN(EU_Extra!AC$3),FALSE)),"")</f>
        <v/>
      </c>
      <c r="AK170" s="3" t="str">
        <f>IFERROR(IF(VLOOKUP($A170,EU_Extra!$A:$AD,COLUMN(EU_Extra!AD$3),FALSE)=0,"",VLOOKUP($A170,EU_Extra!$A:$AD,COLUMN(EU_Extra!AD$3),FALSE)),"")</f>
        <v/>
      </c>
      <c r="AO170" s="85" t="str">
        <f t="shared" si="39"/>
        <v>Ausfuhr_MY</v>
      </c>
      <c r="AP170" s="2" t="str">
        <f t="shared" si="40"/>
        <v>Ausfuhr</v>
      </c>
      <c r="AQ170" s="2" t="str">
        <f t="shared" si="41"/>
        <v>MY</v>
      </c>
      <c r="AR170" s="2" t="str">
        <f>VLOOKUP(AQ170,Countries!A:B,2,FALSE)</f>
        <v>Malaysia</v>
      </c>
      <c r="AS170" s="3">
        <f t="shared" si="42"/>
        <v>5.1432919999999993E-2</v>
      </c>
      <c r="AT170" s="3">
        <f t="shared" si="43"/>
        <v>8.7469773333333334E-2</v>
      </c>
      <c r="AU170" s="3">
        <f t="shared" si="44"/>
        <v>3.6036853333333341E-2</v>
      </c>
      <c r="AV170" s="15">
        <f t="shared" si="45"/>
        <v>0.70065751512126839</v>
      </c>
      <c r="AW170" s="88">
        <f t="shared" si="46"/>
        <v>5.3103202394166635E-5</v>
      </c>
      <c r="AX170" s="89">
        <f t="shared" si="47"/>
        <v>6.0673656826178835E-5</v>
      </c>
    </row>
    <row r="171" spans="1:50">
      <c r="A171" s="85" t="str">
        <f t="shared" si="33"/>
        <v>Ausfuhr_MV</v>
      </c>
      <c r="B171" s="2" t="str">
        <f t="shared" si="48"/>
        <v>Ausfuhr</v>
      </c>
      <c r="C171" s="1" t="str">
        <f>Countries!A170</f>
        <v>MV</v>
      </c>
      <c r="D171" s="3" t="str">
        <f>IFERROR(IF(VLOOKUP($A171,EU_Extra!$A:$AD,COLUMN(EU_Extra!#REF!),FALSE)=0,"",VLOOKUP($A171,EU_Extra!$A:$AD,COLUMN(EU_Extra!#REF!),FALSE)),"")</f>
        <v/>
      </c>
      <c r="E171" s="3" t="str">
        <f>IFERROR(IF(VLOOKUP($A171,EU_Extra!$A:$AD,COLUMN(EU_Extra!#REF!),FALSE)=0,"",VLOOKUP($A171,EU_Extra!$A:$AD,COLUMN(EU_Extra!#REF!),FALSE)),"")</f>
        <v/>
      </c>
      <c r="F171" s="3">
        <f>IFERROR(IF(VLOOKUP($A171,EU_Extra!$A:$AD,COLUMN(EU_Extra!E$3),FALSE)=0,"",VLOOKUP($A171,EU_Extra!$A:$AD,COLUMN(EU_Extra!E$3),FALSE)),"")</f>
        <v>2.1499999999999998E-2</v>
      </c>
      <c r="G171" s="3" t="str">
        <f>IFERROR(IF(VLOOKUP($A171,EU_Extra!$A:$AD,COLUMN(EU_Extra!F$3),FALSE)=0,"",VLOOKUP($A171,EU_Extra!$A:$AD,COLUMN(EU_Extra!F$3),FALSE)),"")</f>
        <v/>
      </c>
      <c r="H171" s="3" t="str">
        <f>IFERROR(IF(VLOOKUP($A171,EU_Extra!$A:$AD,COLUMN(EU_Extra!G$3),FALSE)=0,"",VLOOKUP($A171,EU_Extra!$A:$AD,COLUMN(EU_Extra!G$3),FALSE)),"")</f>
        <v/>
      </c>
      <c r="I171" s="3">
        <f>IFERROR(IF(VLOOKUP($A171,EU_Extra!$A:$AD,COLUMN(EU_Extra!H$3),FALSE)=0,"",VLOOKUP($A171,EU_Extra!$A:$AD,COLUMN(EU_Extra!H$3),FALSE)),"")</f>
        <v>0.126</v>
      </c>
      <c r="J171" s="3">
        <f>IFERROR(IF(VLOOKUP($A171,EU_Extra!$A:$AD,COLUMN(EU_Extra!I$3),FALSE)=0,"",VLOOKUP($A171,EU_Extra!$A:$AD,COLUMN(EU_Extra!I$3),FALSE)),"")</f>
        <v>0.129</v>
      </c>
      <c r="K171" s="3">
        <f>IFERROR(IF(VLOOKUP($A171,EU_Extra!$A:$AD,COLUMN(EU_Extra!J$3),FALSE)=0,"",VLOOKUP($A171,EU_Extra!$A:$AD,COLUMN(EU_Extra!J$3),FALSE)),"")</f>
        <v>2.9999999999999997E-4</v>
      </c>
      <c r="L171" s="3">
        <f>IFERROR(IF(VLOOKUP($A171,EU_Extra!$A:$AD,COLUMN(EU_Extra!K$3),FALSE)=0,"",VLOOKUP($A171,EU_Extra!$A:$AD,COLUMN(EU_Extra!K$3),FALSE)),"")</f>
        <v>7.92E-3</v>
      </c>
      <c r="M171" s="3">
        <f>IFERROR(IF(VLOOKUP($A171,EU_Extra!$A:$AD,COLUMN(EU_Extra!L$3),FALSE)=0,"",VLOOKUP($A171,EU_Extra!$A:$AD,COLUMN(EU_Extra!L$3),FALSE)),"")</f>
        <v>2.6599999999999996E-3</v>
      </c>
      <c r="N171" s="3">
        <f>IFERROR(IF(VLOOKUP($A171,EU_Extra!$A:$AD,COLUMN(EU_Extra!M$3),FALSE)=0,"",VLOOKUP($A171,EU_Extra!$A:$AD,COLUMN(EU_Extra!M$3),FALSE)),"")</f>
        <v>5.7540000000000004E-3</v>
      </c>
      <c r="O171" s="3">
        <f>IFERROR(IF(VLOOKUP($A171,EU_Extra!$A:$AD,COLUMN(EU_Extra!N$3),FALSE)=0,"",VLOOKUP($A171,EU_Extra!$A:$AD,COLUMN(EU_Extra!N$3),FALSE)),"")</f>
        <v>1.0697E-2</v>
      </c>
      <c r="P171" s="3">
        <f>IFERROR(IF(VLOOKUP($A171,EU_Extra!$A:$AD,COLUMN(EU_Extra!O$3),FALSE)=0,"",VLOOKUP($A171,EU_Extra!$A:$AD,COLUMN(EU_Extra!O$3),FALSE)),"")</f>
        <v>8.5386799999999999E-3</v>
      </c>
      <c r="Q171" s="3">
        <f>IFERROR(IF(VLOOKUP($A171,EU_Extra!$A:$AD,COLUMN(EU_Extra!P$3),FALSE)=0,"",VLOOKUP($A171,EU_Extra!$A:$AD,COLUMN(EU_Extra!P$3),FALSE)),"")</f>
        <v>8.09876E-3</v>
      </c>
      <c r="R171" s="3">
        <f>IFERROR(IF(VLOOKUP($A171,EU_Extra!$A:$AD,COLUMN(EU_Extra!Q$3),FALSE)=0,"",VLOOKUP($A171,EU_Extra!$A:$AD,COLUMN(EU_Extra!Q$3),FALSE)),"")</f>
        <v>2.5542E-3</v>
      </c>
      <c r="S171" s="3">
        <f>IFERROR(IF(VLOOKUP($A171,EU_Extra!$A:$AD,COLUMN(EU_Extra!R$3),FALSE)=0,"",VLOOKUP($A171,EU_Extra!$A:$AD,COLUMN(EU_Extra!R$3),FALSE)),"")</f>
        <v>6.3219999999999995E-3</v>
      </c>
      <c r="T171" s="3">
        <f>IFERROR(IF(VLOOKUP($A171,EU_Extra!$A:$AD,COLUMN(EU_Extra!S$3),FALSE)=0,"",VLOOKUP($A171,EU_Extra!$A:$AD,COLUMN(EU_Extra!S$3),FALSE)),"")</f>
        <v>7.3460000000000001E-3</v>
      </c>
      <c r="U171" s="3">
        <f>IFERROR(IF(VLOOKUP($A171,EU_Extra!$A:$AD,COLUMN(EU_Extra!T$3),FALSE)=0,"",VLOOKUP($A171,EU_Extra!$A:$AD,COLUMN(EU_Extra!T$3),FALSE)),"")</f>
        <v>8.6979999999999991E-3</v>
      </c>
      <c r="V171" s="3">
        <f>IFERROR(IF(VLOOKUP($A171,EU_Extra!$A:$AD,COLUMN(EU_Extra!U$3),FALSE)=0,"",VLOOKUP($A171,EU_Extra!$A:$AD,COLUMN(EU_Extra!U$3),FALSE)),"")</f>
        <v>1.078E-2</v>
      </c>
      <c r="W171" s="3">
        <f>IFERROR(IF(VLOOKUP($A171,EU_Extra!$A:$AD,COLUMN(EU_Extra!V$3),FALSE)=0,"",VLOOKUP($A171,EU_Extra!$A:$AD,COLUMN(EU_Extra!V$3),FALSE)),"")</f>
        <v>1.2870439999999999E-2</v>
      </c>
      <c r="X171" s="3">
        <f>IFERROR(IF(VLOOKUP($A171,EU_Extra!$A:$AD,COLUMN(EU_Extra!W$3),FALSE)=0,"",VLOOKUP($A171,EU_Extra!$A:$AD,COLUMN(EU_Extra!W$3),FALSE)),"")</f>
        <v>3.7803199999999998E-3</v>
      </c>
      <c r="Y171" s="3">
        <f>IFERROR(IF(VLOOKUP($A171,EU_Extra!$A:$AD,COLUMN(EU_Extra!X$3),FALSE)=0,"",VLOOKUP($A171,EU_Extra!$A:$AD,COLUMN(EU_Extra!X$3),FALSE)),"")</f>
        <v>7.80768E-3</v>
      </c>
      <c r="Z171" s="3">
        <f>IFERROR(IF(VLOOKUP($A171,EU_Extra!$A:$AD,COLUMN(EU_Extra!Y$3),FALSE)=0,"",VLOOKUP($A171,EU_Extra!$A:$AD,COLUMN(EU_Extra!Y$3),FALSE)),"")</f>
        <v>7.2613999999999995E-3</v>
      </c>
      <c r="AA171" s="157">
        <f t="shared" si="34"/>
        <v>0.1275</v>
      </c>
      <c r="AB171" s="3">
        <f t="shared" si="35"/>
        <v>7.455333333333332E-3</v>
      </c>
      <c r="AC171" s="3">
        <f t="shared" si="36"/>
        <v>9.1435866666666667E-3</v>
      </c>
      <c r="AD171" s="3">
        <f t="shared" si="37"/>
        <v>8.1528133333333332E-3</v>
      </c>
      <c r="AE171" s="3">
        <f t="shared" si="38"/>
        <v>7.5345399999999993E-3</v>
      </c>
      <c r="AF171" s="3"/>
      <c r="AG171" s="3"/>
      <c r="AH171" s="3"/>
      <c r="AI171" s="3"/>
      <c r="AJ171" s="3" t="str">
        <f>IFERROR(IF(VLOOKUP($A171,EU_Extra!$A:$AD,COLUMN(EU_Extra!AC$3),FALSE)=0,"",VLOOKUP($A171,EU_Extra!$A:$AD,COLUMN(EU_Extra!AC$3),FALSE)),"")</f>
        <v/>
      </c>
      <c r="AK171" s="3" t="str">
        <f>IFERROR(IF(VLOOKUP($A171,EU_Extra!$A:$AD,COLUMN(EU_Extra!AD$3),FALSE)=0,"",VLOOKUP($A171,EU_Extra!$A:$AD,COLUMN(EU_Extra!AD$3),FALSE)),"")</f>
        <v/>
      </c>
      <c r="AO171" s="85" t="str">
        <f t="shared" si="39"/>
        <v>Ausfuhr_MV</v>
      </c>
      <c r="AP171" s="2" t="str">
        <f t="shared" si="40"/>
        <v>Ausfuhr</v>
      </c>
      <c r="AQ171" s="2" t="str">
        <f t="shared" si="41"/>
        <v>MV</v>
      </c>
      <c r="AR171" s="2" t="str">
        <f>VLOOKUP(AQ171,Countries!A:B,2,FALSE)</f>
        <v>Malediven</v>
      </c>
      <c r="AS171" s="3">
        <f t="shared" si="42"/>
        <v>7.2613999999999995E-3</v>
      </c>
      <c r="AT171" s="3">
        <f t="shared" si="43"/>
        <v>8.1528133333333332E-3</v>
      </c>
      <c r="AU171" s="3">
        <f t="shared" si="44"/>
        <v>8.9141333333333378E-4</v>
      </c>
      <c r="AV171" s="15">
        <f t="shared" si="45"/>
        <v>0.12276070086326794</v>
      </c>
      <c r="AW171" s="88">
        <f t="shared" si="46"/>
        <v>7.6416363415688176E-6</v>
      </c>
      <c r="AX171" s="89">
        <f t="shared" si="47"/>
        <v>5.8076565319542973E-6</v>
      </c>
    </row>
    <row r="172" spans="1:50">
      <c r="A172" s="85" t="str">
        <f t="shared" si="33"/>
        <v>Ausfuhr_ML</v>
      </c>
      <c r="B172" s="2" t="str">
        <f t="shared" si="48"/>
        <v>Ausfuhr</v>
      </c>
      <c r="C172" s="1" t="str">
        <f>Countries!A171</f>
        <v>ML</v>
      </c>
      <c r="D172" s="3" t="str">
        <f>IFERROR(IF(VLOOKUP($A172,EU_Extra!$A:$AD,COLUMN(EU_Extra!#REF!),FALSE)=0,"",VLOOKUP($A172,EU_Extra!$A:$AD,COLUMN(EU_Extra!#REF!),FALSE)),"")</f>
        <v/>
      </c>
      <c r="E172" s="3" t="str">
        <f>IFERROR(IF(VLOOKUP($A172,EU_Extra!$A:$AD,COLUMN(EU_Extra!#REF!),FALSE)=0,"",VLOOKUP($A172,EU_Extra!$A:$AD,COLUMN(EU_Extra!#REF!),FALSE)),"")</f>
        <v/>
      </c>
      <c r="F172" s="3">
        <f>IFERROR(IF(VLOOKUP($A172,EU_Extra!$A:$AD,COLUMN(EU_Extra!E$3),FALSE)=0,"",VLOOKUP($A172,EU_Extra!$A:$AD,COLUMN(EU_Extra!E$3),FALSE)),"")</f>
        <v>13.963099999999999</v>
      </c>
      <c r="G172" s="3">
        <f>IFERROR(IF(VLOOKUP($A172,EU_Extra!$A:$AD,COLUMN(EU_Extra!F$3),FALSE)=0,"",VLOOKUP($A172,EU_Extra!$A:$AD,COLUMN(EU_Extra!F$3),FALSE)),"")</f>
        <v>28.046099999999999</v>
      </c>
      <c r="H172" s="3">
        <f>IFERROR(IF(VLOOKUP($A172,EU_Extra!$A:$AD,COLUMN(EU_Extra!G$3),FALSE)=0,"",VLOOKUP($A172,EU_Extra!$A:$AD,COLUMN(EU_Extra!G$3),FALSE)),"")</f>
        <v>12.352599999999999</v>
      </c>
      <c r="I172" s="3">
        <f>IFERROR(IF(VLOOKUP($A172,EU_Extra!$A:$AD,COLUMN(EU_Extra!H$3),FALSE)=0,"",VLOOKUP($A172,EU_Extra!$A:$AD,COLUMN(EU_Extra!H$3),FALSE)),"")</f>
        <v>6.9779999999999998</v>
      </c>
      <c r="J172" s="3">
        <f>IFERROR(IF(VLOOKUP($A172,EU_Extra!$A:$AD,COLUMN(EU_Extra!I$3),FALSE)=0,"",VLOOKUP($A172,EU_Extra!$A:$AD,COLUMN(EU_Extra!I$3),FALSE)),"")</f>
        <v>12.5718</v>
      </c>
      <c r="K172" s="3">
        <f>IFERROR(IF(VLOOKUP($A172,EU_Extra!$A:$AD,COLUMN(EU_Extra!J$3),FALSE)=0,"",VLOOKUP($A172,EU_Extra!$A:$AD,COLUMN(EU_Extra!J$3),FALSE)),"")</f>
        <v>1.0674999999999999</v>
      </c>
      <c r="L172" s="3">
        <f>IFERROR(IF(VLOOKUP($A172,EU_Extra!$A:$AD,COLUMN(EU_Extra!K$3),FALSE)=0,"",VLOOKUP($A172,EU_Extra!$A:$AD,COLUMN(EU_Extra!K$3),FALSE)),"")</f>
        <v>0.31090000000000001</v>
      </c>
      <c r="M172" s="3">
        <f>IFERROR(IF(VLOOKUP($A172,EU_Extra!$A:$AD,COLUMN(EU_Extra!L$3),FALSE)=0,"",VLOOKUP($A172,EU_Extra!$A:$AD,COLUMN(EU_Extra!L$3),FALSE)),"")</f>
        <v>0.22689999999999999</v>
      </c>
      <c r="N172" s="3">
        <f>IFERROR(IF(VLOOKUP($A172,EU_Extra!$A:$AD,COLUMN(EU_Extra!M$3),FALSE)=0,"",VLOOKUP($A172,EU_Extra!$A:$AD,COLUMN(EU_Extra!M$3),FALSE)),"")</f>
        <v>7.0361279999999997</v>
      </c>
      <c r="O172" s="3">
        <f>IFERROR(IF(VLOOKUP($A172,EU_Extra!$A:$AD,COLUMN(EU_Extra!N$3),FALSE)=0,"",VLOOKUP($A172,EU_Extra!$A:$AD,COLUMN(EU_Extra!N$3),FALSE)),"")</f>
        <v>1.4109999999999999E-3</v>
      </c>
      <c r="P172" s="3">
        <f>IFERROR(IF(VLOOKUP($A172,EU_Extra!$A:$AD,COLUMN(EU_Extra!O$3),FALSE)=0,"",VLOOKUP($A172,EU_Extra!$A:$AD,COLUMN(EU_Extra!O$3),FALSE)),"")</f>
        <v>2.6084925600000002</v>
      </c>
      <c r="Q172" s="3">
        <f>IFERROR(IF(VLOOKUP($A172,EU_Extra!$A:$AD,COLUMN(EU_Extra!P$3),FALSE)=0,"",VLOOKUP($A172,EU_Extra!$A:$AD,COLUMN(EU_Extra!P$3),FALSE)),"")</f>
        <v>2.4013390000000001</v>
      </c>
      <c r="R172" s="3">
        <f>IFERROR(IF(VLOOKUP($A172,EU_Extra!$A:$AD,COLUMN(EU_Extra!Q$3),FALSE)=0,"",VLOOKUP($A172,EU_Extra!$A:$AD,COLUMN(EU_Extra!Q$3),FALSE)),"")</f>
        <v>0.33596100000000001</v>
      </c>
      <c r="S172" s="3">
        <f>IFERROR(IF(VLOOKUP($A172,EU_Extra!$A:$AD,COLUMN(EU_Extra!R$3),FALSE)=0,"",VLOOKUP($A172,EU_Extra!$A:$AD,COLUMN(EU_Extra!R$3),FALSE)),"")</f>
        <v>0.69795676000000006</v>
      </c>
      <c r="T172" s="3">
        <f>IFERROR(IF(VLOOKUP($A172,EU_Extra!$A:$AD,COLUMN(EU_Extra!S$3),FALSE)=0,"",VLOOKUP($A172,EU_Extra!$A:$AD,COLUMN(EU_Extra!S$3),FALSE)),"")</f>
        <v>0.34054311999999998</v>
      </c>
      <c r="U172" s="3">
        <f>IFERROR(IF(VLOOKUP($A172,EU_Extra!$A:$AD,COLUMN(EU_Extra!T$3),FALSE)=0,"",VLOOKUP($A172,EU_Extra!$A:$AD,COLUMN(EU_Extra!T$3),FALSE)),"")</f>
        <v>12.836740199999999</v>
      </c>
      <c r="V172" s="3">
        <f>IFERROR(IF(VLOOKUP($A172,EU_Extra!$A:$AD,COLUMN(EU_Extra!U$3),FALSE)=0,"",VLOOKUP($A172,EU_Extra!$A:$AD,COLUMN(EU_Extra!U$3),FALSE)),"")</f>
        <v>13.115443600000001</v>
      </c>
      <c r="W172" s="3">
        <f>IFERROR(IF(VLOOKUP($A172,EU_Extra!$A:$AD,COLUMN(EU_Extra!V$3),FALSE)=0,"",VLOOKUP($A172,EU_Extra!$A:$AD,COLUMN(EU_Extra!V$3),FALSE)),"")</f>
        <v>10.355457199999998</v>
      </c>
      <c r="X172" s="3">
        <f>IFERROR(IF(VLOOKUP($A172,EU_Extra!$A:$AD,COLUMN(EU_Extra!W$3),FALSE)=0,"",VLOOKUP($A172,EU_Extra!$A:$AD,COLUMN(EU_Extra!W$3),FALSE)),"")</f>
        <v>0.28331660000000003</v>
      </c>
      <c r="Y172" s="3">
        <f>IFERROR(IF(VLOOKUP($A172,EU_Extra!$A:$AD,COLUMN(EU_Extra!X$3),FALSE)=0,"",VLOOKUP($A172,EU_Extra!$A:$AD,COLUMN(EU_Extra!X$3),FALSE)),"")</f>
        <v>5.2657439999999993E-2</v>
      </c>
      <c r="Z172" s="3">
        <f>IFERROR(IF(VLOOKUP($A172,EU_Extra!$A:$AD,COLUMN(EU_Extra!Y$3),FALSE)=0,"",VLOOKUP($A172,EU_Extra!$A:$AD,COLUMN(EU_Extra!Y$3),FALSE)),"")</f>
        <v>2.6302355999999998</v>
      </c>
      <c r="AA172" s="157">
        <f t="shared" si="34"/>
        <v>10.634133333333333</v>
      </c>
      <c r="AB172" s="3">
        <f t="shared" si="35"/>
        <v>4.6250800266666667</v>
      </c>
      <c r="AC172" s="3">
        <f t="shared" si="36"/>
        <v>7.9180724666666658</v>
      </c>
      <c r="AD172" s="3">
        <f t="shared" si="37"/>
        <v>3.5638104133333335</v>
      </c>
      <c r="AE172" s="3">
        <f t="shared" si="38"/>
        <v>1.3414465199999999</v>
      </c>
      <c r="AF172" s="3"/>
      <c r="AG172" s="3"/>
      <c r="AH172" s="3"/>
      <c r="AI172" s="3"/>
      <c r="AJ172" s="3" t="str">
        <f>IFERROR(IF(VLOOKUP($A172,EU_Extra!$A:$AD,COLUMN(EU_Extra!AC$3),FALSE)=0,"",VLOOKUP($A172,EU_Extra!$A:$AD,COLUMN(EU_Extra!AC$3),FALSE)),"")</f>
        <v/>
      </c>
      <c r="AK172" s="3" t="str">
        <f>IFERROR(IF(VLOOKUP($A172,EU_Extra!$A:$AD,COLUMN(EU_Extra!AD$3),FALSE)=0,"",VLOOKUP($A172,EU_Extra!$A:$AD,COLUMN(EU_Extra!AD$3),FALSE)),"")</f>
        <v/>
      </c>
      <c r="AO172" s="85" t="str">
        <f t="shared" si="39"/>
        <v>Ausfuhr_ML</v>
      </c>
      <c r="AP172" s="2" t="str">
        <f t="shared" si="40"/>
        <v>Ausfuhr</v>
      </c>
      <c r="AQ172" s="2" t="str">
        <f t="shared" si="41"/>
        <v>ML</v>
      </c>
      <c r="AR172" s="2" t="str">
        <f>VLOOKUP(AQ172,Countries!A:B,2,FALSE)</f>
        <v>Mali</v>
      </c>
      <c r="AS172" s="3">
        <f t="shared" si="42"/>
        <v>2.6302355999999998</v>
      </c>
      <c r="AT172" s="3">
        <f t="shared" si="43"/>
        <v>3.5638104133333335</v>
      </c>
      <c r="AU172" s="3">
        <f t="shared" si="44"/>
        <v>0.9335748133333337</v>
      </c>
      <c r="AV172" s="15">
        <f t="shared" si="45"/>
        <v>0.3549397848022246</v>
      </c>
      <c r="AW172" s="88">
        <f t="shared" si="46"/>
        <v>2.7072811776858541E-3</v>
      </c>
      <c r="AX172" s="89">
        <f t="shared" si="47"/>
        <v>2.4654120829033345E-3</v>
      </c>
    </row>
    <row r="173" spans="1:50">
      <c r="A173" s="85" t="str">
        <f t="shared" si="33"/>
        <v>Ausfuhr_MT</v>
      </c>
      <c r="B173" s="2" t="str">
        <f t="shared" si="48"/>
        <v>Ausfuhr</v>
      </c>
      <c r="C173" s="1" t="str">
        <f>Countries!A172</f>
        <v>MT</v>
      </c>
      <c r="D173" s="3" t="str">
        <f>IFERROR(IF(VLOOKUP($A173,EU_Extra!$A:$AD,COLUMN(EU_Extra!#REF!),FALSE)=0,"",VLOOKUP($A173,EU_Extra!$A:$AD,COLUMN(EU_Extra!#REF!),FALSE)),"")</f>
        <v/>
      </c>
      <c r="E173" s="3" t="str">
        <f>IFERROR(IF(VLOOKUP($A173,EU_Extra!$A:$AD,COLUMN(EU_Extra!#REF!),FALSE)=0,"",VLOOKUP($A173,EU_Extra!$A:$AD,COLUMN(EU_Extra!#REF!),FALSE)),"")</f>
        <v/>
      </c>
      <c r="F173" s="3" t="str">
        <f>IFERROR(IF(VLOOKUP($A173,EU_Extra!$A:$AD,COLUMN(EU_Extra!E$3),FALSE)=0,"",VLOOKUP($A173,EU_Extra!$A:$AD,COLUMN(EU_Extra!E$3),FALSE)),"")</f>
        <v/>
      </c>
      <c r="G173" s="3" t="str">
        <f>IFERROR(IF(VLOOKUP($A173,EU_Extra!$A:$AD,COLUMN(EU_Extra!F$3),FALSE)=0,"",VLOOKUP($A173,EU_Extra!$A:$AD,COLUMN(EU_Extra!F$3),FALSE)),"")</f>
        <v/>
      </c>
      <c r="H173" s="3" t="str">
        <f>IFERROR(IF(VLOOKUP($A173,EU_Extra!$A:$AD,COLUMN(EU_Extra!G$3),FALSE)=0,"",VLOOKUP($A173,EU_Extra!$A:$AD,COLUMN(EU_Extra!G$3),FALSE)),"")</f>
        <v/>
      </c>
      <c r="I173" s="3" t="str">
        <f>IFERROR(IF(VLOOKUP($A173,EU_Extra!$A:$AD,COLUMN(EU_Extra!H$3),FALSE)=0,"",VLOOKUP($A173,EU_Extra!$A:$AD,COLUMN(EU_Extra!H$3),FALSE)),"")</f>
        <v/>
      </c>
      <c r="J173" s="3" t="str">
        <f>IFERROR(IF(VLOOKUP($A173,EU_Extra!$A:$AD,COLUMN(EU_Extra!I$3),FALSE)=0,"",VLOOKUP($A173,EU_Extra!$A:$AD,COLUMN(EU_Extra!I$3),FALSE)),"")</f>
        <v/>
      </c>
      <c r="K173" s="3" t="str">
        <f>IFERROR(IF(VLOOKUP($A173,EU_Extra!$A:$AD,COLUMN(EU_Extra!J$3),FALSE)=0,"",VLOOKUP($A173,EU_Extra!$A:$AD,COLUMN(EU_Extra!J$3),FALSE)),"")</f>
        <v/>
      </c>
      <c r="L173" s="3" t="str">
        <f>IFERROR(IF(VLOOKUP($A173,EU_Extra!$A:$AD,COLUMN(EU_Extra!K$3),FALSE)=0,"",VLOOKUP($A173,EU_Extra!$A:$AD,COLUMN(EU_Extra!K$3),FALSE)),"")</f>
        <v/>
      </c>
      <c r="M173" s="3" t="str">
        <f>IFERROR(IF(VLOOKUP($A173,EU_Extra!$A:$AD,COLUMN(EU_Extra!L$3),FALSE)=0,"",VLOOKUP($A173,EU_Extra!$A:$AD,COLUMN(EU_Extra!L$3),FALSE)),"")</f>
        <v/>
      </c>
      <c r="N173" s="3" t="str">
        <f>IFERROR(IF(VLOOKUP($A173,EU_Extra!$A:$AD,COLUMN(EU_Extra!M$3),FALSE)=0,"",VLOOKUP($A173,EU_Extra!$A:$AD,COLUMN(EU_Extra!M$3),FALSE)),"")</f>
        <v/>
      </c>
      <c r="O173" s="3" t="str">
        <f>IFERROR(IF(VLOOKUP($A173,EU_Extra!$A:$AD,COLUMN(EU_Extra!N$3),FALSE)=0,"",VLOOKUP($A173,EU_Extra!$A:$AD,COLUMN(EU_Extra!N$3),FALSE)),"")</f>
        <v/>
      </c>
      <c r="P173" s="3" t="str">
        <f>IFERROR(IF(VLOOKUP($A173,EU_Extra!$A:$AD,COLUMN(EU_Extra!O$3),FALSE)=0,"",VLOOKUP($A173,EU_Extra!$A:$AD,COLUMN(EU_Extra!O$3),FALSE)),"")</f>
        <v/>
      </c>
      <c r="Q173" s="3" t="str">
        <f>IFERROR(IF(VLOOKUP($A173,EU_Extra!$A:$AD,COLUMN(EU_Extra!P$3),FALSE)=0,"",VLOOKUP($A173,EU_Extra!$A:$AD,COLUMN(EU_Extra!P$3),FALSE)),"")</f>
        <v/>
      </c>
      <c r="R173" s="3" t="str">
        <f>IFERROR(IF(VLOOKUP($A173,EU_Extra!$A:$AD,COLUMN(EU_Extra!Q$3),FALSE)=0,"",VLOOKUP($A173,EU_Extra!$A:$AD,COLUMN(EU_Extra!Q$3),FALSE)),"")</f>
        <v/>
      </c>
      <c r="S173" s="3" t="str">
        <f>IFERROR(IF(VLOOKUP($A173,EU_Extra!$A:$AD,COLUMN(EU_Extra!R$3),FALSE)=0,"",VLOOKUP($A173,EU_Extra!$A:$AD,COLUMN(EU_Extra!R$3),FALSE)),"")</f>
        <v/>
      </c>
      <c r="T173" s="3" t="str">
        <f>IFERROR(IF(VLOOKUP($A173,EU_Extra!$A:$AD,COLUMN(EU_Extra!S$3),FALSE)=0,"",VLOOKUP($A173,EU_Extra!$A:$AD,COLUMN(EU_Extra!S$3),FALSE)),"")</f>
        <v/>
      </c>
      <c r="U173" s="3" t="str">
        <f>IFERROR(IF(VLOOKUP($A173,EU_Extra!$A:$AD,COLUMN(EU_Extra!T$3),FALSE)=0,"",VLOOKUP($A173,EU_Extra!$A:$AD,COLUMN(EU_Extra!T$3),FALSE)),"")</f>
        <v/>
      </c>
      <c r="V173" s="3" t="str">
        <f>IFERROR(IF(VLOOKUP($A173,EU_Extra!$A:$AD,COLUMN(EU_Extra!U$3),FALSE)=0,"",VLOOKUP($A173,EU_Extra!$A:$AD,COLUMN(EU_Extra!U$3),FALSE)),"")</f>
        <v/>
      </c>
      <c r="W173" s="3" t="str">
        <f>IFERROR(IF(VLOOKUP($A173,EU_Extra!$A:$AD,COLUMN(EU_Extra!V$3),FALSE)=0,"",VLOOKUP($A173,EU_Extra!$A:$AD,COLUMN(EU_Extra!V$3),FALSE)),"")</f>
        <v/>
      </c>
      <c r="X173" s="3" t="str">
        <f>IFERROR(IF(VLOOKUP($A173,EU_Extra!$A:$AD,COLUMN(EU_Extra!W$3),FALSE)=0,"",VLOOKUP($A173,EU_Extra!$A:$AD,COLUMN(EU_Extra!W$3),FALSE)),"")</f>
        <v/>
      </c>
      <c r="Y173" s="3" t="str">
        <f>IFERROR(IF(VLOOKUP($A173,EU_Extra!$A:$AD,COLUMN(EU_Extra!X$3),FALSE)=0,"",VLOOKUP($A173,EU_Extra!$A:$AD,COLUMN(EU_Extra!X$3),FALSE)),"")</f>
        <v/>
      </c>
      <c r="Z173" s="3" t="str">
        <f>IFERROR(IF(VLOOKUP($A173,EU_Extra!$A:$AD,COLUMN(EU_Extra!Y$3),FALSE)=0,"",VLOOKUP($A173,EU_Extra!$A:$AD,COLUMN(EU_Extra!Y$3),FALSE)),"")</f>
        <v/>
      </c>
      <c r="AA173" s="157">
        <f t="shared" si="34"/>
        <v>0</v>
      </c>
      <c r="AB173" s="3">
        <f t="shared" si="35"/>
        <v>0</v>
      </c>
      <c r="AC173" s="3">
        <f t="shared" si="36"/>
        <v>0</v>
      </c>
      <c r="AD173" s="3">
        <f t="shared" si="37"/>
        <v>0</v>
      </c>
      <c r="AE173" s="3" t="str">
        <f t="shared" si="38"/>
        <v/>
      </c>
      <c r="AF173" s="3"/>
      <c r="AG173" s="3"/>
      <c r="AH173" s="3"/>
      <c r="AI173" s="3"/>
      <c r="AJ173" s="3" t="str">
        <f>IFERROR(IF(VLOOKUP($A173,EU_Extra!$A:$AD,COLUMN(EU_Extra!AC$3),FALSE)=0,"",VLOOKUP($A173,EU_Extra!$A:$AD,COLUMN(EU_Extra!AC$3),FALSE)),"")</f>
        <v/>
      </c>
      <c r="AK173" s="3" t="str">
        <f>IFERROR(IF(VLOOKUP($A173,EU_Extra!$A:$AD,COLUMN(EU_Extra!AD$3),FALSE)=0,"",VLOOKUP($A173,EU_Extra!$A:$AD,COLUMN(EU_Extra!AD$3),FALSE)),"")</f>
        <v/>
      </c>
      <c r="AO173" s="85" t="str">
        <f t="shared" si="39"/>
        <v>Ausfuhr_MT</v>
      </c>
      <c r="AP173" s="2" t="str">
        <f t="shared" si="40"/>
        <v>Ausfuhr</v>
      </c>
      <c r="AQ173" s="2" t="str">
        <f t="shared" si="41"/>
        <v>MT</v>
      </c>
      <c r="AR173" s="2" t="str">
        <f>VLOOKUP(AQ173,Countries!A:B,2,FALSE)</f>
        <v>Malta</v>
      </c>
      <c r="AS173" s="3" t="str">
        <f t="shared" si="42"/>
        <v/>
      </c>
      <c r="AT173" s="3">
        <f t="shared" si="43"/>
        <v>0</v>
      </c>
      <c r="AU173" s="3" t="str">
        <f t="shared" si="44"/>
        <v/>
      </c>
      <c r="AV173" s="15" t="str">
        <f t="shared" si="45"/>
        <v/>
      </c>
      <c r="AW173" s="88" t="str">
        <f t="shared" si="46"/>
        <v/>
      </c>
      <c r="AX173" s="89">
        <f t="shared" si="47"/>
        <v>1.6999999999999999E-7</v>
      </c>
    </row>
    <row r="174" spans="1:50">
      <c r="A174" s="85" t="str">
        <f t="shared" si="33"/>
        <v>Ausfuhr_MA</v>
      </c>
      <c r="B174" s="2" t="str">
        <f t="shared" si="48"/>
        <v>Ausfuhr</v>
      </c>
      <c r="C174" s="1" t="str">
        <f>Countries!A173</f>
        <v>MA</v>
      </c>
      <c r="D174" s="3" t="str">
        <f>IFERROR(IF(VLOOKUP($A174,EU_Extra!$A:$AD,COLUMN(EU_Extra!#REF!),FALSE)=0,"",VLOOKUP($A174,EU_Extra!$A:$AD,COLUMN(EU_Extra!#REF!),FALSE)),"")</f>
        <v/>
      </c>
      <c r="E174" s="3" t="str">
        <f>IFERROR(IF(VLOOKUP($A174,EU_Extra!$A:$AD,COLUMN(EU_Extra!#REF!),FALSE)=0,"",VLOOKUP($A174,EU_Extra!$A:$AD,COLUMN(EU_Extra!#REF!),FALSE)),"")</f>
        <v/>
      </c>
      <c r="F174" s="3">
        <f>IFERROR(IF(VLOOKUP($A174,EU_Extra!$A:$AD,COLUMN(EU_Extra!E$3),FALSE)=0,"",VLOOKUP($A174,EU_Extra!$A:$AD,COLUMN(EU_Extra!E$3),FALSE)),"")</f>
        <v>6.767701999999999</v>
      </c>
      <c r="G174" s="3">
        <f>IFERROR(IF(VLOOKUP($A174,EU_Extra!$A:$AD,COLUMN(EU_Extra!F$3),FALSE)=0,"",VLOOKUP($A174,EU_Extra!$A:$AD,COLUMN(EU_Extra!F$3),FALSE)),"")</f>
        <v>4.5481759999999998</v>
      </c>
      <c r="H174" s="3">
        <f>IFERROR(IF(VLOOKUP($A174,EU_Extra!$A:$AD,COLUMN(EU_Extra!G$3),FALSE)=0,"",VLOOKUP($A174,EU_Extra!$A:$AD,COLUMN(EU_Extra!G$3),FALSE)),"")</f>
        <v>5.6145959999999997</v>
      </c>
      <c r="I174" s="3">
        <f>IFERROR(IF(VLOOKUP($A174,EU_Extra!$A:$AD,COLUMN(EU_Extra!H$3),FALSE)=0,"",VLOOKUP($A174,EU_Extra!$A:$AD,COLUMN(EU_Extra!H$3),FALSE)),"")</f>
        <v>5.9585479999999995</v>
      </c>
      <c r="J174" s="3">
        <f>IFERROR(IF(VLOOKUP($A174,EU_Extra!$A:$AD,COLUMN(EU_Extra!I$3),FALSE)=0,"",VLOOKUP($A174,EU_Extra!$A:$AD,COLUMN(EU_Extra!I$3),FALSE)),"")</f>
        <v>2.651964</v>
      </c>
      <c r="K174" s="3">
        <f>IFERROR(IF(VLOOKUP($A174,EU_Extra!$A:$AD,COLUMN(EU_Extra!J$3),FALSE)=0,"",VLOOKUP($A174,EU_Extra!$A:$AD,COLUMN(EU_Extra!J$3),FALSE)),"")</f>
        <v>50.879875999999996</v>
      </c>
      <c r="L174" s="3">
        <f>IFERROR(IF(VLOOKUP($A174,EU_Extra!$A:$AD,COLUMN(EU_Extra!K$3),FALSE)=0,"",VLOOKUP($A174,EU_Extra!$A:$AD,COLUMN(EU_Extra!K$3),FALSE)),"")</f>
        <v>0.189444</v>
      </c>
      <c r="M174" s="3">
        <f>IFERROR(IF(VLOOKUP($A174,EU_Extra!$A:$AD,COLUMN(EU_Extra!L$3),FALSE)=0,"",VLOOKUP($A174,EU_Extra!$A:$AD,COLUMN(EU_Extra!L$3),FALSE)),"")</f>
        <v>0.31224800000000003</v>
      </c>
      <c r="N174" s="3">
        <f>IFERROR(IF(VLOOKUP($A174,EU_Extra!$A:$AD,COLUMN(EU_Extra!M$3),FALSE)=0,"",VLOOKUP($A174,EU_Extra!$A:$AD,COLUMN(EU_Extra!M$3),FALSE)),"")</f>
        <v>0.19683119999999998</v>
      </c>
      <c r="O174" s="3">
        <f>IFERROR(IF(VLOOKUP($A174,EU_Extra!$A:$AD,COLUMN(EU_Extra!N$3),FALSE)=0,"",VLOOKUP($A174,EU_Extra!$A:$AD,COLUMN(EU_Extra!N$3),FALSE)),"")</f>
        <v>0.56707328000000001</v>
      </c>
      <c r="P174" s="3">
        <f>IFERROR(IF(VLOOKUP($A174,EU_Extra!$A:$AD,COLUMN(EU_Extra!O$3),FALSE)=0,"",VLOOKUP($A174,EU_Extra!$A:$AD,COLUMN(EU_Extra!O$3),FALSE)),"")</f>
        <v>0.31836688000000002</v>
      </c>
      <c r="Q174" s="3">
        <f>IFERROR(IF(VLOOKUP($A174,EU_Extra!$A:$AD,COLUMN(EU_Extra!P$3),FALSE)=0,"",VLOOKUP($A174,EU_Extra!$A:$AD,COLUMN(EU_Extra!P$3),FALSE)),"")</f>
        <v>0.19398831999999999</v>
      </c>
      <c r="R174" s="3">
        <f>IFERROR(IF(VLOOKUP($A174,EU_Extra!$A:$AD,COLUMN(EU_Extra!Q$3),FALSE)=0,"",VLOOKUP($A174,EU_Extra!$A:$AD,COLUMN(EU_Extra!Q$3),FALSE)),"")</f>
        <v>0.22637047999999999</v>
      </c>
      <c r="S174" s="3">
        <f>IFERROR(IF(VLOOKUP($A174,EU_Extra!$A:$AD,COLUMN(EU_Extra!R$3),FALSE)=0,"",VLOOKUP($A174,EU_Extra!$A:$AD,COLUMN(EU_Extra!R$3),FALSE)),"")</f>
        <v>0.43177176</v>
      </c>
      <c r="T174" s="3">
        <f>IFERROR(IF(VLOOKUP($A174,EU_Extra!$A:$AD,COLUMN(EU_Extra!S$3),FALSE)=0,"",VLOOKUP($A174,EU_Extra!$A:$AD,COLUMN(EU_Extra!S$3),FALSE)),"")</f>
        <v>0.67260419999999999</v>
      </c>
      <c r="U174" s="3">
        <f>IFERROR(IF(VLOOKUP($A174,EU_Extra!$A:$AD,COLUMN(EU_Extra!T$3),FALSE)=0,"",VLOOKUP($A174,EU_Extra!$A:$AD,COLUMN(EU_Extra!T$3),FALSE)),"")</f>
        <v>0.74666063999999999</v>
      </c>
      <c r="V174" s="3">
        <f>IFERROR(IF(VLOOKUP($A174,EU_Extra!$A:$AD,COLUMN(EU_Extra!U$3),FALSE)=0,"",VLOOKUP($A174,EU_Extra!$A:$AD,COLUMN(EU_Extra!U$3),FALSE)),"")</f>
        <v>3.9556499999999999</v>
      </c>
      <c r="W174" s="3">
        <f>IFERROR(IF(VLOOKUP($A174,EU_Extra!$A:$AD,COLUMN(EU_Extra!V$3),FALSE)=0,"",VLOOKUP($A174,EU_Extra!$A:$AD,COLUMN(EU_Extra!V$3),FALSE)),"")</f>
        <v>2.3699543599999999</v>
      </c>
      <c r="X174" s="3">
        <f>IFERROR(IF(VLOOKUP($A174,EU_Extra!$A:$AD,COLUMN(EU_Extra!W$3),FALSE)=0,"",VLOOKUP($A174,EU_Extra!$A:$AD,COLUMN(EU_Extra!W$3),FALSE)),"")</f>
        <v>1.01465976</v>
      </c>
      <c r="Y174" s="3">
        <f>IFERROR(IF(VLOOKUP($A174,EU_Extra!$A:$AD,COLUMN(EU_Extra!X$3),FALSE)=0,"",VLOOKUP($A174,EU_Extra!$A:$AD,COLUMN(EU_Extra!X$3),FALSE)),"")</f>
        <v>1.2759229999999999</v>
      </c>
      <c r="Z174" s="3">
        <f>IFERROR(IF(VLOOKUP($A174,EU_Extra!$A:$AD,COLUMN(EU_Extra!Y$3),FALSE)=0,"",VLOOKUP($A174,EU_Extra!$A:$AD,COLUMN(EU_Extra!Y$3),FALSE)),"")</f>
        <v>1.9622022799999999</v>
      </c>
      <c r="AA174" s="157">
        <f t="shared" si="34"/>
        <v>4.741702666666666</v>
      </c>
      <c r="AB174" s="3">
        <f t="shared" si="35"/>
        <v>0.61701220000000001</v>
      </c>
      <c r="AC174" s="3">
        <f t="shared" si="36"/>
        <v>2.4467547066666664</v>
      </c>
      <c r="AD174" s="3">
        <f t="shared" si="37"/>
        <v>1.5535123733333334</v>
      </c>
      <c r="AE174" s="3">
        <f t="shared" si="38"/>
        <v>1.6190626399999999</v>
      </c>
      <c r="AF174" s="3"/>
      <c r="AG174" s="3"/>
      <c r="AH174" s="3"/>
      <c r="AI174" s="3"/>
      <c r="AJ174" s="3" t="str">
        <f>IFERROR(IF(VLOOKUP($A174,EU_Extra!$A:$AD,COLUMN(EU_Extra!AC$3),FALSE)=0,"",VLOOKUP($A174,EU_Extra!$A:$AD,COLUMN(EU_Extra!AC$3),FALSE)),"")</f>
        <v/>
      </c>
      <c r="AK174" s="3" t="str">
        <f>IFERROR(IF(VLOOKUP($A174,EU_Extra!$A:$AD,COLUMN(EU_Extra!AD$3),FALSE)=0,"",VLOOKUP($A174,EU_Extra!$A:$AD,COLUMN(EU_Extra!AD$3),FALSE)),"")</f>
        <v/>
      </c>
      <c r="AO174" s="85" t="str">
        <f t="shared" si="39"/>
        <v>Ausfuhr_MA</v>
      </c>
      <c r="AP174" s="2" t="str">
        <f t="shared" si="40"/>
        <v>Ausfuhr</v>
      </c>
      <c r="AQ174" s="2" t="str">
        <f t="shared" si="41"/>
        <v>MA</v>
      </c>
      <c r="AR174" s="2" t="str">
        <f>VLOOKUP(AQ174,Countries!A:B,2,FALSE)</f>
        <v>Marokko</v>
      </c>
      <c r="AS174" s="3">
        <f t="shared" si="42"/>
        <v>1.9622022799999999</v>
      </c>
      <c r="AT174" s="3">
        <f t="shared" si="43"/>
        <v>1.5535123733333334</v>
      </c>
      <c r="AU174" s="3">
        <f t="shared" si="44"/>
        <v>-0.40868990666666649</v>
      </c>
      <c r="AV174" s="15">
        <f t="shared" si="45"/>
        <v>-0.2082810601616856</v>
      </c>
      <c r="AW174" s="88">
        <f t="shared" si="46"/>
        <v>2.019724566711267E-3</v>
      </c>
      <c r="AX174" s="89">
        <f t="shared" si="47"/>
        <v>1.0748032582807189E-3</v>
      </c>
    </row>
    <row r="175" spans="1:50">
      <c r="A175" s="85" t="str">
        <f t="shared" si="33"/>
        <v>Ausfuhr_MH</v>
      </c>
      <c r="B175" s="2" t="str">
        <f t="shared" si="48"/>
        <v>Ausfuhr</v>
      </c>
      <c r="C175" s="1" t="str">
        <f>Countries!A174</f>
        <v>MH</v>
      </c>
      <c r="D175" s="3" t="str">
        <f>IFERROR(IF(VLOOKUP($A175,EU_Extra!$A:$AD,COLUMN(EU_Extra!#REF!),FALSE)=0,"",VLOOKUP($A175,EU_Extra!$A:$AD,COLUMN(EU_Extra!#REF!),FALSE)),"")</f>
        <v/>
      </c>
      <c r="E175" s="3" t="str">
        <f>IFERROR(IF(VLOOKUP($A175,EU_Extra!$A:$AD,COLUMN(EU_Extra!#REF!),FALSE)=0,"",VLOOKUP($A175,EU_Extra!$A:$AD,COLUMN(EU_Extra!#REF!),FALSE)),"")</f>
        <v/>
      </c>
      <c r="F175" s="3">
        <f>IFERROR(IF(VLOOKUP($A175,EU_Extra!$A:$AD,COLUMN(EU_Extra!E$3),FALSE)=0,"",VLOOKUP($A175,EU_Extra!$A:$AD,COLUMN(EU_Extra!E$3),FALSE)),"")</f>
        <v>1.7889999999999998E-3</v>
      </c>
      <c r="G175" s="3">
        <f>IFERROR(IF(VLOOKUP($A175,EU_Extra!$A:$AD,COLUMN(EU_Extra!F$3),FALSE)=0,"",VLOOKUP($A175,EU_Extra!$A:$AD,COLUMN(EU_Extra!F$3),FALSE)),"")</f>
        <v>9.7639999999999999E-4</v>
      </c>
      <c r="H175" s="3">
        <f>IFERROR(IF(VLOOKUP($A175,EU_Extra!$A:$AD,COLUMN(EU_Extra!G$3),FALSE)=0,"",VLOOKUP($A175,EU_Extra!$A:$AD,COLUMN(EU_Extra!G$3),FALSE)),"")</f>
        <v>2.4265999999999999E-2</v>
      </c>
      <c r="I175" s="3">
        <f>IFERROR(IF(VLOOKUP($A175,EU_Extra!$A:$AD,COLUMN(EU_Extra!H$3),FALSE)=0,"",VLOOKUP($A175,EU_Extra!$A:$AD,COLUMN(EU_Extra!H$3),FALSE)),"")</f>
        <v>6.3499999999999993E-4</v>
      </c>
      <c r="J175" s="3" t="str">
        <f>IFERROR(IF(VLOOKUP($A175,EU_Extra!$A:$AD,COLUMN(EU_Extra!I$3),FALSE)=0,"",VLOOKUP($A175,EU_Extra!$A:$AD,COLUMN(EU_Extra!I$3),FALSE)),"")</f>
        <v/>
      </c>
      <c r="K175" s="3" t="str">
        <f>IFERROR(IF(VLOOKUP($A175,EU_Extra!$A:$AD,COLUMN(EU_Extra!J$3),FALSE)=0,"",VLOOKUP($A175,EU_Extra!$A:$AD,COLUMN(EU_Extra!J$3),FALSE)),"")</f>
        <v/>
      </c>
      <c r="L175" s="3" t="str">
        <f>IFERROR(IF(VLOOKUP($A175,EU_Extra!$A:$AD,COLUMN(EU_Extra!K$3),FALSE)=0,"",VLOOKUP($A175,EU_Extra!$A:$AD,COLUMN(EU_Extra!K$3),FALSE)),"")</f>
        <v>Eps</v>
      </c>
      <c r="M175" s="3">
        <f>IFERROR(IF(VLOOKUP($A175,EU_Extra!$A:$AD,COLUMN(EU_Extra!L$3),FALSE)=0,"",VLOOKUP($A175,EU_Extra!$A:$AD,COLUMN(EU_Extra!L$3),FALSE)),"")</f>
        <v>9.9999999999999991E-5</v>
      </c>
      <c r="N175" s="3" t="str">
        <f>IFERROR(IF(VLOOKUP($A175,EU_Extra!$A:$AD,COLUMN(EU_Extra!M$3),FALSE)=0,"",VLOOKUP($A175,EU_Extra!$A:$AD,COLUMN(EU_Extra!M$3),FALSE)),"")</f>
        <v/>
      </c>
      <c r="O175" s="3" t="str">
        <f>IFERROR(IF(VLOOKUP($A175,EU_Extra!$A:$AD,COLUMN(EU_Extra!N$3),FALSE)=0,"",VLOOKUP($A175,EU_Extra!$A:$AD,COLUMN(EU_Extra!N$3),FALSE)),"")</f>
        <v/>
      </c>
      <c r="P175" s="3" t="str">
        <f>IFERROR(IF(VLOOKUP($A175,EU_Extra!$A:$AD,COLUMN(EU_Extra!O$3),FALSE)=0,"",VLOOKUP($A175,EU_Extra!$A:$AD,COLUMN(EU_Extra!O$3),FALSE)),"")</f>
        <v/>
      </c>
      <c r="Q175" s="3" t="str">
        <f>IFERROR(IF(VLOOKUP($A175,EU_Extra!$A:$AD,COLUMN(EU_Extra!P$3),FALSE)=0,"",VLOOKUP($A175,EU_Extra!$A:$AD,COLUMN(EU_Extra!P$3),FALSE)),"")</f>
        <v/>
      </c>
      <c r="R175" s="3" t="str">
        <f>IFERROR(IF(VLOOKUP($A175,EU_Extra!$A:$AD,COLUMN(EU_Extra!Q$3),FALSE)=0,"",VLOOKUP($A175,EU_Extra!$A:$AD,COLUMN(EU_Extra!Q$3),FALSE)),"")</f>
        <v/>
      </c>
      <c r="S175" s="3" t="str">
        <f>IFERROR(IF(VLOOKUP($A175,EU_Extra!$A:$AD,COLUMN(EU_Extra!R$3),FALSE)=0,"",VLOOKUP($A175,EU_Extra!$A:$AD,COLUMN(EU_Extra!R$3),FALSE)),"")</f>
        <v/>
      </c>
      <c r="T175" s="3">
        <f>IFERROR(IF(VLOOKUP($A175,EU_Extra!$A:$AD,COLUMN(EU_Extra!S$3),FALSE)=0,"",VLOOKUP($A175,EU_Extra!$A:$AD,COLUMN(EU_Extra!S$3),FALSE)),"")</f>
        <v>7.36E-5</v>
      </c>
      <c r="U175" s="3">
        <f>IFERROR(IF(VLOOKUP($A175,EU_Extra!$A:$AD,COLUMN(EU_Extra!T$3),FALSE)=0,"",VLOOKUP($A175,EU_Extra!$A:$AD,COLUMN(EU_Extra!T$3),FALSE)),"")</f>
        <v>3.8907999999999998E-4</v>
      </c>
      <c r="V175" s="3" t="str">
        <f>IFERROR(IF(VLOOKUP($A175,EU_Extra!$A:$AD,COLUMN(EU_Extra!U$3),FALSE)=0,"",VLOOKUP($A175,EU_Extra!$A:$AD,COLUMN(EU_Extra!U$3),FALSE)),"")</f>
        <v/>
      </c>
      <c r="W175" s="3" t="str">
        <f>IFERROR(IF(VLOOKUP($A175,EU_Extra!$A:$AD,COLUMN(EU_Extra!V$3),FALSE)=0,"",VLOOKUP($A175,EU_Extra!$A:$AD,COLUMN(EU_Extra!V$3),FALSE)),"")</f>
        <v/>
      </c>
      <c r="X175" s="3">
        <f>IFERROR(IF(VLOOKUP($A175,EU_Extra!$A:$AD,COLUMN(EU_Extra!W$3),FALSE)=0,"",VLOOKUP($A175,EU_Extra!$A:$AD,COLUMN(EU_Extra!W$3),FALSE)),"")</f>
        <v>1.84E-6</v>
      </c>
      <c r="Y175" s="3" t="str">
        <f>IFERROR(IF(VLOOKUP($A175,EU_Extra!$A:$AD,COLUMN(EU_Extra!X$3),FALSE)=0,"",VLOOKUP($A175,EU_Extra!$A:$AD,COLUMN(EU_Extra!X$3),FALSE)),"")</f>
        <v/>
      </c>
      <c r="Z175" s="3" t="str">
        <f>IFERROR(IF(VLOOKUP($A175,EU_Extra!$A:$AD,COLUMN(EU_Extra!Y$3),FALSE)=0,"",VLOOKUP($A175,EU_Extra!$A:$AD,COLUMN(EU_Extra!Y$3),FALSE)),"")</f>
        <v/>
      </c>
      <c r="AA175" s="157">
        <f t="shared" si="34"/>
        <v>1.24505E-2</v>
      </c>
      <c r="AB175" s="3">
        <f t="shared" si="35"/>
        <v>2.3133999999999999E-4</v>
      </c>
      <c r="AC175" s="3">
        <f t="shared" si="36"/>
        <v>1.84E-6</v>
      </c>
      <c r="AD175" s="3">
        <f t="shared" si="37"/>
        <v>1.84E-6</v>
      </c>
      <c r="AE175" s="3" t="str">
        <f t="shared" si="38"/>
        <v/>
      </c>
      <c r="AF175" s="3"/>
      <c r="AG175" s="3"/>
      <c r="AH175" s="3"/>
      <c r="AI175" s="3"/>
      <c r="AJ175" s="3" t="str">
        <f>IFERROR(IF(VLOOKUP($A175,EU_Extra!$A:$AD,COLUMN(EU_Extra!AC$3),FALSE)=0,"",VLOOKUP($A175,EU_Extra!$A:$AD,COLUMN(EU_Extra!AC$3),FALSE)),"")</f>
        <v/>
      </c>
      <c r="AK175" s="3" t="str">
        <f>IFERROR(IF(VLOOKUP($A175,EU_Extra!$A:$AD,COLUMN(EU_Extra!AD$3),FALSE)=0,"",VLOOKUP($A175,EU_Extra!$A:$AD,COLUMN(EU_Extra!AD$3),FALSE)),"")</f>
        <v/>
      </c>
      <c r="AO175" s="85" t="str">
        <f t="shared" si="39"/>
        <v>Ausfuhr_MH</v>
      </c>
      <c r="AP175" s="2" t="str">
        <f t="shared" si="40"/>
        <v>Ausfuhr</v>
      </c>
      <c r="AQ175" s="2" t="str">
        <f t="shared" si="41"/>
        <v>MH</v>
      </c>
      <c r="AR175" s="2" t="str">
        <f>VLOOKUP(AQ175,Countries!A:B,2,FALSE)</f>
        <v>Marshallinseln</v>
      </c>
      <c r="AS175" s="3" t="str">
        <f t="shared" si="42"/>
        <v/>
      </c>
      <c r="AT175" s="3">
        <f t="shared" si="43"/>
        <v>1.84E-6</v>
      </c>
      <c r="AU175" s="3" t="str">
        <f t="shared" si="44"/>
        <v/>
      </c>
      <c r="AV175" s="15" t="str">
        <f t="shared" si="45"/>
        <v/>
      </c>
      <c r="AW175" s="88" t="str">
        <f t="shared" si="46"/>
        <v/>
      </c>
      <c r="AX175" s="89">
        <f t="shared" si="47"/>
        <v>1.7327280824355057E-7</v>
      </c>
    </row>
    <row r="176" spans="1:50">
      <c r="A176" s="85" t="str">
        <f t="shared" si="33"/>
        <v>Ausfuhr_MQ</v>
      </c>
      <c r="B176" s="2" t="str">
        <f t="shared" si="48"/>
        <v>Ausfuhr</v>
      </c>
      <c r="C176" s="1" t="str">
        <f>Countries!A175</f>
        <v>MQ</v>
      </c>
      <c r="D176" s="3" t="str">
        <f>IFERROR(IF(VLOOKUP($A176,EU_Extra!$A:$AD,COLUMN(EU_Extra!#REF!),FALSE)=0,"",VLOOKUP($A176,EU_Extra!$A:$AD,COLUMN(EU_Extra!#REF!),FALSE)),"")</f>
        <v/>
      </c>
      <c r="E176" s="3" t="str">
        <f>IFERROR(IF(VLOOKUP($A176,EU_Extra!$A:$AD,COLUMN(EU_Extra!#REF!),FALSE)=0,"",VLOOKUP($A176,EU_Extra!$A:$AD,COLUMN(EU_Extra!#REF!),FALSE)),"")</f>
        <v/>
      </c>
      <c r="F176" s="3" t="str">
        <f>IFERROR(IF(VLOOKUP($A176,EU_Extra!$A:$AD,COLUMN(EU_Extra!E$3),FALSE)=0,"",VLOOKUP($A176,EU_Extra!$A:$AD,COLUMN(EU_Extra!E$3),FALSE)),"")</f>
        <v/>
      </c>
      <c r="G176" s="3" t="str">
        <f>IFERROR(IF(VLOOKUP($A176,EU_Extra!$A:$AD,COLUMN(EU_Extra!F$3),FALSE)=0,"",VLOOKUP($A176,EU_Extra!$A:$AD,COLUMN(EU_Extra!F$3),FALSE)),"")</f>
        <v/>
      </c>
      <c r="H176" s="3" t="str">
        <f>IFERROR(IF(VLOOKUP($A176,EU_Extra!$A:$AD,COLUMN(EU_Extra!G$3),FALSE)=0,"",VLOOKUP($A176,EU_Extra!$A:$AD,COLUMN(EU_Extra!G$3),FALSE)),"")</f>
        <v/>
      </c>
      <c r="I176" s="3" t="str">
        <f>IFERROR(IF(VLOOKUP($A176,EU_Extra!$A:$AD,COLUMN(EU_Extra!H$3),FALSE)=0,"",VLOOKUP($A176,EU_Extra!$A:$AD,COLUMN(EU_Extra!H$3),FALSE)),"")</f>
        <v/>
      </c>
      <c r="J176" s="3" t="str">
        <f>IFERROR(IF(VLOOKUP($A176,EU_Extra!$A:$AD,COLUMN(EU_Extra!I$3),FALSE)=0,"",VLOOKUP($A176,EU_Extra!$A:$AD,COLUMN(EU_Extra!I$3),FALSE)),"")</f>
        <v/>
      </c>
      <c r="K176" s="3" t="str">
        <f>IFERROR(IF(VLOOKUP($A176,EU_Extra!$A:$AD,COLUMN(EU_Extra!J$3),FALSE)=0,"",VLOOKUP($A176,EU_Extra!$A:$AD,COLUMN(EU_Extra!J$3),FALSE)),"")</f>
        <v/>
      </c>
      <c r="L176" s="3" t="str">
        <f>IFERROR(IF(VLOOKUP($A176,EU_Extra!$A:$AD,COLUMN(EU_Extra!K$3),FALSE)=0,"",VLOOKUP($A176,EU_Extra!$A:$AD,COLUMN(EU_Extra!K$3),FALSE)),"")</f>
        <v/>
      </c>
      <c r="M176" s="3" t="str">
        <f>IFERROR(IF(VLOOKUP($A176,EU_Extra!$A:$AD,COLUMN(EU_Extra!L$3),FALSE)=0,"",VLOOKUP($A176,EU_Extra!$A:$AD,COLUMN(EU_Extra!L$3),FALSE)),"")</f>
        <v/>
      </c>
      <c r="N176" s="3" t="str">
        <f>IFERROR(IF(VLOOKUP($A176,EU_Extra!$A:$AD,COLUMN(EU_Extra!M$3),FALSE)=0,"",VLOOKUP($A176,EU_Extra!$A:$AD,COLUMN(EU_Extra!M$3),FALSE)),"")</f>
        <v/>
      </c>
      <c r="O176" s="3" t="str">
        <f>IFERROR(IF(VLOOKUP($A176,EU_Extra!$A:$AD,COLUMN(EU_Extra!N$3),FALSE)=0,"",VLOOKUP($A176,EU_Extra!$A:$AD,COLUMN(EU_Extra!N$3),FALSE)),"")</f>
        <v/>
      </c>
      <c r="P176" s="3" t="str">
        <f>IFERROR(IF(VLOOKUP($A176,EU_Extra!$A:$AD,COLUMN(EU_Extra!O$3),FALSE)=0,"",VLOOKUP($A176,EU_Extra!$A:$AD,COLUMN(EU_Extra!O$3),FALSE)),"")</f>
        <v/>
      </c>
      <c r="Q176" s="3" t="str">
        <f>IFERROR(IF(VLOOKUP($A176,EU_Extra!$A:$AD,COLUMN(EU_Extra!P$3),FALSE)=0,"",VLOOKUP($A176,EU_Extra!$A:$AD,COLUMN(EU_Extra!P$3),FALSE)),"")</f>
        <v/>
      </c>
      <c r="R176" s="3" t="str">
        <f>IFERROR(IF(VLOOKUP($A176,EU_Extra!$A:$AD,COLUMN(EU_Extra!Q$3),FALSE)=0,"",VLOOKUP($A176,EU_Extra!$A:$AD,COLUMN(EU_Extra!Q$3),FALSE)),"")</f>
        <v/>
      </c>
      <c r="S176" s="3" t="str">
        <f>IFERROR(IF(VLOOKUP($A176,EU_Extra!$A:$AD,COLUMN(EU_Extra!R$3),FALSE)=0,"",VLOOKUP($A176,EU_Extra!$A:$AD,COLUMN(EU_Extra!R$3),FALSE)),"")</f>
        <v/>
      </c>
      <c r="T176" s="3" t="str">
        <f>IFERROR(IF(VLOOKUP($A176,EU_Extra!$A:$AD,COLUMN(EU_Extra!S$3),FALSE)=0,"",VLOOKUP($A176,EU_Extra!$A:$AD,COLUMN(EU_Extra!S$3),FALSE)),"")</f>
        <v/>
      </c>
      <c r="U176" s="3" t="str">
        <f>IFERROR(IF(VLOOKUP($A176,EU_Extra!$A:$AD,COLUMN(EU_Extra!T$3),FALSE)=0,"",VLOOKUP($A176,EU_Extra!$A:$AD,COLUMN(EU_Extra!T$3),FALSE)),"")</f>
        <v/>
      </c>
      <c r="V176" s="3" t="str">
        <f>IFERROR(IF(VLOOKUP($A176,EU_Extra!$A:$AD,COLUMN(EU_Extra!U$3),FALSE)=0,"",VLOOKUP($A176,EU_Extra!$A:$AD,COLUMN(EU_Extra!U$3),FALSE)),"")</f>
        <v/>
      </c>
      <c r="W176" s="3" t="str">
        <f>IFERROR(IF(VLOOKUP($A176,EU_Extra!$A:$AD,COLUMN(EU_Extra!V$3),FALSE)=0,"",VLOOKUP($A176,EU_Extra!$A:$AD,COLUMN(EU_Extra!V$3),FALSE)),"")</f>
        <v/>
      </c>
      <c r="X176" s="3" t="str">
        <f>IFERROR(IF(VLOOKUP($A176,EU_Extra!$A:$AD,COLUMN(EU_Extra!W$3),FALSE)=0,"",VLOOKUP($A176,EU_Extra!$A:$AD,COLUMN(EU_Extra!W$3),FALSE)),"")</f>
        <v/>
      </c>
      <c r="Y176" s="3" t="str">
        <f>IFERROR(IF(VLOOKUP($A176,EU_Extra!$A:$AD,COLUMN(EU_Extra!X$3),FALSE)=0,"",VLOOKUP($A176,EU_Extra!$A:$AD,COLUMN(EU_Extra!X$3),FALSE)),"")</f>
        <v/>
      </c>
      <c r="Z176" s="3" t="str">
        <f>IFERROR(IF(VLOOKUP($A176,EU_Extra!$A:$AD,COLUMN(EU_Extra!Y$3),FALSE)=0,"",VLOOKUP($A176,EU_Extra!$A:$AD,COLUMN(EU_Extra!Y$3),FALSE)),"")</f>
        <v/>
      </c>
      <c r="AA176" s="157">
        <f t="shared" si="34"/>
        <v>0</v>
      </c>
      <c r="AB176" s="3">
        <f t="shared" si="35"/>
        <v>0</v>
      </c>
      <c r="AC176" s="3">
        <f t="shared" si="36"/>
        <v>0</v>
      </c>
      <c r="AD176" s="3">
        <f t="shared" si="37"/>
        <v>0</v>
      </c>
      <c r="AE176" s="3" t="str">
        <f t="shared" si="38"/>
        <v/>
      </c>
      <c r="AF176" s="3"/>
      <c r="AG176" s="3"/>
      <c r="AH176" s="3"/>
      <c r="AI176" s="3"/>
      <c r="AJ176" s="3" t="str">
        <f>IFERROR(IF(VLOOKUP($A176,EU_Extra!$A:$AD,COLUMN(EU_Extra!AC$3),FALSE)=0,"",VLOOKUP($A176,EU_Extra!$A:$AD,COLUMN(EU_Extra!AC$3),FALSE)),"")</f>
        <v/>
      </c>
      <c r="AK176" s="3" t="str">
        <f>IFERROR(IF(VLOOKUP($A176,EU_Extra!$A:$AD,COLUMN(EU_Extra!AD$3),FALSE)=0,"",VLOOKUP($A176,EU_Extra!$A:$AD,COLUMN(EU_Extra!AD$3),FALSE)),"")</f>
        <v/>
      </c>
      <c r="AO176" s="85" t="str">
        <f t="shared" si="39"/>
        <v>Ausfuhr_MQ</v>
      </c>
      <c r="AP176" s="2" t="str">
        <f t="shared" si="40"/>
        <v>Ausfuhr</v>
      </c>
      <c r="AQ176" s="2" t="str">
        <f t="shared" si="41"/>
        <v>MQ</v>
      </c>
      <c r="AR176" s="2" t="str">
        <f>VLOOKUP(AQ176,Countries!A:B,2,FALSE)</f>
        <v>Martinique</v>
      </c>
      <c r="AS176" s="3" t="str">
        <f t="shared" si="42"/>
        <v/>
      </c>
      <c r="AT176" s="3">
        <f t="shared" si="43"/>
        <v>0</v>
      </c>
      <c r="AU176" s="3" t="str">
        <f t="shared" si="44"/>
        <v/>
      </c>
      <c r="AV176" s="15" t="str">
        <f t="shared" si="45"/>
        <v/>
      </c>
      <c r="AW176" s="88" t="str">
        <f t="shared" si="46"/>
        <v/>
      </c>
      <c r="AX176" s="89">
        <f t="shared" si="47"/>
        <v>1.7299999999999997E-7</v>
      </c>
    </row>
    <row r="177" spans="1:50">
      <c r="A177" s="85" t="str">
        <f t="shared" si="33"/>
        <v>Ausfuhr_MR</v>
      </c>
      <c r="B177" s="2" t="str">
        <f t="shared" si="48"/>
        <v>Ausfuhr</v>
      </c>
      <c r="C177" s="1" t="str">
        <f>Countries!A176</f>
        <v>MR</v>
      </c>
      <c r="D177" s="3" t="str">
        <f>IFERROR(IF(VLOOKUP($A177,EU_Extra!$A:$AD,COLUMN(EU_Extra!#REF!),FALSE)=0,"",VLOOKUP($A177,EU_Extra!$A:$AD,COLUMN(EU_Extra!#REF!),FALSE)),"")</f>
        <v/>
      </c>
      <c r="E177" s="3" t="str">
        <f>IFERROR(IF(VLOOKUP($A177,EU_Extra!$A:$AD,COLUMN(EU_Extra!#REF!),FALSE)=0,"",VLOOKUP($A177,EU_Extra!$A:$AD,COLUMN(EU_Extra!#REF!),FALSE)),"")</f>
        <v/>
      </c>
      <c r="F177" s="3">
        <f>IFERROR(IF(VLOOKUP($A177,EU_Extra!$A:$AD,COLUMN(EU_Extra!E$3),FALSE)=0,"",VLOOKUP($A177,EU_Extra!$A:$AD,COLUMN(EU_Extra!E$3),FALSE)),"")</f>
        <v>75.281099999999995</v>
      </c>
      <c r="G177" s="3">
        <f>IFERROR(IF(VLOOKUP($A177,EU_Extra!$A:$AD,COLUMN(EU_Extra!F$3),FALSE)=0,"",VLOOKUP($A177,EU_Extra!$A:$AD,COLUMN(EU_Extra!F$3),FALSE)),"")</f>
        <v>56.944599999999994</v>
      </c>
      <c r="H177" s="3">
        <f>IFERROR(IF(VLOOKUP($A177,EU_Extra!$A:$AD,COLUMN(EU_Extra!G$3),FALSE)=0,"",VLOOKUP($A177,EU_Extra!$A:$AD,COLUMN(EU_Extra!G$3),FALSE)),"")</f>
        <v>23.744299999999999</v>
      </c>
      <c r="I177" s="3">
        <f>IFERROR(IF(VLOOKUP($A177,EU_Extra!$A:$AD,COLUMN(EU_Extra!H$3),FALSE)=0,"",VLOOKUP($A177,EU_Extra!$A:$AD,COLUMN(EU_Extra!H$3),FALSE)),"")</f>
        <v>18.143000000000001</v>
      </c>
      <c r="J177" s="3">
        <f>IFERROR(IF(VLOOKUP($A177,EU_Extra!$A:$AD,COLUMN(EU_Extra!I$3),FALSE)=0,"",VLOOKUP($A177,EU_Extra!$A:$AD,COLUMN(EU_Extra!I$3),FALSE)),"")</f>
        <v>52.382300000000001</v>
      </c>
      <c r="K177" s="3">
        <f>IFERROR(IF(VLOOKUP($A177,EU_Extra!$A:$AD,COLUMN(EU_Extra!J$3),FALSE)=0,"",VLOOKUP($A177,EU_Extra!$A:$AD,COLUMN(EU_Extra!J$3),FALSE)),"")</f>
        <v>0.49709999999999999</v>
      </c>
      <c r="L177" s="3">
        <f>IFERROR(IF(VLOOKUP($A177,EU_Extra!$A:$AD,COLUMN(EU_Extra!K$3),FALSE)=0,"",VLOOKUP($A177,EU_Extra!$A:$AD,COLUMN(EU_Extra!K$3),FALSE)),"")</f>
        <v>0.77759999999999996</v>
      </c>
      <c r="M177" s="3">
        <f>IFERROR(IF(VLOOKUP($A177,EU_Extra!$A:$AD,COLUMN(EU_Extra!L$3),FALSE)=0,"",VLOOKUP($A177,EU_Extra!$A:$AD,COLUMN(EU_Extra!L$3),FALSE)),"")</f>
        <v>0.94099999999999995</v>
      </c>
      <c r="N177" s="3">
        <f>IFERROR(IF(VLOOKUP($A177,EU_Extra!$A:$AD,COLUMN(EU_Extra!M$3),FALSE)=0,"",VLOOKUP($A177,EU_Extra!$A:$AD,COLUMN(EU_Extra!M$3),FALSE)),"")</f>
        <v>15.049418999999999</v>
      </c>
      <c r="O177" s="3">
        <f>IFERROR(IF(VLOOKUP($A177,EU_Extra!$A:$AD,COLUMN(EU_Extra!N$3),FALSE)=0,"",VLOOKUP($A177,EU_Extra!$A:$AD,COLUMN(EU_Extra!N$3),FALSE)),"")</f>
        <v>0.55619239999999992</v>
      </c>
      <c r="P177" s="3">
        <f>IFERROR(IF(VLOOKUP($A177,EU_Extra!$A:$AD,COLUMN(EU_Extra!O$3),FALSE)=0,"",VLOOKUP($A177,EU_Extra!$A:$AD,COLUMN(EU_Extra!O$3),FALSE)),"")</f>
        <v>0.8367195999999999</v>
      </c>
      <c r="Q177" s="3">
        <f>IFERROR(IF(VLOOKUP($A177,EU_Extra!$A:$AD,COLUMN(EU_Extra!P$3),FALSE)=0,"",VLOOKUP($A177,EU_Extra!$A:$AD,COLUMN(EU_Extra!P$3),FALSE)),"")</f>
        <v>6.2704599999999999E-2</v>
      </c>
      <c r="R177" s="3">
        <f>IFERROR(IF(VLOOKUP($A177,EU_Extra!$A:$AD,COLUMN(EU_Extra!Q$3),FALSE)=0,"",VLOOKUP($A177,EU_Extra!$A:$AD,COLUMN(EU_Extra!Q$3),FALSE)),"")</f>
        <v>2.45496E-3</v>
      </c>
      <c r="S177" s="3">
        <f>IFERROR(IF(VLOOKUP($A177,EU_Extra!$A:$AD,COLUMN(EU_Extra!R$3),FALSE)=0,"",VLOOKUP($A177,EU_Extra!$A:$AD,COLUMN(EU_Extra!R$3),FALSE)),"")</f>
        <v>2.9584400000000001E-3</v>
      </c>
      <c r="T177" s="3">
        <f>IFERROR(IF(VLOOKUP($A177,EU_Extra!$A:$AD,COLUMN(EU_Extra!S$3),FALSE)=0,"",VLOOKUP($A177,EU_Extra!$A:$AD,COLUMN(EU_Extra!S$3),FALSE)),"")</f>
        <v>4.7164919999999999E-2</v>
      </c>
      <c r="U177" s="3">
        <f>IFERROR(IF(VLOOKUP($A177,EU_Extra!$A:$AD,COLUMN(EU_Extra!T$3),FALSE)=0,"",VLOOKUP($A177,EU_Extra!$A:$AD,COLUMN(EU_Extra!T$3),FALSE)),"")</f>
        <v>8.6280175200000002</v>
      </c>
      <c r="V177" s="3">
        <f>IFERROR(IF(VLOOKUP($A177,EU_Extra!$A:$AD,COLUMN(EU_Extra!U$3),FALSE)=0,"",VLOOKUP($A177,EU_Extra!$A:$AD,COLUMN(EU_Extra!U$3),FALSE)),"")</f>
        <v>121.22533780000001</v>
      </c>
      <c r="W177" s="3">
        <f>IFERROR(IF(VLOOKUP($A177,EU_Extra!$A:$AD,COLUMN(EU_Extra!V$3),FALSE)=0,"",VLOOKUP($A177,EU_Extra!$A:$AD,COLUMN(EU_Extra!V$3),FALSE)),"")</f>
        <v>4.6727319999999996E-2</v>
      </c>
      <c r="X177" s="3">
        <f>IFERROR(IF(VLOOKUP($A177,EU_Extra!$A:$AD,COLUMN(EU_Extra!W$3),FALSE)=0,"",VLOOKUP($A177,EU_Extra!$A:$AD,COLUMN(EU_Extra!W$3),FALSE)),"")</f>
        <v>12.049626959999999</v>
      </c>
      <c r="Y177" s="3">
        <f>IFERROR(IF(VLOOKUP($A177,EU_Extra!$A:$AD,COLUMN(EU_Extra!X$3),FALSE)=0,"",VLOOKUP($A177,EU_Extra!$A:$AD,COLUMN(EU_Extra!X$3),FALSE)),"")</f>
        <v>0.34981371999999994</v>
      </c>
      <c r="Z177" s="3">
        <f>IFERROR(IF(VLOOKUP($A177,EU_Extra!$A:$AD,COLUMN(EU_Extra!Y$3),FALSE)=0,"",VLOOKUP($A177,EU_Extra!$A:$AD,COLUMN(EU_Extra!Y$3),FALSE)),"")</f>
        <v>5.3597599999999995E-2</v>
      </c>
      <c r="AA177" s="157">
        <f t="shared" si="34"/>
        <v>31.423199999999998</v>
      </c>
      <c r="AB177" s="3">
        <f t="shared" si="35"/>
        <v>2.8927136266666671</v>
      </c>
      <c r="AC177" s="3">
        <f t="shared" si="36"/>
        <v>44.440564026666671</v>
      </c>
      <c r="AD177" s="3">
        <f t="shared" si="37"/>
        <v>4.148722666666667</v>
      </c>
      <c r="AE177" s="3">
        <f t="shared" si="38"/>
        <v>0.20170565999999995</v>
      </c>
      <c r="AF177" s="3"/>
      <c r="AG177" s="3"/>
      <c r="AH177" s="3"/>
      <c r="AI177" s="3"/>
      <c r="AJ177" s="3" t="str">
        <f>IFERROR(IF(VLOOKUP($A177,EU_Extra!$A:$AD,COLUMN(EU_Extra!AC$3),FALSE)=0,"",VLOOKUP($A177,EU_Extra!$A:$AD,COLUMN(EU_Extra!AC$3),FALSE)),"")</f>
        <v/>
      </c>
      <c r="AK177" s="3" t="str">
        <f>IFERROR(IF(VLOOKUP($A177,EU_Extra!$A:$AD,COLUMN(EU_Extra!AD$3),FALSE)=0,"",VLOOKUP($A177,EU_Extra!$A:$AD,COLUMN(EU_Extra!AD$3),FALSE)),"")</f>
        <v/>
      </c>
      <c r="AO177" s="85" t="str">
        <f t="shared" si="39"/>
        <v>Ausfuhr_MR</v>
      </c>
      <c r="AP177" s="2" t="str">
        <f t="shared" si="40"/>
        <v>Ausfuhr</v>
      </c>
      <c r="AQ177" s="2" t="str">
        <f t="shared" si="41"/>
        <v>MR</v>
      </c>
      <c r="AR177" s="2" t="str">
        <f>VLOOKUP(AQ177,Countries!A:B,2,FALSE)</f>
        <v>Mauretanien</v>
      </c>
      <c r="AS177" s="3">
        <f t="shared" si="42"/>
        <v>5.3597599999999995E-2</v>
      </c>
      <c r="AT177" s="3">
        <f t="shared" si="43"/>
        <v>4.148722666666667</v>
      </c>
      <c r="AU177" s="3">
        <f t="shared" si="44"/>
        <v>4.0951250666666672</v>
      </c>
      <c r="AV177" s="15" t="str">
        <f t="shared" si="45"/>
        <v/>
      </c>
      <c r="AW177" s="88">
        <f t="shared" si="46"/>
        <v>5.5338151703647899E-5</v>
      </c>
      <c r="AX177" s="89">
        <f t="shared" si="47"/>
        <v>2.8700263969231297E-3</v>
      </c>
    </row>
    <row r="178" spans="1:50">
      <c r="A178" s="85" t="str">
        <f t="shared" si="33"/>
        <v>Ausfuhr_MU</v>
      </c>
      <c r="B178" s="2" t="str">
        <f t="shared" si="48"/>
        <v>Ausfuhr</v>
      </c>
      <c r="C178" s="1" t="str">
        <f>Countries!A177</f>
        <v>MU</v>
      </c>
      <c r="D178" s="3" t="str">
        <f>IFERROR(IF(VLOOKUP($A178,EU_Extra!$A:$AD,COLUMN(EU_Extra!#REF!),FALSE)=0,"",VLOOKUP($A178,EU_Extra!$A:$AD,COLUMN(EU_Extra!#REF!),FALSE)),"")</f>
        <v/>
      </c>
      <c r="E178" s="3" t="str">
        <f>IFERROR(IF(VLOOKUP($A178,EU_Extra!$A:$AD,COLUMN(EU_Extra!#REF!),FALSE)=0,"",VLOOKUP($A178,EU_Extra!$A:$AD,COLUMN(EU_Extra!#REF!),FALSE)),"")</f>
        <v/>
      </c>
      <c r="F178" s="3">
        <f>IFERROR(IF(VLOOKUP($A178,EU_Extra!$A:$AD,COLUMN(EU_Extra!E$3),FALSE)=0,"",VLOOKUP($A178,EU_Extra!$A:$AD,COLUMN(EU_Extra!E$3),FALSE)),"")</f>
        <v>7.9999999999999993E-4</v>
      </c>
      <c r="G178" s="3">
        <f>IFERROR(IF(VLOOKUP($A178,EU_Extra!$A:$AD,COLUMN(EU_Extra!F$3),FALSE)=0,"",VLOOKUP($A178,EU_Extra!$A:$AD,COLUMN(EU_Extra!F$3),FALSE)),"")</f>
        <v>0.22439999999999999</v>
      </c>
      <c r="H178" s="3">
        <f>IFERROR(IF(VLOOKUP($A178,EU_Extra!$A:$AD,COLUMN(EU_Extra!G$3),FALSE)=0,"",VLOOKUP($A178,EU_Extra!$A:$AD,COLUMN(EU_Extra!G$3),FALSE)),"")</f>
        <v>3.6999999999999998E-2</v>
      </c>
      <c r="I178" s="3">
        <f>IFERROR(IF(VLOOKUP($A178,EU_Extra!$A:$AD,COLUMN(EU_Extra!H$3),FALSE)=0,"",VLOOKUP($A178,EU_Extra!$A:$AD,COLUMN(EU_Extra!H$3),FALSE)),"")</f>
        <v>1.0499999999999999E-2</v>
      </c>
      <c r="J178" s="3">
        <f>IFERROR(IF(VLOOKUP($A178,EU_Extra!$A:$AD,COLUMN(EU_Extra!I$3),FALSE)=0,"",VLOOKUP($A178,EU_Extra!$A:$AD,COLUMN(EU_Extra!I$3),FALSE)),"")</f>
        <v>16.329799999999999</v>
      </c>
      <c r="K178" s="3">
        <f>IFERROR(IF(VLOOKUP($A178,EU_Extra!$A:$AD,COLUMN(EU_Extra!J$3),FALSE)=0,"",VLOOKUP($A178,EU_Extra!$A:$AD,COLUMN(EU_Extra!J$3),FALSE)),"")</f>
        <v>1.0799999999999999E-2</v>
      </c>
      <c r="L178" s="3" t="str">
        <f>IFERROR(IF(VLOOKUP($A178,EU_Extra!$A:$AD,COLUMN(EU_Extra!K$3),FALSE)=0,"",VLOOKUP($A178,EU_Extra!$A:$AD,COLUMN(EU_Extra!K$3),FALSE)),"")</f>
        <v/>
      </c>
      <c r="M178" s="3" t="str">
        <f>IFERROR(IF(VLOOKUP($A178,EU_Extra!$A:$AD,COLUMN(EU_Extra!L$3),FALSE)=0,"",VLOOKUP($A178,EU_Extra!$A:$AD,COLUMN(EU_Extra!L$3),FALSE)),"")</f>
        <v>Eps</v>
      </c>
      <c r="N178" s="3">
        <f>IFERROR(IF(VLOOKUP($A178,EU_Extra!$A:$AD,COLUMN(EU_Extra!M$3),FALSE)=0,"",VLOOKUP($A178,EU_Extra!$A:$AD,COLUMN(EU_Extra!M$3),FALSE)),"")</f>
        <v>1.92E-4</v>
      </c>
      <c r="O178" s="3">
        <f>IFERROR(IF(VLOOKUP($A178,EU_Extra!$A:$AD,COLUMN(EU_Extra!N$3),FALSE)=0,"",VLOOKUP($A178,EU_Extra!$A:$AD,COLUMN(EU_Extra!N$3),FALSE)),"")</f>
        <v>7.5257680000000007E-2</v>
      </c>
      <c r="P178" s="3">
        <f>IFERROR(IF(VLOOKUP($A178,EU_Extra!$A:$AD,COLUMN(EU_Extra!O$3),FALSE)=0,"",VLOOKUP($A178,EU_Extra!$A:$AD,COLUMN(EU_Extra!O$3),FALSE)),"")</f>
        <v>3.3667999999999995E-4</v>
      </c>
      <c r="Q178" s="3">
        <f>IFERROR(IF(VLOOKUP($A178,EU_Extra!$A:$AD,COLUMN(EU_Extra!P$3),FALSE)=0,"",VLOOKUP($A178,EU_Extra!$A:$AD,COLUMN(EU_Extra!P$3),FALSE)),"")</f>
        <v>8.6339999999999993E-3</v>
      </c>
      <c r="R178" s="3">
        <f>IFERROR(IF(VLOOKUP($A178,EU_Extra!$A:$AD,COLUMN(EU_Extra!Q$3),FALSE)=0,"",VLOOKUP($A178,EU_Extra!$A:$AD,COLUMN(EU_Extra!Q$3),FALSE)),"")</f>
        <v>1.7999999999999998E-4</v>
      </c>
      <c r="S178" s="3">
        <f>IFERROR(IF(VLOOKUP($A178,EU_Extra!$A:$AD,COLUMN(EU_Extra!R$3),FALSE)=0,"",VLOOKUP($A178,EU_Extra!$A:$AD,COLUMN(EU_Extra!R$3),FALSE)),"")</f>
        <v>7.6399999999999992E-4</v>
      </c>
      <c r="T178" s="3">
        <f>IFERROR(IF(VLOOKUP($A178,EU_Extra!$A:$AD,COLUMN(EU_Extra!S$3),FALSE)=0,"",VLOOKUP($A178,EU_Extra!$A:$AD,COLUMN(EU_Extra!S$3),FALSE)),"")</f>
        <v>7.1931999999999996E-4</v>
      </c>
      <c r="U178" s="3">
        <f>IFERROR(IF(VLOOKUP($A178,EU_Extra!$A:$AD,COLUMN(EU_Extra!T$3),FALSE)=0,"",VLOOKUP($A178,EU_Extra!$A:$AD,COLUMN(EU_Extra!T$3),FALSE)),"")</f>
        <v>2.9784000000000001E-4</v>
      </c>
      <c r="V178" s="3">
        <f>IFERROR(IF(VLOOKUP($A178,EU_Extra!$A:$AD,COLUMN(EU_Extra!U$3),FALSE)=0,"",VLOOKUP($A178,EU_Extra!$A:$AD,COLUMN(EU_Extra!U$3),FALSE)),"")</f>
        <v>4.1671200000000005E-2</v>
      </c>
      <c r="W178" s="3">
        <f>IFERROR(IF(VLOOKUP($A178,EU_Extra!$A:$AD,COLUMN(EU_Extra!V$3),FALSE)=0,"",VLOOKUP($A178,EU_Extra!$A:$AD,COLUMN(EU_Extra!V$3),FALSE)),"")</f>
        <v>6.5807999999999991E-4</v>
      </c>
      <c r="X178" s="3">
        <f>IFERROR(IF(VLOOKUP($A178,EU_Extra!$A:$AD,COLUMN(EU_Extra!W$3),FALSE)=0,"",VLOOKUP($A178,EU_Extra!$A:$AD,COLUMN(EU_Extra!W$3),FALSE)),"")</f>
        <v>1.2707E-2</v>
      </c>
      <c r="Y178" s="3">
        <f>IFERROR(IF(VLOOKUP($A178,EU_Extra!$A:$AD,COLUMN(EU_Extra!X$3),FALSE)=0,"",VLOOKUP($A178,EU_Extra!$A:$AD,COLUMN(EU_Extra!X$3),FALSE)),"")</f>
        <v>1.07536E-3</v>
      </c>
      <c r="Z178" s="3">
        <f>IFERROR(IF(VLOOKUP($A178,EU_Extra!$A:$AD,COLUMN(EU_Extra!Y$3),FALSE)=0,"",VLOOKUP($A178,EU_Extra!$A:$AD,COLUMN(EU_Extra!Y$3),FALSE)),"")</f>
        <v>3.9892E-3</v>
      </c>
      <c r="AA178" s="157">
        <f t="shared" si="34"/>
        <v>5.4590999999999994</v>
      </c>
      <c r="AB178" s="3">
        <f t="shared" si="35"/>
        <v>5.9371999999999995E-4</v>
      </c>
      <c r="AC178" s="3">
        <f t="shared" si="36"/>
        <v>1.8345426666666668E-2</v>
      </c>
      <c r="AD178" s="3">
        <f t="shared" si="37"/>
        <v>4.8134799999999993E-3</v>
      </c>
      <c r="AE178" s="3">
        <f t="shared" si="38"/>
        <v>2.53228E-3</v>
      </c>
      <c r="AF178" s="3"/>
      <c r="AG178" s="3"/>
      <c r="AH178" s="3"/>
      <c r="AI178" s="3"/>
      <c r="AJ178" s="3" t="str">
        <f>IFERROR(IF(VLOOKUP($A178,EU_Extra!$A:$AD,COLUMN(EU_Extra!AC$3),FALSE)=0,"",VLOOKUP($A178,EU_Extra!$A:$AD,COLUMN(EU_Extra!AC$3),FALSE)),"")</f>
        <v/>
      </c>
      <c r="AK178" s="3" t="str">
        <f>IFERROR(IF(VLOOKUP($A178,EU_Extra!$A:$AD,COLUMN(EU_Extra!AD$3),FALSE)=0,"",VLOOKUP($A178,EU_Extra!$A:$AD,COLUMN(EU_Extra!AD$3),FALSE)),"")</f>
        <v/>
      </c>
      <c r="AO178" s="85" t="str">
        <f t="shared" si="39"/>
        <v>Ausfuhr_MU</v>
      </c>
      <c r="AP178" s="2" t="str">
        <f t="shared" si="40"/>
        <v>Ausfuhr</v>
      </c>
      <c r="AQ178" s="2" t="str">
        <f t="shared" si="41"/>
        <v>MU</v>
      </c>
      <c r="AR178" s="2" t="str">
        <f>VLOOKUP(AQ178,Countries!A:B,2,FALSE)</f>
        <v>Mauritius</v>
      </c>
      <c r="AS178" s="3">
        <f t="shared" si="42"/>
        <v>3.9892E-3</v>
      </c>
      <c r="AT178" s="3">
        <f t="shared" si="43"/>
        <v>4.8134799999999993E-3</v>
      </c>
      <c r="AU178" s="3">
        <f t="shared" si="44"/>
        <v>8.2427999999999928E-4</v>
      </c>
      <c r="AV178" s="15">
        <f t="shared" si="45"/>
        <v>0.20662807031735667</v>
      </c>
      <c r="AW178" s="88">
        <f t="shared" si="46"/>
        <v>4.280796415813249E-6</v>
      </c>
      <c r="AX178" s="89">
        <f t="shared" si="47"/>
        <v>3.5046940348727923E-6</v>
      </c>
    </row>
    <row r="179" spans="1:50">
      <c r="A179" s="85" t="str">
        <f t="shared" si="33"/>
        <v>Ausfuhr_YT</v>
      </c>
      <c r="B179" s="2" t="str">
        <f t="shared" si="48"/>
        <v>Ausfuhr</v>
      </c>
      <c r="C179" s="1" t="str">
        <f>Countries!A178</f>
        <v>YT</v>
      </c>
      <c r="D179" s="3" t="str">
        <f>IFERROR(IF(VLOOKUP($A179,EU_Extra!$A:$AD,COLUMN(EU_Extra!#REF!),FALSE)=0,"",VLOOKUP($A179,EU_Extra!$A:$AD,COLUMN(EU_Extra!#REF!),FALSE)),"")</f>
        <v/>
      </c>
      <c r="E179" s="3" t="str">
        <f>IFERROR(IF(VLOOKUP($A179,EU_Extra!$A:$AD,COLUMN(EU_Extra!#REF!),FALSE)=0,"",VLOOKUP($A179,EU_Extra!$A:$AD,COLUMN(EU_Extra!#REF!),FALSE)),"")</f>
        <v/>
      </c>
      <c r="F179" s="3">
        <f>IFERROR(IF(VLOOKUP($A179,EU_Extra!$A:$AD,COLUMN(EU_Extra!E$3),FALSE)=0,"",VLOOKUP($A179,EU_Extra!$A:$AD,COLUMN(EU_Extra!E$3),FALSE)),"")</f>
        <v>4.2099999999999999E-2</v>
      </c>
      <c r="G179" s="3">
        <f>IFERROR(IF(VLOOKUP($A179,EU_Extra!$A:$AD,COLUMN(EU_Extra!F$3),FALSE)=0,"",VLOOKUP($A179,EU_Extra!$A:$AD,COLUMN(EU_Extra!F$3),FALSE)),"")</f>
        <v>4.3299999999999998E-2</v>
      </c>
      <c r="H179" s="3">
        <f>IFERROR(IF(VLOOKUP($A179,EU_Extra!$A:$AD,COLUMN(EU_Extra!G$3),FALSE)=0,"",VLOOKUP($A179,EU_Extra!$A:$AD,COLUMN(EU_Extra!G$3),FALSE)),"")</f>
        <v>3.5719999999999997E-3</v>
      </c>
      <c r="I179" s="3">
        <f>IFERROR(IF(VLOOKUP($A179,EU_Extra!$A:$AD,COLUMN(EU_Extra!H$3),FALSE)=0,"",VLOOKUP($A179,EU_Extra!$A:$AD,COLUMN(EU_Extra!H$3),FALSE)),"")</f>
        <v>9.9120000000000007E-3</v>
      </c>
      <c r="J179" s="3">
        <f>IFERROR(IF(VLOOKUP($A179,EU_Extra!$A:$AD,COLUMN(EU_Extra!I$3),FALSE)=0,"",VLOOKUP($A179,EU_Extra!$A:$AD,COLUMN(EU_Extra!I$3),FALSE)),"")</f>
        <v>1.0424000000000001E-2</v>
      </c>
      <c r="K179" s="3">
        <f>IFERROR(IF(VLOOKUP($A179,EU_Extra!$A:$AD,COLUMN(EU_Extra!J$3),FALSE)=0,"",VLOOKUP($A179,EU_Extra!$A:$AD,COLUMN(EU_Extra!J$3),FALSE)),"")</f>
        <v>9.8320000000000005E-3</v>
      </c>
      <c r="L179" s="3">
        <f>IFERROR(IF(VLOOKUP($A179,EU_Extra!$A:$AD,COLUMN(EU_Extra!K$3),FALSE)=0,"",VLOOKUP($A179,EU_Extra!$A:$AD,COLUMN(EU_Extra!K$3),FALSE)),"")</f>
        <v>6.020000000000001E-3</v>
      </c>
      <c r="M179" s="3">
        <f>IFERROR(IF(VLOOKUP($A179,EU_Extra!$A:$AD,COLUMN(EU_Extra!L$3),FALSE)=0,"",VLOOKUP($A179,EU_Extra!$A:$AD,COLUMN(EU_Extra!L$3),FALSE)),"")</f>
        <v>6.4799999999999996E-3</v>
      </c>
      <c r="N179" s="3">
        <f>IFERROR(IF(VLOOKUP($A179,EU_Extra!$A:$AD,COLUMN(EU_Extra!M$3),FALSE)=0,"",VLOOKUP($A179,EU_Extra!$A:$AD,COLUMN(EU_Extra!M$3),FALSE)),"")</f>
        <v>1.53294E-2</v>
      </c>
      <c r="O179" s="3">
        <f>IFERROR(IF(VLOOKUP($A179,EU_Extra!$A:$AD,COLUMN(EU_Extra!N$3),FALSE)=0,"",VLOOKUP($A179,EU_Extra!$A:$AD,COLUMN(EU_Extra!N$3),FALSE)),"")</f>
        <v>1.4533599999999999E-2</v>
      </c>
      <c r="P179" s="3">
        <f>IFERROR(IF(VLOOKUP($A179,EU_Extra!$A:$AD,COLUMN(EU_Extra!O$3),FALSE)=0,"",VLOOKUP($A179,EU_Extra!$A:$AD,COLUMN(EU_Extra!O$3),FALSE)),"")</f>
        <v>1.6882560000000001E-2</v>
      </c>
      <c r="Q179" s="3">
        <f>IFERROR(IF(VLOOKUP($A179,EU_Extra!$A:$AD,COLUMN(EU_Extra!P$3),FALSE)=0,"",VLOOKUP($A179,EU_Extra!$A:$AD,COLUMN(EU_Extra!P$3),FALSE)),"")</f>
        <v>1.9433720000000002E-2</v>
      </c>
      <c r="R179" s="3">
        <f>IFERROR(IF(VLOOKUP($A179,EU_Extra!$A:$AD,COLUMN(EU_Extra!Q$3),FALSE)=0,"",VLOOKUP($A179,EU_Extra!$A:$AD,COLUMN(EU_Extra!Q$3),FALSE)),"")</f>
        <v>2.9743999999999999E-3</v>
      </c>
      <c r="S179" s="3" t="str">
        <f>IFERROR(IF(VLOOKUP($A179,EU_Extra!$A:$AD,COLUMN(EU_Extra!R$3),FALSE)=0,"",VLOOKUP($A179,EU_Extra!$A:$AD,COLUMN(EU_Extra!R$3),FALSE)),"")</f>
        <v/>
      </c>
      <c r="T179" s="3" t="str">
        <f>IFERROR(IF(VLOOKUP($A179,EU_Extra!$A:$AD,COLUMN(EU_Extra!S$3),FALSE)=0,"",VLOOKUP($A179,EU_Extra!$A:$AD,COLUMN(EU_Extra!S$3),FALSE)),"")</f>
        <v/>
      </c>
      <c r="U179" s="3" t="str">
        <f>IFERROR(IF(VLOOKUP($A179,EU_Extra!$A:$AD,COLUMN(EU_Extra!T$3),FALSE)=0,"",VLOOKUP($A179,EU_Extra!$A:$AD,COLUMN(EU_Extra!T$3),FALSE)),"")</f>
        <v/>
      </c>
      <c r="V179" s="3" t="str">
        <f>IFERROR(IF(VLOOKUP($A179,EU_Extra!$A:$AD,COLUMN(EU_Extra!U$3),FALSE)=0,"",VLOOKUP($A179,EU_Extra!$A:$AD,COLUMN(EU_Extra!U$3),FALSE)),"")</f>
        <v/>
      </c>
      <c r="W179" s="3" t="str">
        <f>IFERROR(IF(VLOOKUP($A179,EU_Extra!$A:$AD,COLUMN(EU_Extra!V$3),FALSE)=0,"",VLOOKUP($A179,EU_Extra!$A:$AD,COLUMN(EU_Extra!V$3),FALSE)),"")</f>
        <v/>
      </c>
      <c r="X179" s="3" t="str">
        <f>IFERROR(IF(VLOOKUP($A179,EU_Extra!$A:$AD,COLUMN(EU_Extra!W$3),FALSE)=0,"",VLOOKUP($A179,EU_Extra!$A:$AD,COLUMN(EU_Extra!W$3),FALSE)),"")</f>
        <v/>
      </c>
      <c r="Y179" s="3" t="str">
        <f>IFERROR(IF(VLOOKUP($A179,EU_Extra!$A:$AD,COLUMN(EU_Extra!X$3),FALSE)=0,"",VLOOKUP($A179,EU_Extra!$A:$AD,COLUMN(EU_Extra!X$3),FALSE)),"")</f>
        <v/>
      </c>
      <c r="Z179" s="3" t="str">
        <f>IFERROR(IF(VLOOKUP($A179,EU_Extra!$A:$AD,COLUMN(EU_Extra!Y$3),FALSE)=0,"",VLOOKUP($A179,EU_Extra!$A:$AD,COLUMN(EU_Extra!Y$3),FALSE)),"")</f>
        <v/>
      </c>
      <c r="AA179" s="157">
        <f t="shared" si="34"/>
        <v>7.9693333333333335E-3</v>
      </c>
      <c r="AB179" s="3">
        <f t="shared" si="35"/>
        <v>0</v>
      </c>
      <c r="AC179" s="3">
        <f t="shared" si="36"/>
        <v>0</v>
      </c>
      <c r="AD179" s="3">
        <f t="shared" si="37"/>
        <v>0</v>
      </c>
      <c r="AE179" s="3" t="str">
        <f t="shared" si="38"/>
        <v/>
      </c>
      <c r="AF179" s="3"/>
      <c r="AG179" s="3"/>
      <c r="AH179" s="3"/>
      <c r="AI179" s="3"/>
      <c r="AJ179" s="3" t="str">
        <f>IFERROR(IF(VLOOKUP($A179,EU_Extra!$A:$AD,COLUMN(EU_Extra!AC$3),FALSE)=0,"",VLOOKUP($A179,EU_Extra!$A:$AD,COLUMN(EU_Extra!AC$3),FALSE)),"")</f>
        <v/>
      </c>
      <c r="AK179" s="3" t="str">
        <f>IFERROR(IF(VLOOKUP($A179,EU_Extra!$A:$AD,COLUMN(EU_Extra!AD$3),FALSE)=0,"",VLOOKUP($A179,EU_Extra!$A:$AD,COLUMN(EU_Extra!AD$3),FALSE)),"")</f>
        <v/>
      </c>
      <c r="AO179" s="85" t="str">
        <f t="shared" si="39"/>
        <v>Ausfuhr_YT</v>
      </c>
      <c r="AP179" s="2" t="str">
        <f t="shared" si="40"/>
        <v>Ausfuhr</v>
      </c>
      <c r="AQ179" s="2" t="str">
        <f t="shared" si="41"/>
        <v>YT</v>
      </c>
      <c r="AR179" s="2" t="str">
        <f>VLOOKUP(AQ179,Countries!A:B,2,FALSE)</f>
        <v>Mayotte</v>
      </c>
      <c r="AS179" s="3" t="str">
        <f t="shared" si="42"/>
        <v/>
      </c>
      <c r="AT179" s="3">
        <f t="shared" si="43"/>
        <v>0</v>
      </c>
      <c r="AU179" s="3" t="str">
        <f t="shared" si="44"/>
        <v/>
      </c>
      <c r="AV179" s="15" t="str">
        <f t="shared" si="45"/>
        <v/>
      </c>
      <c r="AW179" s="88" t="str">
        <f t="shared" si="46"/>
        <v/>
      </c>
      <c r="AX179" s="89">
        <f t="shared" si="47"/>
        <v>1.7599999999999999E-7</v>
      </c>
    </row>
    <row r="180" spans="1:50">
      <c r="A180" s="85" t="str">
        <f t="shared" si="33"/>
        <v>Ausfuhr_XL</v>
      </c>
      <c r="B180" s="2" t="str">
        <f t="shared" si="48"/>
        <v>Ausfuhr</v>
      </c>
      <c r="C180" s="1" t="str">
        <f>Countries!A179</f>
        <v>XL</v>
      </c>
      <c r="D180" s="3" t="str">
        <f>IFERROR(IF(VLOOKUP($A180,EU_Extra!$A:$AD,COLUMN(EU_Extra!#REF!),FALSE)=0,"",VLOOKUP($A180,EU_Extra!$A:$AD,COLUMN(EU_Extra!#REF!),FALSE)),"")</f>
        <v/>
      </c>
      <c r="E180" s="3" t="str">
        <f>IFERROR(IF(VLOOKUP($A180,EU_Extra!$A:$AD,COLUMN(EU_Extra!#REF!),FALSE)=0,"",VLOOKUP($A180,EU_Extra!$A:$AD,COLUMN(EU_Extra!#REF!),FALSE)),"")</f>
        <v/>
      </c>
      <c r="F180" s="3">
        <f>IFERROR(IF(VLOOKUP($A180,EU_Extra!$A:$AD,COLUMN(EU_Extra!E$3),FALSE)=0,"",VLOOKUP($A180,EU_Extra!$A:$AD,COLUMN(EU_Extra!E$3),FALSE)),"")</f>
        <v>0.83099999999999996</v>
      </c>
      <c r="G180" s="3">
        <f>IFERROR(IF(VLOOKUP($A180,EU_Extra!$A:$AD,COLUMN(EU_Extra!F$3),FALSE)=0,"",VLOOKUP($A180,EU_Extra!$A:$AD,COLUMN(EU_Extra!F$3),FALSE)),"")</f>
        <v>0.79609999999999992</v>
      </c>
      <c r="H180" s="3">
        <f>IFERROR(IF(VLOOKUP($A180,EU_Extra!$A:$AD,COLUMN(EU_Extra!G$3),FALSE)=0,"",VLOOKUP($A180,EU_Extra!$A:$AD,COLUMN(EU_Extra!G$3),FALSE)),"")</f>
        <v>0.82189999999999996</v>
      </c>
      <c r="I180" s="3">
        <f>IFERROR(IF(VLOOKUP($A180,EU_Extra!$A:$AD,COLUMN(EU_Extra!H$3),FALSE)=0,"",VLOOKUP($A180,EU_Extra!$A:$AD,COLUMN(EU_Extra!H$3),FALSE)),"")</f>
        <v>0.7248</v>
      </c>
      <c r="J180" s="3">
        <f>IFERROR(IF(VLOOKUP($A180,EU_Extra!$A:$AD,COLUMN(EU_Extra!I$3),FALSE)=0,"",VLOOKUP($A180,EU_Extra!$A:$AD,COLUMN(EU_Extra!I$3),FALSE)),"")</f>
        <v>0.85839999999999994</v>
      </c>
      <c r="K180" s="3">
        <f>IFERROR(IF(VLOOKUP($A180,EU_Extra!$A:$AD,COLUMN(EU_Extra!J$3),FALSE)=0,"",VLOOKUP($A180,EU_Extra!$A:$AD,COLUMN(EU_Extra!J$3),FALSE)),"")</f>
        <v>0.77749999999999997</v>
      </c>
      <c r="L180" s="3">
        <f>IFERROR(IF(VLOOKUP($A180,EU_Extra!$A:$AD,COLUMN(EU_Extra!K$3),FALSE)=0,"",VLOOKUP($A180,EU_Extra!$A:$AD,COLUMN(EU_Extra!K$3),FALSE)),"")</f>
        <v>0.70828400000000002</v>
      </c>
      <c r="M180" s="3">
        <f>IFERROR(IF(VLOOKUP($A180,EU_Extra!$A:$AD,COLUMN(EU_Extra!L$3),FALSE)=0,"",VLOOKUP($A180,EU_Extra!$A:$AD,COLUMN(EU_Extra!L$3),FALSE)),"")</f>
        <v>0.73270000000000002</v>
      </c>
      <c r="N180" s="3">
        <f>IFERROR(IF(VLOOKUP($A180,EU_Extra!$A:$AD,COLUMN(EU_Extra!M$3),FALSE)=0,"",VLOOKUP($A180,EU_Extra!$A:$AD,COLUMN(EU_Extra!M$3),FALSE)),"")</f>
        <v>0.60362199999999999</v>
      </c>
      <c r="O180" s="3">
        <f>IFERROR(IF(VLOOKUP($A180,EU_Extra!$A:$AD,COLUMN(EU_Extra!N$3),FALSE)=0,"",VLOOKUP($A180,EU_Extra!$A:$AD,COLUMN(EU_Extra!N$3),FALSE)),"")</f>
        <v>0.37350063999999999</v>
      </c>
      <c r="P180" s="3">
        <f>IFERROR(IF(VLOOKUP($A180,EU_Extra!$A:$AD,COLUMN(EU_Extra!O$3),FALSE)=0,"",VLOOKUP($A180,EU_Extra!$A:$AD,COLUMN(EU_Extra!O$3),FALSE)),"")</f>
        <v>0.25071019999999999</v>
      </c>
      <c r="Q180" s="3">
        <f>IFERROR(IF(VLOOKUP($A180,EU_Extra!$A:$AD,COLUMN(EU_Extra!P$3),FALSE)=0,"",VLOOKUP($A180,EU_Extra!$A:$AD,COLUMN(EU_Extra!P$3),FALSE)),"")</f>
        <v>0.32765039999999995</v>
      </c>
      <c r="R180" s="3">
        <f>IFERROR(IF(VLOOKUP($A180,EU_Extra!$A:$AD,COLUMN(EU_Extra!Q$3),FALSE)=0,"",VLOOKUP($A180,EU_Extra!$A:$AD,COLUMN(EU_Extra!Q$3),FALSE)),"")</f>
        <v>0.34491659999999996</v>
      </c>
      <c r="S180" s="3">
        <f>IFERROR(IF(VLOOKUP($A180,EU_Extra!$A:$AD,COLUMN(EU_Extra!R$3),FALSE)=0,"",VLOOKUP($A180,EU_Extra!$A:$AD,COLUMN(EU_Extra!R$3),FALSE)),"")</f>
        <v>0.16452123999999999</v>
      </c>
      <c r="T180" s="3">
        <f>IFERROR(IF(VLOOKUP($A180,EU_Extra!$A:$AD,COLUMN(EU_Extra!S$3),FALSE)=0,"",VLOOKUP($A180,EU_Extra!$A:$AD,COLUMN(EU_Extra!S$3),FALSE)),"")</f>
        <v>0.20660323999999999</v>
      </c>
      <c r="U180" s="3">
        <f>IFERROR(IF(VLOOKUP($A180,EU_Extra!$A:$AD,COLUMN(EU_Extra!T$3),FALSE)=0,"",VLOOKUP($A180,EU_Extra!$A:$AD,COLUMN(EU_Extra!T$3),FALSE)),"")</f>
        <v>0.26906395999999999</v>
      </c>
      <c r="V180" s="3">
        <f>IFERROR(IF(VLOOKUP($A180,EU_Extra!$A:$AD,COLUMN(EU_Extra!U$3),FALSE)=0,"",VLOOKUP($A180,EU_Extra!$A:$AD,COLUMN(EU_Extra!U$3),FALSE)),"")</f>
        <v>0.27491143999999995</v>
      </c>
      <c r="W180" s="3">
        <f>IFERROR(IF(VLOOKUP($A180,EU_Extra!$A:$AD,COLUMN(EU_Extra!V$3),FALSE)=0,"",VLOOKUP($A180,EU_Extra!$A:$AD,COLUMN(EU_Extra!V$3),FALSE)),"")</f>
        <v>0.23406431999999999</v>
      </c>
      <c r="X180" s="3">
        <f>IFERROR(IF(VLOOKUP($A180,EU_Extra!$A:$AD,COLUMN(EU_Extra!W$3),FALSE)=0,"",VLOOKUP($A180,EU_Extra!$A:$AD,COLUMN(EU_Extra!W$3),FALSE)),"")</f>
        <v>0.4025456</v>
      </c>
      <c r="Y180" s="3">
        <f>IFERROR(IF(VLOOKUP($A180,EU_Extra!$A:$AD,COLUMN(EU_Extra!X$3),FALSE)=0,"",VLOOKUP($A180,EU_Extra!$A:$AD,COLUMN(EU_Extra!X$3),FALSE)),"")</f>
        <v>0.55830511999999999</v>
      </c>
      <c r="Z180" s="3">
        <f>IFERROR(IF(VLOOKUP($A180,EU_Extra!$A:$AD,COLUMN(EU_Extra!Y$3),FALSE)=0,"",VLOOKUP($A180,EU_Extra!$A:$AD,COLUMN(EU_Extra!Y$3),FALSE)),"")</f>
        <v>0.52526684000000001</v>
      </c>
      <c r="AA180" s="157">
        <f t="shared" si="34"/>
        <v>0.80169999999999997</v>
      </c>
      <c r="AB180" s="3">
        <f t="shared" si="35"/>
        <v>0.21339614666666665</v>
      </c>
      <c r="AC180" s="3">
        <f t="shared" si="36"/>
        <v>0.30384045333333337</v>
      </c>
      <c r="AD180" s="3">
        <f t="shared" si="37"/>
        <v>0.39830501333333329</v>
      </c>
      <c r="AE180" s="3">
        <f t="shared" si="38"/>
        <v>0.54178598</v>
      </c>
      <c r="AF180" s="3"/>
      <c r="AG180" s="3"/>
      <c r="AH180" s="3"/>
      <c r="AI180" s="3"/>
      <c r="AJ180" s="3" t="str">
        <f>IFERROR(IF(VLOOKUP($A180,EU_Extra!$A:$AD,COLUMN(EU_Extra!AC$3),FALSE)=0,"",VLOOKUP($A180,EU_Extra!$A:$AD,COLUMN(EU_Extra!AC$3),FALSE)),"")</f>
        <v/>
      </c>
      <c r="AK180" s="3" t="str">
        <f>IFERROR(IF(VLOOKUP($A180,EU_Extra!$A:$AD,COLUMN(EU_Extra!AD$3),FALSE)=0,"",VLOOKUP($A180,EU_Extra!$A:$AD,COLUMN(EU_Extra!AD$3),FALSE)),"")</f>
        <v/>
      </c>
      <c r="AO180" s="85" t="str">
        <f t="shared" si="39"/>
        <v>Ausfuhr_XL</v>
      </c>
      <c r="AP180" s="2" t="str">
        <f t="shared" si="40"/>
        <v>Ausfuhr</v>
      </c>
      <c r="AQ180" s="2" t="str">
        <f t="shared" si="41"/>
        <v>XL</v>
      </c>
      <c r="AR180" s="2" t="str">
        <f>VLOOKUP(AQ180,Countries!A:B,2,FALSE)</f>
        <v>Melilla</v>
      </c>
      <c r="AS180" s="3">
        <f t="shared" si="42"/>
        <v>0.52526684000000001</v>
      </c>
      <c r="AT180" s="3">
        <f t="shared" si="43"/>
        <v>0.39830501333333329</v>
      </c>
      <c r="AU180" s="3">
        <f t="shared" si="44"/>
        <v>-0.12696182666666672</v>
      </c>
      <c r="AV180" s="15">
        <f t="shared" si="45"/>
        <v>-0.24170902106524761</v>
      </c>
      <c r="AW180" s="88">
        <f t="shared" si="46"/>
        <v>5.4079634949803247E-4</v>
      </c>
      <c r="AX180" s="89">
        <f t="shared" si="47"/>
        <v>2.757019480533685E-4</v>
      </c>
    </row>
    <row r="181" spans="1:50">
      <c r="A181" s="85" t="str">
        <f t="shared" si="33"/>
        <v>Ausfuhr_MX</v>
      </c>
      <c r="B181" s="2" t="str">
        <f t="shared" si="48"/>
        <v>Ausfuhr</v>
      </c>
      <c r="C181" s="1" t="str">
        <f>Countries!A180</f>
        <v>MX</v>
      </c>
      <c r="D181" s="3" t="str">
        <f>IFERROR(IF(VLOOKUP($A181,EU_Extra!$A:$AD,COLUMN(EU_Extra!#REF!),FALSE)=0,"",VLOOKUP($A181,EU_Extra!$A:$AD,COLUMN(EU_Extra!#REF!),FALSE)),"")</f>
        <v/>
      </c>
      <c r="E181" s="3" t="str">
        <f>IFERROR(IF(VLOOKUP($A181,EU_Extra!$A:$AD,COLUMN(EU_Extra!#REF!),FALSE)=0,"",VLOOKUP($A181,EU_Extra!$A:$AD,COLUMN(EU_Extra!#REF!),FALSE)),"")</f>
        <v/>
      </c>
      <c r="F181" s="3">
        <f>IFERROR(IF(VLOOKUP($A181,EU_Extra!$A:$AD,COLUMN(EU_Extra!E$3),FALSE)=0,"",VLOOKUP($A181,EU_Extra!$A:$AD,COLUMN(EU_Extra!E$3),FALSE)),"")</f>
        <v>8.1099999999999992E-2</v>
      </c>
      <c r="G181" s="3">
        <f>IFERROR(IF(VLOOKUP($A181,EU_Extra!$A:$AD,COLUMN(EU_Extra!F$3),FALSE)=0,"",VLOOKUP($A181,EU_Extra!$A:$AD,COLUMN(EU_Extra!F$3),FALSE)),"")</f>
        <v>4.3199999999999995E-2</v>
      </c>
      <c r="H181" s="3">
        <f>IFERROR(IF(VLOOKUP($A181,EU_Extra!$A:$AD,COLUMN(EU_Extra!G$3),FALSE)=0,"",VLOOKUP($A181,EU_Extra!$A:$AD,COLUMN(EU_Extra!G$3),FALSE)),"")</f>
        <v>3.5900000000000001E-2</v>
      </c>
      <c r="I181" s="3">
        <f>IFERROR(IF(VLOOKUP($A181,EU_Extra!$A:$AD,COLUMN(EU_Extra!H$3),FALSE)=0,"",VLOOKUP($A181,EU_Extra!$A:$AD,COLUMN(EU_Extra!H$3),FALSE)),"")</f>
        <v>6.5000000000000002E-2</v>
      </c>
      <c r="J181" s="3">
        <f>IFERROR(IF(VLOOKUP($A181,EU_Extra!$A:$AD,COLUMN(EU_Extra!I$3),FALSE)=0,"",VLOOKUP($A181,EU_Extra!$A:$AD,COLUMN(EU_Extra!I$3),FALSE)),"")</f>
        <v>0.11489999999999999</v>
      </c>
      <c r="K181" s="3">
        <f>IFERROR(IF(VLOOKUP($A181,EU_Extra!$A:$AD,COLUMN(EU_Extra!J$3),FALSE)=0,"",VLOOKUP($A181,EU_Extra!$A:$AD,COLUMN(EU_Extra!J$3),FALSE)),"")</f>
        <v>6.1399999999999996E-2</v>
      </c>
      <c r="L181" s="3">
        <f>IFERROR(IF(VLOOKUP($A181,EU_Extra!$A:$AD,COLUMN(EU_Extra!K$3),FALSE)=0,"",VLOOKUP($A181,EU_Extra!$A:$AD,COLUMN(EU_Extra!K$3),FALSE)),"")</f>
        <v>6.3100000000000003E-2</v>
      </c>
      <c r="M181" s="3">
        <f>IFERROR(IF(VLOOKUP($A181,EU_Extra!$A:$AD,COLUMN(EU_Extra!L$3),FALSE)=0,"",VLOOKUP($A181,EU_Extra!$A:$AD,COLUMN(EU_Extra!L$3),FALSE)),"")</f>
        <v>6.4799999999999996E-2</v>
      </c>
      <c r="N181" s="3">
        <f>IFERROR(IF(VLOOKUP($A181,EU_Extra!$A:$AD,COLUMN(EU_Extra!M$3),FALSE)=0,"",VLOOKUP($A181,EU_Extra!$A:$AD,COLUMN(EU_Extra!M$3),FALSE)),"")</f>
        <v>4.7379049999999996</v>
      </c>
      <c r="O181" s="3">
        <f>IFERROR(IF(VLOOKUP($A181,EU_Extra!$A:$AD,COLUMN(EU_Extra!N$3),FALSE)=0,"",VLOOKUP($A181,EU_Extra!$A:$AD,COLUMN(EU_Extra!N$3),FALSE)),"")</f>
        <v>4.4781873599999997</v>
      </c>
      <c r="P181" s="3">
        <f>IFERROR(IF(VLOOKUP($A181,EU_Extra!$A:$AD,COLUMN(EU_Extra!O$3),FALSE)=0,"",VLOOKUP($A181,EU_Extra!$A:$AD,COLUMN(EU_Extra!O$3),FALSE)),"")</f>
        <v>0.70632899999999998</v>
      </c>
      <c r="Q181" s="3">
        <f>IFERROR(IF(VLOOKUP($A181,EU_Extra!$A:$AD,COLUMN(EU_Extra!P$3),FALSE)=0,"",VLOOKUP($A181,EU_Extra!$A:$AD,COLUMN(EU_Extra!P$3),FALSE)),"")</f>
        <v>3.2703320000000001E-2</v>
      </c>
      <c r="R181" s="3">
        <f>IFERROR(IF(VLOOKUP($A181,EU_Extra!$A:$AD,COLUMN(EU_Extra!Q$3),FALSE)=0,"",VLOOKUP($A181,EU_Extra!$A:$AD,COLUMN(EU_Extra!Q$3),FALSE)),"")</f>
        <v>1.5366999999999999E-2</v>
      </c>
      <c r="S181" s="3">
        <f>IFERROR(IF(VLOOKUP($A181,EU_Extra!$A:$AD,COLUMN(EU_Extra!R$3),FALSE)=0,"",VLOOKUP($A181,EU_Extra!$A:$AD,COLUMN(EU_Extra!R$3),FALSE)),"")</f>
        <v>2.8104799999999999E-2</v>
      </c>
      <c r="T181" s="3">
        <f>IFERROR(IF(VLOOKUP($A181,EU_Extra!$A:$AD,COLUMN(EU_Extra!S$3),FALSE)=0,"",VLOOKUP($A181,EU_Extra!$A:$AD,COLUMN(EU_Extra!S$3),FALSE)),"")</f>
        <v>8.3067559999999999E-2</v>
      </c>
      <c r="U181" s="3">
        <f>IFERROR(IF(VLOOKUP($A181,EU_Extra!$A:$AD,COLUMN(EU_Extra!T$3),FALSE)=0,"",VLOOKUP($A181,EU_Extra!$A:$AD,COLUMN(EU_Extra!T$3),FALSE)),"")</f>
        <v>0.12988232</v>
      </c>
      <c r="V181" s="3">
        <f>IFERROR(IF(VLOOKUP($A181,EU_Extra!$A:$AD,COLUMN(EU_Extra!U$3),FALSE)=0,"",VLOOKUP($A181,EU_Extra!$A:$AD,COLUMN(EU_Extra!U$3),FALSE)),"")</f>
        <v>0.13310884000000001</v>
      </c>
      <c r="W181" s="3">
        <f>IFERROR(IF(VLOOKUP($A181,EU_Extra!$A:$AD,COLUMN(EU_Extra!V$3),FALSE)=0,"",VLOOKUP($A181,EU_Extra!$A:$AD,COLUMN(EU_Extra!V$3),FALSE)),"")</f>
        <v>6.1339279999999996E-2</v>
      </c>
      <c r="X181" s="3">
        <f>IFERROR(IF(VLOOKUP($A181,EU_Extra!$A:$AD,COLUMN(EU_Extra!W$3),FALSE)=0,"",VLOOKUP($A181,EU_Extra!$A:$AD,COLUMN(EU_Extra!W$3),FALSE)),"")</f>
        <v>2.8007239999999999E-2</v>
      </c>
      <c r="Y181" s="3">
        <f>IFERROR(IF(VLOOKUP($A181,EU_Extra!$A:$AD,COLUMN(EU_Extra!X$3),FALSE)=0,"",VLOOKUP($A181,EU_Extra!$A:$AD,COLUMN(EU_Extra!X$3),FALSE)),"")</f>
        <v>3.7800559999999997E-2</v>
      </c>
      <c r="Z181" s="3">
        <f>IFERROR(IF(VLOOKUP($A181,EU_Extra!$A:$AD,COLUMN(EU_Extra!Y$3),FALSE)=0,"",VLOOKUP($A181,EU_Extra!$A:$AD,COLUMN(EU_Extra!Y$3),FALSE)),"")</f>
        <v>5.0330919999999994E-2</v>
      </c>
      <c r="AA181" s="157">
        <f t="shared" si="34"/>
        <v>7.1933333333333335E-2</v>
      </c>
      <c r="AB181" s="3">
        <f t="shared" si="35"/>
        <v>8.0351560000000002E-2</v>
      </c>
      <c r="AC181" s="3">
        <f t="shared" si="36"/>
        <v>7.4151786666666664E-2</v>
      </c>
      <c r="AD181" s="3">
        <f t="shared" si="37"/>
        <v>4.2382360000000001E-2</v>
      </c>
      <c r="AE181" s="3">
        <f t="shared" si="38"/>
        <v>4.4065739999999992E-2</v>
      </c>
      <c r="AF181" s="3"/>
      <c r="AG181" s="3"/>
      <c r="AH181" s="3"/>
      <c r="AI181" s="3"/>
      <c r="AJ181" s="3" t="str">
        <f>IFERROR(IF(VLOOKUP($A181,EU_Extra!$A:$AD,COLUMN(EU_Extra!AC$3),FALSE)=0,"",VLOOKUP($A181,EU_Extra!$A:$AD,COLUMN(EU_Extra!AC$3),FALSE)),"")</f>
        <v/>
      </c>
      <c r="AK181" s="3" t="str">
        <f>IFERROR(IF(VLOOKUP($A181,EU_Extra!$A:$AD,COLUMN(EU_Extra!AD$3),FALSE)=0,"",VLOOKUP($A181,EU_Extra!$A:$AD,COLUMN(EU_Extra!AD$3),FALSE)),"")</f>
        <v/>
      </c>
      <c r="AO181" s="85" t="str">
        <f t="shared" si="39"/>
        <v>Ausfuhr_MX</v>
      </c>
      <c r="AP181" s="2" t="str">
        <f t="shared" si="40"/>
        <v>Ausfuhr</v>
      </c>
      <c r="AQ181" s="2" t="str">
        <f t="shared" si="41"/>
        <v>MX</v>
      </c>
      <c r="AR181" s="2" t="str">
        <f>VLOOKUP(AQ181,Countries!A:B,2,FALSE)</f>
        <v>Mexico</v>
      </c>
      <c r="AS181" s="3">
        <f t="shared" si="42"/>
        <v>5.0330919999999994E-2</v>
      </c>
      <c r="AT181" s="3">
        <f t="shared" si="43"/>
        <v>4.2382360000000001E-2</v>
      </c>
      <c r="AU181" s="3">
        <f t="shared" si="44"/>
        <v>-7.9485599999999934E-3</v>
      </c>
      <c r="AV181" s="15">
        <f t="shared" si="45"/>
        <v>-0.15792580467625536</v>
      </c>
      <c r="AW181" s="88">
        <f t="shared" si="46"/>
        <v>5.1979993116560551E-5</v>
      </c>
      <c r="AX181" s="89">
        <f t="shared" si="47"/>
        <v>2.9495726733222382E-5</v>
      </c>
    </row>
    <row r="182" spans="1:50">
      <c r="A182" s="85" t="str">
        <f t="shared" si="33"/>
        <v>Ausfuhr_MN</v>
      </c>
      <c r="B182" s="2" t="str">
        <f t="shared" si="48"/>
        <v>Ausfuhr</v>
      </c>
      <c r="C182" s="1" t="str">
        <f>Countries!A181</f>
        <v>MN</v>
      </c>
      <c r="D182" s="3" t="str">
        <f>IFERROR(IF(VLOOKUP($A182,EU_Extra!$A:$AD,COLUMN(EU_Extra!#REF!),FALSE)=0,"",VLOOKUP($A182,EU_Extra!$A:$AD,COLUMN(EU_Extra!#REF!),FALSE)),"")</f>
        <v/>
      </c>
      <c r="E182" s="3" t="str">
        <f>IFERROR(IF(VLOOKUP($A182,EU_Extra!$A:$AD,COLUMN(EU_Extra!#REF!),FALSE)=0,"",VLOOKUP($A182,EU_Extra!$A:$AD,COLUMN(EU_Extra!#REF!),FALSE)),"")</f>
        <v/>
      </c>
      <c r="F182" s="3">
        <f>IFERROR(IF(VLOOKUP($A182,EU_Extra!$A:$AD,COLUMN(EU_Extra!E$3),FALSE)=0,"",VLOOKUP($A182,EU_Extra!$A:$AD,COLUMN(EU_Extra!E$3),FALSE)),"")</f>
        <v>6.5946089999999993</v>
      </c>
      <c r="G182" s="3">
        <f>IFERROR(IF(VLOOKUP($A182,EU_Extra!$A:$AD,COLUMN(EU_Extra!F$3),FALSE)=0,"",VLOOKUP($A182,EU_Extra!$A:$AD,COLUMN(EU_Extra!F$3),FALSE)),"")</f>
        <v>2.9677799999999999</v>
      </c>
      <c r="H182" s="3">
        <f>IFERROR(IF(VLOOKUP($A182,EU_Extra!$A:$AD,COLUMN(EU_Extra!G$3),FALSE)=0,"",VLOOKUP($A182,EU_Extra!$A:$AD,COLUMN(EU_Extra!G$3),FALSE)),"")</f>
        <v>1.0626499999999999</v>
      </c>
      <c r="I182" s="3">
        <f>IFERROR(IF(VLOOKUP($A182,EU_Extra!$A:$AD,COLUMN(EU_Extra!H$3),FALSE)=0,"",VLOOKUP($A182,EU_Extra!$A:$AD,COLUMN(EU_Extra!H$3),FALSE)),"")</f>
        <v>4.2099999999999999E-2</v>
      </c>
      <c r="J182" s="3">
        <f>IFERROR(IF(VLOOKUP($A182,EU_Extra!$A:$AD,COLUMN(EU_Extra!I$3),FALSE)=0,"",VLOOKUP($A182,EU_Extra!$A:$AD,COLUMN(EU_Extra!I$3),FALSE)),"")</f>
        <v>1.9902</v>
      </c>
      <c r="K182" s="3">
        <f>IFERROR(IF(VLOOKUP($A182,EU_Extra!$A:$AD,COLUMN(EU_Extra!J$3),FALSE)=0,"",VLOOKUP($A182,EU_Extra!$A:$AD,COLUMN(EU_Extra!J$3),FALSE)),"")</f>
        <v>5.7239999999999992E-2</v>
      </c>
      <c r="L182" s="3">
        <f>IFERROR(IF(VLOOKUP($A182,EU_Extra!$A:$AD,COLUMN(EU_Extra!K$3),FALSE)=0,"",VLOOKUP($A182,EU_Extra!$A:$AD,COLUMN(EU_Extra!K$3),FALSE)),"")</f>
        <v>5.8448E-2</v>
      </c>
      <c r="M182" s="3">
        <f>IFERROR(IF(VLOOKUP($A182,EU_Extra!$A:$AD,COLUMN(EU_Extra!L$3),FALSE)=0,"",VLOOKUP($A182,EU_Extra!$A:$AD,COLUMN(EU_Extra!L$3),FALSE)),"")</f>
        <v>5.0900000000000001E-2</v>
      </c>
      <c r="N182" s="3">
        <f>IFERROR(IF(VLOOKUP($A182,EU_Extra!$A:$AD,COLUMN(EU_Extra!M$3),FALSE)=0,"",VLOOKUP($A182,EU_Extra!$A:$AD,COLUMN(EU_Extra!M$3),FALSE)),"")</f>
        <v>2.9466570000000001</v>
      </c>
      <c r="O182" s="3">
        <f>IFERROR(IF(VLOOKUP($A182,EU_Extra!$A:$AD,COLUMN(EU_Extra!N$3),FALSE)=0,"",VLOOKUP($A182,EU_Extra!$A:$AD,COLUMN(EU_Extra!N$3),FALSE)),"")</f>
        <v>1.0599088000000001</v>
      </c>
      <c r="P182" s="3">
        <f>IFERROR(IF(VLOOKUP($A182,EU_Extra!$A:$AD,COLUMN(EU_Extra!O$3),FALSE)=0,"",VLOOKUP($A182,EU_Extra!$A:$AD,COLUMN(EU_Extra!O$3),FALSE)),"")</f>
        <v>2.5956073599999998</v>
      </c>
      <c r="Q182" s="3">
        <f>IFERROR(IF(VLOOKUP($A182,EU_Extra!$A:$AD,COLUMN(EU_Extra!P$3),FALSE)=0,"",VLOOKUP($A182,EU_Extra!$A:$AD,COLUMN(EU_Extra!P$3),FALSE)),"")</f>
        <v>0.63461435999999993</v>
      </c>
      <c r="R182" s="3">
        <f>IFERROR(IF(VLOOKUP($A182,EU_Extra!$A:$AD,COLUMN(EU_Extra!Q$3),FALSE)=0,"",VLOOKUP($A182,EU_Extra!$A:$AD,COLUMN(EU_Extra!Q$3),FALSE)),"")</f>
        <v>0.14064743999999998</v>
      </c>
      <c r="S182" s="3">
        <f>IFERROR(IF(VLOOKUP($A182,EU_Extra!$A:$AD,COLUMN(EU_Extra!R$3),FALSE)=0,"",VLOOKUP($A182,EU_Extra!$A:$AD,COLUMN(EU_Extra!R$3),FALSE)),"")</f>
        <v>7.3903999999999997E-2</v>
      </c>
      <c r="T182" s="3">
        <f>IFERROR(IF(VLOOKUP($A182,EU_Extra!$A:$AD,COLUMN(EU_Extra!S$3),FALSE)=0,"",VLOOKUP($A182,EU_Extra!$A:$AD,COLUMN(EU_Extra!S$3),FALSE)),"")</f>
        <v>1.6651091600000001</v>
      </c>
      <c r="U182" s="3">
        <f>IFERROR(IF(VLOOKUP($A182,EU_Extra!$A:$AD,COLUMN(EU_Extra!T$3),FALSE)=0,"",VLOOKUP($A182,EU_Extra!$A:$AD,COLUMN(EU_Extra!T$3),FALSE)),"")</f>
        <v>3.3303514000000001</v>
      </c>
      <c r="V182" s="3">
        <f>IFERROR(IF(VLOOKUP($A182,EU_Extra!$A:$AD,COLUMN(EU_Extra!U$3),FALSE)=0,"",VLOOKUP($A182,EU_Extra!$A:$AD,COLUMN(EU_Extra!U$3),FALSE)),"")</f>
        <v>9.2451412800000004</v>
      </c>
      <c r="W182" s="3">
        <f>IFERROR(IF(VLOOKUP($A182,EU_Extra!$A:$AD,COLUMN(EU_Extra!V$3),FALSE)=0,"",VLOOKUP($A182,EU_Extra!$A:$AD,COLUMN(EU_Extra!V$3),FALSE)),"")</f>
        <v>1.8684323599999999</v>
      </c>
      <c r="X182" s="3">
        <f>IFERROR(IF(VLOOKUP($A182,EU_Extra!$A:$AD,COLUMN(EU_Extra!W$3),FALSE)=0,"",VLOOKUP($A182,EU_Extra!$A:$AD,COLUMN(EU_Extra!W$3),FALSE)),"")</f>
        <v>1.5081486399999999</v>
      </c>
      <c r="Y182" s="3">
        <f>IFERROR(IF(VLOOKUP($A182,EU_Extra!$A:$AD,COLUMN(EU_Extra!X$3),FALSE)=0,"",VLOOKUP($A182,EU_Extra!$A:$AD,COLUMN(EU_Extra!X$3),FALSE)),"")</f>
        <v>1.58217936</v>
      </c>
      <c r="Z182" s="3">
        <f>IFERROR(IF(VLOOKUP($A182,EU_Extra!$A:$AD,COLUMN(EU_Extra!Y$3),FALSE)=0,"",VLOOKUP($A182,EU_Extra!$A:$AD,COLUMN(EU_Extra!Y$3),FALSE)),"")</f>
        <v>0.19329756000000001</v>
      </c>
      <c r="AA182" s="157">
        <f t="shared" si="34"/>
        <v>1.03165</v>
      </c>
      <c r="AB182" s="3">
        <f t="shared" si="35"/>
        <v>1.6897881866666669</v>
      </c>
      <c r="AC182" s="3">
        <f t="shared" si="36"/>
        <v>4.2072407600000004</v>
      </c>
      <c r="AD182" s="3">
        <f t="shared" si="37"/>
        <v>1.6529201199999999</v>
      </c>
      <c r="AE182" s="3">
        <f t="shared" si="38"/>
        <v>0.88773846000000001</v>
      </c>
      <c r="AF182" s="3"/>
      <c r="AG182" s="3"/>
      <c r="AH182" s="3"/>
      <c r="AI182" s="3"/>
      <c r="AJ182" s="3" t="str">
        <f>IFERROR(IF(VLOOKUP($A182,EU_Extra!$A:$AD,COLUMN(EU_Extra!AC$3),FALSE)=0,"",VLOOKUP($A182,EU_Extra!$A:$AD,COLUMN(EU_Extra!AC$3),FALSE)),"")</f>
        <v/>
      </c>
      <c r="AK182" s="3" t="str">
        <f>IFERROR(IF(VLOOKUP($A182,EU_Extra!$A:$AD,COLUMN(EU_Extra!AD$3),FALSE)=0,"",VLOOKUP($A182,EU_Extra!$A:$AD,COLUMN(EU_Extra!AD$3),FALSE)),"")</f>
        <v/>
      </c>
      <c r="AO182" s="85" t="str">
        <f t="shared" si="39"/>
        <v>Ausfuhr_MN</v>
      </c>
      <c r="AP182" s="2" t="str">
        <f t="shared" si="40"/>
        <v>Ausfuhr</v>
      </c>
      <c r="AQ182" s="2" t="str">
        <f t="shared" si="41"/>
        <v>MN</v>
      </c>
      <c r="AR182" s="2" t="str">
        <f>VLOOKUP(AQ182,Countries!A:B,2,FALSE)</f>
        <v>Mongolei</v>
      </c>
      <c r="AS182" s="3">
        <f t="shared" si="42"/>
        <v>0.19329756000000001</v>
      </c>
      <c r="AT182" s="3">
        <f t="shared" si="43"/>
        <v>1.6529201199999999</v>
      </c>
      <c r="AU182" s="3">
        <f t="shared" si="44"/>
        <v>1.4596225599999999</v>
      </c>
      <c r="AV182" s="15">
        <f t="shared" si="45"/>
        <v>7.5511692677355216</v>
      </c>
      <c r="AW182" s="88">
        <f t="shared" si="46"/>
        <v>1.9912626487352013E-4</v>
      </c>
      <c r="AX182" s="89">
        <f t="shared" si="47"/>
        <v>1.1435759318840467E-3</v>
      </c>
    </row>
    <row r="183" spans="1:50">
      <c r="A183" s="85" t="str">
        <f t="shared" si="33"/>
        <v>Ausfuhr_MS</v>
      </c>
      <c r="B183" s="2" t="str">
        <f t="shared" si="48"/>
        <v>Ausfuhr</v>
      </c>
      <c r="C183" s="1" t="str">
        <f>Countries!A182</f>
        <v>MS</v>
      </c>
      <c r="D183" s="3" t="str">
        <f>IFERROR(IF(VLOOKUP($A183,EU_Extra!$A:$AD,COLUMN(EU_Extra!#REF!),FALSE)=0,"",VLOOKUP($A183,EU_Extra!$A:$AD,COLUMN(EU_Extra!#REF!),FALSE)),"")</f>
        <v/>
      </c>
      <c r="E183" s="3" t="str">
        <f>IFERROR(IF(VLOOKUP($A183,EU_Extra!$A:$AD,COLUMN(EU_Extra!#REF!),FALSE)=0,"",VLOOKUP($A183,EU_Extra!$A:$AD,COLUMN(EU_Extra!#REF!),FALSE)),"")</f>
        <v/>
      </c>
      <c r="F183" s="3" t="str">
        <f>IFERROR(IF(VLOOKUP($A183,EU_Extra!$A:$AD,COLUMN(EU_Extra!E$3),FALSE)=0,"",VLOOKUP($A183,EU_Extra!$A:$AD,COLUMN(EU_Extra!E$3),FALSE)),"")</f>
        <v/>
      </c>
      <c r="G183" s="3" t="str">
        <f>IFERROR(IF(VLOOKUP($A183,EU_Extra!$A:$AD,COLUMN(EU_Extra!F$3),FALSE)=0,"",VLOOKUP($A183,EU_Extra!$A:$AD,COLUMN(EU_Extra!F$3),FALSE)),"")</f>
        <v/>
      </c>
      <c r="H183" s="3" t="str">
        <f>IFERROR(IF(VLOOKUP($A183,EU_Extra!$A:$AD,COLUMN(EU_Extra!G$3),FALSE)=0,"",VLOOKUP($A183,EU_Extra!$A:$AD,COLUMN(EU_Extra!G$3),FALSE)),"")</f>
        <v/>
      </c>
      <c r="I183" s="3" t="str">
        <f>IFERROR(IF(VLOOKUP($A183,EU_Extra!$A:$AD,COLUMN(EU_Extra!H$3),FALSE)=0,"",VLOOKUP($A183,EU_Extra!$A:$AD,COLUMN(EU_Extra!H$3),FALSE)),"")</f>
        <v/>
      </c>
      <c r="J183" s="3" t="str">
        <f>IFERROR(IF(VLOOKUP($A183,EU_Extra!$A:$AD,COLUMN(EU_Extra!I$3),FALSE)=0,"",VLOOKUP($A183,EU_Extra!$A:$AD,COLUMN(EU_Extra!I$3),FALSE)),"")</f>
        <v/>
      </c>
      <c r="K183" s="3">
        <f>IFERROR(IF(VLOOKUP($A183,EU_Extra!$A:$AD,COLUMN(EU_Extra!J$3),FALSE)=0,"",VLOOKUP($A183,EU_Extra!$A:$AD,COLUMN(EU_Extra!J$3),FALSE)),"")</f>
        <v>2.4999999999999998E-2</v>
      </c>
      <c r="L183" s="3">
        <f>IFERROR(IF(VLOOKUP($A183,EU_Extra!$A:$AD,COLUMN(EU_Extra!K$3),FALSE)=0,"",VLOOKUP($A183,EU_Extra!$A:$AD,COLUMN(EU_Extra!K$3),FALSE)),"")</f>
        <v>2.4999999999999998E-2</v>
      </c>
      <c r="M183" s="3" t="str">
        <f>IFERROR(IF(VLOOKUP($A183,EU_Extra!$A:$AD,COLUMN(EU_Extra!L$3),FALSE)=0,"",VLOOKUP($A183,EU_Extra!$A:$AD,COLUMN(EU_Extra!L$3),FALSE)),"")</f>
        <v/>
      </c>
      <c r="N183" s="3" t="str">
        <f>IFERROR(IF(VLOOKUP($A183,EU_Extra!$A:$AD,COLUMN(EU_Extra!M$3),FALSE)=0,"",VLOOKUP($A183,EU_Extra!$A:$AD,COLUMN(EU_Extra!M$3),FALSE)),"")</f>
        <v/>
      </c>
      <c r="O183" s="3" t="str">
        <f>IFERROR(IF(VLOOKUP($A183,EU_Extra!$A:$AD,COLUMN(EU_Extra!N$3),FALSE)=0,"",VLOOKUP($A183,EU_Extra!$A:$AD,COLUMN(EU_Extra!N$3),FALSE)),"")</f>
        <v/>
      </c>
      <c r="P183" s="3" t="str">
        <f>IFERROR(IF(VLOOKUP($A183,EU_Extra!$A:$AD,COLUMN(EU_Extra!O$3),FALSE)=0,"",VLOOKUP($A183,EU_Extra!$A:$AD,COLUMN(EU_Extra!O$3),FALSE)),"")</f>
        <v/>
      </c>
      <c r="Q183" s="3" t="str">
        <f>IFERROR(IF(VLOOKUP($A183,EU_Extra!$A:$AD,COLUMN(EU_Extra!P$3),FALSE)=0,"",VLOOKUP($A183,EU_Extra!$A:$AD,COLUMN(EU_Extra!P$3),FALSE)),"")</f>
        <v/>
      </c>
      <c r="R183" s="3" t="str">
        <f>IFERROR(IF(VLOOKUP($A183,EU_Extra!$A:$AD,COLUMN(EU_Extra!Q$3),FALSE)=0,"",VLOOKUP($A183,EU_Extra!$A:$AD,COLUMN(EU_Extra!Q$3),FALSE)),"")</f>
        <v/>
      </c>
      <c r="S183" s="3" t="str">
        <f>IFERROR(IF(VLOOKUP($A183,EU_Extra!$A:$AD,COLUMN(EU_Extra!R$3),FALSE)=0,"",VLOOKUP($A183,EU_Extra!$A:$AD,COLUMN(EU_Extra!R$3),FALSE)),"")</f>
        <v/>
      </c>
      <c r="T183" s="3" t="str">
        <f>IFERROR(IF(VLOOKUP($A183,EU_Extra!$A:$AD,COLUMN(EU_Extra!S$3),FALSE)=0,"",VLOOKUP($A183,EU_Extra!$A:$AD,COLUMN(EU_Extra!S$3),FALSE)),"")</f>
        <v/>
      </c>
      <c r="U183" s="3" t="str">
        <f>IFERROR(IF(VLOOKUP($A183,EU_Extra!$A:$AD,COLUMN(EU_Extra!T$3),FALSE)=0,"",VLOOKUP($A183,EU_Extra!$A:$AD,COLUMN(EU_Extra!T$3),FALSE)),"")</f>
        <v/>
      </c>
      <c r="V183" s="3" t="str">
        <f>IFERROR(IF(VLOOKUP($A183,EU_Extra!$A:$AD,COLUMN(EU_Extra!U$3),FALSE)=0,"",VLOOKUP($A183,EU_Extra!$A:$AD,COLUMN(EU_Extra!U$3),FALSE)),"")</f>
        <v/>
      </c>
      <c r="W183" s="3" t="str">
        <f>IFERROR(IF(VLOOKUP($A183,EU_Extra!$A:$AD,COLUMN(EU_Extra!V$3),FALSE)=0,"",VLOOKUP($A183,EU_Extra!$A:$AD,COLUMN(EU_Extra!V$3),FALSE)),"")</f>
        <v/>
      </c>
      <c r="X183" s="3" t="str">
        <f>IFERROR(IF(VLOOKUP($A183,EU_Extra!$A:$AD,COLUMN(EU_Extra!W$3),FALSE)=0,"",VLOOKUP($A183,EU_Extra!$A:$AD,COLUMN(EU_Extra!W$3),FALSE)),"")</f>
        <v/>
      </c>
      <c r="Y183" s="3" t="str">
        <f>IFERROR(IF(VLOOKUP($A183,EU_Extra!$A:$AD,COLUMN(EU_Extra!X$3),FALSE)=0,"",VLOOKUP($A183,EU_Extra!$A:$AD,COLUMN(EU_Extra!X$3),FALSE)),"")</f>
        <v/>
      </c>
      <c r="Z183" s="3" t="str">
        <f>IFERROR(IF(VLOOKUP($A183,EU_Extra!$A:$AD,COLUMN(EU_Extra!Y$3),FALSE)=0,"",VLOOKUP($A183,EU_Extra!$A:$AD,COLUMN(EU_Extra!Y$3),FALSE)),"")</f>
        <v/>
      </c>
      <c r="AA183" s="157">
        <f t="shared" si="34"/>
        <v>0</v>
      </c>
      <c r="AB183" s="3">
        <f t="shared" si="35"/>
        <v>0</v>
      </c>
      <c r="AC183" s="3">
        <f t="shared" si="36"/>
        <v>0</v>
      </c>
      <c r="AD183" s="3">
        <f t="shared" si="37"/>
        <v>0</v>
      </c>
      <c r="AE183" s="3" t="str">
        <f t="shared" si="38"/>
        <v/>
      </c>
      <c r="AF183" s="3"/>
      <c r="AG183" s="3"/>
      <c r="AH183" s="3"/>
      <c r="AI183" s="3"/>
      <c r="AJ183" s="3" t="str">
        <f>IFERROR(IF(VLOOKUP($A183,EU_Extra!$A:$AD,COLUMN(EU_Extra!AC$3),FALSE)=0,"",VLOOKUP($A183,EU_Extra!$A:$AD,COLUMN(EU_Extra!AC$3),FALSE)),"")</f>
        <v/>
      </c>
      <c r="AK183" s="3" t="str">
        <f>IFERROR(IF(VLOOKUP($A183,EU_Extra!$A:$AD,COLUMN(EU_Extra!AD$3),FALSE)=0,"",VLOOKUP($A183,EU_Extra!$A:$AD,COLUMN(EU_Extra!AD$3),FALSE)),"")</f>
        <v/>
      </c>
      <c r="AO183" s="85" t="str">
        <f t="shared" si="39"/>
        <v>Ausfuhr_MS</v>
      </c>
      <c r="AP183" s="2" t="str">
        <f t="shared" si="40"/>
        <v>Ausfuhr</v>
      </c>
      <c r="AQ183" s="2" t="str">
        <f t="shared" si="41"/>
        <v>MS</v>
      </c>
      <c r="AR183" s="2" t="str">
        <f>VLOOKUP(AQ183,Countries!A:B,2,FALSE)</f>
        <v>Montserrat</v>
      </c>
      <c r="AS183" s="3" t="str">
        <f t="shared" si="42"/>
        <v/>
      </c>
      <c r="AT183" s="3">
        <f t="shared" si="43"/>
        <v>0</v>
      </c>
      <c r="AU183" s="3" t="str">
        <f t="shared" si="44"/>
        <v/>
      </c>
      <c r="AV183" s="15" t="str">
        <f t="shared" si="45"/>
        <v/>
      </c>
      <c r="AW183" s="88" t="str">
        <f t="shared" si="46"/>
        <v/>
      </c>
      <c r="AX183" s="89">
        <f t="shared" si="47"/>
        <v>1.7999999999999997E-7</v>
      </c>
    </row>
    <row r="184" spans="1:50">
      <c r="A184" s="85" t="str">
        <f t="shared" si="33"/>
        <v>Ausfuhr_ME</v>
      </c>
      <c r="B184" s="2" t="str">
        <f t="shared" si="48"/>
        <v>Ausfuhr</v>
      </c>
      <c r="C184" s="1" t="str">
        <f>Countries!A183</f>
        <v>ME</v>
      </c>
      <c r="D184" s="3" t="str">
        <f>IFERROR(IF(VLOOKUP($A184,EU_Extra!$A:$AD,COLUMN(EU_Extra!#REF!),FALSE)=0,"",VLOOKUP($A184,EU_Extra!$A:$AD,COLUMN(EU_Extra!#REF!),FALSE)),"")</f>
        <v/>
      </c>
      <c r="E184" s="3" t="str">
        <f>IFERROR(IF(VLOOKUP($A184,EU_Extra!$A:$AD,COLUMN(EU_Extra!#REF!),FALSE)=0,"",VLOOKUP($A184,EU_Extra!$A:$AD,COLUMN(EU_Extra!#REF!),FALSE)),"")</f>
        <v/>
      </c>
      <c r="F184" s="3" t="str">
        <f>IFERROR(IF(VLOOKUP($A184,EU_Extra!$A:$AD,COLUMN(EU_Extra!E$3),FALSE)=0,"",VLOOKUP($A184,EU_Extra!$A:$AD,COLUMN(EU_Extra!E$3),FALSE)),"")</f>
        <v/>
      </c>
      <c r="G184" s="3" t="str">
        <f>IFERROR(IF(VLOOKUP($A184,EU_Extra!$A:$AD,COLUMN(EU_Extra!F$3),FALSE)=0,"",VLOOKUP($A184,EU_Extra!$A:$AD,COLUMN(EU_Extra!F$3),FALSE)),"")</f>
        <v/>
      </c>
      <c r="H184" s="3" t="str">
        <f>IFERROR(IF(VLOOKUP($A184,EU_Extra!$A:$AD,COLUMN(EU_Extra!G$3),FALSE)=0,"",VLOOKUP($A184,EU_Extra!$A:$AD,COLUMN(EU_Extra!G$3),FALSE)),"")</f>
        <v/>
      </c>
      <c r="I184" s="3" t="str">
        <f>IFERROR(IF(VLOOKUP($A184,EU_Extra!$A:$AD,COLUMN(EU_Extra!H$3),FALSE)=0,"",VLOOKUP($A184,EU_Extra!$A:$AD,COLUMN(EU_Extra!H$3),FALSE)),"")</f>
        <v/>
      </c>
      <c r="J184" s="3" t="str">
        <f>IFERROR(IF(VLOOKUP($A184,EU_Extra!$A:$AD,COLUMN(EU_Extra!I$3),FALSE)=0,"",VLOOKUP($A184,EU_Extra!$A:$AD,COLUMN(EU_Extra!I$3),FALSE)),"")</f>
        <v/>
      </c>
      <c r="K184" s="3">
        <f>IFERROR(IF(VLOOKUP($A184,EU_Extra!$A:$AD,COLUMN(EU_Extra!J$3),FALSE)=0,"",VLOOKUP($A184,EU_Extra!$A:$AD,COLUMN(EU_Extra!J$3),FALSE)),"")</f>
        <v>4.2924360000000002E-2</v>
      </c>
      <c r="L184" s="3">
        <f>IFERROR(IF(VLOOKUP($A184,EU_Extra!$A:$AD,COLUMN(EU_Extra!K$3),FALSE)=0,"",VLOOKUP($A184,EU_Extra!$A:$AD,COLUMN(EU_Extra!K$3),FALSE)),"")</f>
        <v>6.8267999999999995E-2</v>
      </c>
      <c r="M184" s="3">
        <f>IFERROR(IF(VLOOKUP($A184,EU_Extra!$A:$AD,COLUMN(EU_Extra!L$3),FALSE)=0,"",VLOOKUP($A184,EU_Extra!$A:$AD,COLUMN(EU_Extra!L$3),FALSE)),"")</f>
        <v>4.4915999999999998E-2</v>
      </c>
      <c r="N184" s="3">
        <f>IFERROR(IF(VLOOKUP($A184,EU_Extra!$A:$AD,COLUMN(EU_Extra!M$3),FALSE)=0,"",VLOOKUP($A184,EU_Extra!$A:$AD,COLUMN(EU_Extra!M$3),FALSE)),"")</f>
        <v>4.8390200000000001E-2</v>
      </c>
      <c r="O184" s="3">
        <f>IFERROR(IF(VLOOKUP($A184,EU_Extra!$A:$AD,COLUMN(EU_Extra!N$3),FALSE)=0,"",VLOOKUP($A184,EU_Extra!$A:$AD,COLUMN(EU_Extra!N$3),FALSE)),"")</f>
        <v>6.25444E-2</v>
      </c>
      <c r="P184" s="3">
        <f>IFERROR(IF(VLOOKUP($A184,EU_Extra!$A:$AD,COLUMN(EU_Extra!O$3),FALSE)=0,"",VLOOKUP($A184,EU_Extra!$A:$AD,COLUMN(EU_Extra!O$3),FALSE)),"")</f>
        <v>4.5374560000000001E-2</v>
      </c>
      <c r="Q184" s="3">
        <f>IFERROR(IF(VLOOKUP($A184,EU_Extra!$A:$AD,COLUMN(EU_Extra!P$3),FALSE)=0,"",VLOOKUP($A184,EU_Extra!$A:$AD,COLUMN(EU_Extra!P$3),FALSE)),"")</f>
        <v>4.7132439999999998E-2</v>
      </c>
      <c r="R184" s="3">
        <f>IFERROR(IF(VLOOKUP($A184,EU_Extra!$A:$AD,COLUMN(EU_Extra!Q$3),FALSE)=0,"",VLOOKUP($A184,EU_Extra!$A:$AD,COLUMN(EU_Extra!Q$3),FALSE)),"")</f>
        <v>2.7298159999999998E-2</v>
      </c>
      <c r="S184" s="3">
        <f>IFERROR(IF(VLOOKUP($A184,EU_Extra!$A:$AD,COLUMN(EU_Extra!R$3),FALSE)=0,"",VLOOKUP($A184,EU_Extra!$A:$AD,COLUMN(EU_Extra!R$3),FALSE)),"")</f>
        <v>1.6500560000000001E-2</v>
      </c>
      <c r="T184" s="3">
        <f>IFERROR(IF(VLOOKUP($A184,EU_Extra!$A:$AD,COLUMN(EU_Extra!S$3),FALSE)=0,"",VLOOKUP($A184,EU_Extra!$A:$AD,COLUMN(EU_Extra!S$3),FALSE)),"")</f>
        <v>5.9317999999999992E-3</v>
      </c>
      <c r="U184" s="3">
        <f>IFERROR(IF(VLOOKUP($A184,EU_Extra!$A:$AD,COLUMN(EU_Extra!T$3),FALSE)=0,"",VLOOKUP($A184,EU_Extra!$A:$AD,COLUMN(EU_Extra!T$3),FALSE)),"")</f>
        <v>2.7748559999999999E-2</v>
      </c>
      <c r="V184" s="3">
        <f>IFERROR(IF(VLOOKUP($A184,EU_Extra!$A:$AD,COLUMN(EU_Extra!U$3),FALSE)=0,"",VLOOKUP($A184,EU_Extra!$A:$AD,COLUMN(EU_Extra!U$3),FALSE)),"")</f>
        <v>2.8632294799999998</v>
      </c>
      <c r="W184" s="3">
        <f>IFERROR(IF(VLOOKUP($A184,EU_Extra!$A:$AD,COLUMN(EU_Extra!V$3),FALSE)=0,"",VLOOKUP($A184,EU_Extra!$A:$AD,COLUMN(EU_Extra!V$3),FALSE)),"")</f>
        <v>7.6051720000000003E-2</v>
      </c>
      <c r="X184" s="3">
        <f>IFERROR(IF(VLOOKUP($A184,EU_Extra!$A:$AD,COLUMN(EU_Extra!W$3),FALSE)=0,"",VLOOKUP($A184,EU_Extra!$A:$AD,COLUMN(EU_Extra!W$3),FALSE)),"")</f>
        <v>8.0639200000000005E-3</v>
      </c>
      <c r="Y184" s="3">
        <f>IFERROR(IF(VLOOKUP($A184,EU_Extra!$A:$AD,COLUMN(EU_Extra!X$3),FALSE)=0,"",VLOOKUP($A184,EU_Extra!$A:$AD,COLUMN(EU_Extra!X$3),FALSE)),"")</f>
        <v>5.0094440000000004E-2</v>
      </c>
      <c r="Z184" s="3">
        <f>IFERROR(IF(VLOOKUP($A184,EU_Extra!$A:$AD,COLUMN(EU_Extra!Y$3),FALSE)=0,"",VLOOKUP($A184,EU_Extra!$A:$AD,COLUMN(EU_Extra!Y$3),FALSE)),"")</f>
        <v>3.2736439999999999E-2</v>
      </c>
      <c r="AA184" s="157">
        <f t="shared" si="34"/>
        <v>0</v>
      </c>
      <c r="AB184" s="3">
        <f t="shared" si="35"/>
        <v>1.6726973333333332E-2</v>
      </c>
      <c r="AC184" s="3">
        <f t="shared" si="36"/>
        <v>0.98244837333333335</v>
      </c>
      <c r="AD184" s="3">
        <f t="shared" si="37"/>
        <v>4.4736693333333334E-2</v>
      </c>
      <c r="AE184" s="3">
        <f t="shared" si="38"/>
        <v>4.1415439999999998E-2</v>
      </c>
      <c r="AF184" s="3"/>
      <c r="AG184" s="3"/>
      <c r="AH184" s="3"/>
      <c r="AI184" s="3"/>
      <c r="AJ184" s="3" t="str">
        <f>IFERROR(IF(VLOOKUP($A184,EU_Extra!$A:$AD,COLUMN(EU_Extra!AC$3),FALSE)=0,"",VLOOKUP($A184,EU_Extra!$A:$AD,COLUMN(EU_Extra!AC$3),FALSE)),"")</f>
        <v/>
      </c>
      <c r="AK184" s="3" t="str">
        <f>IFERROR(IF(VLOOKUP($A184,EU_Extra!$A:$AD,COLUMN(EU_Extra!AD$3),FALSE)=0,"",VLOOKUP($A184,EU_Extra!$A:$AD,COLUMN(EU_Extra!AD$3),FALSE)),"")</f>
        <v/>
      </c>
      <c r="AO184" s="85" t="str">
        <f t="shared" si="39"/>
        <v>Ausfuhr_ME</v>
      </c>
      <c r="AP184" s="2" t="str">
        <f t="shared" si="40"/>
        <v>Ausfuhr</v>
      </c>
      <c r="AQ184" s="2" t="str">
        <f t="shared" si="41"/>
        <v>ME</v>
      </c>
      <c r="AR184" s="2" t="str">
        <f>VLOOKUP(AQ184,Countries!A:B,2,FALSE)</f>
        <v>Montenegro</v>
      </c>
      <c r="AS184" s="3">
        <f t="shared" si="42"/>
        <v>3.2736439999999999E-2</v>
      </c>
      <c r="AT184" s="3">
        <f t="shared" si="43"/>
        <v>4.4736693333333334E-2</v>
      </c>
      <c r="AU184" s="3">
        <f t="shared" si="44"/>
        <v>1.2000253333333336E-2</v>
      </c>
      <c r="AV184" s="15">
        <f t="shared" si="45"/>
        <v>0.3665719075937694</v>
      </c>
      <c r="AW184" s="88">
        <f t="shared" si="46"/>
        <v>3.3874261310158795E-5</v>
      </c>
      <c r="AX184" s="89">
        <f t="shared" si="47"/>
        <v>3.1127321773837937E-5</v>
      </c>
    </row>
    <row r="185" spans="1:50">
      <c r="A185" s="85" t="str">
        <f t="shared" si="33"/>
        <v>Ausfuhr_XM</v>
      </c>
      <c r="B185" s="2" t="str">
        <f t="shared" si="48"/>
        <v>Ausfuhr</v>
      </c>
      <c r="C185" s="1" t="str">
        <f>Countries!A184</f>
        <v>XM</v>
      </c>
      <c r="D185" s="3" t="str">
        <f>IFERROR(IF(VLOOKUP($A185,EU_Extra!$A:$AD,COLUMN(EU_Extra!#REF!),FALSE)=0,"",VLOOKUP($A185,EU_Extra!$A:$AD,COLUMN(EU_Extra!#REF!),FALSE)),"")</f>
        <v/>
      </c>
      <c r="E185" s="3" t="str">
        <f>IFERROR(IF(VLOOKUP($A185,EU_Extra!$A:$AD,COLUMN(EU_Extra!#REF!),FALSE)=0,"",VLOOKUP($A185,EU_Extra!$A:$AD,COLUMN(EU_Extra!#REF!),FALSE)),"")</f>
        <v/>
      </c>
      <c r="F185" s="3" t="str">
        <f>IFERROR(IF(VLOOKUP($A185,EU_Extra!$A:$AD,COLUMN(EU_Extra!E$3),FALSE)=0,"",VLOOKUP($A185,EU_Extra!$A:$AD,COLUMN(EU_Extra!E$3),FALSE)),"")</f>
        <v/>
      </c>
      <c r="G185" s="3" t="str">
        <f>IFERROR(IF(VLOOKUP($A185,EU_Extra!$A:$AD,COLUMN(EU_Extra!F$3),FALSE)=0,"",VLOOKUP($A185,EU_Extra!$A:$AD,COLUMN(EU_Extra!F$3),FALSE)),"")</f>
        <v/>
      </c>
      <c r="H185" s="3" t="str">
        <f>IFERROR(IF(VLOOKUP($A185,EU_Extra!$A:$AD,COLUMN(EU_Extra!G$3),FALSE)=0,"",VLOOKUP($A185,EU_Extra!$A:$AD,COLUMN(EU_Extra!G$3),FALSE)),"")</f>
        <v/>
      </c>
      <c r="I185" s="3">
        <f>IFERROR(IF(VLOOKUP($A185,EU_Extra!$A:$AD,COLUMN(EU_Extra!H$3),FALSE)=0,"",VLOOKUP($A185,EU_Extra!$A:$AD,COLUMN(EU_Extra!H$3),FALSE)),"")</f>
        <v>6.4687920000000005</v>
      </c>
      <c r="J185" s="3">
        <f>IFERROR(IF(VLOOKUP($A185,EU_Extra!$A:$AD,COLUMN(EU_Extra!I$3),FALSE)=0,"",VLOOKUP($A185,EU_Extra!$A:$AD,COLUMN(EU_Extra!I$3),FALSE)),"")</f>
        <v>31.352943999999997</v>
      </c>
      <c r="K185" s="3">
        <f>IFERROR(IF(VLOOKUP($A185,EU_Extra!$A:$AD,COLUMN(EU_Extra!J$3),FALSE)=0,"",VLOOKUP($A185,EU_Extra!$A:$AD,COLUMN(EU_Extra!J$3),FALSE)),"")</f>
        <v>2.3609999999999998E-3</v>
      </c>
      <c r="L185" s="3" t="str">
        <f>IFERROR(IF(VLOOKUP($A185,EU_Extra!$A:$AD,COLUMN(EU_Extra!K$3),FALSE)=0,"",VLOOKUP($A185,EU_Extra!$A:$AD,COLUMN(EU_Extra!K$3),FALSE)),"")</f>
        <v/>
      </c>
      <c r="M185" s="3" t="str">
        <f>IFERROR(IF(VLOOKUP($A185,EU_Extra!$A:$AD,COLUMN(EU_Extra!L$3),FALSE)=0,"",VLOOKUP($A185,EU_Extra!$A:$AD,COLUMN(EU_Extra!L$3),FALSE)),"")</f>
        <v/>
      </c>
      <c r="N185" s="3" t="str">
        <f>IFERROR(IF(VLOOKUP($A185,EU_Extra!$A:$AD,COLUMN(EU_Extra!M$3),FALSE)=0,"",VLOOKUP($A185,EU_Extra!$A:$AD,COLUMN(EU_Extra!M$3),FALSE)),"")</f>
        <v/>
      </c>
      <c r="O185" s="3" t="str">
        <f>IFERROR(IF(VLOOKUP($A185,EU_Extra!$A:$AD,COLUMN(EU_Extra!N$3),FALSE)=0,"",VLOOKUP($A185,EU_Extra!$A:$AD,COLUMN(EU_Extra!N$3),FALSE)),"")</f>
        <v/>
      </c>
      <c r="P185" s="3" t="str">
        <f>IFERROR(IF(VLOOKUP($A185,EU_Extra!$A:$AD,COLUMN(EU_Extra!O$3),FALSE)=0,"",VLOOKUP($A185,EU_Extra!$A:$AD,COLUMN(EU_Extra!O$3),FALSE)),"")</f>
        <v/>
      </c>
      <c r="Q185" s="3" t="str">
        <f>IFERROR(IF(VLOOKUP($A185,EU_Extra!$A:$AD,COLUMN(EU_Extra!P$3),FALSE)=0,"",VLOOKUP($A185,EU_Extra!$A:$AD,COLUMN(EU_Extra!P$3),FALSE)),"")</f>
        <v/>
      </c>
      <c r="R185" s="3" t="str">
        <f>IFERROR(IF(VLOOKUP($A185,EU_Extra!$A:$AD,COLUMN(EU_Extra!Q$3),FALSE)=0,"",VLOOKUP($A185,EU_Extra!$A:$AD,COLUMN(EU_Extra!Q$3),FALSE)),"")</f>
        <v/>
      </c>
      <c r="S185" s="3" t="str">
        <f>IFERROR(IF(VLOOKUP($A185,EU_Extra!$A:$AD,COLUMN(EU_Extra!R$3),FALSE)=0,"",VLOOKUP($A185,EU_Extra!$A:$AD,COLUMN(EU_Extra!R$3),FALSE)),"")</f>
        <v/>
      </c>
      <c r="T185" s="3" t="str">
        <f>IFERROR(IF(VLOOKUP($A185,EU_Extra!$A:$AD,COLUMN(EU_Extra!S$3),FALSE)=0,"",VLOOKUP($A185,EU_Extra!$A:$AD,COLUMN(EU_Extra!S$3),FALSE)),"")</f>
        <v/>
      </c>
      <c r="U185" s="3" t="str">
        <f>IFERROR(IF(VLOOKUP($A185,EU_Extra!$A:$AD,COLUMN(EU_Extra!T$3),FALSE)=0,"",VLOOKUP($A185,EU_Extra!$A:$AD,COLUMN(EU_Extra!T$3),FALSE)),"")</f>
        <v/>
      </c>
      <c r="V185" s="3" t="str">
        <f>IFERROR(IF(VLOOKUP($A185,EU_Extra!$A:$AD,COLUMN(EU_Extra!U$3),FALSE)=0,"",VLOOKUP($A185,EU_Extra!$A:$AD,COLUMN(EU_Extra!U$3),FALSE)),"")</f>
        <v/>
      </c>
      <c r="W185" s="3" t="str">
        <f>IFERROR(IF(VLOOKUP($A185,EU_Extra!$A:$AD,COLUMN(EU_Extra!V$3),FALSE)=0,"",VLOOKUP($A185,EU_Extra!$A:$AD,COLUMN(EU_Extra!V$3),FALSE)),"")</f>
        <v/>
      </c>
      <c r="X185" s="3" t="str">
        <f>IFERROR(IF(VLOOKUP($A185,EU_Extra!$A:$AD,COLUMN(EU_Extra!W$3),FALSE)=0,"",VLOOKUP($A185,EU_Extra!$A:$AD,COLUMN(EU_Extra!W$3),FALSE)),"")</f>
        <v/>
      </c>
      <c r="Y185" s="3" t="str">
        <f>IFERROR(IF(VLOOKUP($A185,EU_Extra!$A:$AD,COLUMN(EU_Extra!X$3),FALSE)=0,"",VLOOKUP($A185,EU_Extra!$A:$AD,COLUMN(EU_Extra!X$3),FALSE)),"")</f>
        <v/>
      </c>
      <c r="Z185" s="3" t="str">
        <f>IFERROR(IF(VLOOKUP($A185,EU_Extra!$A:$AD,COLUMN(EU_Extra!Y$3),FALSE)=0,"",VLOOKUP($A185,EU_Extra!$A:$AD,COLUMN(EU_Extra!Y$3),FALSE)),"")</f>
        <v/>
      </c>
      <c r="AA185" s="157">
        <f t="shared" si="34"/>
        <v>18.910868000000001</v>
      </c>
      <c r="AB185" s="3">
        <f t="shared" si="35"/>
        <v>0</v>
      </c>
      <c r="AC185" s="3">
        <f t="shared" si="36"/>
        <v>0</v>
      </c>
      <c r="AD185" s="3">
        <f t="shared" si="37"/>
        <v>0</v>
      </c>
      <c r="AE185" s="3" t="str">
        <f t="shared" si="38"/>
        <v/>
      </c>
      <c r="AF185" s="3"/>
      <c r="AG185" s="3"/>
      <c r="AH185" s="3"/>
      <c r="AI185" s="3"/>
      <c r="AJ185" s="3" t="str">
        <f>IFERROR(IF(VLOOKUP($A185,EU_Extra!$A:$AD,COLUMN(EU_Extra!AC$3),FALSE)=0,"",VLOOKUP($A185,EU_Extra!$A:$AD,COLUMN(EU_Extra!AC$3),FALSE)),"")</f>
        <v/>
      </c>
      <c r="AK185" s="3" t="str">
        <f>IFERROR(IF(VLOOKUP($A185,EU_Extra!$A:$AD,COLUMN(EU_Extra!AD$3),FALSE)=0,"",VLOOKUP($A185,EU_Extra!$A:$AD,COLUMN(EU_Extra!AD$3),FALSE)),"")</f>
        <v/>
      </c>
      <c r="AO185" s="85" t="str">
        <f t="shared" si="39"/>
        <v>Ausfuhr_XM</v>
      </c>
      <c r="AP185" s="2" t="str">
        <f t="shared" si="40"/>
        <v>Ausfuhr</v>
      </c>
      <c r="AQ185" s="2" t="str">
        <f t="shared" si="41"/>
        <v>XM</v>
      </c>
      <c r="AR185" s="2" t="str">
        <f>VLOOKUP(AQ185,Countries!A:B,2,FALSE)</f>
        <v>Montenegro</v>
      </c>
      <c r="AS185" s="3" t="str">
        <f t="shared" si="42"/>
        <v/>
      </c>
      <c r="AT185" s="3">
        <f t="shared" si="43"/>
        <v>0</v>
      </c>
      <c r="AU185" s="3" t="str">
        <f t="shared" si="44"/>
        <v/>
      </c>
      <c r="AV185" s="15" t="str">
        <f t="shared" si="45"/>
        <v/>
      </c>
      <c r="AW185" s="88" t="str">
        <f t="shared" si="46"/>
        <v/>
      </c>
      <c r="AX185" s="89">
        <f t="shared" si="47"/>
        <v>1.8199999999999996E-7</v>
      </c>
    </row>
    <row r="186" spans="1:50">
      <c r="A186" s="85" t="str">
        <f t="shared" si="33"/>
        <v>Ausfuhr_MZ</v>
      </c>
      <c r="B186" s="2" t="str">
        <f t="shared" si="48"/>
        <v>Ausfuhr</v>
      </c>
      <c r="C186" s="1" t="str">
        <f>Countries!A185</f>
        <v>MZ</v>
      </c>
      <c r="D186" s="3" t="str">
        <f>IFERROR(IF(VLOOKUP($A186,EU_Extra!$A:$AD,COLUMN(EU_Extra!#REF!),FALSE)=0,"",VLOOKUP($A186,EU_Extra!$A:$AD,COLUMN(EU_Extra!#REF!),FALSE)),"")</f>
        <v/>
      </c>
      <c r="E186" s="3" t="str">
        <f>IFERROR(IF(VLOOKUP($A186,EU_Extra!$A:$AD,COLUMN(EU_Extra!#REF!),FALSE)=0,"",VLOOKUP($A186,EU_Extra!$A:$AD,COLUMN(EU_Extra!#REF!),FALSE)),"")</f>
        <v/>
      </c>
      <c r="F186" s="3">
        <f>IFERROR(IF(VLOOKUP($A186,EU_Extra!$A:$AD,COLUMN(EU_Extra!E$3),FALSE)=0,"",VLOOKUP($A186,EU_Extra!$A:$AD,COLUMN(EU_Extra!E$3),FALSE)),"")</f>
        <v>0.26150000000000001</v>
      </c>
      <c r="G186" s="3">
        <f>IFERROR(IF(VLOOKUP($A186,EU_Extra!$A:$AD,COLUMN(EU_Extra!F$3),FALSE)=0,"",VLOOKUP($A186,EU_Extra!$A:$AD,COLUMN(EU_Extra!F$3),FALSE)),"")</f>
        <v>7.4999999999999997E-3</v>
      </c>
      <c r="H186" s="3">
        <f>IFERROR(IF(VLOOKUP($A186,EU_Extra!$A:$AD,COLUMN(EU_Extra!G$3),FALSE)=0,"",VLOOKUP($A186,EU_Extra!$A:$AD,COLUMN(EU_Extra!G$3),FALSE)),"")</f>
        <v>2.3299999999999998E-2</v>
      </c>
      <c r="I186" s="3">
        <f>IFERROR(IF(VLOOKUP($A186,EU_Extra!$A:$AD,COLUMN(EU_Extra!H$3),FALSE)=0,"",VLOOKUP($A186,EU_Extra!$A:$AD,COLUMN(EU_Extra!H$3),FALSE)),"")</f>
        <v>4.8999999999999998E-3</v>
      </c>
      <c r="J186" s="3">
        <f>IFERROR(IF(VLOOKUP($A186,EU_Extra!$A:$AD,COLUMN(EU_Extra!I$3),FALSE)=0,"",VLOOKUP($A186,EU_Extra!$A:$AD,COLUMN(EU_Extra!I$3),FALSE)),"")</f>
        <v>6.3E-3</v>
      </c>
      <c r="K186" s="3">
        <f>IFERROR(IF(VLOOKUP($A186,EU_Extra!$A:$AD,COLUMN(EU_Extra!J$3),FALSE)=0,"",VLOOKUP($A186,EU_Extra!$A:$AD,COLUMN(EU_Extra!J$3),FALSE)),"")</f>
        <v>4.0920000000000002E-3</v>
      </c>
      <c r="L186" s="3">
        <f>IFERROR(IF(VLOOKUP($A186,EU_Extra!$A:$AD,COLUMN(EU_Extra!K$3),FALSE)=0,"",VLOOKUP($A186,EU_Extra!$A:$AD,COLUMN(EU_Extra!K$3),FALSE)),"")</f>
        <v>2.0999999999999999E-3</v>
      </c>
      <c r="M186" s="3">
        <f>IFERROR(IF(VLOOKUP($A186,EU_Extra!$A:$AD,COLUMN(EU_Extra!L$3),FALSE)=0,"",VLOOKUP($A186,EU_Extra!$A:$AD,COLUMN(EU_Extra!L$3),FALSE)),"")</f>
        <v>3.5999999999999999E-3</v>
      </c>
      <c r="N186" s="3">
        <f>IFERROR(IF(VLOOKUP($A186,EU_Extra!$A:$AD,COLUMN(EU_Extra!M$3),FALSE)=0,"",VLOOKUP($A186,EU_Extra!$A:$AD,COLUMN(EU_Extra!M$3),FALSE)),"")</f>
        <v>4.6867200000000001E-3</v>
      </c>
      <c r="O186" s="3">
        <f>IFERROR(IF(VLOOKUP($A186,EU_Extra!$A:$AD,COLUMN(EU_Extra!N$3),FALSE)=0,"",VLOOKUP($A186,EU_Extra!$A:$AD,COLUMN(EU_Extra!N$3),FALSE)),"")</f>
        <v>4.9220000000000002E-3</v>
      </c>
      <c r="P186" s="3">
        <f>IFERROR(IF(VLOOKUP($A186,EU_Extra!$A:$AD,COLUMN(EU_Extra!O$3),FALSE)=0,"",VLOOKUP($A186,EU_Extra!$A:$AD,COLUMN(EU_Extra!O$3),FALSE)),"")</f>
        <v>1.6153064799999999</v>
      </c>
      <c r="Q186" s="3">
        <f>IFERROR(IF(VLOOKUP($A186,EU_Extra!$A:$AD,COLUMN(EU_Extra!P$3),FALSE)=0,"",VLOOKUP($A186,EU_Extra!$A:$AD,COLUMN(EU_Extra!P$3),FALSE)),"")</f>
        <v>9.8739999999999991E-3</v>
      </c>
      <c r="R186" s="3">
        <f>IFERROR(IF(VLOOKUP($A186,EU_Extra!$A:$AD,COLUMN(EU_Extra!Q$3),FALSE)=0,"",VLOOKUP($A186,EU_Extra!$A:$AD,COLUMN(EU_Extra!Q$3),FALSE)),"")</f>
        <v>4.1684799999999996E-3</v>
      </c>
      <c r="S186" s="3">
        <f>IFERROR(IF(VLOOKUP($A186,EU_Extra!$A:$AD,COLUMN(EU_Extra!R$3),FALSE)=0,"",VLOOKUP($A186,EU_Extra!$A:$AD,COLUMN(EU_Extra!R$3),FALSE)),"")</f>
        <v>4.3528000000000004E-3</v>
      </c>
      <c r="T186" s="3">
        <f>IFERROR(IF(VLOOKUP($A186,EU_Extra!$A:$AD,COLUMN(EU_Extra!S$3),FALSE)=0,"",VLOOKUP($A186,EU_Extra!$A:$AD,COLUMN(EU_Extra!S$3),FALSE)),"")</f>
        <v>2.0869199999999999E-3</v>
      </c>
      <c r="U186" s="3">
        <f>IFERROR(IF(VLOOKUP($A186,EU_Extra!$A:$AD,COLUMN(EU_Extra!T$3),FALSE)=0,"",VLOOKUP($A186,EU_Extra!$A:$AD,COLUMN(EU_Extra!T$3),FALSE)),"")</f>
        <v>9.3700000000000001E-4</v>
      </c>
      <c r="V186" s="3">
        <f>IFERROR(IF(VLOOKUP($A186,EU_Extra!$A:$AD,COLUMN(EU_Extra!U$3),FALSE)=0,"",VLOOKUP($A186,EU_Extra!$A:$AD,COLUMN(EU_Extra!U$3),FALSE)),"")</f>
        <v>7.5709999999999996E-3</v>
      </c>
      <c r="W186" s="3">
        <f>IFERROR(IF(VLOOKUP($A186,EU_Extra!$A:$AD,COLUMN(EU_Extra!V$3),FALSE)=0,"",VLOOKUP($A186,EU_Extra!$A:$AD,COLUMN(EU_Extra!V$3),FALSE)),"")</f>
        <v>8.5786000000000005E-3</v>
      </c>
      <c r="X186" s="3">
        <f>IFERROR(IF(VLOOKUP($A186,EU_Extra!$A:$AD,COLUMN(EU_Extra!W$3),FALSE)=0,"",VLOOKUP($A186,EU_Extra!$A:$AD,COLUMN(EU_Extra!W$3),FALSE)),"")</f>
        <v>7.3242400000000001E-3</v>
      </c>
      <c r="Y186" s="3">
        <f>IFERROR(IF(VLOOKUP($A186,EU_Extra!$A:$AD,COLUMN(EU_Extra!X$3),FALSE)=0,"",VLOOKUP($A186,EU_Extra!$A:$AD,COLUMN(EU_Extra!X$3),FALSE)),"")</f>
        <v>8.6635240000000002E-2</v>
      </c>
      <c r="Z186" s="3">
        <f>IFERROR(IF(VLOOKUP($A186,EU_Extra!$A:$AD,COLUMN(EU_Extra!Y$3),FALSE)=0,"",VLOOKUP($A186,EU_Extra!$A:$AD,COLUMN(EU_Extra!Y$3),FALSE)),"")</f>
        <v>1.0932839999999999E-2</v>
      </c>
      <c r="AA186" s="157">
        <f t="shared" si="34"/>
        <v>1.1499999999999998E-2</v>
      </c>
      <c r="AB186" s="3">
        <f t="shared" si="35"/>
        <v>2.458906666666667E-3</v>
      </c>
      <c r="AC186" s="3">
        <f t="shared" si="36"/>
        <v>7.8246133333333325E-3</v>
      </c>
      <c r="AD186" s="3">
        <f t="shared" si="37"/>
        <v>3.4179359999999999E-2</v>
      </c>
      <c r="AE186" s="3">
        <f t="shared" si="38"/>
        <v>4.8784040000000001E-2</v>
      </c>
      <c r="AF186" s="3"/>
      <c r="AG186" s="3"/>
      <c r="AH186" s="3"/>
      <c r="AI186" s="3"/>
      <c r="AJ186" s="3" t="str">
        <f>IFERROR(IF(VLOOKUP($A186,EU_Extra!$A:$AD,COLUMN(EU_Extra!AC$3),FALSE)=0,"",VLOOKUP($A186,EU_Extra!$A:$AD,COLUMN(EU_Extra!AC$3),FALSE)),"")</f>
        <v/>
      </c>
      <c r="AK186" s="3" t="str">
        <f>IFERROR(IF(VLOOKUP($A186,EU_Extra!$A:$AD,COLUMN(EU_Extra!AD$3),FALSE)=0,"",VLOOKUP($A186,EU_Extra!$A:$AD,COLUMN(EU_Extra!AD$3),FALSE)),"")</f>
        <v/>
      </c>
      <c r="AO186" s="85" t="str">
        <f t="shared" si="39"/>
        <v>Ausfuhr_MZ</v>
      </c>
      <c r="AP186" s="2" t="str">
        <f t="shared" si="40"/>
        <v>Ausfuhr</v>
      </c>
      <c r="AQ186" s="2" t="str">
        <f t="shared" si="41"/>
        <v>MZ</v>
      </c>
      <c r="AR186" s="2" t="str">
        <f>VLOOKUP(AQ186,Countries!A:B,2,FALSE)</f>
        <v>Mosambik</v>
      </c>
      <c r="AS186" s="3">
        <f t="shared" si="42"/>
        <v>1.0932839999999999E-2</v>
      </c>
      <c r="AT186" s="3">
        <f t="shared" si="43"/>
        <v>3.4179359999999999E-2</v>
      </c>
      <c r="AU186" s="3">
        <f t="shared" si="44"/>
        <v>2.324652E-2</v>
      </c>
      <c r="AV186" s="15">
        <f t="shared" si="45"/>
        <v>2.1263022234579232</v>
      </c>
      <c r="AW186" s="88">
        <f t="shared" si="46"/>
        <v>1.1435385261871984E-5</v>
      </c>
      <c r="AX186" s="89">
        <f t="shared" si="47"/>
        <v>2.3826353895262835E-5</v>
      </c>
    </row>
    <row r="187" spans="1:50">
      <c r="A187" s="85" t="str">
        <f t="shared" si="33"/>
        <v>Ausfuhr_MM</v>
      </c>
      <c r="B187" s="2" t="str">
        <f t="shared" si="48"/>
        <v>Ausfuhr</v>
      </c>
      <c r="C187" s="1" t="str">
        <f>Countries!A186</f>
        <v>MM</v>
      </c>
      <c r="D187" s="3" t="str">
        <f>IFERROR(IF(VLOOKUP($A187,EU_Extra!$A:$AD,COLUMN(EU_Extra!#REF!),FALSE)=0,"",VLOOKUP($A187,EU_Extra!$A:$AD,COLUMN(EU_Extra!#REF!),FALSE)),"")</f>
        <v/>
      </c>
      <c r="E187" s="3" t="str">
        <f>IFERROR(IF(VLOOKUP($A187,EU_Extra!$A:$AD,COLUMN(EU_Extra!#REF!),FALSE)=0,"",VLOOKUP($A187,EU_Extra!$A:$AD,COLUMN(EU_Extra!#REF!),FALSE)),"")</f>
        <v/>
      </c>
      <c r="F187" s="3" t="str">
        <f>IFERROR(IF(VLOOKUP($A187,EU_Extra!$A:$AD,COLUMN(EU_Extra!E$3),FALSE)=0,"",VLOOKUP($A187,EU_Extra!$A:$AD,COLUMN(EU_Extra!E$3),FALSE)),"")</f>
        <v/>
      </c>
      <c r="G187" s="3">
        <f>IFERROR(IF(VLOOKUP($A187,EU_Extra!$A:$AD,COLUMN(EU_Extra!F$3),FALSE)=0,"",VLOOKUP($A187,EU_Extra!$A:$AD,COLUMN(EU_Extra!F$3),FALSE)),"")</f>
        <v>9.9999999999999991E-6</v>
      </c>
      <c r="H187" s="3" t="str">
        <f>IFERROR(IF(VLOOKUP($A187,EU_Extra!$A:$AD,COLUMN(EU_Extra!G$3),FALSE)=0,"",VLOOKUP($A187,EU_Extra!$A:$AD,COLUMN(EU_Extra!G$3),FALSE)),"")</f>
        <v/>
      </c>
      <c r="I187" s="3" t="str">
        <f>IFERROR(IF(VLOOKUP($A187,EU_Extra!$A:$AD,COLUMN(EU_Extra!H$3),FALSE)=0,"",VLOOKUP($A187,EU_Extra!$A:$AD,COLUMN(EU_Extra!H$3),FALSE)),"")</f>
        <v/>
      </c>
      <c r="J187" s="3" t="str">
        <f>IFERROR(IF(VLOOKUP($A187,EU_Extra!$A:$AD,COLUMN(EU_Extra!I$3),FALSE)=0,"",VLOOKUP($A187,EU_Extra!$A:$AD,COLUMN(EU_Extra!I$3),FALSE)),"")</f>
        <v/>
      </c>
      <c r="K187" s="3" t="str">
        <f>IFERROR(IF(VLOOKUP($A187,EU_Extra!$A:$AD,COLUMN(EU_Extra!J$3),FALSE)=0,"",VLOOKUP($A187,EU_Extra!$A:$AD,COLUMN(EU_Extra!J$3),FALSE)),"")</f>
        <v/>
      </c>
      <c r="L187" s="3" t="str">
        <f>IFERROR(IF(VLOOKUP($A187,EU_Extra!$A:$AD,COLUMN(EU_Extra!K$3),FALSE)=0,"",VLOOKUP($A187,EU_Extra!$A:$AD,COLUMN(EU_Extra!K$3),FALSE)),"")</f>
        <v/>
      </c>
      <c r="M187" s="3" t="str">
        <f>IFERROR(IF(VLOOKUP($A187,EU_Extra!$A:$AD,COLUMN(EU_Extra!L$3),FALSE)=0,"",VLOOKUP($A187,EU_Extra!$A:$AD,COLUMN(EU_Extra!L$3),FALSE)),"")</f>
        <v/>
      </c>
      <c r="N187" s="3" t="str">
        <f>IFERROR(IF(VLOOKUP($A187,EU_Extra!$A:$AD,COLUMN(EU_Extra!M$3),FALSE)=0,"",VLOOKUP($A187,EU_Extra!$A:$AD,COLUMN(EU_Extra!M$3),FALSE)),"")</f>
        <v/>
      </c>
      <c r="O187" s="3" t="str">
        <f>IFERROR(IF(VLOOKUP($A187,EU_Extra!$A:$AD,COLUMN(EU_Extra!N$3),FALSE)=0,"",VLOOKUP($A187,EU_Extra!$A:$AD,COLUMN(EU_Extra!N$3),FALSE)),"")</f>
        <v/>
      </c>
      <c r="P187" s="3" t="str">
        <f>IFERROR(IF(VLOOKUP($A187,EU_Extra!$A:$AD,COLUMN(EU_Extra!O$3),FALSE)=0,"",VLOOKUP($A187,EU_Extra!$A:$AD,COLUMN(EU_Extra!O$3),FALSE)),"")</f>
        <v/>
      </c>
      <c r="Q187" s="3" t="str">
        <f>IFERROR(IF(VLOOKUP($A187,EU_Extra!$A:$AD,COLUMN(EU_Extra!P$3),FALSE)=0,"",VLOOKUP($A187,EU_Extra!$A:$AD,COLUMN(EU_Extra!P$3),FALSE)),"")</f>
        <v/>
      </c>
      <c r="R187" s="3" t="str">
        <f>IFERROR(IF(VLOOKUP($A187,EU_Extra!$A:$AD,COLUMN(EU_Extra!Q$3),FALSE)=0,"",VLOOKUP($A187,EU_Extra!$A:$AD,COLUMN(EU_Extra!Q$3),FALSE)),"")</f>
        <v/>
      </c>
      <c r="S187" s="3" t="str">
        <f>IFERROR(IF(VLOOKUP($A187,EU_Extra!$A:$AD,COLUMN(EU_Extra!R$3),FALSE)=0,"",VLOOKUP($A187,EU_Extra!$A:$AD,COLUMN(EU_Extra!R$3),FALSE)),"")</f>
        <v/>
      </c>
      <c r="T187" s="3">
        <f>IFERROR(IF(VLOOKUP($A187,EU_Extra!$A:$AD,COLUMN(EU_Extra!S$3),FALSE)=0,"",VLOOKUP($A187,EU_Extra!$A:$AD,COLUMN(EU_Extra!S$3),FALSE)),"")</f>
        <v>1.375</v>
      </c>
      <c r="U187" s="3" t="str">
        <f>IFERROR(IF(VLOOKUP($A187,EU_Extra!$A:$AD,COLUMN(EU_Extra!T$3),FALSE)=0,"",VLOOKUP($A187,EU_Extra!$A:$AD,COLUMN(EU_Extra!T$3),FALSE)),"")</f>
        <v/>
      </c>
      <c r="V187" s="3">
        <f>IFERROR(IF(VLOOKUP($A187,EU_Extra!$A:$AD,COLUMN(EU_Extra!U$3),FALSE)=0,"",VLOOKUP($A187,EU_Extra!$A:$AD,COLUMN(EU_Extra!U$3),FALSE)),"")</f>
        <v>5.8960039999999996</v>
      </c>
      <c r="W187" s="3" t="str">
        <f>IFERROR(IF(VLOOKUP($A187,EU_Extra!$A:$AD,COLUMN(EU_Extra!V$3),FALSE)=0,"",VLOOKUP($A187,EU_Extra!$A:$AD,COLUMN(EU_Extra!V$3),FALSE)),"")</f>
        <v/>
      </c>
      <c r="X187" s="3" t="str">
        <f>IFERROR(IF(VLOOKUP($A187,EU_Extra!$A:$AD,COLUMN(EU_Extra!W$3),FALSE)=0,"",VLOOKUP($A187,EU_Extra!$A:$AD,COLUMN(EU_Extra!W$3),FALSE)),"")</f>
        <v/>
      </c>
      <c r="Y187" s="3" t="str">
        <f>IFERROR(IF(VLOOKUP($A187,EU_Extra!$A:$AD,COLUMN(EU_Extra!X$3),FALSE)=0,"",VLOOKUP($A187,EU_Extra!$A:$AD,COLUMN(EU_Extra!X$3),FALSE)),"")</f>
        <v/>
      </c>
      <c r="Z187" s="3" t="str">
        <f>IFERROR(IF(VLOOKUP($A187,EU_Extra!$A:$AD,COLUMN(EU_Extra!Y$3),FALSE)=0,"",VLOOKUP($A187,EU_Extra!$A:$AD,COLUMN(EU_Extra!Y$3),FALSE)),"")</f>
        <v/>
      </c>
      <c r="AA187" s="157">
        <f t="shared" si="34"/>
        <v>0</v>
      </c>
      <c r="AB187" s="3">
        <f t="shared" si="35"/>
        <v>1.375</v>
      </c>
      <c r="AC187" s="3">
        <f t="shared" si="36"/>
        <v>5.8960039999999996</v>
      </c>
      <c r="AD187" s="3">
        <f t="shared" si="37"/>
        <v>0</v>
      </c>
      <c r="AE187" s="3" t="str">
        <f t="shared" si="38"/>
        <v/>
      </c>
      <c r="AF187" s="3"/>
      <c r="AG187" s="3"/>
      <c r="AH187" s="3"/>
      <c r="AI187" s="3"/>
      <c r="AJ187" s="3" t="str">
        <f>IFERROR(IF(VLOOKUP($A187,EU_Extra!$A:$AD,COLUMN(EU_Extra!AC$3),FALSE)=0,"",VLOOKUP($A187,EU_Extra!$A:$AD,COLUMN(EU_Extra!AC$3),FALSE)),"")</f>
        <v/>
      </c>
      <c r="AK187" s="3" t="str">
        <f>IFERROR(IF(VLOOKUP($A187,EU_Extra!$A:$AD,COLUMN(EU_Extra!AD$3),FALSE)=0,"",VLOOKUP($A187,EU_Extra!$A:$AD,COLUMN(EU_Extra!AD$3),FALSE)),"")</f>
        <v/>
      </c>
      <c r="AO187" s="85" t="str">
        <f t="shared" si="39"/>
        <v>Ausfuhr_MM</v>
      </c>
      <c r="AP187" s="2" t="str">
        <f t="shared" si="40"/>
        <v>Ausfuhr</v>
      </c>
      <c r="AQ187" s="2" t="str">
        <f t="shared" si="41"/>
        <v>MM</v>
      </c>
      <c r="AR187" s="2" t="str">
        <f>VLOOKUP(AQ187,Countries!A:B,2,FALSE)</f>
        <v>Myanmar</v>
      </c>
      <c r="AS187" s="3" t="str">
        <f t="shared" si="42"/>
        <v/>
      </c>
      <c r="AT187" s="3">
        <f t="shared" si="43"/>
        <v>0</v>
      </c>
      <c r="AU187" s="3" t="str">
        <f t="shared" si="44"/>
        <v/>
      </c>
      <c r="AV187" s="15" t="str">
        <f t="shared" si="45"/>
        <v/>
      </c>
      <c r="AW187" s="88" t="str">
        <f t="shared" si="46"/>
        <v/>
      </c>
      <c r="AX187" s="89">
        <f t="shared" si="47"/>
        <v>1.8399999999999998E-7</v>
      </c>
    </row>
    <row r="188" spans="1:50">
      <c r="A188" s="85" t="str">
        <f t="shared" si="33"/>
        <v>Ausfuhr_NA</v>
      </c>
      <c r="B188" s="2" t="str">
        <f t="shared" si="48"/>
        <v>Ausfuhr</v>
      </c>
      <c r="C188" s="1" t="str">
        <f>Countries!A187</f>
        <v>NA</v>
      </c>
      <c r="D188" s="3" t="str">
        <f>IFERROR(IF(VLOOKUP($A188,EU_Extra!$A:$AD,COLUMN(EU_Extra!#REF!),FALSE)=0,"",VLOOKUP($A188,EU_Extra!$A:$AD,COLUMN(EU_Extra!#REF!),FALSE)),"")</f>
        <v/>
      </c>
      <c r="E188" s="3" t="str">
        <f>IFERROR(IF(VLOOKUP($A188,EU_Extra!$A:$AD,COLUMN(EU_Extra!#REF!),FALSE)=0,"",VLOOKUP($A188,EU_Extra!$A:$AD,COLUMN(EU_Extra!#REF!),FALSE)),"")</f>
        <v/>
      </c>
      <c r="F188" s="3">
        <f>IFERROR(IF(VLOOKUP($A188,EU_Extra!$A:$AD,COLUMN(EU_Extra!E$3),FALSE)=0,"",VLOOKUP($A188,EU_Extra!$A:$AD,COLUMN(EU_Extra!E$3),FALSE)),"")</f>
        <v>5.9999999999999995E-4</v>
      </c>
      <c r="G188" s="3">
        <f>IFERROR(IF(VLOOKUP($A188,EU_Extra!$A:$AD,COLUMN(EU_Extra!F$3),FALSE)=0,"",VLOOKUP($A188,EU_Extra!$A:$AD,COLUMN(EU_Extra!F$3),FALSE)),"")</f>
        <v>8.7099999999999997E-2</v>
      </c>
      <c r="H188" s="3">
        <f>IFERROR(IF(VLOOKUP($A188,EU_Extra!$A:$AD,COLUMN(EU_Extra!G$3),FALSE)=0,"",VLOOKUP($A188,EU_Extra!$A:$AD,COLUMN(EU_Extra!G$3),FALSE)),"")</f>
        <v>6.8400000000000002E-2</v>
      </c>
      <c r="I188" s="3">
        <f>IFERROR(IF(VLOOKUP($A188,EU_Extra!$A:$AD,COLUMN(EU_Extra!H$3),FALSE)=0,"",VLOOKUP($A188,EU_Extra!$A:$AD,COLUMN(EU_Extra!H$3),FALSE)),"")</f>
        <v>2.5999999999999999E-2</v>
      </c>
      <c r="J188" s="3">
        <f>IFERROR(IF(VLOOKUP($A188,EU_Extra!$A:$AD,COLUMN(EU_Extra!I$3),FALSE)=0,"",VLOOKUP($A188,EU_Extra!$A:$AD,COLUMN(EU_Extra!I$3),FALSE)),"")</f>
        <v>2.1999999999999997E-3</v>
      </c>
      <c r="K188" s="3">
        <f>IFERROR(IF(VLOOKUP($A188,EU_Extra!$A:$AD,COLUMN(EU_Extra!J$3),FALSE)=0,"",VLOOKUP($A188,EU_Extra!$A:$AD,COLUMN(EU_Extra!J$3),FALSE)),"")</f>
        <v>2.9999999999999997E-4</v>
      </c>
      <c r="L188" s="3">
        <f>IFERROR(IF(VLOOKUP($A188,EU_Extra!$A:$AD,COLUMN(EU_Extra!K$3),FALSE)=0,"",VLOOKUP($A188,EU_Extra!$A:$AD,COLUMN(EU_Extra!K$3),FALSE)),"")</f>
        <v>4.82E-2</v>
      </c>
      <c r="M188" s="3">
        <f>IFERROR(IF(VLOOKUP($A188,EU_Extra!$A:$AD,COLUMN(EU_Extra!L$3),FALSE)=0,"",VLOOKUP($A188,EU_Extra!$A:$AD,COLUMN(EU_Extra!L$3),FALSE)),"")</f>
        <v>7.9999999999999993E-4</v>
      </c>
      <c r="N188" s="3">
        <f>IFERROR(IF(VLOOKUP($A188,EU_Extra!$A:$AD,COLUMN(EU_Extra!M$3),FALSE)=0,"",VLOOKUP($A188,EU_Extra!$A:$AD,COLUMN(EU_Extra!M$3),FALSE)),"")</f>
        <v>7.3342759999999993E-2</v>
      </c>
      <c r="O188" s="3">
        <f>IFERROR(IF(VLOOKUP($A188,EU_Extra!$A:$AD,COLUMN(EU_Extra!N$3),FALSE)=0,"",VLOOKUP($A188,EU_Extra!$A:$AD,COLUMN(EU_Extra!N$3),FALSE)),"")</f>
        <v>5.7199999999999994E-3</v>
      </c>
      <c r="P188" s="3">
        <f>IFERROR(IF(VLOOKUP($A188,EU_Extra!$A:$AD,COLUMN(EU_Extra!O$3),FALSE)=0,"",VLOOKUP($A188,EU_Extra!$A:$AD,COLUMN(EU_Extra!O$3),FALSE)),"")</f>
        <v>2.6587E-2</v>
      </c>
      <c r="Q188" s="3">
        <f>IFERROR(IF(VLOOKUP($A188,EU_Extra!$A:$AD,COLUMN(EU_Extra!P$3),FALSE)=0,"",VLOOKUP($A188,EU_Extra!$A:$AD,COLUMN(EU_Extra!P$3),FALSE)),"")</f>
        <v>8.0668399999999987E-3</v>
      </c>
      <c r="R188" s="3">
        <f>IFERROR(IF(VLOOKUP($A188,EU_Extra!$A:$AD,COLUMN(EU_Extra!Q$3),FALSE)=0,"",VLOOKUP($A188,EU_Extra!$A:$AD,COLUMN(EU_Extra!Q$3),FALSE)),"")</f>
        <v>2.8139999999999997E-3</v>
      </c>
      <c r="S188" s="3">
        <f>IFERROR(IF(VLOOKUP($A188,EU_Extra!$A:$AD,COLUMN(EU_Extra!R$3),FALSE)=0,"",VLOOKUP($A188,EU_Extra!$A:$AD,COLUMN(EU_Extra!R$3),FALSE)),"")</f>
        <v>5.0050999999999998E-2</v>
      </c>
      <c r="T188" s="3">
        <f>IFERROR(IF(VLOOKUP($A188,EU_Extra!$A:$AD,COLUMN(EU_Extra!S$3),FALSE)=0,"",VLOOKUP($A188,EU_Extra!$A:$AD,COLUMN(EU_Extra!S$3),FALSE)),"")</f>
        <v>2.1159999999999998E-3</v>
      </c>
      <c r="U188" s="3">
        <f>IFERROR(IF(VLOOKUP($A188,EU_Extra!$A:$AD,COLUMN(EU_Extra!T$3),FALSE)=0,"",VLOOKUP($A188,EU_Extra!$A:$AD,COLUMN(EU_Extra!T$3),FALSE)),"")</f>
        <v>6.2541690000000001</v>
      </c>
      <c r="V188" s="3">
        <f>IFERROR(IF(VLOOKUP($A188,EU_Extra!$A:$AD,COLUMN(EU_Extra!U$3),FALSE)=0,"",VLOOKUP($A188,EU_Extra!$A:$AD,COLUMN(EU_Extra!U$3),FALSE)),"")</f>
        <v>12.160577999999999</v>
      </c>
      <c r="W188" s="3">
        <f>IFERROR(IF(VLOOKUP($A188,EU_Extra!$A:$AD,COLUMN(EU_Extra!V$3),FALSE)=0,"",VLOOKUP($A188,EU_Extra!$A:$AD,COLUMN(EU_Extra!V$3),FALSE)),"")</f>
        <v>5.1531E-2</v>
      </c>
      <c r="X188" s="3">
        <f>IFERROR(IF(VLOOKUP($A188,EU_Extra!$A:$AD,COLUMN(EU_Extra!W$3),FALSE)=0,"",VLOOKUP($A188,EU_Extra!$A:$AD,COLUMN(EU_Extra!W$3),FALSE)),"")</f>
        <v>7.2940000000000001E-3</v>
      </c>
      <c r="Y188" s="3">
        <f>IFERROR(IF(VLOOKUP($A188,EU_Extra!$A:$AD,COLUMN(EU_Extra!X$3),FALSE)=0,"",VLOOKUP($A188,EU_Extra!$A:$AD,COLUMN(EU_Extra!X$3),FALSE)),"")</f>
        <v>2.627E-3</v>
      </c>
      <c r="Z188" s="3">
        <f>IFERROR(IF(VLOOKUP($A188,EU_Extra!$A:$AD,COLUMN(EU_Extra!Y$3),FALSE)=0,"",VLOOKUP($A188,EU_Extra!$A:$AD,COLUMN(EU_Extra!Y$3),FALSE)),"")</f>
        <v>2.5919999999999997E-3</v>
      </c>
      <c r="AA188" s="157">
        <f t="shared" si="34"/>
        <v>3.2199999999999999E-2</v>
      </c>
      <c r="AB188" s="3">
        <f t="shared" si="35"/>
        <v>2.102112</v>
      </c>
      <c r="AC188" s="3">
        <f t="shared" si="36"/>
        <v>4.073134333333333</v>
      </c>
      <c r="AD188" s="3">
        <f t="shared" si="37"/>
        <v>2.0483999999999999E-2</v>
      </c>
      <c r="AE188" s="3">
        <f t="shared" si="38"/>
        <v>2.6094999999999998E-3</v>
      </c>
      <c r="AF188" s="3"/>
      <c r="AG188" s="3"/>
      <c r="AH188" s="3"/>
      <c r="AI188" s="3"/>
      <c r="AJ188" s="3" t="str">
        <f>IFERROR(IF(VLOOKUP($A188,EU_Extra!$A:$AD,COLUMN(EU_Extra!AC$3),FALSE)=0,"",VLOOKUP($A188,EU_Extra!$A:$AD,COLUMN(EU_Extra!AC$3),FALSE)),"")</f>
        <v/>
      </c>
      <c r="AK188" s="3" t="str">
        <f>IFERROR(IF(VLOOKUP($A188,EU_Extra!$A:$AD,COLUMN(EU_Extra!AD$3),FALSE)=0,"",VLOOKUP($A188,EU_Extra!$A:$AD,COLUMN(EU_Extra!AD$3),FALSE)),"")</f>
        <v/>
      </c>
      <c r="AO188" s="85" t="str">
        <f t="shared" si="39"/>
        <v>Ausfuhr_NA</v>
      </c>
      <c r="AP188" s="2" t="str">
        <f t="shared" si="40"/>
        <v>Ausfuhr</v>
      </c>
      <c r="AQ188" s="2" t="str">
        <f t="shared" si="41"/>
        <v>NA</v>
      </c>
      <c r="AR188" s="2" t="str">
        <f>VLOOKUP(AQ188,Countries!A:B,2,FALSE)</f>
        <v>Namibia</v>
      </c>
      <c r="AS188" s="3">
        <f t="shared" si="42"/>
        <v>2.5919999999999997E-3</v>
      </c>
      <c r="AT188" s="3">
        <f t="shared" si="43"/>
        <v>2.0483999999999999E-2</v>
      </c>
      <c r="AU188" s="3">
        <f t="shared" si="44"/>
        <v>1.7891999999999998E-2</v>
      </c>
      <c r="AV188" s="15">
        <f t="shared" si="45"/>
        <v>6.9027779627777779</v>
      </c>
      <c r="AW188" s="88">
        <f t="shared" si="46"/>
        <v>2.8527590268193975E-6</v>
      </c>
      <c r="AX188" s="89">
        <f t="shared" si="47"/>
        <v>1.4354676120049173E-5</v>
      </c>
    </row>
    <row r="189" spans="1:50">
      <c r="A189" s="85" t="str">
        <f t="shared" si="33"/>
        <v>Ausfuhr_NR</v>
      </c>
      <c r="B189" s="2" t="str">
        <f t="shared" si="48"/>
        <v>Ausfuhr</v>
      </c>
      <c r="C189" s="1" t="str">
        <f>Countries!A188</f>
        <v>NR</v>
      </c>
      <c r="D189" s="3" t="str">
        <f>IFERROR(IF(VLOOKUP($A189,EU_Extra!$A:$AD,COLUMN(EU_Extra!#REF!),FALSE)=0,"",VLOOKUP($A189,EU_Extra!$A:$AD,COLUMN(EU_Extra!#REF!),FALSE)),"")</f>
        <v/>
      </c>
      <c r="E189" s="3" t="str">
        <f>IFERROR(IF(VLOOKUP($A189,EU_Extra!$A:$AD,COLUMN(EU_Extra!#REF!),FALSE)=0,"",VLOOKUP($A189,EU_Extra!$A:$AD,COLUMN(EU_Extra!#REF!),FALSE)),"")</f>
        <v/>
      </c>
      <c r="F189" s="3" t="str">
        <f>IFERROR(IF(VLOOKUP($A189,EU_Extra!$A:$AD,COLUMN(EU_Extra!E$3),FALSE)=0,"",VLOOKUP($A189,EU_Extra!$A:$AD,COLUMN(EU_Extra!E$3),FALSE)),"")</f>
        <v/>
      </c>
      <c r="G189" s="3" t="str">
        <f>IFERROR(IF(VLOOKUP($A189,EU_Extra!$A:$AD,COLUMN(EU_Extra!F$3),FALSE)=0,"",VLOOKUP($A189,EU_Extra!$A:$AD,COLUMN(EU_Extra!F$3),FALSE)),"")</f>
        <v/>
      </c>
      <c r="H189" s="3" t="str">
        <f>IFERROR(IF(VLOOKUP($A189,EU_Extra!$A:$AD,COLUMN(EU_Extra!G$3),FALSE)=0,"",VLOOKUP($A189,EU_Extra!$A:$AD,COLUMN(EU_Extra!G$3),FALSE)),"")</f>
        <v/>
      </c>
      <c r="I189" s="3" t="str">
        <f>IFERROR(IF(VLOOKUP($A189,EU_Extra!$A:$AD,COLUMN(EU_Extra!H$3),FALSE)=0,"",VLOOKUP($A189,EU_Extra!$A:$AD,COLUMN(EU_Extra!H$3),FALSE)),"")</f>
        <v/>
      </c>
      <c r="J189" s="3" t="str">
        <f>IFERROR(IF(VLOOKUP($A189,EU_Extra!$A:$AD,COLUMN(EU_Extra!I$3),FALSE)=0,"",VLOOKUP($A189,EU_Extra!$A:$AD,COLUMN(EU_Extra!I$3),FALSE)),"")</f>
        <v/>
      </c>
      <c r="K189" s="3" t="str">
        <f>IFERROR(IF(VLOOKUP($A189,EU_Extra!$A:$AD,COLUMN(EU_Extra!J$3),FALSE)=0,"",VLOOKUP($A189,EU_Extra!$A:$AD,COLUMN(EU_Extra!J$3),FALSE)),"")</f>
        <v/>
      </c>
      <c r="L189" s="3" t="str">
        <f>IFERROR(IF(VLOOKUP($A189,EU_Extra!$A:$AD,COLUMN(EU_Extra!K$3),FALSE)=0,"",VLOOKUP($A189,EU_Extra!$A:$AD,COLUMN(EU_Extra!K$3),FALSE)),"")</f>
        <v/>
      </c>
      <c r="M189" s="3" t="str">
        <f>IFERROR(IF(VLOOKUP($A189,EU_Extra!$A:$AD,COLUMN(EU_Extra!L$3),FALSE)=0,"",VLOOKUP($A189,EU_Extra!$A:$AD,COLUMN(EU_Extra!L$3),FALSE)),"")</f>
        <v/>
      </c>
      <c r="N189" s="3" t="str">
        <f>IFERROR(IF(VLOOKUP($A189,EU_Extra!$A:$AD,COLUMN(EU_Extra!M$3),FALSE)=0,"",VLOOKUP($A189,EU_Extra!$A:$AD,COLUMN(EU_Extra!M$3),FALSE)),"")</f>
        <v/>
      </c>
      <c r="O189" s="3" t="str">
        <f>IFERROR(IF(VLOOKUP($A189,EU_Extra!$A:$AD,COLUMN(EU_Extra!N$3),FALSE)=0,"",VLOOKUP($A189,EU_Extra!$A:$AD,COLUMN(EU_Extra!N$3),FALSE)),"")</f>
        <v/>
      </c>
      <c r="P189" s="3" t="str">
        <f>IFERROR(IF(VLOOKUP($A189,EU_Extra!$A:$AD,COLUMN(EU_Extra!O$3),FALSE)=0,"",VLOOKUP($A189,EU_Extra!$A:$AD,COLUMN(EU_Extra!O$3),FALSE)),"")</f>
        <v/>
      </c>
      <c r="Q189" s="3" t="str">
        <f>IFERROR(IF(VLOOKUP($A189,EU_Extra!$A:$AD,COLUMN(EU_Extra!P$3),FALSE)=0,"",VLOOKUP($A189,EU_Extra!$A:$AD,COLUMN(EU_Extra!P$3),FALSE)),"")</f>
        <v/>
      </c>
      <c r="R189" s="3" t="str">
        <f>IFERROR(IF(VLOOKUP($A189,EU_Extra!$A:$AD,COLUMN(EU_Extra!Q$3),FALSE)=0,"",VLOOKUP($A189,EU_Extra!$A:$AD,COLUMN(EU_Extra!Q$3),FALSE)),"")</f>
        <v/>
      </c>
      <c r="S189" s="3" t="str">
        <f>IFERROR(IF(VLOOKUP($A189,EU_Extra!$A:$AD,COLUMN(EU_Extra!R$3),FALSE)=0,"",VLOOKUP($A189,EU_Extra!$A:$AD,COLUMN(EU_Extra!R$3),FALSE)),"")</f>
        <v/>
      </c>
      <c r="T189" s="3" t="str">
        <f>IFERROR(IF(VLOOKUP($A189,EU_Extra!$A:$AD,COLUMN(EU_Extra!S$3),FALSE)=0,"",VLOOKUP($A189,EU_Extra!$A:$AD,COLUMN(EU_Extra!S$3),FALSE)),"")</f>
        <v/>
      </c>
      <c r="U189" s="3" t="str">
        <f>IFERROR(IF(VLOOKUP($A189,EU_Extra!$A:$AD,COLUMN(EU_Extra!T$3),FALSE)=0,"",VLOOKUP($A189,EU_Extra!$A:$AD,COLUMN(EU_Extra!T$3),FALSE)),"")</f>
        <v/>
      </c>
      <c r="V189" s="3" t="str">
        <f>IFERROR(IF(VLOOKUP($A189,EU_Extra!$A:$AD,COLUMN(EU_Extra!U$3),FALSE)=0,"",VLOOKUP($A189,EU_Extra!$A:$AD,COLUMN(EU_Extra!U$3),FALSE)),"")</f>
        <v/>
      </c>
      <c r="W189" s="3" t="str">
        <f>IFERROR(IF(VLOOKUP($A189,EU_Extra!$A:$AD,COLUMN(EU_Extra!V$3),FALSE)=0,"",VLOOKUP($A189,EU_Extra!$A:$AD,COLUMN(EU_Extra!V$3),FALSE)),"")</f>
        <v/>
      </c>
      <c r="X189" s="3" t="str">
        <f>IFERROR(IF(VLOOKUP($A189,EU_Extra!$A:$AD,COLUMN(EU_Extra!W$3),FALSE)=0,"",VLOOKUP($A189,EU_Extra!$A:$AD,COLUMN(EU_Extra!W$3),FALSE)),"")</f>
        <v/>
      </c>
      <c r="Y189" s="3" t="str">
        <f>IFERROR(IF(VLOOKUP($A189,EU_Extra!$A:$AD,COLUMN(EU_Extra!X$3),FALSE)=0,"",VLOOKUP($A189,EU_Extra!$A:$AD,COLUMN(EU_Extra!X$3),FALSE)),"")</f>
        <v/>
      </c>
      <c r="Z189" s="3" t="str">
        <f>IFERROR(IF(VLOOKUP($A189,EU_Extra!$A:$AD,COLUMN(EU_Extra!Y$3),FALSE)=0,"",VLOOKUP($A189,EU_Extra!$A:$AD,COLUMN(EU_Extra!Y$3),FALSE)),"")</f>
        <v/>
      </c>
      <c r="AA189" s="157">
        <f t="shared" si="34"/>
        <v>0</v>
      </c>
      <c r="AB189" s="3">
        <f t="shared" si="35"/>
        <v>0</v>
      </c>
      <c r="AC189" s="3">
        <f t="shared" si="36"/>
        <v>0</v>
      </c>
      <c r="AD189" s="3">
        <f t="shared" si="37"/>
        <v>0</v>
      </c>
      <c r="AE189" s="3" t="str">
        <f t="shared" si="38"/>
        <v/>
      </c>
      <c r="AF189" s="3"/>
      <c r="AG189" s="3"/>
      <c r="AH189" s="3"/>
      <c r="AI189" s="3"/>
      <c r="AJ189" s="3" t="str">
        <f>IFERROR(IF(VLOOKUP($A189,EU_Extra!$A:$AD,COLUMN(EU_Extra!AC$3),FALSE)=0,"",VLOOKUP($A189,EU_Extra!$A:$AD,COLUMN(EU_Extra!AC$3),FALSE)),"")</f>
        <v/>
      </c>
      <c r="AK189" s="3" t="str">
        <f>IFERROR(IF(VLOOKUP($A189,EU_Extra!$A:$AD,COLUMN(EU_Extra!AD$3),FALSE)=0,"",VLOOKUP($A189,EU_Extra!$A:$AD,COLUMN(EU_Extra!AD$3),FALSE)),"")</f>
        <v/>
      </c>
      <c r="AO189" s="85" t="str">
        <f t="shared" si="39"/>
        <v>Ausfuhr_NR</v>
      </c>
      <c r="AP189" s="2" t="str">
        <f t="shared" si="40"/>
        <v>Ausfuhr</v>
      </c>
      <c r="AQ189" s="2" t="str">
        <f t="shared" si="41"/>
        <v>NR</v>
      </c>
      <c r="AR189" s="2" t="str">
        <f>VLOOKUP(AQ189,Countries!A:B,2,FALSE)</f>
        <v>Nauru</v>
      </c>
      <c r="AS189" s="3" t="str">
        <f t="shared" si="42"/>
        <v/>
      </c>
      <c r="AT189" s="3">
        <f t="shared" si="43"/>
        <v>0</v>
      </c>
      <c r="AU189" s="3" t="str">
        <f t="shared" si="44"/>
        <v/>
      </c>
      <c r="AV189" s="15" t="str">
        <f t="shared" si="45"/>
        <v/>
      </c>
      <c r="AW189" s="88" t="str">
        <f t="shared" si="46"/>
        <v/>
      </c>
      <c r="AX189" s="89">
        <f t="shared" si="47"/>
        <v>1.8599999999999997E-7</v>
      </c>
    </row>
    <row r="190" spans="1:50">
      <c r="A190" s="85" t="str">
        <f t="shared" si="33"/>
        <v>Ausfuhr_NP</v>
      </c>
      <c r="B190" s="2" t="str">
        <f t="shared" si="48"/>
        <v>Ausfuhr</v>
      </c>
      <c r="C190" s="1" t="str">
        <f>Countries!A189</f>
        <v>NP</v>
      </c>
      <c r="D190" s="3" t="str">
        <f>IFERROR(IF(VLOOKUP($A190,EU_Extra!$A:$AD,COLUMN(EU_Extra!#REF!),FALSE)=0,"",VLOOKUP($A190,EU_Extra!$A:$AD,COLUMN(EU_Extra!#REF!),FALSE)),"")</f>
        <v/>
      </c>
      <c r="E190" s="3" t="str">
        <f>IFERROR(IF(VLOOKUP($A190,EU_Extra!$A:$AD,COLUMN(EU_Extra!#REF!),FALSE)=0,"",VLOOKUP($A190,EU_Extra!$A:$AD,COLUMN(EU_Extra!#REF!),FALSE)),"")</f>
        <v/>
      </c>
      <c r="F190" s="3">
        <f>IFERROR(IF(VLOOKUP($A190,EU_Extra!$A:$AD,COLUMN(EU_Extra!E$3),FALSE)=0,"",VLOOKUP($A190,EU_Extra!$A:$AD,COLUMN(EU_Extra!E$3),FALSE)),"")</f>
        <v>0.19349999999999998</v>
      </c>
      <c r="G190" s="3">
        <f>IFERROR(IF(VLOOKUP($A190,EU_Extra!$A:$AD,COLUMN(EU_Extra!F$3),FALSE)=0,"",VLOOKUP($A190,EU_Extra!$A:$AD,COLUMN(EU_Extra!F$3),FALSE)),"")</f>
        <v>0.19349999999999998</v>
      </c>
      <c r="H190" s="3">
        <f>IFERROR(IF(VLOOKUP($A190,EU_Extra!$A:$AD,COLUMN(EU_Extra!G$3),FALSE)=0,"",VLOOKUP($A190,EU_Extra!$A:$AD,COLUMN(EU_Extra!G$3),FALSE)),"")</f>
        <v>0.3226</v>
      </c>
      <c r="I190" s="3">
        <f>IFERROR(IF(VLOOKUP($A190,EU_Extra!$A:$AD,COLUMN(EU_Extra!H$3),FALSE)=0,"",VLOOKUP($A190,EU_Extra!$A:$AD,COLUMN(EU_Extra!H$3),FALSE)),"")</f>
        <v>7.7974999999999994</v>
      </c>
      <c r="J190" s="3">
        <f>IFERROR(IF(VLOOKUP($A190,EU_Extra!$A:$AD,COLUMN(EU_Extra!I$3),FALSE)=0,"",VLOOKUP($A190,EU_Extra!$A:$AD,COLUMN(EU_Extra!I$3),FALSE)),"")</f>
        <v>0.25800000000000001</v>
      </c>
      <c r="K190" s="3" t="str">
        <f>IFERROR(IF(VLOOKUP($A190,EU_Extra!$A:$AD,COLUMN(EU_Extra!J$3),FALSE)=0,"",VLOOKUP($A190,EU_Extra!$A:$AD,COLUMN(EU_Extra!J$3),FALSE)),"")</f>
        <v/>
      </c>
      <c r="L190" s="3" t="str">
        <f>IFERROR(IF(VLOOKUP($A190,EU_Extra!$A:$AD,COLUMN(EU_Extra!K$3),FALSE)=0,"",VLOOKUP($A190,EU_Extra!$A:$AD,COLUMN(EU_Extra!K$3),FALSE)),"")</f>
        <v>Eps</v>
      </c>
      <c r="M190" s="3" t="str">
        <f>IFERROR(IF(VLOOKUP($A190,EU_Extra!$A:$AD,COLUMN(EU_Extra!L$3),FALSE)=0,"",VLOOKUP($A190,EU_Extra!$A:$AD,COLUMN(EU_Extra!L$3),FALSE)),"")</f>
        <v/>
      </c>
      <c r="N190" s="3">
        <f>IFERROR(IF(VLOOKUP($A190,EU_Extra!$A:$AD,COLUMN(EU_Extra!M$3),FALSE)=0,"",VLOOKUP($A190,EU_Extra!$A:$AD,COLUMN(EU_Extra!M$3),FALSE)),"")</f>
        <v>0.2089</v>
      </c>
      <c r="O190" s="3" t="str">
        <f>IFERROR(IF(VLOOKUP($A190,EU_Extra!$A:$AD,COLUMN(EU_Extra!N$3),FALSE)=0,"",VLOOKUP($A190,EU_Extra!$A:$AD,COLUMN(EU_Extra!N$3),FALSE)),"")</f>
        <v/>
      </c>
      <c r="P190" s="3">
        <f>IFERROR(IF(VLOOKUP($A190,EU_Extra!$A:$AD,COLUMN(EU_Extra!O$3),FALSE)=0,"",VLOOKUP($A190,EU_Extra!$A:$AD,COLUMN(EU_Extra!O$3),FALSE)),"")</f>
        <v>6.3E-2</v>
      </c>
      <c r="Q190" s="3">
        <f>IFERROR(IF(VLOOKUP($A190,EU_Extra!$A:$AD,COLUMN(EU_Extra!P$3),FALSE)=0,"",VLOOKUP($A190,EU_Extra!$A:$AD,COLUMN(EU_Extra!P$3),FALSE)),"")</f>
        <v>6.4519999999999994E-2</v>
      </c>
      <c r="R190" s="3" t="str">
        <f>IFERROR(IF(VLOOKUP($A190,EU_Extra!$A:$AD,COLUMN(EU_Extra!Q$3),FALSE)=0,"",VLOOKUP($A190,EU_Extra!$A:$AD,COLUMN(EU_Extra!Q$3),FALSE)),"")</f>
        <v/>
      </c>
      <c r="S190" s="3" t="str">
        <f>IFERROR(IF(VLOOKUP($A190,EU_Extra!$A:$AD,COLUMN(EU_Extra!R$3),FALSE)=0,"",VLOOKUP($A190,EU_Extra!$A:$AD,COLUMN(EU_Extra!R$3),FALSE)),"")</f>
        <v/>
      </c>
      <c r="T190" s="3" t="str">
        <f>IFERROR(IF(VLOOKUP($A190,EU_Extra!$A:$AD,COLUMN(EU_Extra!S$3),FALSE)=0,"",VLOOKUP($A190,EU_Extra!$A:$AD,COLUMN(EU_Extra!S$3),FALSE)),"")</f>
        <v/>
      </c>
      <c r="U190" s="3">
        <f>IFERROR(IF(VLOOKUP($A190,EU_Extra!$A:$AD,COLUMN(EU_Extra!T$3),FALSE)=0,"",VLOOKUP($A190,EU_Extra!$A:$AD,COLUMN(EU_Extra!T$3),FALSE)),"")</f>
        <v>0.04</v>
      </c>
      <c r="V190" s="3">
        <f>IFERROR(IF(VLOOKUP($A190,EU_Extra!$A:$AD,COLUMN(EU_Extra!U$3),FALSE)=0,"",VLOOKUP($A190,EU_Extra!$A:$AD,COLUMN(EU_Extra!U$3),FALSE)),"")</f>
        <v>1.0489999999999999</v>
      </c>
      <c r="W190" s="3" t="str">
        <f>IFERROR(IF(VLOOKUP($A190,EU_Extra!$A:$AD,COLUMN(EU_Extra!V$3),FALSE)=0,"",VLOOKUP($A190,EU_Extra!$A:$AD,COLUMN(EU_Extra!V$3),FALSE)),"")</f>
        <v/>
      </c>
      <c r="X190" s="3" t="str">
        <f>IFERROR(IF(VLOOKUP($A190,EU_Extra!$A:$AD,COLUMN(EU_Extra!W$3),FALSE)=0,"",VLOOKUP($A190,EU_Extra!$A:$AD,COLUMN(EU_Extra!W$3),FALSE)),"")</f>
        <v/>
      </c>
      <c r="Y190" s="3" t="str">
        <f>IFERROR(IF(VLOOKUP($A190,EU_Extra!$A:$AD,COLUMN(EU_Extra!X$3),FALSE)=0,"",VLOOKUP($A190,EU_Extra!$A:$AD,COLUMN(EU_Extra!X$3),FALSE)),"")</f>
        <v/>
      </c>
      <c r="Z190" s="3" t="str">
        <f>IFERROR(IF(VLOOKUP($A190,EU_Extra!$A:$AD,COLUMN(EU_Extra!Y$3),FALSE)=0,"",VLOOKUP($A190,EU_Extra!$A:$AD,COLUMN(EU_Extra!Y$3),FALSE)),"")</f>
        <v/>
      </c>
      <c r="AA190" s="157">
        <f t="shared" si="34"/>
        <v>2.7927</v>
      </c>
      <c r="AB190" s="3">
        <f t="shared" si="35"/>
        <v>0.04</v>
      </c>
      <c r="AC190" s="3">
        <f t="shared" si="36"/>
        <v>1.0489999999999999</v>
      </c>
      <c r="AD190" s="3">
        <f t="shared" si="37"/>
        <v>0</v>
      </c>
      <c r="AE190" s="3" t="str">
        <f t="shared" si="38"/>
        <v/>
      </c>
      <c r="AF190" s="3"/>
      <c r="AG190" s="3"/>
      <c r="AH190" s="3"/>
      <c r="AI190" s="3"/>
      <c r="AJ190" s="3" t="str">
        <f>IFERROR(IF(VLOOKUP($A190,EU_Extra!$A:$AD,COLUMN(EU_Extra!AC$3),FALSE)=0,"",VLOOKUP($A190,EU_Extra!$A:$AD,COLUMN(EU_Extra!AC$3),FALSE)),"")</f>
        <v/>
      </c>
      <c r="AK190" s="3" t="str">
        <f>IFERROR(IF(VLOOKUP($A190,EU_Extra!$A:$AD,COLUMN(EU_Extra!AD$3),FALSE)=0,"",VLOOKUP($A190,EU_Extra!$A:$AD,COLUMN(EU_Extra!AD$3),FALSE)),"")</f>
        <v/>
      </c>
      <c r="AO190" s="85" t="str">
        <f t="shared" si="39"/>
        <v>Ausfuhr_NP</v>
      </c>
      <c r="AP190" s="2" t="str">
        <f t="shared" si="40"/>
        <v>Ausfuhr</v>
      </c>
      <c r="AQ190" s="2" t="str">
        <f t="shared" si="41"/>
        <v>NP</v>
      </c>
      <c r="AR190" s="2" t="str">
        <f>VLOOKUP(AQ190,Countries!A:B,2,FALSE)</f>
        <v>Nepal</v>
      </c>
      <c r="AS190" s="3" t="str">
        <f t="shared" si="42"/>
        <v/>
      </c>
      <c r="AT190" s="3">
        <f t="shared" si="43"/>
        <v>0</v>
      </c>
      <c r="AU190" s="3" t="str">
        <f t="shared" si="44"/>
        <v/>
      </c>
      <c r="AV190" s="15" t="str">
        <f t="shared" si="45"/>
        <v/>
      </c>
      <c r="AW190" s="88" t="str">
        <f t="shared" si="46"/>
        <v/>
      </c>
      <c r="AX190" s="89">
        <f t="shared" si="47"/>
        <v>1.8699999999999997E-7</v>
      </c>
    </row>
    <row r="191" spans="1:50">
      <c r="A191" s="85" t="str">
        <f t="shared" si="33"/>
        <v>Ausfuhr_NC</v>
      </c>
      <c r="B191" s="2" t="str">
        <f t="shared" si="48"/>
        <v>Ausfuhr</v>
      </c>
      <c r="C191" s="1" t="str">
        <f>Countries!A190</f>
        <v>NC</v>
      </c>
      <c r="D191" s="3" t="str">
        <f>IFERROR(IF(VLOOKUP($A191,EU_Extra!$A:$AD,COLUMN(EU_Extra!#REF!),FALSE)=0,"",VLOOKUP($A191,EU_Extra!$A:$AD,COLUMN(EU_Extra!#REF!),FALSE)),"")</f>
        <v/>
      </c>
      <c r="E191" s="3" t="str">
        <f>IFERROR(IF(VLOOKUP($A191,EU_Extra!$A:$AD,COLUMN(EU_Extra!#REF!),FALSE)=0,"",VLOOKUP($A191,EU_Extra!$A:$AD,COLUMN(EU_Extra!#REF!),FALSE)),"")</f>
        <v/>
      </c>
      <c r="F191" s="3">
        <f>IFERROR(IF(VLOOKUP($A191,EU_Extra!$A:$AD,COLUMN(EU_Extra!E$3),FALSE)=0,"",VLOOKUP($A191,EU_Extra!$A:$AD,COLUMN(EU_Extra!E$3),FALSE)),"")</f>
        <v>0.58090799999999998</v>
      </c>
      <c r="G191" s="3">
        <f>IFERROR(IF(VLOOKUP($A191,EU_Extra!$A:$AD,COLUMN(EU_Extra!F$3),FALSE)=0,"",VLOOKUP($A191,EU_Extra!$A:$AD,COLUMN(EU_Extra!F$3),FALSE)),"")</f>
        <v>0.67542799999999992</v>
      </c>
      <c r="H191" s="3">
        <f>IFERROR(IF(VLOOKUP($A191,EU_Extra!$A:$AD,COLUMN(EU_Extra!G$3),FALSE)=0,"",VLOOKUP($A191,EU_Extra!$A:$AD,COLUMN(EU_Extra!G$3),FALSE)),"")</f>
        <v>0.72380800000000001</v>
      </c>
      <c r="I191" s="3">
        <f>IFERROR(IF(VLOOKUP($A191,EU_Extra!$A:$AD,COLUMN(EU_Extra!H$3),FALSE)=0,"",VLOOKUP($A191,EU_Extra!$A:$AD,COLUMN(EU_Extra!H$3),FALSE)),"")</f>
        <v>1.039952</v>
      </c>
      <c r="J191" s="3">
        <f>IFERROR(IF(VLOOKUP($A191,EU_Extra!$A:$AD,COLUMN(EU_Extra!I$3),FALSE)=0,"",VLOOKUP($A191,EU_Extra!$A:$AD,COLUMN(EU_Extra!I$3),FALSE)),"")</f>
        <v>0.58700799999999997</v>
      </c>
      <c r="K191" s="3">
        <f>IFERROR(IF(VLOOKUP($A191,EU_Extra!$A:$AD,COLUMN(EU_Extra!J$3),FALSE)=0,"",VLOOKUP($A191,EU_Extra!$A:$AD,COLUMN(EU_Extra!J$3),FALSE)),"")</f>
        <v>0.24762799999999999</v>
      </c>
      <c r="L191" s="3">
        <f>IFERROR(IF(VLOOKUP($A191,EU_Extra!$A:$AD,COLUMN(EU_Extra!K$3),FALSE)=0,"",VLOOKUP($A191,EU_Extra!$A:$AD,COLUMN(EU_Extra!K$3),FALSE)),"")</f>
        <v>0.25584800000000002</v>
      </c>
      <c r="M191" s="3">
        <f>IFERROR(IF(VLOOKUP($A191,EU_Extra!$A:$AD,COLUMN(EU_Extra!L$3),FALSE)=0,"",VLOOKUP($A191,EU_Extra!$A:$AD,COLUMN(EU_Extra!L$3),FALSE)),"")</f>
        <v>0.232684</v>
      </c>
      <c r="N191" s="3">
        <f>IFERROR(IF(VLOOKUP($A191,EU_Extra!$A:$AD,COLUMN(EU_Extra!M$3),FALSE)=0,"",VLOOKUP($A191,EU_Extra!$A:$AD,COLUMN(EU_Extra!M$3),FALSE)),"")</f>
        <v>0.21037783999999998</v>
      </c>
      <c r="O191" s="3">
        <f>IFERROR(IF(VLOOKUP($A191,EU_Extra!$A:$AD,COLUMN(EU_Extra!N$3),FALSE)=0,"",VLOOKUP($A191,EU_Extra!$A:$AD,COLUMN(EU_Extra!N$3),FALSE)),"")</f>
        <v>0.30743579999999998</v>
      </c>
      <c r="P191" s="3">
        <f>IFERROR(IF(VLOOKUP($A191,EU_Extra!$A:$AD,COLUMN(EU_Extra!O$3),FALSE)=0,"",VLOOKUP($A191,EU_Extra!$A:$AD,COLUMN(EU_Extra!O$3),FALSE)),"")</f>
        <v>0.43542499999999995</v>
      </c>
      <c r="Q191" s="3">
        <f>IFERROR(IF(VLOOKUP($A191,EU_Extra!$A:$AD,COLUMN(EU_Extra!P$3),FALSE)=0,"",VLOOKUP($A191,EU_Extra!$A:$AD,COLUMN(EU_Extra!P$3),FALSE)),"")</f>
        <v>0.39673947999999998</v>
      </c>
      <c r="R191" s="3">
        <f>IFERROR(IF(VLOOKUP($A191,EU_Extra!$A:$AD,COLUMN(EU_Extra!Q$3),FALSE)=0,"",VLOOKUP($A191,EU_Extra!$A:$AD,COLUMN(EU_Extra!Q$3),FALSE)),"")</f>
        <v>0.31567003999999999</v>
      </c>
      <c r="S191" s="3">
        <f>IFERROR(IF(VLOOKUP($A191,EU_Extra!$A:$AD,COLUMN(EU_Extra!R$3),FALSE)=0,"",VLOOKUP($A191,EU_Extra!$A:$AD,COLUMN(EU_Extra!R$3),FALSE)),"")</f>
        <v>0.39318976</v>
      </c>
      <c r="T191" s="3">
        <f>IFERROR(IF(VLOOKUP($A191,EU_Extra!$A:$AD,COLUMN(EU_Extra!S$3),FALSE)=0,"",VLOOKUP($A191,EU_Extra!$A:$AD,COLUMN(EU_Extra!S$3),FALSE)),"")</f>
        <v>0.36819888000000001</v>
      </c>
      <c r="U191" s="3">
        <f>IFERROR(IF(VLOOKUP($A191,EU_Extra!$A:$AD,COLUMN(EU_Extra!T$3),FALSE)=0,"",VLOOKUP($A191,EU_Extra!$A:$AD,COLUMN(EU_Extra!T$3),FALSE)),"")</f>
        <v>0.35920015999999999</v>
      </c>
      <c r="V191" s="3">
        <f>IFERROR(IF(VLOOKUP($A191,EU_Extra!$A:$AD,COLUMN(EU_Extra!U$3),FALSE)=0,"",VLOOKUP($A191,EU_Extra!$A:$AD,COLUMN(EU_Extra!U$3),FALSE)),"")</f>
        <v>0.32473359999999996</v>
      </c>
      <c r="W191" s="3">
        <f>IFERROR(IF(VLOOKUP($A191,EU_Extra!$A:$AD,COLUMN(EU_Extra!V$3),FALSE)=0,"",VLOOKUP($A191,EU_Extra!$A:$AD,COLUMN(EU_Extra!V$3),FALSE)),"")</f>
        <v>0.26658603999999997</v>
      </c>
      <c r="X191" s="3">
        <f>IFERROR(IF(VLOOKUP($A191,EU_Extra!$A:$AD,COLUMN(EU_Extra!W$3),FALSE)=0,"",VLOOKUP($A191,EU_Extra!$A:$AD,COLUMN(EU_Extra!W$3),FALSE)),"")</f>
        <v>0.22096067999999999</v>
      </c>
      <c r="Y191" s="3">
        <f>IFERROR(IF(VLOOKUP($A191,EU_Extra!$A:$AD,COLUMN(EU_Extra!X$3),FALSE)=0,"",VLOOKUP($A191,EU_Extra!$A:$AD,COLUMN(EU_Extra!X$3),FALSE)),"")</f>
        <v>0.22344767999999998</v>
      </c>
      <c r="Z191" s="3">
        <f>IFERROR(IF(VLOOKUP($A191,EU_Extra!$A:$AD,COLUMN(EU_Extra!Y$3),FALSE)=0,"",VLOOKUP($A191,EU_Extra!$A:$AD,COLUMN(EU_Extra!Y$3),FALSE)),"")</f>
        <v>0.21555724000000001</v>
      </c>
      <c r="AA191" s="157">
        <f t="shared" si="34"/>
        <v>0.78358933333333336</v>
      </c>
      <c r="AB191" s="3">
        <f t="shared" si="35"/>
        <v>0.37352960000000007</v>
      </c>
      <c r="AC191" s="3">
        <f t="shared" si="36"/>
        <v>0.27076010666666667</v>
      </c>
      <c r="AD191" s="3">
        <f t="shared" si="37"/>
        <v>0.23699813333333331</v>
      </c>
      <c r="AE191" s="3">
        <f t="shared" si="38"/>
        <v>0.21950246000000001</v>
      </c>
      <c r="AF191" s="3"/>
      <c r="AG191" s="3"/>
      <c r="AH191" s="3"/>
      <c r="AI191" s="3"/>
      <c r="AJ191" s="3" t="str">
        <f>IFERROR(IF(VLOOKUP($A191,EU_Extra!$A:$AD,COLUMN(EU_Extra!AC$3),FALSE)=0,"",VLOOKUP($A191,EU_Extra!$A:$AD,COLUMN(EU_Extra!AC$3),FALSE)),"")</f>
        <v/>
      </c>
      <c r="AK191" s="3" t="str">
        <f>IFERROR(IF(VLOOKUP($A191,EU_Extra!$A:$AD,COLUMN(EU_Extra!AD$3),FALSE)=0,"",VLOOKUP($A191,EU_Extra!$A:$AD,COLUMN(EU_Extra!AD$3),FALSE)),"")</f>
        <v/>
      </c>
      <c r="AO191" s="85" t="str">
        <f t="shared" si="39"/>
        <v>Ausfuhr_NC</v>
      </c>
      <c r="AP191" s="2" t="str">
        <f t="shared" si="40"/>
        <v>Ausfuhr</v>
      </c>
      <c r="AQ191" s="2" t="str">
        <f t="shared" si="41"/>
        <v>NC</v>
      </c>
      <c r="AR191" s="2" t="str">
        <f>VLOOKUP(AQ191,Countries!A:B,2,FALSE)</f>
        <v>Neukaledonien</v>
      </c>
      <c r="AS191" s="3">
        <f t="shared" si="42"/>
        <v>0.21555724000000001</v>
      </c>
      <c r="AT191" s="3">
        <f t="shared" si="43"/>
        <v>0.23699813333333331</v>
      </c>
      <c r="AU191" s="3">
        <f t="shared" si="44"/>
        <v>2.1440893333333294E-2</v>
      </c>
      <c r="AV191" s="15">
        <f t="shared" si="45"/>
        <v>9.946747257523994E-2</v>
      </c>
      <c r="AW191" s="88">
        <f t="shared" si="46"/>
        <v>2.2204555123698898E-4</v>
      </c>
      <c r="AX191" s="89">
        <f t="shared" si="47"/>
        <v>1.6412994446346235E-4</v>
      </c>
    </row>
    <row r="192" spans="1:50">
      <c r="A192" s="85" t="str">
        <f t="shared" si="33"/>
        <v>Ausfuhr_XZ</v>
      </c>
      <c r="B192" s="2" t="str">
        <f t="shared" si="48"/>
        <v>Ausfuhr</v>
      </c>
      <c r="C192" s="1" t="str">
        <f>Countries!A191</f>
        <v>XZ</v>
      </c>
      <c r="D192" s="3" t="str">
        <f>IFERROR(IF(VLOOKUP($A192,EU_Extra!$A:$AD,COLUMN(EU_Extra!#REF!),FALSE)=0,"",VLOOKUP($A192,EU_Extra!$A:$AD,COLUMN(EU_Extra!#REF!),FALSE)),"")</f>
        <v/>
      </c>
      <c r="E192" s="3" t="str">
        <f>IFERROR(IF(VLOOKUP($A192,EU_Extra!$A:$AD,COLUMN(EU_Extra!#REF!),FALSE)=0,"",VLOOKUP($A192,EU_Extra!$A:$AD,COLUMN(EU_Extra!#REF!),FALSE)),"")</f>
        <v/>
      </c>
      <c r="F192" s="3" t="str">
        <f>IFERROR(IF(VLOOKUP($A192,EU_Extra!$A:$AD,COLUMN(EU_Extra!E$3),FALSE)=0,"",VLOOKUP($A192,EU_Extra!$A:$AD,COLUMN(EU_Extra!E$3),FALSE)),"")</f>
        <v/>
      </c>
      <c r="G192" s="3" t="str">
        <f>IFERROR(IF(VLOOKUP($A192,EU_Extra!$A:$AD,COLUMN(EU_Extra!F$3),FALSE)=0,"",VLOOKUP($A192,EU_Extra!$A:$AD,COLUMN(EU_Extra!F$3),FALSE)),"")</f>
        <v/>
      </c>
      <c r="H192" s="3" t="str">
        <f>IFERROR(IF(VLOOKUP($A192,EU_Extra!$A:$AD,COLUMN(EU_Extra!G$3),FALSE)=0,"",VLOOKUP($A192,EU_Extra!$A:$AD,COLUMN(EU_Extra!G$3),FALSE)),"")</f>
        <v/>
      </c>
      <c r="I192" s="3" t="str">
        <f>IFERROR(IF(VLOOKUP($A192,EU_Extra!$A:$AD,COLUMN(EU_Extra!H$3),FALSE)=0,"",VLOOKUP($A192,EU_Extra!$A:$AD,COLUMN(EU_Extra!H$3),FALSE)),"")</f>
        <v/>
      </c>
      <c r="J192" s="3" t="str">
        <f>IFERROR(IF(VLOOKUP($A192,EU_Extra!$A:$AD,COLUMN(EU_Extra!I$3),FALSE)=0,"",VLOOKUP($A192,EU_Extra!$A:$AD,COLUMN(EU_Extra!I$3),FALSE)),"")</f>
        <v/>
      </c>
      <c r="K192" s="3" t="str">
        <f>IFERROR(IF(VLOOKUP($A192,EU_Extra!$A:$AD,COLUMN(EU_Extra!J$3),FALSE)=0,"",VLOOKUP($A192,EU_Extra!$A:$AD,COLUMN(EU_Extra!J$3),FALSE)),"")</f>
        <v/>
      </c>
      <c r="L192" s="3" t="str">
        <f>IFERROR(IF(VLOOKUP($A192,EU_Extra!$A:$AD,COLUMN(EU_Extra!K$3),FALSE)=0,"",VLOOKUP($A192,EU_Extra!$A:$AD,COLUMN(EU_Extra!K$3),FALSE)),"")</f>
        <v/>
      </c>
      <c r="M192" s="3" t="str">
        <f>IFERROR(IF(VLOOKUP($A192,EU_Extra!$A:$AD,COLUMN(EU_Extra!L$3),FALSE)=0,"",VLOOKUP($A192,EU_Extra!$A:$AD,COLUMN(EU_Extra!L$3),FALSE)),"")</f>
        <v/>
      </c>
      <c r="N192" s="3" t="str">
        <f>IFERROR(IF(VLOOKUP($A192,EU_Extra!$A:$AD,COLUMN(EU_Extra!M$3),FALSE)=0,"",VLOOKUP($A192,EU_Extra!$A:$AD,COLUMN(EU_Extra!M$3),FALSE)),"")</f>
        <v/>
      </c>
      <c r="O192" s="3" t="str">
        <f>IFERROR(IF(VLOOKUP($A192,EU_Extra!$A:$AD,COLUMN(EU_Extra!N$3),FALSE)=0,"",VLOOKUP($A192,EU_Extra!$A:$AD,COLUMN(EU_Extra!N$3),FALSE)),"")</f>
        <v/>
      </c>
      <c r="P192" s="3" t="str">
        <f>IFERROR(IF(VLOOKUP($A192,EU_Extra!$A:$AD,COLUMN(EU_Extra!O$3),FALSE)=0,"",VLOOKUP($A192,EU_Extra!$A:$AD,COLUMN(EU_Extra!O$3),FALSE)),"")</f>
        <v/>
      </c>
      <c r="Q192" s="3" t="str">
        <f>IFERROR(IF(VLOOKUP($A192,EU_Extra!$A:$AD,COLUMN(EU_Extra!P$3),FALSE)=0,"",VLOOKUP($A192,EU_Extra!$A:$AD,COLUMN(EU_Extra!P$3),FALSE)),"")</f>
        <v/>
      </c>
      <c r="R192" s="3" t="str">
        <f>IFERROR(IF(VLOOKUP($A192,EU_Extra!$A:$AD,COLUMN(EU_Extra!Q$3),FALSE)=0,"",VLOOKUP($A192,EU_Extra!$A:$AD,COLUMN(EU_Extra!Q$3),FALSE)),"")</f>
        <v/>
      </c>
      <c r="S192" s="3" t="str">
        <f>IFERROR(IF(VLOOKUP($A192,EU_Extra!$A:$AD,COLUMN(EU_Extra!R$3),FALSE)=0,"",VLOOKUP($A192,EU_Extra!$A:$AD,COLUMN(EU_Extra!R$3),FALSE)),"")</f>
        <v/>
      </c>
      <c r="T192" s="3" t="str">
        <f>IFERROR(IF(VLOOKUP($A192,EU_Extra!$A:$AD,COLUMN(EU_Extra!S$3),FALSE)=0,"",VLOOKUP($A192,EU_Extra!$A:$AD,COLUMN(EU_Extra!S$3),FALSE)),"")</f>
        <v/>
      </c>
      <c r="U192" s="3" t="str">
        <f>IFERROR(IF(VLOOKUP($A192,EU_Extra!$A:$AD,COLUMN(EU_Extra!T$3),FALSE)=0,"",VLOOKUP($A192,EU_Extra!$A:$AD,COLUMN(EU_Extra!T$3),FALSE)),"")</f>
        <v/>
      </c>
      <c r="V192" s="3" t="str">
        <f>IFERROR(IF(VLOOKUP($A192,EU_Extra!$A:$AD,COLUMN(EU_Extra!U$3),FALSE)=0,"",VLOOKUP($A192,EU_Extra!$A:$AD,COLUMN(EU_Extra!U$3),FALSE)),"")</f>
        <v/>
      </c>
      <c r="W192" s="3" t="str">
        <f>IFERROR(IF(VLOOKUP($A192,EU_Extra!$A:$AD,COLUMN(EU_Extra!V$3),FALSE)=0,"",VLOOKUP($A192,EU_Extra!$A:$AD,COLUMN(EU_Extra!V$3),FALSE)),"")</f>
        <v/>
      </c>
      <c r="X192" s="3" t="str">
        <f>IFERROR(IF(VLOOKUP($A192,EU_Extra!$A:$AD,COLUMN(EU_Extra!W$3),FALSE)=0,"",VLOOKUP($A192,EU_Extra!$A:$AD,COLUMN(EU_Extra!W$3),FALSE)),"")</f>
        <v/>
      </c>
      <c r="Y192" s="3" t="str">
        <f>IFERROR(IF(VLOOKUP($A192,EU_Extra!$A:$AD,COLUMN(EU_Extra!X$3),FALSE)=0,"",VLOOKUP($A192,EU_Extra!$A:$AD,COLUMN(EU_Extra!X$3),FALSE)),"")</f>
        <v/>
      </c>
      <c r="Z192" s="3" t="str">
        <f>IFERROR(IF(VLOOKUP($A192,EU_Extra!$A:$AD,COLUMN(EU_Extra!Y$3),FALSE)=0,"",VLOOKUP($A192,EU_Extra!$A:$AD,COLUMN(EU_Extra!Y$3),FALSE)),"")</f>
        <v/>
      </c>
      <c r="AA192" s="157">
        <f t="shared" si="34"/>
        <v>0</v>
      </c>
      <c r="AB192" s="3">
        <f t="shared" si="35"/>
        <v>0</v>
      </c>
      <c r="AC192" s="3">
        <f t="shared" si="36"/>
        <v>0</v>
      </c>
      <c r="AD192" s="3">
        <f t="shared" si="37"/>
        <v>0</v>
      </c>
      <c r="AE192" s="3" t="str">
        <f t="shared" si="38"/>
        <v/>
      </c>
      <c r="AF192" s="3"/>
      <c r="AG192" s="3"/>
      <c r="AH192" s="3"/>
      <c r="AI192" s="3"/>
      <c r="AJ192" s="3" t="str">
        <f>IFERROR(IF(VLOOKUP($A192,EU_Extra!$A:$AD,COLUMN(EU_Extra!AC$3),FALSE)=0,"",VLOOKUP($A192,EU_Extra!$A:$AD,COLUMN(EU_Extra!AC$3),FALSE)),"")</f>
        <v/>
      </c>
      <c r="AK192" s="3" t="str">
        <f>IFERROR(IF(VLOOKUP($A192,EU_Extra!$A:$AD,COLUMN(EU_Extra!AD$3),FALSE)=0,"",VLOOKUP($A192,EU_Extra!$A:$AD,COLUMN(EU_Extra!AD$3),FALSE)),"")</f>
        <v/>
      </c>
      <c r="AO192" s="85" t="str">
        <f t="shared" si="39"/>
        <v>Ausfuhr_XZ</v>
      </c>
      <c r="AP192" s="2" t="str">
        <f t="shared" si="40"/>
        <v>Ausfuhr</v>
      </c>
      <c r="AQ192" s="2" t="str">
        <f t="shared" si="41"/>
        <v>XZ</v>
      </c>
      <c r="AR192" s="2" t="str">
        <f>VLOOKUP(AQ192,Countries!A:B,2,FALSE)</f>
        <v>Neuseelandische Ozean</v>
      </c>
      <c r="AS192" s="3" t="str">
        <f t="shared" si="42"/>
        <v/>
      </c>
      <c r="AT192" s="3">
        <f t="shared" si="43"/>
        <v>0</v>
      </c>
      <c r="AU192" s="3" t="str">
        <f t="shared" si="44"/>
        <v/>
      </c>
      <c r="AV192" s="15" t="str">
        <f t="shared" si="45"/>
        <v/>
      </c>
      <c r="AW192" s="88" t="str">
        <f t="shared" si="46"/>
        <v/>
      </c>
      <c r="AX192" s="89">
        <f t="shared" si="47"/>
        <v>1.8899999999999999E-7</v>
      </c>
    </row>
    <row r="193" spans="1:50">
      <c r="A193" s="85" t="str">
        <f t="shared" si="33"/>
        <v>Ausfuhr_NZ</v>
      </c>
      <c r="B193" s="2" t="str">
        <f t="shared" si="48"/>
        <v>Ausfuhr</v>
      </c>
      <c r="C193" s="1" t="str">
        <f>Countries!A192</f>
        <v>NZ</v>
      </c>
      <c r="D193" s="3" t="str">
        <f>IFERROR(IF(VLOOKUP($A193,EU_Extra!$A:$AD,COLUMN(EU_Extra!#REF!),FALSE)=0,"",VLOOKUP($A193,EU_Extra!$A:$AD,COLUMN(EU_Extra!#REF!),FALSE)),"")</f>
        <v/>
      </c>
      <c r="E193" s="3" t="str">
        <f>IFERROR(IF(VLOOKUP($A193,EU_Extra!$A:$AD,COLUMN(EU_Extra!#REF!),FALSE)=0,"",VLOOKUP($A193,EU_Extra!$A:$AD,COLUMN(EU_Extra!#REF!),FALSE)),"")</f>
        <v/>
      </c>
      <c r="F193" s="3">
        <f>IFERROR(IF(VLOOKUP($A193,EU_Extra!$A:$AD,COLUMN(EU_Extra!E$3),FALSE)=0,"",VLOOKUP($A193,EU_Extra!$A:$AD,COLUMN(EU_Extra!E$3),FALSE)),"")</f>
        <v>1.0210569999999999</v>
      </c>
      <c r="G193" s="3">
        <f>IFERROR(IF(VLOOKUP($A193,EU_Extra!$A:$AD,COLUMN(EU_Extra!F$3),FALSE)=0,"",VLOOKUP($A193,EU_Extra!$A:$AD,COLUMN(EU_Extra!F$3),FALSE)),"")</f>
        <v>1.6999999999999999E-3</v>
      </c>
      <c r="H193" s="3">
        <f>IFERROR(IF(VLOOKUP($A193,EU_Extra!$A:$AD,COLUMN(EU_Extra!G$3),FALSE)=0,"",VLOOKUP($A193,EU_Extra!$A:$AD,COLUMN(EU_Extra!G$3),FALSE)),"")</f>
        <v>1.9636000000000001E-2</v>
      </c>
      <c r="I193" s="3">
        <f>IFERROR(IF(VLOOKUP($A193,EU_Extra!$A:$AD,COLUMN(EU_Extra!H$3),FALSE)=0,"",VLOOKUP($A193,EU_Extra!$A:$AD,COLUMN(EU_Extra!H$3),FALSE)),"")</f>
        <v>0.44422799999999996</v>
      </c>
      <c r="J193" s="3">
        <f>IFERROR(IF(VLOOKUP($A193,EU_Extra!$A:$AD,COLUMN(EU_Extra!I$3),FALSE)=0,"",VLOOKUP($A193,EU_Extra!$A:$AD,COLUMN(EU_Extra!I$3),FALSE)),"")</f>
        <v>3.986E-2</v>
      </c>
      <c r="K193" s="3">
        <f>IFERROR(IF(VLOOKUP($A193,EU_Extra!$A:$AD,COLUMN(EU_Extra!J$3),FALSE)=0,"",VLOOKUP($A193,EU_Extra!$A:$AD,COLUMN(EU_Extra!J$3),FALSE)),"")</f>
        <v>7.6839999999999999E-3</v>
      </c>
      <c r="L193" s="3">
        <f>IFERROR(IF(VLOOKUP($A193,EU_Extra!$A:$AD,COLUMN(EU_Extra!K$3),FALSE)=0,"",VLOOKUP($A193,EU_Extra!$A:$AD,COLUMN(EU_Extra!K$3),FALSE)),"")</f>
        <v>4.6440000000000006E-3</v>
      </c>
      <c r="M193" s="3">
        <f>IFERROR(IF(VLOOKUP($A193,EU_Extra!$A:$AD,COLUMN(EU_Extra!L$3),FALSE)=0,"",VLOOKUP($A193,EU_Extra!$A:$AD,COLUMN(EU_Extra!L$3),FALSE)),"")</f>
        <v>5.1719999999999995E-3</v>
      </c>
      <c r="N193" s="3">
        <f>IFERROR(IF(VLOOKUP($A193,EU_Extra!$A:$AD,COLUMN(EU_Extra!M$3),FALSE)=0,"",VLOOKUP($A193,EU_Extra!$A:$AD,COLUMN(EU_Extra!M$3),FALSE)),"")</f>
        <v>7.8361200000000002E-3</v>
      </c>
      <c r="O193" s="3">
        <f>IFERROR(IF(VLOOKUP($A193,EU_Extra!$A:$AD,COLUMN(EU_Extra!N$3),FALSE)=0,"",VLOOKUP($A193,EU_Extra!$A:$AD,COLUMN(EU_Extra!N$3),FALSE)),"")</f>
        <v>1.242852E-2</v>
      </c>
      <c r="P193" s="3">
        <f>IFERROR(IF(VLOOKUP($A193,EU_Extra!$A:$AD,COLUMN(EU_Extra!O$3),FALSE)=0,"",VLOOKUP($A193,EU_Extra!$A:$AD,COLUMN(EU_Extra!O$3),FALSE)),"")</f>
        <v>8.3170799999999993E-3</v>
      </c>
      <c r="Q193" s="3">
        <f>IFERROR(IF(VLOOKUP($A193,EU_Extra!$A:$AD,COLUMN(EU_Extra!P$3),FALSE)=0,"",VLOOKUP($A193,EU_Extra!$A:$AD,COLUMN(EU_Extra!P$3),FALSE)),"")</f>
        <v>1.6346879999999998E-2</v>
      </c>
      <c r="R193" s="3">
        <f>IFERROR(IF(VLOOKUP($A193,EU_Extra!$A:$AD,COLUMN(EU_Extra!Q$3),FALSE)=0,"",VLOOKUP($A193,EU_Extra!$A:$AD,COLUMN(EU_Extra!Q$3),FALSE)),"")</f>
        <v>5.6515599999999999E-3</v>
      </c>
      <c r="S193" s="3">
        <f>IFERROR(IF(VLOOKUP($A193,EU_Extra!$A:$AD,COLUMN(EU_Extra!R$3),FALSE)=0,"",VLOOKUP($A193,EU_Extra!$A:$AD,COLUMN(EU_Extra!R$3),FALSE)),"")</f>
        <v>9.8148799999999998E-3</v>
      </c>
      <c r="T193" s="3">
        <f>IFERROR(IF(VLOOKUP($A193,EU_Extra!$A:$AD,COLUMN(EU_Extra!S$3),FALSE)=0,"",VLOOKUP($A193,EU_Extra!$A:$AD,COLUMN(EU_Extra!S$3),FALSE)),"")</f>
        <v>8.5152400000000003E-3</v>
      </c>
      <c r="U193" s="3">
        <f>IFERROR(IF(VLOOKUP($A193,EU_Extra!$A:$AD,COLUMN(EU_Extra!T$3),FALSE)=0,"",VLOOKUP($A193,EU_Extra!$A:$AD,COLUMN(EU_Extra!T$3),FALSE)),"")</f>
        <v>1.17401596</v>
      </c>
      <c r="V193" s="3">
        <f>IFERROR(IF(VLOOKUP($A193,EU_Extra!$A:$AD,COLUMN(EU_Extra!U$3),FALSE)=0,"",VLOOKUP($A193,EU_Extra!$A:$AD,COLUMN(EU_Extra!U$3),FALSE)),"")</f>
        <v>1.66855464</v>
      </c>
      <c r="W193" s="3">
        <f>IFERROR(IF(VLOOKUP($A193,EU_Extra!$A:$AD,COLUMN(EU_Extra!V$3),FALSE)=0,"",VLOOKUP($A193,EU_Extra!$A:$AD,COLUMN(EU_Extra!V$3),FALSE)),"")</f>
        <v>2.2318173199999998</v>
      </c>
      <c r="X193" s="3">
        <f>IFERROR(IF(VLOOKUP($A193,EU_Extra!$A:$AD,COLUMN(EU_Extra!W$3),FALSE)=0,"",VLOOKUP($A193,EU_Extra!$A:$AD,COLUMN(EU_Extra!W$3),FALSE)),"")</f>
        <v>1.5690827199999999</v>
      </c>
      <c r="Y193" s="3">
        <f>IFERROR(IF(VLOOKUP($A193,EU_Extra!$A:$AD,COLUMN(EU_Extra!X$3),FALSE)=0,"",VLOOKUP($A193,EU_Extra!$A:$AD,COLUMN(EU_Extra!X$3),FALSE)),"")</f>
        <v>0.82305335999999996</v>
      </c>
      <c r="Z193" s="3">
        <f>IFERROR(IF(VLOOKUP($A193,EU_Extra!$A:$AD,COLUMN(EU_Extra!Y$3),FALSE)=0,"",VLOOKUP($A193,EU_Extra!$A:$AD,COLUMN(EU_Extra!Y$3),FALSE)),"")</f>
        <v>3.7527599999999999E-3</v>
      </c>
      <c r="AA193" s="157">
        <f t="shared" si="34"/>
        <v>0.16790799999999997</v>
      </c>
      <c r="AB193" s="3">
        <f t="shared" si="35"/>
        <v>0.39744869333333327</v>
      </c>
      <c r="AC193" s="3">
        <f t="shared" si="36"/>
        <v>1.8231515600000001</v>
      </c>
      <c r="AD193" s="3">
        <f t="shared" si="37"/>
        <v>1.5413177999999998</v>
      </c>
      <c r="AE193" s="3">
        <f t="shared" si="38"/>
        <v>0.41340305999999999</v>
      </c>
      <c r="AF193" s="3"/>
      <c r="AG193" s="3"/>
      <c r="AH193" s="3"/>
      <c r="AI193" s="3"/>
      <c r="AJ193" s="3" t="str">
        <f>IFERROR(IF(VLOOKUP($A193,EU_Extra!$A:$AD,COLUMN(EU_Extra!AC$3),FALSE)=0,"",VLOOKUP($A193,EU_Extra!$A:$AD,COLUMN(EU_Extra!AC$3),FALSE)),"")</f>
        <v/>
      </c>
      <c r="AK193" s="3" t="str">
        <f>IFERROR(IF(VLOOKUP($A193,EU_Extra!$A:$AD,COLUMN(EU_Extra!AD$3),FALSE)=0,"",VLOOKUP($A193,EU_Extra!$A:$AD,COLUMN(EU_Extra!AD$3),FALSE)),"")</f>
        <v/>
      </c>
      <c r="AO193" s="85" t="str">
        <f t="shared" si="39"/>
        <v>Ausfuhr_NZ</v>
      </c>
      <c r="AP193" s="2" t="str">
        <f t="shared" si="40"/>
        <v>Ausfuhr</v>
      </c>
      <c r="AQ193" s="2" t="str">
        <f t="shared" si="41"/>
        <v>NZ</v>
      </c>
      <c r="AR193" s="2" t="str">
        <f>VLOOKUP(AQ193,Countries!A:B,2,FALSE)</f>
        <v>Neuseeland</v>
      </c>
      <c r="AS193" s="3">
        <f t="shared" si="42"/>
        <v>3.7527599999999999E-3</v>
      </c>
      <c r="AT193" s="3">
        <f t="shared" si="43"/>
        <v>1.5413177999999998</v>
      </c>
      <c r="AU193" s="3">
        <f t="shared" si="44"/>
        <v>1.5375650399999998</v>
      </c>
      <c r="AV193" s="15" t="str">
        <f t="shared" si="45"/>
        <v/>
      </c>
      <c r="AW193" s="88">
        <f t="shared" si="46"/>
        <v>4.0524457428575477E-6</v>
      </c>
      <c r="AX193" s="89">
        <f t="shared" si="47"/>
        <v>1.0663867400930835E-3</v>
      </c>
    </row>
    <row r="194" spans="1:50">
      <c r="A194" s="85" t="str">
        <f t="shared" si="33"/>
        <v>Ausfuhr_NI</v>
      </c>
      <c r="B194" s="2" t="str">
        <f t="shared" si="48"/>
        <v>Ausfuhr</v>
      </c>
      <c r="C194" s="1" t="str">
        <f>Countries!A193</f>
        <v>NI</v>
      </c>
      <c r="D194" s="3" t="str">
        <f>IFERROR(IF(VLOOKUP($A194,EU_Extra!$A:$AD,COLUMN(EU_Extra!#REF!),FALSE)=0,"",VLOOKUP($A194,EU_Extra!$A:$AD,COLUMN(EU_Extra!#REF!),FALSE)),"")</f>
        <v/>
      </c>
      <c r="E194" s="3" t="str">
        <f>IFERROR(IF(VLOOKUP($A194,EU_Extra!$A:$AD,COLUMN(EU_Extra!#REF!),FALSE)=0,"",VLOOKUP($A194,EU_Extra!$A:$AD,COLUMN(EU_Extra!#REF!),FALSE)),"")</f>
        <v/>
      </c>
      <c r="F194" s="3" t="str">
        <f>IFERROR(IF(VLOOKUP($A194,EU_Extra!$A:$AD,COLUMN(EU_Extra!E$3),FALSE)=0,"",VLOOKUP($A194,EU_Extra!$A:$AD,COLUMN(EU_Extra!E$3),FALSE)),"")</f>
        <v/>
      </c>
      <c r="G194" s="3" t="str">
        <f>IFERROR(IF(VLOOKUP($A194,EU_Extra!$A:$AD,COLUMN(EU_Extra!F$3),FALSE)=0,"",VLOOKUP($A194,EU_Extra!$A:$AD,COLUMN(EU_Extra!F$3),FALSE)),"")</f>
        <v/>
      </c>
      <c r="H194" s="3" t="str">
        <f>IFERROR(IF(VLOOKUP($A194,EU_Extra!$A:$AD,COLUMN(EU_Extra!G$3),FALSE)=0,"",VLOOKUP($A194,EU_Extra!$A:$AD,COLUMN(EU_Extra!G$3),FALSE)),"")</f>
        <v/>
      </c>
      <c r="I194" s="3" t="str">
        <f>IFERROR(IF(VLOOKUP($A194,EU_Extra!$A:$AD,COLUMN(EU_Extra!H$3),FALSE)=0,"",VLOOKUP($A194,EU_Extra!$A:$AD,COLUMN(EU_Extra!H$3),FALSE)),"")</f>
        <v/>
      </c>
      <c r="J194" s="3" t="str">
        <f>IFERROR(IF(VLOOKUP($A194,EU_Extra!$A:$AD,COLUMN(EU_Extra!I$3),FALSE)=0,"",VLOOKUP($A194,EU_Extra!$A:$AD,COLUMN(EU_Extra!I$3),FALSE)),"")</f>
        <v/>
      </c>
      <c r="K194" s="3" t="str">
        <f>IFERROR(IF(VLOOKUP($A194,EU_Extra!$A:$AD,COLUMN(EU_Extra!J$3),FALSE)=0,"",VLOOKUP($A194,EU_Extra!$A:$AD,COLUMN(EU_Extra!J$3),FALSE)),"")</f>
        <v/>
      </c>
      <c r="L194" s="3" t="str">
        <f>IFERROR(IF(VLOOKUP($A194,EU_Extra!$A:$AD,COLUMN(EU_Extra!K$3),FALSE)=0,"",VLOOKUP($A194,EU_Extra!$A:$AD,COLUMN(EU_Extra!K$3),FALSE)),"")</f>
        <v/>
      </c>
      <c r="M194" s="3" t="str">
        <f>IFERROR(IF(VLOOKUP($A194,EU_Extra!$A:$AD,COLUMN(EU_Extra!L$3),FALSE)=0,"",VLOOKUP($A194,EU_Extra!$A:$AD,COLUMN(EU_Extra!L$3),FALSE)),"")</f>
        <v>Eps</v>
      </c>
      <c r="N194" s="3" t="str">
        <f>IFERROR(IF(VLOOKUP($A194,EU_Extra!$A:$AD,COLUMN(EU_Extra!M$3),FALSE)=0,"",VLOOKUP($A194,EU_Extra!$A:$AD,COLUMN(EU_Extra!M$3),FALSE)),"")</f>
        <v/>
      </c>
      <c r="O194" s="3" t="str">
        <f>IFERROR(IF(VLOOKUP($A194,EU_Extra!$A:$AD,COLUMN(EU_Extra!N$3),FALSE)=0,"",VLOOKUP($A194,EU_Extra!$A:$AD,COLUMN(EU_Extra!N$3),FALSE)),"")</f>
        <v/>
      </c>
      <c r="P194" s="3">
        <f>IFERROR(IF(VLOOKUP($A194,EU_Extra!$A:$AD,COLUMN(EU_Extra!O$3),FALSE)=0,"",VLOOKUP($A194,EU_Extra!$A:$AD,COLUMN(EU_Extra!O$3),FALSE)),"")</f>
        <v>6.0000000000000002E-6</v>
      </c>
      <c r="Q194" s="3">
        <f>IFERROR(IF(VLOOKUP($A194,EU_Extra!$A:$AD,COLUMN(EU_Extra!P$3),FALSE)=0,"",VLOOKUP($A194,EU_Extra!$A:$AD,COLUMN(EU_Extra!P$3),FALSE)),"")</f>
        <v>9.9999999999999995E-7</v>
      </c>
      <c r="R194" s="3">
        <f>IFERROR(IF(VLOOKUP($A194,EU_Extra!$A:$AD,COLUMN(EU_Extra!Q$3),FALSE)=0,"",VLOOKUP($A194,EU_Extra!$A:$AD,COLUMN(EU_Extra!Q$3),FALSE)),"")</f>
        <v>2.0032999999999999E-2</v>
      </c>
      <c r="S194" s="3">
        <f>IFERROR(IF(VLOOKUP($A194,EU_Extra!$A:$AD,COLUMN(EU_Extra!R$3),FALSE)=0,"",VLOOKUP($A194,EU_Extra!$A:$AD,COLUMN(EU_Extra!R$3),FALSE)),"")</f>
        <v>3.0000000000000001E-6</v>
      </c>
      <c r="T194" s="3">
        <f>IFERROR(IF(VLOOKUP($A194,EU_Extra!$A:$AD,COLUMN(EU_Extra!S$3),FALSE)=0,"",VLOOKUP($A194,EU_Extra!$A:$AD,COLUMN(EU_Extra!S$3),FALSE)),"")</f>
        <v>4.0000999999999995E-2</v>
      </c>
      <c r="U194" s="3">
        <f>IFERROR(IF(VLOOKUP($A194,EU_Extra!$A:$AD,COLUMN(EU_Extra!T$3),FALSE)=0,"",VLOOKUP($A194,EU_Extra!$A:$AD,COLUMN(EU_Extra!T$3),FALSE)),"")</f>
        <v>5.5069999999999997E-3</v>
      </c>
      <c r="V194" s="3">
        <f>IFERROR(IF(VLOOKUP($A194,EU_Extra!$A:$AD,COLUMN(EU_Extra!U$3),FALSE)=0,"",VLOOKUP($A194,EU_Extra!$A:$AD,COLUMN(EU_Extra!U$3),FALSE)),"")</f>
        <v>6.0000000000000001E-3</v>
      </c>
      <c r="W194" s="3">
        <f>IFERROR(IF(VLOOKUP($A194,EU_Extra!$A:$AD,COLUMN(EU_Extra!V$3),FALSE)=0,"",VLOOKUP($A194,EU_Extra!$A:$AD,COLUMN(EU_Extra!V$3),FALSE)),"")</f>
        <v>2.3199999999999998E-2</v>
      </c>
      <c r="X194" s="3">
        <f>IFERROR(IF(VLOOKUP($A194,EU_Extra!$A:$AD,COLUMN(EU_Extra!W$3),FALSE)=0,"",VLOOKUP($A194,EU_Extra!$A:$AD,COLUMN(EU_Extra!W$3),FALSE)),"")</f>
        <v>1.2E-2</v>
      </c>
      <c r="Y194" s="3">
        <f>IFERROR(IF(VLOOKUP($A194,EU_Extra!$A:$AD,COLUMN(EU_Extra!X$3),FALSE)=0,"",VLOOKUP($A194,EU_Extra!$A:$AD,COLUMN(EU_Extra!X$3),FALSE)),"")</f>
        <v>1.7599999999999998E-2</v>
      </c>
      <c r="Z194" s="3" t="str">
        <f>IFERROR(IF(VLOOKUP($A194,EU_Extra!$A:$AD,COLUMN(EU_Extra!Y$3),FALSE)=0,"",VLOOKUP($A194,EU_Extra!$A:$AD,COLUMN(EU_Extra!Y$3),FALSE)),"")</f>
        <v>Eps</v>
      </c>
      <c r="AA194" s="157">
        <f t="shared" si="34"/>
        <v>0</v>
      </c>
      <c r="AB194" s="3">
        <f t="shared" si="35"/>
        <v>1.5170333333333333E-2</v>
      </c>
      <c r="AC194" s="3">
        <f t="shared" si="36"/>
        <v>1.3733333333333334E-2</v>
      </c>
      <c r="AD194" s="3">
        <f t="shared" si="37"/>
        <v>1.7599999999999998E-2</v>
      </c>
      <c r="AE194" s="3">
        <f t="shared" si="38"/>
        <v>1.7599999999999998E-2</v>
      </c>
      <c r="AF194" s="3"/>
      <c r="AG194" s="3"/>
      <c r="AH194" s="3"/>
      <c r="AI194" s="3"/>
      <c r="AJ194" s="3" t="str">
        <f>IFERROR(IF(VLOOKUP($A194,EU_Extra!$A:$AD,COLUMN(EU_Extra!AC$3),FALSE)=0,"",VLOOKUP($A194,EU_Extra!$A:$AD,COLUMN(EU_Extra!AC$3),FALSE)),"")</f>
        <v/>
      </c>
      <c r="AK194" s="3" t="str">
        <f>IFERROR(IF(VLOOKUP($A194,EU_Extra!$A:$AD,COLUMN(EU_Extra!AD$3),FALSE)=0,"",VLOOKUP($A194,EU_Extra!$A:$AD,COLUMN(EU_Extra!AD$3),FALSE)),"")</f>
        <v/>
      </c>
      <c r="AO194" s="85" t="str">
        <f t="shared" si="39"/>
        <v>Ausfuhr_NI</v>
      </c>
      <c r="AP194" s="2" t="str">
        <f t="shared" si="40"/>
        <v>Ausfuhr</v>
      </c>
      <c r="AQ194" s="2" t="str">
        <f t="shared" si="41"/>
        <v>NI</v>
      </c>
      <c r="AR194" s="2" t="str">
        <f>VLOOKUP(AQ194,Countries!A:B,2,FALSE)</f>
        <v>Nicaragua</v>
      </c>
      <c r="AS194" s="3" t="str">
        <f t="shared" si="42"/>
        <v>Eps</v>
      </c>
      <c r="AT194" s="3">
        <f t="shared" si="43"/>
        <v>1.7599999999999998E-2</v>
      </c>
      <c r="AU194" s="3" t="str">
        <f t="shared" si="44"/>
        <v/>
      </c>
      <c r="AV194" s="15" t="str">
        <f t="shared" si="45"/>
        <v/>
      </c>
      <c r="AW194" s="88" t="str">
        <f t="shared" si="46"/>
        <v/>
      </c>
      <c r="AX194" s="89">
        <f t="shared" si="47"/>
        <v>1.2365687547005731E-5</v>
      </c>
    </row>
    <row r="195" spans="1:50">
      <c r="A195" s="85" t="str">
        <f t="shared" si="33"/>
        <v>Ausfuhr_QU</v>
      </c>
      <c r="B195" s="2" t="str">
        <f t="shared" si="48"/>
        <v>Ausfuhr</v>
      </c>
      <c r="C195" s="1" t="str">
        <f>Countries!A194</f>
        <v>QU</v>
      </c>
      <c r="D195" s="3" t="str">
        <f>IFERROR(IF(VLOOKUP($A195,EU_Extra!$A:$AD,COLUMN(EU_Extra!#REF!),FALSE)=0,"",VLOOKUP($A195,EU_Extra!$A:$AD,COLUMN(EU_Extra!#REF!),FALSE)),"")</f>
        <v/>
      </c>
      <c r="E195" s="3" t="str">
        <f>IFERROR(IF(VLOOKUP($A195,EU_Extra!$A:$AD,COLUMN(EU_Extra!#REF!),FALSE)=0,"",VLOOKUP($A195,EU_Extra!$A:$AD,COLUMN(EU_Extra!#REF!),FALSE)),"")</f>
        <v/>
      </c>
      <c r="F195" s="3" t="str">
        <f>IFERROR(IF(VLOOKUP($A195,EU_Extra!$A:$AD,COLUMN(EU_Extra!E$3),FALSE)=0,"",VLOOKUP($A195,EU_Extra!$A:$AD,COLUMN(EU_Extra!E$3),FALSE)),"")</f>
        <v/>
      </c>
      <c r="G195" s="3" t="str">
        <f>IFERROR(IF(VLOOKUP($A195,EU_Extra!$A:$AD,COLUMN(EU_Extra!F$3),FALSE)=0,"",VLOOKUP($A195,EU_Extra!$A:$AD,COLUMN(EU_Extra!F$3),FALSE)),"")</f>
        <v/>
      </c>
      <c r="H195" s="3" t="str">
        <f>IFERROR(IF(VLOOKUP($A195,EU_Extra!$A:$AD,COLUMN(EU_Extra!G$3),FALSE)=0,"",VLOOKUP($A195,EU_Extra!$A:$AD,COLUMN(EU_Extra!G$3),FALSE)),"")</f>
        <v/>
      </c>
      <c r="I195" s="3" t="str">
        <f>IFERROR(IF(VLOOKUP($A195,EU_Extra!$A:$AD,COLUMN(EU_Extra!H$3),FALSE)=0,"",VLOOKUP($A195,EU_Extra!$A:$AD,COLUMN(EU_Extra!H$3),FALSE)),"")</f>
        <v/>
      </c>
      <c r="J195" s="3" t="str">
        <f>IFERROR(IF(VLOOKUP($A195,EU_Extra!$A:$AD,COLUMN(EU_Extra!I$3),FALSE)=0,"",VLOOKUP($A195,EU_Extra!$A:$AD,COLUMN(EU_Extra!I$3),FALSE)),"")</f>
        <v/>
      </c>
      <c r="K195" s="3" t="str">
        <f>IFERROR(IF(VLOOKUP($A195,EU_Extra!$A:$AD,COLUMN(EU_Extra!J$3),FALSE)=0,"",VLOOKUP($A195,EU_Extra!$A:$AD,COLUMN(EU_Extra!J$3),FALSE)),"")</f>
        <v/>
      </c>
      <c r="L195" s="3" t="str">
        <f>IFERROR(IF(VLOOKUP($A195,EU_Extra!$A:$AD,COLUMN(EU_Extra!K$3),FALSE)=0,"",VLOOKUP($A195,EU_Extra!$A:$AD,COLUMN(EU_Extra!K$3),FALSE)),"")</f>
        <v/>
      </c>
      <c r="M195" s="3" t="str">
        <f>IFERROR(IF(VLOOKUP($A195,EU_Extra!$A:$AD,COLUMN(EU_Extra!L$3),FALSE)=0,"",VLOOKUP($A195,EU_Extra!$A:$AD,COLUMN(EU_Extra!L$3),FALSE)),"")</f>
        <v/>
      </c>
      <c r="N195" s="3" t="str">
        <f>IFERROR(IF(VLOOKUP($A195,EU_Extra!$A:$AD,COLUMN(EU_Extra!M$3),FALSE)=0,"",VLOOKUP($A195,EU_Extra!$A:$AD,COLUMN(EU_Extra!M$3),FALSE)),"")</f>
        <v/>
      </c>
      <c r="O195" s="3" t="str">
        <f>IFERROR(IF(VLOOKUP($A195,EU_Extra!$A:$AD,COLUMN(EU_Extra!N$3),FALSE)=0,"",VLOOKUP($A195,EU_Extra!$A:$AD,COLUMN(EU_Extra!N$3),FALSE)),"")</f>
        <v/>
      </c>
      <c r="P195" s="3" t="str">
        <f>IFERROR(IF(VLOOKUP($A195,EU_Extra!$A:$AD,COLUMN(EU_Extra!O$3),FALSE)=0,"",VLOOKUP($A195,EU_Extra!$A:$AD,COLUMN(EU_Extra!O$3),FALSE)),"")</f>
        <v/>
      </c>
      <c r="Q195" s="3" t="str">
        <f>IFERROR(IF(VLOOKUP($A195,EU_Extra!$A:$AD,COLUMN(EU_Extra!P$3),FALSE)=0,"",VLOOKUP($A195,EU_Extra!$A:$AD,COLUMN(EU_Extra!P$3),FALSE)),"")</f>
        <v/>
      </c>
      <c r="R195" s="3" t="str">
        <f>IFERROR(IF(VLOOKUP($A195,EU_Extra!$A:$AD,COLUMN(EU_Extra!Q$3),FALSE)=0,"",VLOOKUP($A195,EU_Extra!$A:$AD,COLUMN(EU_Extra!Q$3),FALSE)),"")</f>
        <v/>
      </c>
      <c r="S195" s="3" t="str">
        <f>IFERROR(IF(VLOOKUP($A195,EU_Extra!$A:$AD,COLUMN(EU_Extra!R$3),FALSE)=0,"",VLOOKUP($A195,EU_Extra!$A:$AD,COLUMN(EU_Extra!R$3),FALSE)),"")</f>
        <v/>
      </c>
      <c r="T195" s="3" t="str">
        <f>IFERROR(IF(VLOOKUP($A195,EU_Extra!$A:$AD,COLUMN(EU_Extra!S$3),FALSE)=0,"",VLOOKUP($A195,EU_Extra!$A:$AD,COLUMN(EU_Extra!S$3),FALSE)),"")</f>
        <v/>
      </c>
      <c r="U195" s="3" t="str">
        <f>IFERROR(IF(VLOOKUP($A195,EU_Extra!$A:$AD,COLUMN(EU_Extra!T$3),FALSE)=0,"",VLOOKUP($A195,EU_Extra!$A:$AD,COLUMN(EU_Extra!T$3),FALSE)),"")</f>
        <v/>
      </c>
      <c r="V195" s="3" t="str">
        <f>IFERROR(IF(VLOOKUP($A195,EU_Extra!$A:$AD,COLUMN(EU_Extra!U$3),FALSE)=0,"",VLOOKUP($A195,EU_Extra!$A:$AD,COLUMN(EU_Extra!U$3),FALSE)),"")</f>
        <v/>
      </c>
      <c r="W195" s="3" t="str">
        <f>IFERROR(IF(VLOOKUP($A195,EU_Extra!$A:$AD,COLUMN(EU_Extra!V$3),FALSE)=0,"",VLOOKUP($A195,EU_Extra!$A:$AD,COLUMN(EU_Extra!V$3),FALSE)),"")</f>
        <v/>
      </c>
      <c r="X195" s="3" t="str">
        <f>IFERROR(IF(VLOOKUP($A195,EU_Extra!$A:$AD,COLUMN(EU_Extra!W$3),FALSE)=0,"",VLOOKUP($A195,EU_Extra!$A:$AD,COLUMN(EU_Extra!W$3),FALSE)),"")</f>
        <v/>
      </c>
      <c r="Y195" s="3" t="str">
        <f>IFERROR(IF(VLOOKUP($A195,EU_Extra!$A:$AD,COLUMN(EU_Extra!X$3),FALSE)=0,"",VLOOKUP($A195,EU_Extra!$A:$AD,COLUMN(EU_Extra!X$3),FALSE)),"")</f>
        <v/>
      </c>
      <c r="Z195" s="3" t="str">
        <f>IFERROR(IF(VLOOKUP($A195,EU_Extra!$A:$AD,COLUMN(EU_Extra!Y$3),FALSE)=0,"",VLOOKUP($A195,EU_Extra!$A:$AD,COLUMN(EU_Extra!Y$3),FALSE)),"")</f>
        <v/>
      </c>
      <c r="AA195" s="157">
        <f t="shared" si="34"/>
        <v>0</v>
      </c>
      <c r="AB195" s="3">
        <f t="shared" si="35"/>
        <v>0</v>
      </c>
      <c r="AC195" s="3">
        <f t="shared" si="36"/>
        <v>0</v>
      </c>
      <c r="AD195" s="3">
        <f t="shared" si="37"/>
        <v>0</v>
      </c>
      <c r="AE195" s="3" t="str">
        <f t="shared" si="38"/>
        <v/>
      </c>
      <c r="AF195" s="3"/>
      <c r="AG195" s="3"/>
      <c r="AH195" s="3"/>
      <c r="AI195" s="3"/>
      <c r="AJ195" s="3" t="str">
        <f>IFERROR(IF(VLOOKUP($A195,EU_Extra!$A:$AD,COLUMN(EU_Extra!AC$3),FALSE)=0,"",VLOOKUP($A195,EU_Extra!$A:$AD,COLUMN(EU_Extra!AC$3),FALSE)),"")</f>
        <v/>
      </c>
      <c r="AK195" s="3" t="str">
        <f>IFERROR(IF(VLOOKUP($A195,EU_Extra!$A:$AD,COLUMN(EU_Extra!AD$3),FALSE)=0,"",VLOOKUP($A195,EU_Extra!$A:$AD,COLUMN(EU_Extra!AD$3),FALSE)),"")</f>
        <v/>
      </c>
      <c r="AO195" s="85" t="str">
        <f t="shared" si="39"/>
        <v>Ausfuhr_QU</v>
      </c>
      <c r="AP195" s="2" t="str">
        <f t="shared" si="40"/>
        <v>Ausfuhr</v>
      </c>
      <c r="AQ195" s="2" t="str">
        <f t="shared" si="41"/>
        <v>QU</v>
      </c>
      <c r="AR195" s="2" t="str">
        <f>VLOOKUP(AQ195,Countries!A:B,2,FALSE)</f>
        <v>Nicht ermittelte Länder und Gebiete</v>
      </c>
      <c r="AS195" s="3" t="str">
        <f t="shared" si="42"/>
        <v/>
      </c>
      <c r="AT195" s="3">
        <f t="shared" si="43"/>
        <v>0</v>
      </c>
      <c r="AU195" s="3" t="str">
        <f t="shared" si="44"/>
        <v/>
      </c>
      <c r="AV195" s="15" t="str">
        <f t="shared" si="45"/>
        <v/>
      </c>
      <c r="AW195" s="88" t="str">
        <f t="shared" si="46"/>
        <v/>
      </c>
      <c r="AX195" s="89">
        <f t="shared" si="47"/>
        <v>1.9199999999999997E-7</v>
      </c>
    </row>
    <row r="196" spans="1:50">
      <c r="A196" s="85" t="str">
        <f t="shared" si="33"/>
        <v>Ausfuhr_QV</v>
      </c>
      <c r="B196" s="2" t="str">
        <f t="shared" si="48"/>
        <v>Ausfuhr</v>
      </c>
      <c r="C196" s="1" t="str">
        <f>Countries!A195</f>
        <v>QV</v>
      </c>
      <c r="D196" s="3" t="str">
        <f>IFERROR(IF(VLOOKUP($A196,EU_Extra!$A:$AD,COLUMN(EU_Extra!#REF!),FALSE)=0,"",VLOOKUP($A196,EU_Extra!$A:$AD,COLUMN(EU_Extra!#REF!),FALSE)),"")</f>
        <v/>
      </c>
      <c r="E196" s="3" t="str">
        <f>IFERROR(IF(VLOOKUP($A196,EU_Extra!$A:$AD,COLUMN(EU_Extra!#REF!),FALSE)=0,"",VLOOKUP($A196,EU_Extra!$A:$AD,COLUMN(EU_Extra!#REF!),FALSE)),"")</f>
        <v/>
      </c>
      <c r="F196" s="3" t="str">
        <f>IFERROR(IF(VLOOKUP($A196,EU_Extra!$A:$AD,COLUMN(EU_Extra!E$3),FALSE)=0,"",VLOOKUP($A196,EU_Extra!$A:$AD,COLUMN(EU_Extra!E$3),FALSE)),"")</f>
        <v/>
      </c>
      <c r="G196" s="3" t="str">
        <f>IFERROR(IF(VLOOKUP($A196,EU_Extra!$A:$AD,COLUMN(EU_Extra!F$3),FALSE)=0,"",VLOOKUP($A196,EU_Extra!$A:$AD,COLUMN(EU_Extra!F$3),FALSE)),"")</f>
        <v/>
      </c>
      <c r="H196" s="3" t="str">
        <f>IFERROR(IF(VLOOKUP($A196,EU_Extra!$A:$AD,COLUMN(EU_Extra!G$3),FALSE)=0,"",VLOOKUP($A196,EU_Extra!$A:$AD,COLUMN(EU_Extra!G$3),FALSE)),"")</f>
        <v/>
      </c>
      <c r="I196" s="3" t="str">
        <f>IFERROR(IF(VLOOKUP($A196,EU_Extra!$A:$AD,COLUMN(EU_Extra!H$3),FALSE)=0,"",VLOOKUP($A196,EU_Extra!$A:$AD,COLUMN(EU_Extra!H$3),FALSE)),"")</f>
        <v/>
      </c>
      <c r="J196" s="3" t="str">
        <f>IFERROR(IF(VLOOKUP($A196,EU_Extra!$A:$AD,COLUMN(EU_Extra!I$3),FALSE)=0,"",VLOOKUP($A196,EU_Extra!$A:$AD,COLUMN(EU_Extra!I$3),FALSE)),"")</f>
        <v/>
      </c>
      <c r="K196" s="3" t="str">
        <f>IFERROR(IF(VLOOKUP($A196,EU_Extra!$A:$AD,COLUMN(EU_Extra!J$3),FALSE)=0,"",VLOOKUP($A196,EU_Extra!$A:$AD,COLUMN(EU_Extra!J$3),FALSE)),"")</f>
        <v/>
      </c>
      <c r="L196" s="3" t="str">
        <f>IFERROR(IF(VLOOKUP($A196,EU_Extra!$A:$AD,COLUMN(EU_Extra!K$3),FALSE)=0,"",VLOOKUP($A196,EU_Extra!$A:$AD,COLUMN(EU_Extra!K$3),FALSE)),"")</f>
        <v/>
      </c>
      <c r="M196" s="3" t="str">
        <f>IFERROR(IF(VLOOKUP($A196,EU_Extra!$A:$AD,COLUMN(EU_Extra!L$3),FALSE)=0,"",VLOOKUP($A196,EU_Extra!$A:$AD,COLUMN(EU_Extra!L$3),FALSE)),"")</f>
        <v/>
      </c>
      <c r="N196" s="3" t="str">
        <f>IFERROR(IF(VLOOKUP($A196,EU_Extra!$A:$AD,COLUMN(EU_Extra!M$3),FALSE)=0,"",VLOOKUP($A196,EU_Extra!$A:$AD,COLUMN(EU_Extra!M$3),FALSE)),"")</f>
        <v/>
      </c>
      <c r="O196" s="3" t="str">
        <f>IFERROR(IF(VLOOKUP($A196,EU_Extra!$A:$AD,COLUMN(EU_Extra!N$3),FALSE)=0,"",VLOOKUP($A196,EU_Extra!$A:$AD,COLUMN(EU_Extra!N$3),FALSE)),"")</f>
        <v/>
      </c>
      <c r="P196" s="3" t="str">
        <f>IFERROR(IF(VLOOKUP($A196,EU_Extra!$A:$AD,COLUMN(EU_Extra!O$3),FALSE)=0,"",VLOOKUP($A196,EU_Extra!$A:$AD,COLUMN(EU_Extra!O$3),FALSE)),"")</f>
        <v/>
      </c>
      <c r="Q196" s="3" t="str">
        <f>IFERROR(IF(VLOOKUP($A196,EU_Extra!$A:$AD,COLUMN(EU_Extra!P$3),FALSE)=0,"",VLOOKUP($A196,EU_Extra!$A:$AD,COLUMN(EU_Extra!P$3),FALSE)),"")</f>
        <v/>
      </c>
      <c r="R196" s="3" t="str">
        <f>IFERROR(IF(VLOOKUP($A196,EU_Extra!$A:$AD,COLUMN(EU_Extra!Q$3),FALSE)=0,"",VLOOKUP($A196,EU_Extra!$A:$AD,COLUMN(EU_Extra!Q$3),FALSE)),"")</f>
        <v/>
      </c>
      <c r="S196" s="3" t="str">
        <f>IFERROR(IF(VLOOKUP($A196,EU_Extra!$A:$AD,COLUMN(EU_Extra!R$3),FALSE)=0,"",VLOOKUP($A196,EU_Extra!$A:$AD,COLUMN(EU_Extra!R$3),FALSE)),"")</f>
        <v/>
      </c>
      <c r="T196" s="3" t="str">
        <f>IFERROR(IF(VLOOKUP($A196,EU_Extra!$A:$AD,COLUMN(EU_Extra!S$3),FALSE)=0,"",VLOOKUP($A196,EU_Extra!$A:$AD,COLUMN(EU_Extra!S$3),FALSE)),"")</f>
        <v/>
      </c>
      <c r="U196" s="3" t="str">
        <f>IFERROR(IF(VLOOKUP($A196,EU_Extra!$A:$AD,COLUMN(EU_Extra!T$3),FALSE)=0,"",VLOOKUP($A196,EU_Extra!$A:$AD,COLUMN(EU_Extra!T$3),FALSE)),"")</f>
        <v/>
      </c>
      <c r="V196" s="3" t="str">
        <f>IFERROR(IF(VLOOKUP($A196,EU_Extra!$A:$AD,COLUMN(EU_Extra!U$3),FALSE)=0,"",VLOOKUP($A196,EU_Extra!$A:$AD,COLUMN(EU_Extra!U$3),FALSE)),"")</f>
        <v/>
      </c>
      <c r="W196" s="3" t="str">
        <f>IFERROR(IF(VLOOKUP($A196,EU_Extra!$A:$AD,COLUMN(EU_Extra!V$3),FALSE)=0,"",VLOOKUP($A196,EU_Extra!$A:$AD,COLUMN(EU_Extra!V$3),FALSE)),"")</f>
        <v/>
      </c>
      <c r="X196" s="3" t="str">
        <f>IFERROR(IF(VLOOKUP($A196,EU_Extra!$A:$AD,COLUMN(EU_Extra!W$3),FALSE)=0,"",VLOOKUP($A196,EU_Extra!$A:$AD,COLUMN(EU_Extra!W$3),FALSE)),"")</f>
        <v/>
      </c>
      <c r="Y196" s="3" t="str">
        <f>IFERROR(IF(VLOOKUP($A196,EU_Extra!$A:$AD,COLUMN(EU_Extra!X$3),FALSE)=0,"",VLOOKUP($A196,EU_Extra!$A:$AD,COLUMN(EU_Extra!X$3),FALSE)),"")</f>
        <v/>
      </c>
      <c r="Z196" s="3" t="str">
        <f>IFERROR(IF(VLOOKUP($A196,EU_Extra!$A:$AD,COLUMN(EU_Extra!Y$3),FALSE)=0,"",VLOOKUP($A196,EU_Extra!$A:$AD,COLUMN(EU_Extra!Y$3),FALSE)),"")</f>
        <v/>
      </c>
      <c r="AA196" s="157">
        <f t="shared" si="34"/>
        <v>0</v>
      </c>
      <c r="AB196" s="3">
        <f t="shared" si="35"/>
        <v>0</v>
      </c>
      <c r="AC196" s="3">
        <f t="shared" si="36"/>
        <v>0</v>
      </c>
      <c r="AD196" s="3">
        <f t="shared" si="37"/>
        <v>0</v>
      </c>
      <c r="AE196" s="3" t="str">
        <f t="shared" si="38"/>
        <v/>
      </c>
      <c r="AF196" s="3"/>
      <c r="AG196" s="3"/>
      <c r="AH196" s="3"/>
      <c r="AI196" s="3"/>
      <c r="AJ196" s="3" t="str">
        <f>IFERROR(IF(VLOOKUP($A196,EU_Extra!$A:$AD,COLUMN(EU_Extra!AC$3),FALSE)=0,"",VLOOKUP($A196,EU_Extra!$A:$AD,COLUMN(EU_Extra!AC$3),FALSE)),"")</f>
        <v/>
      </c>
      <c r="AK196" s="3" t="str">
        <f>IFERROR(IF(VLOOKUP($A196,EU_Extra!$A:$AD,COLUMN(EU_Extra!AD$3),FALSE)=0,"",VLOOKUP($A196,EU_Extra!$A:$AD,COLUMN(EU_Extra!AD$3),FALSE)),"")</f>
        <v/>
      </c>
      <c r="AO196" s="85" t="str">
        <f t="shared" si="39"/>
        <v>Ausfuhr_QV</v>
      </c>
      <c r="AP196" s="2" t="str">
        <f t="shared" si="40"/>
        <v>Ausfuhr</v>
      </c>
      <c r="AQ196" s="2" t="str">
        <f t="shared" si="41"/>
        <v>QV</v>
      </c>
      <c r="AR196" s="2" t="str">
        <f>VLOOKUP(AQ196,Countries!A:B,2,FALSE)</f>
        <v>Nicht spezifizierte Länder und Gebiete im Rahmen des Intra_EU Warenverkehrs</v>
      </c>
      <c r="AS196" s="3" t="str">
        <f t="shared" si="42"/>
        <v/>
      </c>
      <c r="AT196" s="3">
        <f t="shared" si="43"/>
        <v>0</v>
      </c>
      <c r="AU196" s="3" t="str">
        <f t="shared" si="44"/>
        <v/>
      </c>
      <c r="AV196" s="15" t="str">
        <f t="shared" si="45"/>
        <v/>
      </c>
      <c r="AW196" s="88" t="str">
        <f t="shared" si="46"/>
        <v/>
      </c>
      <c r="AX196" s="89">
        <f t="shared" si="47"/>
        <v>1.9299999999999997E-7</v>
      </c>
    </row>
    <row r="197" spans="1:50">
      <c r="A197" s="85" t="str">
        <f t="shared" ref="A197:A227" si="49">CONCATENATE(B197,"_",C197)</f>
        <v>Ausfuhr_QW</v>
      </c>
      <c r="B197" s="2" t="str">
        <f t="shared" si="48"/>
        <v>Ausfuhr</v>
      </c>
      <c r="C197" s="1" t="str">
        <f>Countries!A196</f>
        <v>QW</v>
      </c>
      <c r="D197" s="3" t="str">
        <f>IFERROR(IF(VLOOKUP($A197,EU_Extra!$A:$AD,COLUMN(EU_Extra!#REF!),FALSE)=0,"",VLOOKUP($A197,EU_Extra!$A:$AD,COLUMN(EU_Extra!#REF!),FALSE)),"")</f>
        <v/>
      </c>
      <c r="E197" s="3" t="str">
        <f>IFERROR(IF(VLOOKUP($A197,EU_Extra!$A:$AD,COLUMN(EU_Extra!#REF!),FALSE)=0,"",VLOOKUP($A197,EU_Extra!$A:$AD,COLUMN(EU_Extra!#REF!),FALSE)),"")</f>
        <v/>
      </c>
      <c r="F197" s="3">
        <f>IFERROR(IF(VLOOKUP($A197,EU_Extra!$A:$AD,COLUMN(EU_Extra!E$3),FALSE)=0,"",VLOOKUP($A197,EU_Extra!$A:$AD,COLUMN(EU_Extra!E$3),FALSE)),"")</f>
        <v>1.1992239999999998</v>
      </c>
      <c r="G197" s="3">
        <f>IFERROR(IF(VLOOKUP($A197,EU_Extra!$A:$AD,COLUMN(EU_Extra!F$3),FALSE)=0,"",VLOOKUP($A197,EU_Extra!$A:$AD,COLUMN(EU_Extra!F$3),FALSE)),"")</f>
        <v>2.3330199999999999</v>
      </c>
      <c r="H197" s="3">
        <f>IFERROR(IF(VLOOKUP($A197,EU_Extra!$A:$AD,COLUMN(EU_Extra!G$3),FALSE)=0,"",VLOOKUP($A197,EU_Extra!$A:$AD,COLUMN(EU_Extra!G$3),FALSE)),"")</f>
        <v>4.1526759999999996</v>
      </c>
      <c r="I197" s="3">
        <f>IFERROR(IF(VLOOKUP($A197,EU_Extra!$A:$AD,COLUMN(EU_Extra!H$3),FALSE)=0,"",VLOOKUP($A197,EU_Extra!$A:$AD,COLUMN(EU_Extra!H$3),FALSE)),"")</f>
        <v>11.599303999999998</v>
      </c>
      <c r="J197" s="3">
        <f>IFERROR(IF(VLOOKUP($A197,EU_Extra!$A:$AD,COLUMN(EU_Extra!I$3),FALSE)=0,"",VLOOKUP($A197,EU_Extra!$A:$AD,COLUMN(EU_Extra!I$3),FALSE)),"")</f>
        <v>0.59750399999999992</v>
      </c>
      <c r="K197" s="3">
        <f>IFERROR(IF(VLOOKUP($A197,EU_Extra!$A:$AD,COLUMN(EU_Extra!J$3),FALSE)=0,"",VLOOKUP($A197,EU_Extra!$A:$AD,COLUMN(EU_Extra!J$3),FALSE)),"")</f>
        <v>0.62085999999999997</v>
      </c>
      <c r="L197" s="3">
        <f>IFERROR(IF(VLOOKUP($A197,EU_Extra!$A:$AD,COLUMN(EU_Extra!K$3),FALSE)=0,"",VLOOKUP($A197,EU_Extra!$A:$AD,COLUMN(EU_Extra!K$3),FALSE)),"")</f>
        <v>0.549176</v>
      </c>
      <c r="M197" s="3">
        <f>IFERROR(IF(VLOOKUP($A197,EU_Extra!$A:$AD,COLUMN(EU_Extra!L$3),FALSE)=0,"",VLOOKUP($A197,EU_Extra!$A:$AD,COLUMN(EU_Extra!L$3),FALSE)),"")</f>
        <v>6.6600000000000001E-3</v>
      </c>
      <c r="N197" s="3">
        <f>IFERROR(IF(VLOOKUP($A197,EU_Extra!$A:$AD,COLUMN(EU_Extra!M$3),FALSE)=0,"",VLOOKUP($A197,EU_Extra!$A:$AD,COLUMN(EU_Extra!M$3),FALSE)),"")</f>
        <v>1.95824E-2</v>
      </c>
      <c r="O197" s="3">
        <f>IFERROR(IF(VLOOKUP($A197,EU_Extra!$A:$AD,COLUMN(EU_Extra!N$3),FALSE)=0,"",VLOOKUP($A197,EU_Extra!$A:$AD,COLUMN(EU_Extra!N$3),FALSE)),"")</f>
        <v>2.3470199999999997E-2</v>
      </c>
      <c r="P197" s="3">
        <f>IFERROR(IF(VLOOKUP($A197,EU_Extra!$A:$AD,COLUMN(EU_Extra!O$3),FALSE)=0,"",VLOOKUP($A197,EU_Extra!$A:$AD,COLUMN(EU_Extra!O$3),FALSE)),"")</f>
        <v>1.915244E-2</v>
      </c>
      <c r="Q197" s="3">
        <f>IFERROR(IF(VLOOKUP($A197,EU_Extra!$A:$AD,COLUMN(EU_Extra!P$3),FALSE)=0,"",VLOOKUP($A197,EU_Extra!$A:$AD,COLUMN(EU_Extra!P$3),FALSE)),"")</f>
        <v>5.0305679999999998E-2</v>
      </c>
      <c r="R197" s="3">
        <f>IFERROR(IF(VLOOKUP($A197,EU_Extra!$A:$AD,COLUMN(EU_Extra!Q$3),FALSE)=0,"",VLOOKUP($A197,EU_Extra!$A:$AD,COLUMN(EU_Extra!Q$3),FALSE)),"")</f>
        <v>4.0916439999999998E-2</v>
      </c>
      <c r="S197" s="3">
        <f>IFERROR(IF(VLOOKUP($A197,EU_Extra!$A:$AD,COLUMN(EU_Extra!R$3),FALSE)=0,"",VLOOKUP($A197,EU_Extra!$A:$AD,COLUMN(EU_Extra!R$3),FALSE)),"")</f>
        <v>0.51007672000000004</v>
      </c>
      <c r="T197" s="3">
        <f>IFERROR(IF(VLOOKUP($A197,EU_Extra!$A:$AD,COLUMN(EU_Extra!S$3),FALSE)=0,"",VLOOKUP($A197,EU_Extra!$A:$AD,COLUMN(EU_Extra!S$3),FALSE)),"")</f>
        <v>0.63536051999999998</v>
      </c>
      <c r="U197" s="3">
        <f>IFERROR(IF(VLOOKUP($A197,EU_Extra!$A:$AD,COLUMN(EU_Extra!T$3),FALSE)=0,"",VLOOKUP($A197,EU_Extra!$A:$AD,COLUMN(EU_Extra!T$3),FALSE)),"")</f>
        <v>6.34422628</v>
      </c>
      <c r="V197" s="3">
        <f>IFERROR(IF(VLOOKUP($A197,EU_Extra!$A:$AD,COLUMN(EU_Extra!U$3),FALSE)=0,"",VLOOKUP($A197,EU_Extra!$A:$AD,COLUMN(EU_Extra!U$3),FALSE)),"")</f>
        <v>0.41233359999999997</v>
      </c>
      <c r="W197" s="3">
        <f>IFERROR(IF(VLOOKUP($A197,EU_Extra!$A:$AD,COLUMN(EU_Extra!V$3),FALSE)=0,"",VLOOKUP($A197,EU_Extra!$A:$AD,COLUMN(EU_Extra!V$3),FALSE)),"")</f>
        <v>3.1876179599999999</v>
      </c>
      <c r="X197" s="3">
        <f>IFERROR(IF(VLOOKUP($A197,EU_Extra!$A:$AD,COLUMN(EU_Extra!W$3),FALSE)=0,"",VLOOKUP($A197,EU_Extra!$A:$AD,COLUMN(EU_Extra!W$3),FALSE)),"")</f>
        <v>1.7221773600000001</v>
      </c>
      <c r="Y197" s="3">
        <f>IFERROR(IF(VLOOKUP($A197,EU_Extra!$A:$AD,COLUMN(EU_Extra!X$3),FALSE)=0,"",VLOOKUP($A197,EU_Extra!$A:$AD,COLUMN(EU_Extra!X$3),FALSE)),"")</f>
        <v>0.14416324</v>
      </c>
      <c r="Z197" s="3">
        <f>IFERROR(IF(VLOOKUP($A197,EU_Extra!$A:$AD,COLUMN(EU_Extra!Y$3),FALSE)=0,"",VLOOKUP($A197,EU_Extra!$A:$AD,COLUMN(EU_Extra!Y$3),FALSE)),"")</f>
        <v>2.632176E-2</v>
      </c>
      <c r="AA197" s="157">
        <f t="shared" ref="AA197:AA260" si="50">IFERROR(AVERAGE(H197:J197),0)</f>
        <v>5.4498279999999992</v>
      </c>
      <c r="AB197" s="3">
        <f t="shared" ref="AB197:AB260" si="51">IFERROR(AVERAGE(S197:U197),0)</f>
        <v>2.496554506666667</v>
      </c>
      <c r="AC197" s="3">
        <f t="shared" ref="AC197:AC260" si="52">IFERROR(AVERAGE(V197:X197),0)</f>
        <v>1.7740429733333334</v>
      </c>
      <c r="AD197" s="3">
        <f t="shared" ref="AD197:AD260" si="53">IFERROR(AVERAGE(W197:Y197),0)</f>
        <v>1.6846528533333334</v>
      </c>
      <c r="AE197" s="3">
        <f t="shared" ref="AE197:AE260" si="54">IFERROR(AVERAGE(Y197:Z197),"")</f>
        <v>8.5242499999999999E-2</v>
      </c>
      <c r="AF197" s="3"/>
      <c r="AG197" s="3"/>
      <c r="AH197" s="3"/>
      <c r="AI197" s="3"/>
      <c r="AJ197" s="3" t="str">
        <f>IFERROR(IF(VLOOKUP($A197,EU_Extra!$A:$AD,COLUMN(EU_Extra!AC$3),FALSE)=0,"",VLOOKUP($A197,EU_Extra!$A:$AD,COLUMN(EU_Extra!AC$3),FALSE)),"")</f>
        <v/>
      </c>
      <c r="AK197" s="3" t="str">
        <f>IFERROR(IF(VLOOKUP($A197,EU_Extra!$A:$AD,COLUMN(EU_Extra!AD$3),FALSE)=0,"",VLOOKUP($A197,EU_Extra!$A:$AD,COLUMN(EU_Extra!AD$3),FALSE)),"")</f>
        <v/>
      </c>
      <c r="AO197" s="85" t="str">
        <f t="shared" ref="AO197:AO260" si="55">CONCATENATE(AP197,"_",AQ197)</f>
        <v>Ausfuhr_QW</v>
      </c>
      <c r="AP197" s="2" t="str">
        <f t="shared" ref="AP197:AP260" si="56">B197</f>
        <v>Ausfuhr</v>
      </c>
      <c r="AQ197" s="2" t="str">
        <f t="shared" ref="AQ197:AQ260" si="57">C197</f>
        <v>QW</v>
      </c>
      <c r="AR197" s="2" t="str">
        <f>VLOOKUP(AQ197,Countries!A:B,2,FALSE)</f>
        <v>Nicht spezifizierte Länder und Gebiete im Rahmen des Warenverkehrs mit Drittländern</v>
      </c>
      <c r="AS197" s="3">
        <f t="shared" ref="AS197:AS260" si="58">HLOOKUP(AS$3,$C$3:$AK$1000,ROW($C197)-ROW($C$2),FALSE)</f>
        <v>2.632176E-2</v>
      </c>
      <c r="AT197" s="3">
        <f t="shared" ref="AT197:AT260" si="59">HLOOKUP(AT$3,$C$3:$AK$1000,ROW($C197)-ROW($C$2),FALSE)</f>
        <v>1.6846528533333334</v>
      </c>
      <c r="AU197" s="3">
        <f t="shared" ref="AU197:AU260" si="60">IFERROR(AT197-AS197,"")</f>
        <v>1.6583310933333333</v>
      </c>
      <c r="AV197" s="15" t="str">
        <f t="shared" ref="AV197:AV260" si="61">IFERROR(IF(OR(AU197/AS197&gt;1000%),"",AU197/AS197+ROW(A194)*0.0000001%),"")</f>
        <v/>
      </c>
      <c r="AW197" s="88">
        <f t="shared" ref="AW197:AW260" si="62">IFERROR(AS197/$AS$303+ROW(A194)*0.0000001%,"")</f>
        <v>2.7285092917350982E-5</v>
      </c>
      <c r="AX197" s="89">
        <f t="shared" ref="AX197:AX260" si="63">IFERROR(AT197/$AT$303+ROW(B194)*0.0000001%,"")</f>
        <v>1.1655418474150574E-3</v>
      </c>
    </row>
    <row r="198" spans="1:50">
      <c r="A198" s="85" t="str">
        <f t="shared" si="49"/>
        <v>Ausfuhr_AN</v>
      </c>
      <c r="B198" s="2" t="str">
        <f t="shared" ref="B198:B227" si="64">B197</f>
        <v>Ausfuhr</v>
      </c>
      <c r="C198" s="1" t="str">
        <f>Countries!A197</f>
        <v>AN</v>
      </c>
      <c r="D198" s="3" t="str">
        <f>IFERROR(IF(VLOOKUP($A198,EU_Extra!$A:$AD,COLUMN(EU_Extra!#REF!),FALSE)=0,"",VLOOKUP($A198,EU_Extra!$A:$AD,COLUMN(EU_Extra!#REF!),FALSE)),"")</f>
        <v/>
      </c>
      <c r="E198" s="3" t="str">
        <f>IFERROR(IF(VLOOKUP($A198,EU_Extra!$A:$AD,COLUMN(EU_Extra!#REF!),FALSE)=0,"",VLOOKUP($A198,EU_Extra!$A:$AD,COLUMN(EU_Extra!#REF!),FALSE)),"")</f>
        <v/>
      </c>
      <c r="F198" s="3">
        <f>IFERROR(IF(VLOOKUP($A198,EU_Extra!$A:$AD,COLUMN(EU_Extra!E$3),FALSE)=0,"",VLOOKUP($A198,EU_Extra!$A:$AD,COLUMN(EU_Extra!E$3),FALSE)),"")</f>
        <v>2.8969571999999997</v>
      </c>
      <c r="G198" s="3">
        <f>IFERROR(IF(VLOOKUP($A198,EU_Extra!$A:$AD,COLUMN(EU_Extra!F$3),FALSE)=0,"",VLOOKUP($A198,EU_Extra!$A:$AD,COLUMN(EU_Extra!F$3),FALSE)),"")</f>
        <v>24.202254</v>
      </c>
      <c r="H198" s="3">
        <f>IFERROR(IF(VLOOKUP($A198,EU_Extra!$A:$AD,COLUMN(EU_Extra!G$3),FALSE)=0,"",VLOOKUP($A198,EU_Extra!$A:$AD,COLUMN(EU_Extra!G$3),FALSE)),"")</f>
        <v>8.9694659999999988</v>
      </c>
      <c r="I198" s="3">
        <f>IFERROR(IF(VLOOKUP($A198,EU_Extra!$A:$AD,COLUMN(EU_Extra!H$3),FALSE)=0,"",VLOOKUP($A198,EU_Extra!$A:$AD,COLUMN(EU_Extra!H$3),FALSE)),"")</f>
        <v>5.9471759999999998</v>
      </c>
      <c r="J198" s="3">
        <f>IFERROR(IF(VLOOKUP($A198,EU_Extra!$A:$AD,COLUMN(EU_Extra!I$3),FALSE)=0,"",VLOOKUP($A198,EU_Extra!$A:$AD,COLUMN(EU_Extra!I$3),FALSE)),"")</f>
        <v>7.7716399999999997</v>
      </c>
      <c r="K198" s="3">
        <f>IFERROR(IF(VLOOKUP($A198,EU_Extra!$A:$AD,COLUMN(EU_Extra!J$3),FALSE)=0,"",VLOOKUP($A198,EU_Extra!$A:$AD,COLUMN(EU_Extra!J$3),FALSE)),"")</f>
        <v>2.5356E-2</v>
      </c>
      <c r="L198" s="3">
        <f>IFERROR(IF(VLOOKUP($A198,EU_Extra!$A:$AD,COLUMN(EU_Extra!K$3),FALSE)=0,"",VLOOKUP($A198,EU_Extra!$A:$AD,COLUMN(EU_Extra!K$3),FALSE)),"")</f>
        <v>1.9396E-2</v>
      </c>
      <c r="M198" s="3">
        <f>IFERROR(IF(VLOOKUP($A198,EU_Extra!$A:$AD,COLUMN(EU_Extra!L$3),FALSE)=0,"",VLOOKUP($A198,EU_Extra!$A:$AD,COLUMN(EU_Extra!L$3),FALSE)),"")</f>
        <v>2.2383999999999998E-2</v>
      </c>
      <c r="N198" s="3">
        <f>IFERROR(IF(VLOOKUP($A198,EU_Extra!$A:$AD,COLUMN(EU_Extra!M$3),FALSE)=0,"",VLOOKUP($A198,EU_Extra!$A:$AD,COLUMN(EU_Extra!M$3),FALSE)),"")</f>
        <v>3.6100519999999997E-2</v>
      </c>
      <c r="O198" s="3">
        <f>IFERROR(IF(VLOOKUP($A198,EU_Extra!$A:$AD,COLUMN(EU_Extra!N$3),FALSE)=0,"",VLOOKUP($A198,EU_Extra!$A:$AD,COLUMN(EU_Extra!N$3),FALSE)),"")</f>
        <v>4.8468200000000003E-2</v>
      </c>
      <c r="P198" s="3">
        <f>IFERROR(IF(VLOOKUP($A198,EU_Extra!$A:$AD,COLUMN(EU_Extra!O$3),FALSE)=0,"",VLOOKUP($A198,EU_Extra!$A:$AD,COLUMN(EU_Extra!O$3),FALSE)),"")</f>
        <v>5.4537479999999999E-2</v>
      </c>
      <c r="Q198" s="3">
        <f>IFERROR(IF(VLOOKUP($A198,EU_Extra!$A:$AD,COLUMN(EU_Extra!P$3),FALSE)=0,"",VLOOKUP($A198,EU_Extra!$A:$AD,COLUMN(EU_Extra!P$3),FALSE)),"")</f>
        <v>1.5395039999999999E-2</v>
      </c>
      <c r="R198" s="3" t="str">
        <f>IFERROR(IF(VLOOKUP($A198,EU_Extra!$A:$AD,COLUMN(EU_Extra!Q$3),FALSE)=0,"",VLOOKUP($A198,EU_Extra!$A:$AD,COLUMN(EU_Extra!Q$3),FALSE)),"")</f>
        <v/>
      </c>
      <c r="S198" s="3" t="str">
        <f>IFERROR(IF(VLOOKUP($A198,EU_Extra!$A:$AD,COLUMN(EU_Extra!R$3),FALSE)=0,"",VLOOKUP($A198,EU_Extra!$A:$AD,COLUMN(EU_Extra!R$3),FALSE)),"")</f>
        <v/>
      </c>
      <c r="T198" s="3" t="str">
        <f>IFERROR(IF(VLOOKUP($A198,EU_Extra!$A:$AD,COLUMN(EU_Extra!S$3),FALSE)=0,"",VLOOKUP($A198,EU_Extra!$A:$AD,COLUMN(EU_Extra!S$3),FALSE)),"")</f>
        <v/>
      </c>
      <c r="U198" s="3" t="str">
        <f>IFERROR(IF(VLOOKUP($A198,EU_Extra!$A:$AD,COLUMN(EU_Extra!T$3),FALSE)=0,"",VLOOKUP($A198,EU_Extra!$A:$AD,COLUMN(EU_Extra!T$3),FALSE)),"")</f>
        <v/>
      </c>
      <c r="V198" s="3" t="str">
        <f>IFERROR(IF(VLOOKUP($A198,EU_Extra!$A:$AD,COLUMN(EU_Extra!U$3),FALSE)=0,"",VLOOKUP($A198,EU_Extra!$A:$AD,COLUMN(EU_Extra!U$3),FALSE)),"")</f>
        <v/>
      </c>
      <c r="W198" s="3" t="str">
        <f>IFERROR(IF(VLOOKUP($A198,EU_Extra!$A:$AD,COLUMN(EU_Extra!V$3),FALSE)=0,"",VLOOKUP($A198,EU_Extra!$A:$AD,COLUMN(EU_Extra!V$3),FALSE)),"")</f>
        <v/>
      </c>
      <c r="X198" s="3" t="str">
        <f>IFERROR(IF(VLOOKUP($A198,EU_Extra!$A:$AD,COLUMN(EU_Extra!W$3),FALSE)=0,"",VLOOKUP($A198,EU_Extra!$A:$AD,COLUMN(EU_Extra!W$3),FALSE)),"")</f>
        <v/>
      </c>
      <c r="Y198" s="3" t="str">
        <f>IFERROR(IF(VLOOKUP($A198,EU_Extra!$A:$AD,COLUMN(EU_Extra!X$3),FALSE)=0,"",VLOOKUP($A198,EU_Extra!$A:$AD,COLUMN(EU_Extra!X$3),FALSE)),"")</f>
        <v/>
      </c>
      <c r="Z198" s="3" t="str">
        <f>IFERROR(IF(VLOOKUP($A198,EU_Extra!$A:$AD,COLUMN(EU_Extra!Y$3),FALSE)=0,"",VLOOKUP($A198,EU_Extra!$A:$AD,COLUMN(EU_Extra!Y$3),FALSE)),"")</f>
        <v/>
      </c>
      <c r="AA198" s="157">
        <f t="shared" si="50"/>
        <v>7.5627606666666667</v>
      </c>
      <c r="AB198" s="3">
        <f t="shared" si="51"/>
        <v>0</v>
      </c>
      <c r="AC198" s="3">
        <f t="shared" si="52"/>
        <v>0</v>
      </c>
      <c r="AD198" s="3">
        <f t="shared" si="53"/>
        <v>0</v>
      </c>
      <c r="AE198" s="3" t="str">
        <f t="shared" si="54"/>
        <v/>
      </c>
      <c r="AF198" s="3"/>
      <c r="AG198" s="3"/>
      <c r="AH198" s="3"/>
      <c r="AI198" s="3"/>
      <c r="AJ198" s="3" t="str">
        <f>IFERROR(IF(VLOOKUP($A198,EU_Extra!$A:$AD,COLUMN(EU_Extra!AC$3),FALSE)=0,"",VLOOKUP($A198,EU_Extra!$A:$AD,COLUMN(EU_Extra!AC$3),FALSE)),"")</f>
        <v/>
      </c>
      <c r="AK198" s="3" t="str">
        <f>IFERROR(IF(VLOOKUP($A198,EU_Extra!$A:$AD,COLUMN(EU_Extra!AD$3),FALSE)=0,"",VLOOKUP($A198,EU_Extra!$A:$AD,COLUMN(EU_Extra!AD$3),FALSE)),"")</f>
        <v/>
      </c>
      <c r="AO198" s="85" t="str">
        <f t="shared" si="55"/>
        <v>Ausfuhr_AN</v>
      </c>
      <c r="AP198" s="2" t="str">
        <f t="shared" si="56"/>
        <v>Ausfuhr</v>
      </c>
      <c r="AQ198" s="2" t="str">
        <f t="shared" si="57"/>
        <v>AN</v>
      </c>
      <c r="AR198" s="2" t="str">
        <f>VLOOKUP(AQ198,Countries!A:B,2,FALSE)</f>
        <v>NL Antillen</v>
      </c>
      <c r="AS198" s="3" t="str">
        <f t="shared" si="58"/>
        <v/>
      </c>
      <c r="AT198" s="3">
        <f t="shared" si="59"/>
        <v>0</v>
      </c>
      <c r="AU198" s="3" t="str">
        <f t="shared" si="60"/>
        <v/>
      </c>
      <c r="AV198" s="15" t="str">
        <f t="shared" si="61"/>
        <v/>
      </c>
      <c r="AW198" s="88" t="str">
        <f t="shared" si="62"/>
        <v/>
      </c>
      <c r="AX198" s="89">
        <f t="shared" si="63"/>
        <v>1.9499999999999996E-7</v>
      </c>
    </row>
    <row r="199" spans="1:50">
      <c r="A199" s="85" t="str">
        <f t="shared" si="49"/>
        <v>Ausfuhr_NL</v>
      </c>
      <c r="B199" s="2" t="str">
        <f t="shared" si="64"/>
        <v>Ausfuhr</v>
      </c>
      <c r="C199" s="1" t="str">
        <f>Countries!A198</f>
        <v>NL</v>
      </c>
      <c r="D199" s="3" t="str">
        <f>IFERROR(IF(VLOOKUP($A199,EU_Extra!$A:$AD,COLUMN(EU_Extra!#REF!),FALSE)=0,"",VLOOKUP($A199,EU_Extra!$A:$AD,COLUMN(EU_Extra!#REF!),FALSE)),"")</f>
        <v/>
      </c>
      <c r="E199" s="3" t="str">
        <f>IFERROR(IF(VLOOKUP($A199,EU_Extra!$A:$AD,COLUMN(EU_Extra!#REF!),FALSE)=0,"",VLOOKUP($A199,EU_Extra!$A:$AD,COLUMN(EU_Extra!#REF!),FALSE)),"")</f>
        <v/>
      </c>
      <c r="F199" s="3" t="str">
        <f>IFERROR(IF(VLOOKUP($A199,EU_Extra!$A:$AD,COLUMN(EU_Extra!E$3),FALSE)=0,"",VLOOKUP($A199,EU_Extra!$A:$AD,COLUMN(EU_Extra!E$3),FALSE)),"")</f>
        <v/>
      </c>
      <c r="G199" s="3" t="str">
        <f>IFERROR(IF(VLOOKUP($A199,EU_Extra!$A:$AD,COLUMN(EU_Extra!F$3),FALSE)=0,"",VLOOKUP($A199,EU_Extra!$A:$AD,COLUMN(EU_Extra!F$3),FALSE)),"")</f>
        <v/>
      </c>
      <c r="H199" s="3" t="str">
        <f>IFERROR(IF(VLOOKUP($A199,EU_Extra!$A:$AD,COLUMN(EU_Extra!G$3),FALSE)=0,"",VLOOKUP($A199,EU_Extra!$A:$AD,COLUMN(EU_Extra!G$3),FALSE)),"")</f>
        <v/>
      </c>
      <c r="I199" s="3" t="str">
        <f>IFERROR(IF(VLOOKUP($A199,EU_Extra!$A:$AD,COLUMN(EU_Extra!H$3),FALSE)=0,"",VLOOKUP($A199,EU_Extra!$A:$AD,COLUMN(EU_Extra!H$3),FALSE)),"")</f>
        <v/>
      </c>
      <c r="J199" s="3" t="str">
        <f>IFERROR(IF(VLOOKUP($A199,EU_Extra!$A:$AD,COLUMN(EU_Extra!I$3),FALSE)=0,"",VLOOKUP($A199,EU_Extra!$A:$AD,COLUMN(EU_Extra!I$3),FALSE)),"")</f>
        <v/>
      </c>
      <c r="K199" s="3" t="str">
        <f>IFERROR(IF(VLOOKUP($A199,EU_Extra!$A:$AD,COLUMN(EU_Extra!J$3),FALSE)=0,"",VLOOKUP($A199,EU_Extra!$A:$AD,COLUMN(EU_Extra!J$3),FALSE)),"")</f>
        <v/>
      </c>
      <c r="L199" s="3" t="str">
        <f>IFERROR(IF(VLOOKUP($A199,EU_Extra!$A:$AD,COLUMN(EU_Extra!K$3),FALSE)=0,"",VLOOKUP($A199,EU_Extra!$A:$AD,COLUMN(EU_Extra!K$3),FALSE)),"")</f>
        <v/>
      </c>
      <c r="M199" s="3" t="str">
        <f>IFERROR(IF(VLOOKUP($A199,EU_Extra!$A:$AD,COLUMN(EU_Extra!L$3),FALSE)=0,"",VLOOKUP($A199,EU_Extra!$A:$AD,COLUMN(EU_Extra!L$3),FALSE)),"")</f>
        <v/>
      </c>
      <c r="N199" s="3" t="str">
        <f>IFERROR(IF(VLOOKUP($A199,EU_Extra!$A:$AD,COLUMN(EU_Extra!M$3),FALSE)=0,"",VLOOKUP($A199,EU_Extra!$A:$AD,COLUMN(EU_Extra!M$3),FALSE)),"")</f>
        <v/>
      </c>
      <c r="O199" s="3" t="str">
        <f>IFERROR(IF(VLOOKUP($A199,EU_Extra!$A:$AD,COLUMN(EU_Extra!N$3),FALSE)=0,"",VLOOKUP($A199,EU_Extra!$A:$AD,COLUMN(EU_Extra!N$3),FALSE)),"")</f>
        <v/>
      </c>
      <c r="P199" s="3" t="str">
        <f>IFERROR(IF(VLOOKUP($A199,EU_Extra!$A:$AD,COLUMN(EU_Extra!O$3),FALSE)=0,"",VLOOKUP($A199,EU_Extra!$A:$AD,COLUMN(EU_Extra!O$3),FALSE)),"")</f>
        <v/>
      </c>
      <c r="Q199" s="3" t="str">
        <f>IFERROR(IF(VLOOKUP($A199,EU_Extra!$A:$AD,COLUMN(EU_Extra!P$3),FALSE)=0,"",VLOOKUP($A199,EU_Extra!$A:$AD,COLUMN(EU_Extra!P$3),FALSE)),"")</f>
        <v/>
      </c>
      <c r="R199" s="3" t="str">
        <f>IFERROR(IF(VLOOKUP($A199,EU_Extra!$A:$AD,COLUMN(EU_Extra!Q$3),FALSE)=0,"",VLOOKUP($A199,EU_Extra!$A:$AD,COLUMN(EU_Extra!Q$3),FALSE)),"")</f>
        <v/>
      </c>
      <c r="S199" s="3" t="str">
        <f>IFERROR(IF(VLOOKUP($A199,EU_Extra!$A:$AD,COLUMN(EU_Extra!R$3),FALSE)=0,"",VLOOKUP($A199,EU_Extra!$A:$AD,COLUMN(EU_Extra!R$3),FALSE)),"")</f>
        <v/>
      </c>
      <c r="T199" s="3" t="str">
        <f>IFERROR(IF(VLOOKUP($A199,EU_Extra!$A:$AD,COLUMN(EU_Extra!S$3),FALSE)=0,"",VLOOKUP($A199,EU_Extra!$A:$AD,COLUMN(EU_Extra!S$3),FALSE)),"")</f>
        <v/>
      </c>
      <c r="U199" s="3" t="str">
        <f>IFERROR(IF(VLOOKUP($A199,EU_Extra!$A:$AD,COLUMN(EU_Extra!T$3),FALSE)=0,"",VLOOKUP($A199,EU_Extra!$A:$AD,COLUMN(EU_Extra!T$3),FALSE)),"")</f>
        <v/>
      </c>
      <c r="V199" s="3" t="str">
        <f>IFERROR(IF(VLOOKUP($A199,EU_Extra!$A:$AD,COLUMN(EU_Extra!U$3),FALSE)=0,"",VLOOKUP($A199,EU_Extra!$A:$AD,COLUMN(EU_Extra!U$3),FALSE)),"")</f>
        <v/>
      </c>
      <c r="W199" s="3" t="str">
        <f>IFERROR(IF(VLOOKUP($A199,EU_Extra!$A:$AD,COLUMN(EU_Extra!V$3),FALSE)=0,"",VLOOKUP($A199,EU_Extra!$A:$AD,COLUMN(EU_Extra!V$3),FALSE)),"")</f>
        <v/>
      </c>
      <c r="X199" s="3" t="str">
        <f>IFERROR(IF(VLOOKUP($A199,EU_Extra!$A:$AD,COLUMN(EU_Extra!W$3),FALSE)=0,"",VLOOKUP($A199,EU_Extra!$A:$AD,COLUMN(EU_Extra!W$3),FALSE)),"")</f>
        <v/>
      </c>
      <c r="Y199" s="3" t="str">
        <f>IFERROR(IF(VLOOKUP($A199,EU_Extra!$A:$AD,COLUMN(EU_Extra!X$3),FALSE)=0,"",VLOOKUP($A199,EU_Extra!$A:$AD,COLUMN(EU_Extra!X$3),FALSE)),"")</f>
        <v/>
      </c>
      <c r="Z199" s="3" t="str">
        <f>IFERROR(IF(VLOOKUP($A199,EU_Extra!$A:$AD,COLUMN(EU_Extra!Y$3),FALSE)=0,"",VLOOKUP($A199,EU_Extra!$A:$AD,COLUMN(EU_Extra!Y$3),FALSE)),"")</f>
        <v/>
      </c>
      <c r="AA199" s="157">
        <f t="shared" si="50"/>
        <v>0</v>
      </c>
      <c r="AB199" s="3">
        <f t="shared" si="51"/>
        <v>0</v>
      </c>
      <c r="AC199" s="3">
        <f t="shared" si="52"/>
        <v>0</v>
      </c>
      <c r="AD199" s="3">
        <f t="shared" si="53"/>
        <v>0</v>
      </c>
      <c r="AE199" s="3" t="str">
        <f t="shared" si="54"/>
        <v/>
      </c>
      <c r="AF199" s="3"/>
      <c r="AG199" s="3"/>
      <c r="AH199" s="3"/>
      <c r="AI199" s="3"/>
      <c r="AJ199" s="3" t="str">
        <f>IFERROR(IF(VLOOKUP($A199,EU_Extra!$A:$AD,COLUMN(EU_Extra!AC$3),FALSE)=0,"",VLOOKUP($A199,EU_Extra!$A:$AD,COLUMN(EU_Extra!AC$3),FALSE)),"")</f>
        <v/>
      </c>
      <c r="AK199" s="3" t="str">
        <f>IFERROR(IF(VLOOKUP($A199,EU_Extra!$A:$AD,COLUMN(EU_Extra!AD$3),FALSE)=0,"",VLOOKUP($A199,EU_Extra!$A:$AD,COLUMN(EU_Extra!AD$3),FALSE)),"")</f>
        <v/>
      </c>
      <c r="AO199" s="85" t="str">
        <f t="shared" si="55"/>
        <v>Ausfuhr_NL</v>
      </c>
      <c r="AP199" s="2" t="str">
        <f t="shared" si="56"/>
        <v>Ausfuhr</v>
      </c>
      <c r="AQ199" s="2" t="str">
        <f t="shared" si="57"/>
        <v>NL</v>
      </c>
      <c r="AR199" s="2" t="str">
        <f>VLOOKUP(AQ199,Countries!A:B,2,FALSE)</f>
        <v>Niederlande</v>
      </c>
      <c r="AS199" s="3" t="str">
        <f t="shared" si="58"/>
        <v/>
      </c>
      <c r="AT199" s="3">
        <f t="shared" si="59"/>
        <v>0</v>
      </c>
      <c r="AU199" s="3" t="str">
        <f t="shared" si="60"/>
        <v/>
      </c>
      <c r="AV199" s="15" t="str">
        <f t="shared" si="61"/>
        <v/>
      </c>
      <c r="AW199" s="88" t="str">
        <f t="shared" si="62"/>
        <v/>
      </c>
      <c r="AX199" s="89">
        <f t="shared" si="63"/>
        <v>1.9599999999999998E-7</v>
      </c>
    </row>
    <row r="200" spans="1:50">
      <c r="A200" s="85" t="str">
        <f t="shared" si="49"/>
        <v>Ausfuhr_NE</v>
      </c>
      <c r="B200" s="2" t="str">
        <f t="shared" si="64"/>
        <v>Ausfuhr</v>
      </c>
      <c r="C200" s="1" t="str">
        <f>Countries!A199</f>
        <v>NE</v>
      </c>
      <c r="D200" s="3" t="str">
        <f>IFERROR(IF(VLOOKUP($A200,EU_Extra!$A:$AD,COLUMN(EU_Extra!#REF!),FALSE)=0,"",VLOOKUP($A200,EU_Extra!$A:$AD,COLUMN(EU_Extra!#REF!),FALSE)),"")</f>
        <v/>
      </c>
      <c r="E200" s="3" t="str">
        <f>IFERROR(IF(VLOOKUP($A200,EU_Extra!$A:$AD,COLUMN(EU_Extra!#REF!),FALSE)=0,"",VLOOKUP($A200,EU_Extra!$A:$AD,COLUMN(EU_Extra!#REF!),FALSE)),"")</f>
        <v/>
      </c>
      <c r="F200" s="3">
        <f>IFERROR(IF(VLOOKUP($A200,EU_Extra!$A:$AD,COLUMN(EU_Extra!E$3),FALSE)=0,"",VLOOKUP($A200,EU_Extra!$A:$AD,COLUMN(EU_Extra!E$3),FALSE)),"")</f>
        <v>8.7082999999999995</v>
      </c>
      <c r="G200" s="3">
        <f>IFERROR(IF(VLOOKUP($A200,EU_Extra!$A:$AD,COLUMN(EU_Extra!F$3),FALSE)=0,"",VLOOKUP($A200,EU_Extra!$A:$AD,COLUMN(EU_Extra!F$3),FALSE)),"")</f>
        <v>8.8987999999999996</v>
      </c>
      <c r="H200" s="3">
        <f>IFERROR(IF(VLOOKUP($A200,EU_Extra!$A:$AD,COLUMN(EU_Extra!G$3),FALSE)=0,"",VLOOKUP($A200,EU_Extra!$A:$AD,COLUMN(EU_Extra!G$3),FALSE)),"")</f>
        <v>6.0023</v>
      </c>
      <c r="I200" s="3">
        <f>IFERROR(IF(VLOOKUP($A200,EU_Extra!$A:$AD,COLUMN(EU_Extra!H$3),FALSE)=0,"",VLOOKUP($A200,EU_Extra!$A:$AD,COLUMN(EU_Extra!H$3),FALSE)),"")</f>
        <v>3.3749239999999996</v>
      </c>
      <c r="J200" s="3">
        <f>IFERROR(IF(VLOOKUP($A200,EU_Extra!$A:$AD,COLUMN(EU_Extra!I$3),FALSE)=0,"",VLOOKUP($A200,EU_Extra!$A:$AD,COLUMN(EU_Extra!I$3),FALSE)),"")</f>
        <v>15.631399999999999</v>
      </c>
      <c r="K200" s="3">
        <f>IFERROR(IF(VLOOKUP($A200,EU_Extra!$A:$AD,COLUMN(EU_Extra!J$3),FALSE)=0,"",VLOOKUP($A200,EU_Extra!$A:$AD,COLUMN(EU_Extra!J$3),FALSE)),"")</f>
        <v>3.1048</v>
      </c>
      <c r="L200" s="3">
        <f>IFERROR(IF(VLOOKUP($A200,EU_Extra!$A:$AD,COLUMN(EU_Extra!K$3),FALSE)=0,"",VLOOKUP($A200,EU_Extra!$A:$AD,COLUMN(EU_Extra!K$3),FALSE)),"")</f>
        <v>7.2786839999999993</v>
      </c>
      <c r="M200" s="3">
        <f>IFERROR(IF(VLOOKUP($A200,EU_Extra!$A:$AD,COLUMN(EU_Extra!L$3),FALSE)=0,"",VLOOKUP($A200,EU_Extra!$A:$AD,COLUMN(EU_Extra!L$3),FALSE)),"")</f>
        <v>7.6575999999999995</v>
      </c>
      <c r="N200" s="3">
        <f>IFERROR(IF(VLOOKUP($A200,EU_Extra!$A:$AD,COLUMN(EU_Extra!M$3),FALSE)=0,"",VLOOKUP($A200,EU_Extra!$A:$AD,COLUMN(EU_Extra!M$3),FALSE)),"")</f>
        <v>12.332407999999999</v>
      </c>
      <c r="O200" s="3">
        <f>IFERROR(IF(VLOOKUP($A200,EU_Extra!$A:$AD,COLUMN(EU_Extra!N$3),FALSE)=0,"",VLOOKUP($A200,EU_Extra!$A:$AD,COLUMN(EU_Extra!N$3),FALSE)),"")</f>
        <v>1.970372</v>
      </c>
      <c r="P200" s="3">
        <f>IFERROR(IF(VLOOKUP($A200,EU_Extra!$A:$AD,COLUMN(EU_Extra!O$3),FALSE)=0,"",VLOOKUP($A200,EU_Extra!$A:$AD,COLUMN(EU_Extra!O$3),FALSE)),"")</f>
        <v>1.5074829999999999</v>
      </c>
      <c r="Q200" s="3">
        <f>IFERROR(IF(VLOOKUP($A200,EU_Extra!$A:$AD,COLUMN(EU_Extra!P$3),FALSE)=0,"",VLOOKUP($A200,EU_Extra!$A:$AD,COLUMN(EU_Extra!P$3),FALSE)),"")</f>
        <v>4.7510019999999997</v>
      </c>
      <c r="R200" s="3">
        <f>IFERROR(IF(VLOOKUP($A200,EU_Extra!$A:$AD,COLUMN(EU_Extra!Q$3),FALSE)=0,"",VLOOKUP($A200,EU_Extra!$A:$AD,COLUMN(EU_Extra!Q$3),FALSE)),"")</f>
        <v>3.6356931999999995</v>
      </c>
      <c r="S200" s="3">
        <f>IFERROR(IF(VLOOKUP($A200,EU_Extra!$A:$AD,COLUMN(EU_Extra!R$3),FALSE)=0,"",VLOOKUP($A200,EU_Extra!$A:$AD,COLUMN(EU_Extra!R$3),FALSE)),"")</f>
        <v>4.995031</v>
      </c>
      <c r="T200" s="3">
        <f>IFERROR(IF(VLOOKUP($A200,EU_Extra!$A:$AD,COLUMN(EU_Extra!S$3),FALSE)=0,"",VLOOKUP($A200,EU_Extra!$A:$AD,COLUMN(EU_Extra!S$3),FALSE)),"")</f>
        <v>6.18232728</v>
      </c>
      <c r="U200" s="3">
        <f>IFERROR(IF(VLOOKUP($A200,EU_Extra!$A:$AD,COLUMN(EU_Extra!T$3),FALSE)=0,"",VLOOKUP($A200,EU_Extra!$A:$AD,COLUMN(EU_Extra!T$3),FALSE)),"")</f>
        <v>5.4733364</v>
      </c>
      <c r="V200" s="3">
        <f>IFERROR(IF(VLOOKUP($A200,EU_Extra!$A:$AD,COLUMN(EU_Extra!U$3),FALSE)=0,"",VLOOKUP($A200,EU_Extra!$A:$AD,COLUMN(EU_Extra!U$3),FALSE)),"")</f>
        <v>10.918723159999999</v>
      </c>
      <c r="W200" s="3">
        <f>IFERROR(IF(VLOOKUP($A200,EU_Extra!$A:$AD,COLUMN(EU_Extra!V$3),FALSE)=0,"",VLOOKUP($A200,EU_Extra!$A:$AD,COLUMN(EU_Extra!V$3),FALSE)),"")</f>
        <v>2.785679</v>
      </c>
      <c r="X200" s="3">
        <f>IFERROR(IF(VLOOKUP($A200,EU_Extra!$A:$AD,COLUMN(EU_Extra!W$3),FALSE)=0,"",VLOOKUP($A200,EU_Extra!$A:$AD,COLUMN(EU_Extra!W$3),FALSE)),"")</f>
        <v>2.8983384799999996</v>
      </c>
      <c r="Y200" s="3">
        <f>IFERROR(IF(VLOOKUP($A200,EU_Extra!$A:$AD,COLUMN(EU_Extra!X$3),FALSE)=0,"",VLOOKUP($A200,EU_Extra!$A:$AD,COLUMN(EU_Extra!X$3),FALSE)),"")</f>
        <v>2.5135412799999997</v>
      </c>
      <c r="Z200" s="3">
        <f>IFERROR(IF(VLOOKUP($A200,EU_Extra!$A:$AD,COLUMN(EU_Extra!Y$3),FALSE)=0,"",VLOOKUP($A200,EU_Extra!$A:$AD,COLUMN(EU_Extra!Y$3),FALSE)),"")</f>
        <v>2.8611395599999998</v>
      </c>
      <c r="AA200" s="157">
        <f t="shared" si="50"/>
        <v>8.3362079999999992</v>
      </c>
      <c r="AB200" s="3">
        <f t="shared" si="51"/>
        <v>5.5502315600000003</v>
      </c>
      <c r="AC200" s="3">
        <f t="shared" si="52"/>
        <v>5.5342468800000004</v>
      </c>
      <c r="AD200" s="3">
        <f t="shared" si="53"/>
        <v>2.7325195866666667</v>
      </c>
      <c r="AE200" s="3">
        <f t="shared" si="54"/>
        <v>2.68734042</v>
      </c>
      <c r="AF200" s="3"/>
      <c r="AG200" s="3"/>
      <c r="AH200" s="3"/>
      <c r="AI200" s="3"/>
      <c r="AJ200" s="3" t="str">
        <f>IFERROR(IF(VLOOKUP($A200,EU_Extra!$A:$AD,COLUMN(EU_Extra!AC$3),FALSE)=0,"",VLOOKUP($A200,EU_Extra!$A:$AD,COLUMN(EU_Extra!AC$3),FALSE)),"")</f>
        <v/>
      </c>
      <c r="AK200" s="3" t="str">
        <f>IFERROR(IF(VLOOKUP($A200,EU_Extra!$A:$AD,COLUMN(EU_Extra!AD$3),FALSE)=0,"",VLOOKUP($A200,EU_Extra!$A:$AD,COLUMN(EU_Extra!AD$3),FALSE)),"")</f>
        <v/>
      </c>
      <c r="AO200" s="85" t="str">
        <f t="shared" si="55"/>
        <v>Ausfuhr_NE</v>
      </c>
      <c r="AP200" s="2" t="str">
        <f t="shared" si="56"/>
        <v>Ausfuhr</v>
      </c>
      <c r="AQ200" s="2" t="str">
        <f t="shared" si="57"/>
        <v>NE</v>
      </c>
      <c r="AR200" s="2" t="str">
        <f>VLOOKUP(AQ200,Countries!A:B,2,FALSE)</f>
        <v>Niger</v>
      </c>
      <c r="AS200" s="3">
        <f t="shared" si="58"/>
        <v>2.8611395599999998</v>
      </c>
      <c r="AT200" s="3">
        <f t="shared" si="59"/>
        <v>2.7325195866666667</v>
      </c>
      <c r="AU200" s="3">
        <f t="shared" si="60"/>
        <v>-0.12861997333333308</v>
      </c>
      <c r="AV200" s="15">
        <f t="shared" si="61"/>
        <v>-4.4953909794193947E-2</v>
      </c>
      <c r="AW200" s="88">
        <f t="shared" si="62"/>
        <v>2.9449620031558946E-3</v>
      </c>
      <c r="AX200" s="89">
        <f t="shared" si="63"/>
        <v>1.8903999649852227E-3</v>
      </c>
    </row>
    <row r="201" spans="1:50">
      <c r="A201" s="85" t="str">
        <f t="shared" si="49"/>
        <v>Ausfuhr_NG</v>
      </c>
      <c r="B201" s="2" t="str">
        <f t="shared" si="64"/>
        <v>Ausfuhr</v>
      </c>
      <c r="C201" s="1" t="str">
        <f>Countries!A200</f>
        <v>NG</v>
      </c>
      <c r="D201" s="3" t="str">
        <f>IFERROR(IF(VLOOKUP($A201,EU_Extra!$A:$AD,COLUMN(EU_Extra!#REF!),FALSE)=0,"",VLOOKUP($A201,EU_Extra!$A:$AD,COLUMN(EU_Extra!#REF!),FALSE)),"")</f>
        <v/>
      </c>
      <c r="E201" s="3" t="str">
        <f>IFERROR(IF(VLOOKUP($A201,EU_Extra!$A:$AD,COLUMN(EU_Extra!#REF!),FALSE)=0,"",VLOOKUP($A201,EU_Extra!$A:$AD,COLUMN(EU_Extra!#REF!),FALSE)),"")</f>
        <v/>
      </c>
      <c r="F201" s="3">
        <f>IFERROR(IF(VLOOKUP($A201,EU_Extra!$A:$AD,COLUMN(EU_Extra!E$3),FALSE)=0,"",VLOOKUP($A201,EU_Extra!$A:$AD,COLUMN(EU_Extra!E$3),FALSE)),"")</f>
        <v>36.891100000000002</v>
      </c>
      <c r="G201" s="3">
        <f>IFERROR(IF(VLOOKUP($A201,EU_Extra!$A:$AD,COLUMN(EU_Extra!F$3),FALSE)=0,"",VLOOKUP($A201,EU_Extra!$A:$AD,COLUMN(EU_Extra!F$3),FALSE)),"")</f>
        <v>89.072919999999996</v>
      </c>
      <c r="H201" s="3">
        <f>IFERROR(IF(VLOOKUP($A201,EU_Extra!$A:$AD,COLUMN(EU_Extra!G$3),FALSE)=0,"",VLOOKUP($A201,EU_Extra!$A:$AD,COLUMN(EU_Extra!G$3),FALSE)),"")</f>
        <v>31.571199999999997</v>
      </c>
      <c r="I201" s="3">
        <f>IFERROR(IF(VLOOKUP($A201,EU_Extra!$A:$AD,COLUMN(EU_Extra!H$3),FALSE)=0,"",VLOOKUP($A201,EU_Extra!$A:$AD,COLUMN(EU_Extra!H$3),FALSE)),"")</f>
        <v>18.6676</v>
      </c>
      <c r="J201" s="3">
        <f>IFERROR(IF(VLOOKUP($A201,EU_Extra!$A:$AD,COLUMN(EU_Extra!I$3),FALSE)=0,"",VLOOKUP($A201,EU_Extra!$A:$AD,COLUMN(EU_Extra!I$3),FALSE)),"")</f>
        <v>20.865299999999998</v>
      </c>
      <c r="K201" s="3">
        <f>IFERROR(IF(VLOOKUP($A201,EU_Extra!$A:$AD,COLUMN(EU_Extra!J$3),FALSE)=0,"",VLOOKUP($A201,EU_Extra!$A:$AD,COLUMN(EU_Extra!J$3),FALSE)),"")</f>
        <v>26.363199999999999</v>
      </c>
      <c r="L201" s="3">
        <f>IFERROR(IF(VLOOKUP($A201,EU_Extra!$A:$AD,COLUMN(EU_Extra!K$3),FALSE)=0,"",VLOOKUP($A201,EU_Extra!$A:$AD,COLUMN(EU_Extra!K$3),FALSE)),"")</f>
        <v>23.0687</v>
      </c>
      <c r="M201" s="3">
        <f>IFERROR(IF(VLOOKUP($A201,EU_Extra!$A:$AD,COLUMN(EU_Extra!L$3),FALSE)=0,"",VLOOKUP($A201,EU_Extra!$A:$AD,COLUMN(EU_Extra!L$3),FALSE)),"")</f>
        <v>23.2408</v>
      </c>
      <c r="N201" s="3">
        <f>IFERROR(IF(VLOOKUP($A201,EU_Extra!$A:$AD,COLUMN(EU_Extra!M$3),FALSE)=0,"",VLOOKUP($A201,EU_Extra!$A:$AD,COLUMN(EU_Extra!M$3),FALSE)),"")</f>
        <v>39.489035639999997</v>
      </c>
      <c r="O201" s="3">
        <f>IFERROR(IF(VLOOKUP($A201,EU_Extra!$A:$AD,COLUMN(EU_Extra!N$3),FALSE)=0,"",VLOOKUP($A201,EU_Extra!$A:$AD,COLUMN(EU_Extra!N$3),FALSE)),"")</f>
        <v>21.429423879999998</v>
      </c>
      <c r="P201" s="3">
        <f>IFERROR(IF(VLOOKUP($A201,EU_Extra!$A:$AD,COLUMN(EU_Extra!O$3),FALSE)=0,"",VLOOKUP($A201,EU_Extra!$A:$AD,COLUMN(EU_Extra!O$3),FALSE)),"")</f>
        <v>19.741352079999999</v>
      </c>
      <c r="Q201" s="3">
        <f>IFERROR(IF(VLOOKUP($A201,EU_Extra!$A:$AD,COLUMN(EU_Extra!P$3),FALSE)=0,"",VLOOKUP($A201,EU_Extra!$A:$AD,COLUMN(EU_Extra!P$3),FALSE)),"")</f>
        <v>18.484410919999998</v>
      </c>
      <c r="R201" s="3">
        <f>IFERROR(IF(VLOOKUP($A201,EU_Extra!$A:$AD,COLUMN(EU_Extra!Q$3),FALSE)=0,"",VLOOKUP($A201,EU_Extra!$A:$AD,COLUMN(EU_Extra!Q$3),FALSE)),"")</f>
        <v>17.775970839999999</v>
      </c>
      <c r="S201" s="3">
        <f>IFERROR(IF(VLOOKUP($A201,EU_Extra!$A:$AD,COLUMN(EU_Extra!R$3),FALSE)=0,"",VLOOKUP($A201,EU_Extra!$A:$AD,COLUMN(EU_Extra!R$3),FALSE)),"")</f>
        <v>9.4925999999999986E-3</v>
      </c>
      <c r="T201" s="3">
        <f>IFERROR(IF(VLOOKUP($A201,EU_Extra!$A:$AD,COLUMN(EU_Extra!S$3),FALSE)=0,"",VLOOKUP($A201,EU_Extra!$A:$AD,COLUMN(EU_Extra!S$3),FALSE)),"")</f>
        <v>1.71028E-3</v>
      </c>
      <c r="U201" s="3">
        <f>IFERROR(IF(VLOOKUP($A201,EU_Extra!$A:$AD,COLUMN(EU_Extra!T$3),FALSE)=0,"",VLOOKUP($A201,EU_Extra!$A:$AD,COLUMN(EU_Extra!T$3),FALSE)),"")</f>
        <v>0.95598919999999998</v>
      </c>
      <c r="V201" s="3">
        <f>IFERROR(IF(VLOOKUP($A201,EU_Extra!$A:$AD,COLUMN(EU_Extra!U$3),FALSE)=0,"",VLOOKUP($A201,EU_Extra!$A:$AD,COLUMN(EU_Extra!U$3),FALSE)),"")</f>
        <v>7.4782399999999997E-3</v>
      </c>
      <c r="W201" s="3">
        <f>IFERROR(IF(VLOOKUP($A201,EU_Extra!$A:$AD,COLUMN(EU_Extra!V$3),FALSE)=0,"",VLOOKUP($A201,EU_Extra!$A:$AD,COLUMN(EU_Extra!V$3),FALSE)),"")</f>
        <v>2.84484E-3</v>
      </c>
      <c r="X201" s="3">
        <f>IFERROR(IF(VLOOKUP($A201,EU_Extra!$A:$AD,COLUMN(EU_Extra!W$3),FALSE)=0,"",VLOOKUP($A201,EU_Extra!$A:$AD,COLUMN(EU_Extra!W$3),FALSE)),"")</f>
        <v>3.7759999999999998E-3</v>
      </c>
      <c r="Y201" s="3">
        <f>IFERROR(IF(VLOOKUP($A201,EU_Extra!$A:$AD,COLUMN(EU_Extra!X$3),FALSE)=0,"",VLOOKUP($A201,EU_Extra!$A:$AD,COLUMN(EU_Extra!X$3),FALSE)),"")</f>
        <v>0.46177067999999999</v>
      </c>
      <c r="Z201" s="3">
        <f>IFERROR(IF(VLOOKUP($A201,EU_Extra!$A:$AD,COLUMN(EU_Extra!Y$3),FALSE)=0,"",VLOOKUP($A201,EU_Extra!$A:$AD,COLUMN(EU_Extra!Y$3),FALSE)),"")</f>
        <v>1.2103395999999997</v>
      </c>
      <c r="AA201" s="157">
        <f t="shared" si="50"/>
        <v>23.701366666666662</v>
      </c>
      <c r="AB201" s="3">
        <f t="shared" si="51"/>
        <v>0.32239736000000002</v>
      </c>
      <c r="AC201" s="3">
        <f t="shared" si="52"/>
        <v>4.6996933333333336E-3</v>
      </c>
      <c r="AD201" s="3">
        <f t="shared" si="53"/>
        <v>0.15613050666666667</v>
      </c>
      <c r="AE201" s="3">
        <f t="shared" si="54"/>
        <v>0.83605513999999981</v>
      </c>
      <c r="AF201" s="3"/>
      <c r="AG201" s="3"/>
      <c r="AH201" s="3"/>
      <c r="AI201" s="3"/>
      <c r="AJ201" s="3" t="str">
        <f>IFERROR(IF(VLOOKUP($A201,EU_Extra!$A:$AD,COLUMN(EU_Extra!AC$3),FALSE)=0,"",VLOOKUP($A201,EU_Extra!$A:$AD,COLUMN(EU_Extra!AC$3),FALSE)),"")</f>
        <v/>
      </c>
      <c r="AK201" s="3" t="str">
        <f>IFERROR(IF(VLOOKUP($A201,EU_Extra!$A:$AD,COLUMN(EU_Extra!AD$3),FALSE)=0,"",VLOOKUP($A201,EU_Extra!$A:$AD,COLUMN(EU_Extra!AD$3),FALSE)),"")</f>
        <v/>
      </c>
      <c r="AO201" s="85" t="str">
        <f t="shared" si="55"/>
        <v>Ausfuhr_NG</v>
      </c>
      <c r="AP201" s="2" t="str">
        <f t="shared" si="56"/>
        <v>Ausfuhr</v>
      </c>
      <c r="AQ201" s="2" t="str">
        <f t="shared" si="57"/>
        <v>NG</v>
      </c>
      <c r="AR201" s="2" t="str">
        <f>VLOOKUP(AQ201,Countries!A:B,2,FALSE)</f>
        <v>Nigeria</v>
      </c>
      <c r="AS201" s="3">
        <f t="shared" si="58"/>
        <v>1.2103395999999997</v>
      </c>
      <c r="AT201" s="3">
        <f t="shared" si="59"/>
        <v>0.15613050666666667</v>
      </c>
      <c r="AU201" s="3">
        <f t="shared" si="60"/>
        <v>-1.054209093333333</v>
      </c>
      <c r="AV201" s="15">
        <f t="shared" si="61"/>
        <v>-0.87100252993960747</v>
      </c>
      <c r="AW201" s="88">
        <f t="shared" si="62"/>
        <v>1.2459134295590196E-3</v>
      </c>
      <c r="AX201" s="89">
        <f t="shared" si="63"/>
        <v>1.0820028041036149E-4</v>
      </c>
    </row>
    <row r="202" spans="1:50">
      <c r="A202" s="85" t="str">
        <f t="shared" si="49"/>
        <v>Ausfuhr_NU</v>
      </c>
      <c r="B202" s="2" t="str">
        <f t="shared" si="64"/>
        <v>Ausfuhr</v>
      </c>
      <c r="C202" s="1" t="str">
        <f>Countries!A201</f>
        <v>NU</v>
      </c>
      <c r="D202" s="3" t="str">
        <f>IFERROR(IF(VLOOKUP($A202,EU_Extra!$A:$AD,COLUMN(EU_Extra!#REF!),FALSE)=0,"",VLOOKUP($A202,EU_Extra!$A:$AD,COLUMN(EU_Extra!#REF!),FALSE)),"")</f>
        <v/>
      </c>
      <c r="E202" s="3" t="str">
        <f>IFERROR(IF(VLOOKUP($A202,EU_Extra!$A:$AD,COLUMN(EU_Extra!#REF!),FALSE)=0,"",VLOOKUP($A202,EU_Extra!$A:$AD,COLUMN(EU_Extra!#REF!),FALSE)),"")</f>
        <v/>
      </c>
      <c r="F202" s="3" t="str">
        <f>IFERROR(IF(VLOOKUP($A202,EU_Extra!$A:$AD,COLUMN(EU_Extra!E$3),FALSE)=0,"",VLOOKUP($A202,EU_Extra!$A:$AD,COLUMN(EU_Extra!E$3),FALSE)),"")</f>
        <v/>
      </c>
      <c r="G202" s="3" t="str">
        <f>IFERROR(IF(VLOOKUP($A202,EU_Extra!$A:$AD,COLUMN(EU_Extra!F$3),FALSE)=0,"",VLOOKUP($A202,EU_Extra!$A:$AD,COLUMN(EU_Extra!F$3),FALSE)),"")</f>
        <v/>
      </c>
      <c r="H202" s="3" t="str">
        <f>IFERROR(IF(VLOOKUP($A202,EU_Extra!$A:$AD,COLUMN(EU_Extra!G$3),FALSE)=0,"",VLOOKUP($A202,EU_Extra!$A:$AD,COLUMN(EU_Extra!G$3),FALSE)),"")</f>
        <v/>
      </c>
      <c r="I202" s="3" t="str">
        <f>IFERROR(IF(VLOOKUP($A202,EU_Extra!$A:$AD,COLUMN(EU_Extra!H$3),FALSE)=0,"",VLOOKUP($A202,EU_Extra!$A:$AD,COLUMN(EU_Extra!H$3),FALSE)),"")</f>
        <v/>
      </c>
      <c r="J202" s="3" t="str">
        <f>IFERROR(IF(VLOOKUP($A202,EU_Extra!$A:$AD,COLUMN(EU_Extra!I$3),FALSE)=0,"",VLOOKUP($A202,EU_Extra!$A:$AD,COLUMN(EU_Extra!I$3),FALSE)),"")</f>
        <v/>
      </c>
      <c r="K202" s="3" t="str">
        <f>IFERROR(IF(VLOOKUP($A202,EU_Extra!$A:$AD,COLUMN(EU_Extra!J$3),FALSE)=0,"",VLOOKUP($A202,EU_Extra!$A:$AD,COLUMN(EU_Extra!J$3),FALSE)),"")</f>
        <v/>
      </c>
      <c r="L202" s="3" t="str">
        <f>IFERROR(IF(VLOOKUP($A202,EU_Extra!$A:$AD,COLUMN(EU_Extra!K$3),FALSE)=0,"",VLOOKUP($A202,EU_Extra!$A:$AD,COLUMN(EU_Extra!K$3),FALSE)),"")</f>
        <v/>
      </c>
      <c r="M202" s="3" t="str">
        <f>IFERROR(IF(VLOOKUP($A202,EU_Extra!$A:$AD,COLUMN(EU_Extra!L$3),FALSE)=0,"",VLOOKUP($A202,EU_Extra!$A:$AD,COLUMN(EU_Extra!L$3),FALSE)),"")</f>
        <v/>
      </c>
      <c r="N202" s="3" t="str">
        <f>IFERROR(IF(VLOOKUP($A202,EU_Extra!$A:$AD,COLUMN(EU_Extra!M$3),FALSE)=0,"",VLOOKUP($A202,EU_Extra!$A:$AD,COLUMN(EU_Extra!M$3),FALSE)),"")</f>
        <v/>
      </c>
      <c r="O202" s="3" t="str">
        <f>IFERROR(IF(VLOOKUP($A202,EU_Extra!$A:$AD,COLUMN(EU_Extra!N$3),FALSE)=0,"",VLOOKUP($A202,EU_Extra!$A:$AD,COLUMN(EU_Extra!N$3),FALSE)),"")</f>
        <v/>
      </c>
      <c r="P202" s="3" t="str">
        <f>IFERROR(IF(VLOOKUP($A202,EU_Extra!$A:$AD,COLUMN(EU_Extra!O$3),FALSE)=0,"",VLOOKUP($A202,EU_Extra!$A:$AD,COLUMN(EU_Extra!O$3),FALSE)),"")</f>
        <v/>
      </c>
      <c r="Q202" s="3" t="str">
        <f>IFERROR(IF(VLOOKUP($A202,EU_Extra!$A:$AD,COLUMN(EU_Extra!P$3),FALSE)=0,"",VLOOKUP($A202,EU_Extra!$A:$AD,COLUMN(EU_Extra!P$3),FALSE)),"")</f>
        <v/>
      </c>
      <c r="R202" s="3" t="str">
        <f>IFERROR(IF(VLOOKUP($A202,EU_Extra!$A:$AD,COLUMN(EU_Extra!Q$3),FALSE)=0,"",VLOOKUP($A202,EU_Extra!$A:$AD,COLUMN(EU_Extra!Q$3),FALSE)),"")</f>
        <v/>
      </c>
      <c r="S202" s="3" t="str">
        <f>IFERROR(IF(VLOOKUP($A202,EU_Extra!$A:$AD,COLUMN(EU_Extra!R$3),FALSE)=0,"",VLOOKUP($A202,EU_Extra!$A:$AD,COLUMN(EU_Extra!R$3),FALSE)),"")</f>
        <v/>
      </c>
      <c r="T202" s="3" t="str">
        <f>IFERROR(IF(VLOOKUP($A202,EU_Extra!$A:$AD,COLUMN(EU_Extra!S$3),FALSE)=0,"",VLOOKUP($A202,EU_Extra!$A:$AD,COLUMN(EU_Extra!S$3),FALSE)),"")</f>
        <v/>
      </c>
      <c r="U202" s="3" t="str">
        <f>IFERROR(IF(VLOOKUP($A202,EU_Extra!$A:$AD,COLUMN(EU_Extra!T$3),FALSE)=0,"",VLOOKUP($A202,EU_Extra!$A:$AD,COLUMN(EU_Extra!T$3),FALSE)),"")</f>
        <v/>
      </c>
      <c r="V202" s="3" t="str">
        <f>IFERROR(IF(VLOOKUP($A202,EU_Extra!$A:$AD,COLUMN(EU_Extra!U$3),FALSE)=0,"",VLOOKUP($A202,EU_Extra!$A:$AD,COLUMN(EU_Extra!U$3),FALSE)),"")</f>
        <v/>
      </c>
      <c r="W202" s="3" t="str">
        <f>IFERROR(IF(VLOOKUP($A202,EU_Extra!$A:$AD,COLUMN(EU_Extra!V$3),FALSE)=0,"",VLOOKUP($A202,EU_Extra!$A:$AD,COLUMN(EU_Extra!V$3),FALSE)),"")</f>
        <v/>
      </c>
      <c r="X202" s="3" t="str">
        <f>IFERROR(IF(VLOOKUP($A202,EU_Extra!$A:$AD,COLUMN(EU_Extra!W$3),FALSE)=0,"",VLOOKUP($A202,EU_Extra!$A:$AD,COLUMN(EU_Extra!W$3),FALSE)),"")</f>
        <v/>
      </c>
      <c r="Y202" s="3" t="str">
        <f>IFERROR(IF(VLOOKUP($A202,EU_Extra!$A:$AD,COLUMN(EU_Extra!X$3),FALSE)=0,"",VLOOKUP($A202,EU_Extra!$A:$AD,COLUMN(EU_Extra!X$3),FALSE)),"")</f>
        <v/>
      </c>
      <c r="Z202" s="3" t="str">
        <f>IFERROR(IF(VLOOKUP($A202,EU_Extra!$A:$AD,COLUMN(EU_Extra!Y$3),FALSE)=0,"",VLOOKUP($A202,EU_Extra!$A:$AD,COLUMN(EU_Extra!Y$3),FALSE)),"")</f>
        <v/>
      </c>
      <c r="AA202" s="157">
        <f t="shared" si="50"/>
        <v>0</v>
      </c>
      <c r="AB202" s="3">
        <f t="shared" si="51"/>
        <v>0</v>
      </c>
      <c r="AC202" s="3">
        <f t="shared" si="52"/>
        <v>0</v>
      </c>
      <c r="AD202" s="3">
        <f t="shared" si="53"/>
        <v>0</v>
      </c>
      <c r="AE202" s="3" t="str">
        <f t="shared" si="54"/>
        <v/>
      </c>
      <c r="AF202" s="3"/>
      <c r="AG202" s="3"/>
      <c r="AH202" s="3"/>
      <c r="AI202" s="3"/>
      <c r="AJ202" s="3" t="str">
        <f>IFERROR(IF(VLOOKUP($A202,EU_Extra!$A:$AD,COLUMN(EU_Extra!AC$3),FALSE)=0,"",VLOOKUP($A202,EU_Extra!$A:$AD,COLUMN(EU_Extra!AC$3),FALSE)),"")</f>
        <v/>
      </c>
      <c r="AK202" s="3" t="str">
        <f>IFERROR(IF(VLOOKUP($A202,EU_Extra!$A:$AD,COLUMN(EU_Extra!AD$3),FALSE)=0,"",VLOOKUP($A202,EU_Extra!$A:$AD,COLUMN(EU_Extra!AD$3),FALSE)),"")</f>
        <v/>
      </c>
      <c r="AO202" s="85" t="str">
        <f t="shared" si="55"/>
        <v>Ausfuhr_NU</v>
      </c>
      <c r="AP202" s="2" t="str">
        <f t="shared" si="56"/>
        <v>Ausfuhr</v>
      </c>
      <c r="AQ202" s="2" t="str">
        <f t="shared" si="57"/>
        <v>NU</v>
      </c>
      <c r="AR202" s="2" t="str">
        <f>VLOOKUP(AQ202,Countries!A:B,2,FALSE)</f>
        <v>Niue</v>
      </c>
      <c r="AS202" s="3" t="str">
        <f t="shared" si="58"/>
        <v/>
      </c>
      <c r="AT202" s="3">
        <f t="shared" si="59"/>
        <v>0</v>
      </c>
      <c r="AU202" s="3" t="str">
        <f t="shared" si="60"/>
        <v/>
      </c>
      <c r="AV202" s="15" t="str">
        <f t="shared" si="61"/>
        <v/>
      </c>
      <c r="AW202" s="88" t="str">
        <f t="shared" si="62"/>
        <v/>
      </c>
      <c r="AX202" s="89">
        <f t="shared" si="63"/>
        <v>1.9899999999999997E-7</v>
      </c>
    </row>
    <row r="203" spans="1:50">
      <c r="A203" s="85" t="str">
        <f t="shared" si="49"/>
        <v>Ausfuhr_MP</v>
      </c>
      <c r="B203" s="2" t="str">
        <f t="shared" si="64"/>
        <v>Ausfuhr</v>
      </c>
      <c r="C203" s="1" t="str">
        <f>Countries!A202</f>
        <v>MP</v>
      </c>
      <c r="D203" s="3" t="str">
        <f>IFERROR(IF(VLOOKUP($A203,EU_Extra!$A:$AD,COLUMN(EU_Extra!#REF!),FALSE)=0,"",VLOOKUP($A203,EU_Extra!$A:$AD,COLUMN(EU_Extra!#REF!),FALSE)),"")</f>
        <v/>
      </c>
      <c r="E203" s="3" t="str">
        <f>IFERROR(IF(VLOOKUP($A203,EU_Extra!$A:$AD,COLUMN(EU_Extra!#REF!),FALSE)=0,"",VLOOKUP($A203,EU_Extra!$A:$AD,COLUMN(EU_Extra!#REF!),FALSE)),"")</f>
        <v/>
      </c>
      <c r="F203" s="3" t="str">
        <f>IFERROR(IF(VLOOKUP($A203,EU_Extra!$A:$AD,COLUMN(EU_Extra!E$3),FALSE)=0,"",VLOOKUP($A203,EU_Extra!$A:$AD,COLUMN(EU_Extra!E$3),FALSE)),"")</f>
        <v/>
      </c>
      <c r="G203" s="3" t="str">
        <f>IFERROR(IF(VLOOKUP($A203,EU_Extra!$A:$AD,COLUMN(EU_Extra!F$3),FALSE)=0,"",VLOOKUP($A203,EU_Extra!$A:$AD,COLUMN(EU_Extra!F$3),FALSE)),"")</f>
        <v/>
      </c>
      <c r="H203" s="3" t="str">
        <f>IFERROR(IF(VLOOKUP($A203,EU_Extra!$A:$AD,COLUMN(EU_Extra!G$3),FALSE)=0,"",VLOOKUP($A203,EU_Extra!$A:$AD,COLUMN(EU_Extra!G$3),FALSE)),"")</f>
        <v/>
      </c>
      <c r="I203" s="3" t="str">
        <f>IFERROR(IF(VLOOKUP($A203,EU_Extra!$A:$AD,COLUMN(EU_Extra!H$3),FALSE)=0,"",VLOOKUP($A203,EU_Extra!$A:$AD,COLUMN(EU_Extra!H$3),FALSE)),"")</f>
        <v/>
      </c>
      <c r="J203" s="3" t="str">
        <f>IFERROR(IF(VLOOKUP($A203,EU_Extra!$A:$AD,COLUMN(EU_Extra!I$3),FALSE)=0,"",VLOOKUP($A203,EU_Extra!$A:$AD,COLUMN(EU_Extra!I$3),FALSE)),"")</f>
        <v/>
      </c>
      <c r="K203" s="3" t="str">
        <f>IFERROR(IF(VLOOKUP($A203,EU_Extra!$A:$AD,COLUMN(EU_Extra!J$3),FALSE)=0,"",VLOOKUP($A203,EU_Extra!$A:$AD,COLUMN(EU_Extra!J$3),FALSE)),"")</f>
        <v/>
      </c>
      <c r="L203" s="3" t="str">
        <f>IFERROR(IF(VLOOKUP($A203,EU_Extra!$A:$AD,COLUMN(EU_Extra!K$3),FALSE)=0,"",VLOOKUP($A203,EU_Extra!$A:$AD,COLUMN(EU_Extra!K$3),FALSE)),"")</f>
        <v/>
      </c>
      <c r="M203" s="3" t="str">
        <f>IFERROR(IF(VLOOKUP($A203,EU_Extra!$A:$AD,COLUMN(EU_Extra!L$3),FALSE)=0,"",VLOOKUP($A203,EU_Extra!$A:$AD,COLUMN(EU_Extra!L$3),FALSE)),"")</f>
        <v/>
      </c>
      <c r="N203" s="3" t="str">
        <f>IFERROR(IF(VLOOKUP($A203,EU_Extra!$A:$AD,COLUMN(EU_Extra!M$3),FALSE)=0,"",VLOOKUP($A203,EU_Extra!$A:$AD,COLUMN(EU_Extra!M$3),FALSE)),"")</f>
        <v/>
      </c>
      <c r="O203" s="3" t="str">
        <f>IFERROR(IF(VLOOKUP($A203,EU_Extra!$A:$AD,COLUMN(EU_Extra!N$3),FALSE)=0,"",VLOOKUP($A203,EU_Extra!$A:$AD,COLUMN(EU_Extra!N$3),FALSE)),"")</f>
        <v/>
      </c>
      <c r="P203" s="3" t="str">
        <f>IFERROR(IF(VLOOKUP($A203,EU_Extra!$A:$AD,COLUMN(EU_Extra!O$3),FALSE)=0,"",VLOOKUP($A203,EU_Extra!$A:$AD,COLUMN(EU_Extra!O$3),FALSE)),"")</f>
        <v/>
      </c>
      <c r="Q203" s="3" t="str">
        <f>IFERROR(IF(VLOOKUP($A203,EU_Extra!$A:$AD,COLUMN(EU_Extra!P$3),FALSE)=0,"",VLOOKUP($A203,EU_Extra!$A:$AD,COLUMN(EU_Extra!P$3),FALSE)),"")</f>
        <v/>
      </c>
      <c r="R203" s="3" t="str">
        <f>IFERROR(IF(VLOOKUP($A203,EU_Extra!$A:$AD,COLUMN(EU_Extra!Q$3),FALSE)=0,"",VLOOKUP($A203,EU_Extra!$A:$AD,COLUMN(EU_Extra!Q$3),FALSE)),"")</f>
        <v/>
      </c>
      <c r="S203" s="3" t="str">
        <f>IFERROR(IF(VLOOKUP($A203,EU_Extra!$A:$AD,COLUMN(EU_Extra!R$3),FALSE)=0,"",VLOOKUP($A203,EU_Extra!$A:$AD,COLUMN(EU_Extra!R$3),FALSE)),"")</f>
        <v/>
      </c>
      <c r="T203" s="3" t="str">
        <f>IFERROR(IF(VLOOKUP($A203,EU_Extra!$A:$AD,COLUMN(EU_Extra!S$3),FALSE)=0,"",VLOOKUP($A203,EU_Extra!$A:$AD,COLUMN(EU_Extra!S$3),FALSE)),"")</f>
        <v/>
      </c>
      <c r="U203" s="3" t="str">
        <f>IFERROR(IF(VLOOKUP($A203,EU_Extra!$A:$AD,COLUMN(EU_Extra!T$3),FALSE)=0,"",VLOOKUP($A203,EU_Extra!$A:$AD,COLUMN(EU_Extra!T$3),FALSE)),"")</f>
        <v/>
      </c>
      <c r="V203" s="3" t="str">
        <f>IFERROR(IF(VLOOKUP($A203,EU_Extra!$A:$AD,COLUMN(EU_Extra!U$3),FALSE)=0,"",VLOOKUP($A203,EU_Extra!$A:$AD,COLUMN(EU_Extra!U$3),FALSE)),"")</f>
        <v/>
      </c>
      <c r="W203" s="3" t="str">
        <f>IFERROR(IF(VLOOKUP($A203,EU_Extra!$A:$AD,COLUMN(EU_Extra!V$3),FALSE)=0,"",VLOOKUP($A203,EU_Extra!$A:$AD,COLUMN(EU_Extra!V$3),FALSE)),"")</f>
        <v/>
      </c>
      <c r="X203" s="3" t="str">
        <f>IFERROR(IF(VLOOKUP($A203,EU_Extra!$A:$AD,COLUMN(EU_Extra!W$3),FALSE)=0,"",VLOOKUP($A203,EU_Extra!$A:$AD,COLUMN(EU_Extra!W$3),FALSE)),"")</f>
        <v/>
      </c>
      <c r="Y203" s="3" t="str">
        <f>IFERROR(IF(VLOOKUP($A203,EU_Extra!$A:$AD,COLUMN(EU_Extra!X$3),FALSE)=0,"",VLOOKUP($A203,EU_Extra!$A:$AD,COLUMN(EU_Extra!X$3),FALSE)),"")</f>
        <v/>
      </c>
      <c r="Z203" s="3" t="str">
        <f>IFERROR(IF(VLOOKUP($A203,EU_Extra!$A:$AD,COLUMN(EU_Extra!Y$3),FALSE)=0,"",VLOOKUP($A203,EU_Extra!$A:$AD,COLUMN(EU_Extra!Y$3),FALSE)),"")</f>
        <v/>
      </c>
      <c r="AA203" s="157">
        <f t="shared" si="50"/>
        <v>0</v>
      </c>
      <c r="AB203" s="3">
        <f t="shared" si="51"/>
        <v>0</v>
      </c>
      <c r="AC203" s="3">
        <f t="shared" si="52"/>
        <v>0</v>
      </c>
      <c r="AD203" s="3">
        <f t="shared" si="53"/>
        <v>0</v>
      </c>
      <c r="AE203" s="3" t="str">
        <f t="shared" si="54"/>
        <v/>
      </c>
      <c r="AF203" s="3"/>
      <c r="AG203" s="3"/>
      <c r="AH203" s="3"/>
      <c r="AI203" s="3"/>
      <c r="AJ203" s="3" t="str">
        <f>IFERROR(IF(VLOOKUP($A203,EU_Extra!$A:$AD,COLUMN(EU_Extra!AC$3),FALSE)=0,"",VLOOKUP($A203,EU_Extra!$A:$AD,COLUMN(EU_Extra!AC$3),FALSE)),"")</f>
        <v/>
      </c>
      <c r="AK203" s="3" t="str">
        <f>IFERROR(IF(VLOOKUP($A203,EU_Extra!$A:$AD,COLUMN(EU_Extra!AD$3),FALSE)=0,"",VLOOKUP($A203,EU_Extra!$A:$AD,COLUMN(EU_Extra!AD$3),FALSE)),"")</f>
        <v/>
      </c>
      <c r="AO203" s="85" t="str">
        <f t="shared" si="55"/>
        <v>Ausfuhr_MP</v>
      </c>
      <c r="AP203" s="2" t="str">
        <f t="shared" si="56"/>
        <v>Ausfuhr</v>
      </c>
      <c r="AQ203" s="2" t="str">
        <f t="shared" si="57"/>
        <v>MP</v>
      </c>
      <c r="AR203" s="2" t="str">
        <f>VLOOKUP(AQ203,Countries!A:B,2,FALSE)</f>
        <v>Nördliche Marianen</v>
      </c>
      <c r="AS203" s="3" t="str">
        <f t="shared" si="58"/>
        <v/>
      </c>
      <c r="AT203" s="3">
        <f t="shared" si="59"/>
        <v>0</v>
      </c>
      <c r="AU203" s="3" t="str">
        <f t="shared" si="60"/>
        <v/>
      </c>
      <c r="AV203" s="15" t="str">
        <f t="shared" si="61"/>
        <v/>
      </c>
      <c r="AW203" s="88" t="str">
        <f t="shared" si="62"/>
        <v/>
      </c>
      <c r="AX203" s="89">
        <f t="shared" si="63"/>
        <v>1.9999999999999996E-7</v>
      </c>
    </row>
    <row r="204" spans="1:50">
      <c r="A204" s="85" t="str">
        <f t="shared" si="49"/>
        <v>Ausfuhr_VD</v>
      </c>
      <c r="B204" s="2" t="str">
        <f t="shared" si="64"/>
        <v>Ausfuhr</v>
      </c>
      <c r="C204" s="1" t="str">
        <f>Countries!A203</f>
        <v>VD</v>
      </c>
      <c r="D204" s="3" t="str">
        <f>IFERROR(IF(VLOOKUP($A204,EU_Extra!$A:$AD,COLUMN(EU_Extra!#REF!),FALSE)=0,"",VLOOKUP($A204,EU_Extra!$A:$AD,COLUMN(EU_Extra!#REF!),FALSE)),"")</f>
        <v/>
      </c>
      <c r="E204" s="3" t="str">
        <f>IFERROR(IF(VLOOKUP($A204,EU_Extra!$A:$AD,COLUMN(EU_Extra!#REF!),FALSE)=0,"",VLOOKUP($A204,EU_Extra!$A:$AD,COLUMN(EU_Extra!#REF!),FALSE)),"")</f>
        <v/>
      </c>
      <c r="F204" s="3" t="str">
        <f>IFERROR(IF(VLOOKUP($A204,EU_Extra!$A:$AD,COLUMN(EU_Extra!E$3),FALSE)=0,"",VLOOKUP($A204,EU_Extra!$A:$AD,COLUMN(EU_Extra!E$3),FALSE)),"")</f>
        <v/>
      </c>
      <c r="G204" s="3" t="str">
        <f>IFERROR(IF(VLOOKUP($A204,EU_Extra!$A:$AD,COLUMN(EU_Extra!F$3),FALSE)=0,"",VLOOKUP($A204,EU_Extra!$A:$AD,COLUMN(EU_Extra!F$3),FALSE)),"")</f>
        <v/>
      </c>
      <c r="H204" s="3" t="str">
        <f>IFERROR(IF(VLOOKUP($A204,EU_Extra!$A:$AD,COLUMN(EU_Extra!G$3),FALSE)=0,"",VLOOKUP($A204,EU_Extra!$A:$AD,COLUMN(EU_Extra!G$3),FALSE)),"")</f>
        <v/>
      </c>
      <c r="I204" s="3" t="str">
        <f>IFERROR(IF(VLOOKUP($A204,EU_Extra!$A:$AD,COLUMN(EU_Extra!H$3),FALSE)=0,"",VLOOKUP($A204,EU_Extra!$A:$AD,COLUMN(EU_Extra!H$3),FALSE)),"")</f>
        <v/>
      </c>
      <c r="J204" s="3" t="str">
        <f>IFERROR(IF(VLOOKUP($A204,EU_Extra!$A:$AD,COLUMN(EU_Extra!I$3),FALSE)=0,"",VLOOKUP($A204,EU_Extra!$A:$AD,COLUMN(EU_Extra!I$3),FALSE)),"")</f>
        <v/>
      </c>
      <c r="K204" s="3" t="str">
        <f>IFERROR(IF(VLOOKUP($A204,EU_Extra!$A:$AD,COLUMN(EU_Extra!J$3),FALSE)=0,"",VLOOKUP($A204,EU_Extra!$A:$AD,COLUMN(EU_Extra!J$3),FALSE)),"")</f>
        <v/>
      </c>
      <c r="L204" s="3" t="str">
        <f>IFERROR(IF(VLOOKUP($A204,EU_Extra!$A:$AD,COLUMN(EU_Extra!K$3),FALSE)=0,"",VLOOKUP($A204,EU_Extra!$A:$AD,COLUMN(EU_Extra!K$3),FALSE)),"")</f>
        <v/>
      </c>
      <c r="M204" s="3" t="str">
        <f>IFERROR(IF(VLOOKUP($A204,EU_Extra!$A:$AD,COLUMN(EU_Extra!L$3),FALSE)=0,"",VLOOKUP($A204,EU_Extra!$A:$AD,COLUMN(EU_Extra!L$3),FALSE)),"")</f>
        <v/>
      </c>
      <c r="N204" s="3" t="str">
        <f>IFERROR(IF(VLOOKUP($A204,EU_Extra!$A:$AD,COLUMN(EU_Extra!M$3),FALSE)=0,"",VLOOKUP($A204,EU_Extra!$A:$AD,COLUMN(EU_Extra!M$3),FALSE)),"")</f>
        <v/>
      </c>
      <c r="O204" s="3" t="str">
        <f>IFERROR(IF(VLOOKUP($A204,EU_Extra!$A:$AD,COLUMN(EU_Extra!N$3),FALSE)=0,"",VLOOKUP($A204,EU_Extra!$A:$AD,COLUMN(EU_Extra!N$3),FALSE)),"")</f>
        <v/>
      </c>
      <c r="P204" s="3" t="str">
        <f>IFERROR(IF(VLOOKUP($A204,EU_Extra!$A:$AD,COLUMN(EU_Extra!O$3),FALSE)=0,"",VLOOKUP($A204,EU_Extra!$A:$AD,COLUMN(EU_Extra!O$3),FALSE)),"")</f>
        <v/>
      </c>
      <c r="Q204" s="3" t="str">
        <f>IFERROR(IF(VLOOKUP($A204,EU_Extra!$A:$AD,COLUMN(EU_Extra!P$3),FALSE)=0,"",VLOOKUP($A204,EU_Extra!$A:$AD,COLUMN(EU_Extra!P$3),FALSE)),"")</f>
        <v/>
      </c>
      <c r="R204" s="3" t="str">
        <f>IFERROR(IF(VLOOKUP($A204,EU_Extra!$A:$AD,COLUMN(EU_Extra!Q$3),FALSE)=0,"",VLOOKUP($A204,EU_Extra!$A:$AD,COLUMN(EU_Extra!Q$3),FALSE)),"")</f>
        <v/>
      </c>
      <c r="S204" s="3" t="str">
        <f>IFERROR(IF(VLOOKUP($A204,EU_Extra!$A:$AD,COLUMN(EU_Extra!R$3),FALSE)=0,"",VLOOKUP($A204,EU_Extra!$A:$AD,COLUMN(EU_Extra!R$3),FALSE)),"")</f>
        <v/>
      </c>
      <c r="T204" s="3" t="str">
        <f>IFERROR(IF(VLOOKUP($A204,EU_Extra!$A:$AD,COLUMN(EU_Extra!S$3),FALSE)=0,"",VLOOKUP($A204,EU_Extra!$A:$AD,COLUMN(EU_Extra!S$3),FALSE)),"")</f>
        <v/>
      </c>
      <c r="U204" s="3" t="str">
        <f>IFERROR(IF(VLOOKUP($A204,EU_Extra!$A:$AD,COLUMN(EU_Extra!T$3),FALSE)=0,"",VLOOKUP($A204,EU_Extra!$A:$AD,COLUMN(EU_Extra!T$3),FALSE)),"")</f>
        <v/>
      </c>
      <c r="V204" s="3" t="str">
        <f>IFERROR(IF(VLOOKUP($A204,EU_Extra!$A:$AD,COLUMN(EU_Extra!U$3),FALSE)=0,"",VLOOKUP($A204,EU_Extra!$A:$AD,COLUMN(EU_Extra!U$3),FALSE)),"")</f>
        <v/>
      </c>
      <c r="W204" s="3" t="str">
        <f>IFERROR(IF(VLOOKUP($A204,EU_Extra!$A:$AD,COLUMN(EU_Extra!V$3),FALSE)=0,"",VLOOKUP($A204,EU_Extra!$A:$AD,COLUMN(EU_Extra!V$3),FALSE)),"")</f>
        <v/>
      </c>
      <c r="X204" s="3" t="str">
        <f>IFERROR(IF(VLOOKUP($A204,EU_Extra!$A:$AD,COLUMN(EU_Extra!W$3),FALSE)=0,"",VLOOKUP($A204,EU_Extra!$A:$AD,COLUMN(EU_Extra!W$3),FALSE)),"")</f>
        <v/>
      </c>
      <c r="Y204" s="3" t="str">
        <f>IFERROR(IF(VLOOKUP($A204,EU_Extra!$A:$AD,COLUMN(EU_Extra!X$3),FALSE)=0,"",VLOOKUP($A204,EU_Extra!$A:$AD,COLUMN(EU_Extra!X$3),FALSE)),"")</f>
        <v/>
      </c>
      <c r="Z204" s="3" t="str">
        <f>IFERROR(IF(VLOOKUP($A204,EU_Extra!$A:$AD,COLUMN(EU_Extra!Y$3),FALSE)=0,"",VLOOKUP($A204,EU_Extra!$A:$AD,COLUMN(EU_Extra!Y$3),FALSE)),"")</f>
        <v/>
      </c>
      <c r="AA204" s="157">
        <f t="shared" si="50"/>
        <v>0</v>
      </c>
      <c r="AB204" s="3">
        <f t="shared" si="51"/>
        <v>0</v>
      </c>
      <c r="AC204" s="3">
        <f t="shared" si="52"/>
        <v>0</v>
      </c>
      <c r="AD204" s="3">
        <f t="shared" si="53"/>
        <v>0</v>
      </c>
      <c r="AE204" s="3" t="str">
        <f t="shared" si="54"/>
        <v/>
      </c>
      <c r="AF204" s="3"/>
      <c r="AG204" s="3"/>
      <c r="AH204" s="3"/>
      <c r="AI204" s="3"/>
      <c r="AJ204" s="3" t="str">
        <f>IFERROR(IF(VLOOKUP($A204,EU_Extra!$A:$AD,COLUMN(EU_Extra!AC$3),FALSE)=0,"",VLOOKUP($A204,EU_Extra!$A:$AD,COLUMN(EU_Extra!AC$3),FALSE)),"")</f>
        <v/>
      </c>
      <c r="AK204" s="3" t="str">
        <f>IFERROR(IF(VLOOKUP($A204,EU_Extra!$A:$AD,COLUMN(EU_Extra!AD$3),FALSE)=0,"",VLOOKUP($A204,EU_Extra!$A:$AD,COLUMN(EU_Extra!AD$3),FALSE)),"")</f>
        <v/>
      </c>
      <c r="AO204" s="85" t="str">
        <f t="shared" si="55"/>
        <v>Ausfuhr_VD</v>
      </c>
      <c r="AP204" s="2" t="str">
        <f t="shared" si="56"/>
        <v>Ausfuhr</v>
      </c>
      <c r="AQ204" s="2" t="str">
        <f t="shared" si="57"/>
        <v>VD</v>
      </c>
      <c r="AR204" s="2" t="str">
        <f>VLOOKUP(AQ204,Countries!A:B,2,FALSE)</f>
        <v>Vietnam</v>
      </c>
      <c r="AS204" s="3" t="str">
        <f t="shared" si="58"/>
        <v/>
      </c>
      <c r="AT204" s="3">
        <f t="shared" si="59"/>
        <v>0</v>
      </c>
      <c r="AU204" s="3" t="str">
        <f t="shared" si="60"/>
        <v/>
      </c>
      <c r="AV204" s="15" t="str">
        <f t="shared" si="61"/>
        <v/>
      </c>
      <c r="AW204" s="88" t="str">
        <f t="shared" si="62"/>
        <v/>
      </c>
      <c r="AX204" s="89">
        <f t="shared" si="63"/>
        <v>2.0099999999999996E-7</v>
      </c>
    </row>
    <row r="205" spans="1:50">
      <c r="A205" s="85" t="str">
        <f t="shared" si="49"/>
        <v>Ausfuhr_NF</v>
      </c>
      <c r="B205" s="2" t="str">
        <f t="shared" si="64"/>
        <v>Ausfuhr</v>
      </c>
      <c r="C205" s="1" t="str">
        <f>Countries!A204</f>
        <v>NF</v>
      </c>
      <c r="D205" s="3" t="str">
        <f>IFERROR(IF(VLOOKUP($A205,EU_Extra!$A:$AD,COLUMN(EU_Extra!#REF!),FALSE)=0,"",VLOOKUP($A205,EU_Extra!$A:$AD,COLUMN(EU_Extra!#REF!),FALSE)),"")</f>
        <v/>
      </c>
      <c r="E205" s="3" t="str">
        <f>IFERROR(IF(VLOOKUP($A205,EU_Extra!$A:$AD,COLUMN(EU_Extra!#REF!),FALSE)=0,"",VLOOKUP($A205,EU_Extra!$A:$AD,COLUMN(EU_Extra!#REF!),FALSE)),"")</f>
        <v/>
      </c>
      <c r="F205" s="3" t="str">
        <f>IFERROR(IF(VLOOKUP($A205,EU_Extra!$A:$AD,COLUMN(EU_Extra!E$3),FALSE)=0,"",VLOOKUP($A205,EU_Extra!$A:$AD,COLUMN(EU_Extra!E$3),FALSE)),"")</f>
        <v/>
      </c>
      <c r="G205" s="3" t="str">
        <f>IFERROR(IF(VLOOKUP($A205,EU_Extra!$A:$AD,COLUMN(EU_Extra!F$3),FALSE)=0,"",VLOOKUP($A205,EU_Extra!$A:$AD,COLUMN(EU_Extra!F$3),FALSE)),"")</f>
        <v/>
      </c>
      <c r="H205" s="3" t="str">
        <f>IFERROR(IF(VLOOKUP($A205,EU_Extra!$A:$AD,COLUMN(EU_Extra!G$3),FALSE)=0,"",VLOOKUP($A205,EU_Extra!$A:$AD,COLUMN(EU_Extra!G$3),FALSE)),"")</f>
        <v/>
      </c>
      <c r="I205" s="3" t="str">
        <f>IFERROR(IF(VLOOKUP($A205,EU_Extra!$A:$AD,COLUMN(EU_Extra!H$3),FALSE)=0,"",VLOOKUP($A205,EU_Extra!$A:$AD,COLUMN(EU_Extra!H$3),FALSE)),"")</f>
        <v/>
      </c>
      <c r="J205" s="3" t="str">
        <f>IFERROR(IF(VLOOKUP($A205,EU_Extra!$A:$AD,COLUMN(EU_Extra!I$3),FALSE)=0,"",VLOOKUP($A205,EU_Extra!$A:$AD,COLUMN(EU_Extra!I$3),FALSE)),"")</f>
        <v/>
      </c>
      <c r="K205" s="3" t="str">
        <f>IFERROR(IF(VLOOKUP($A205,EU_Extra!$A:$AD,COLUMN(EU_Extra!J$3),FALSE)=0,"",VLOOKUP($A205,EU_Extra!$A:$AD,COLUMN(EU_Extra!J$3),FALSE)),"")</f>
        <v/>
      </c>
      <c r="L205" s="3" t="str">
        <f>IFERROR(IF(VLOOKUP($A205,EU_Extra!$A:$AD,COLUMN(EU_Extra!K$3),FALSE)=0,"",VLOOKUP($A205,EU_Extra!$A:$AD,COLUMN(EU_Extra!K$3),FALSE)),"")</f>
        <v/>
      </c>
      <c r="M205" s="3" t="str">
        <f>IFERROR(IF(VLOOKUP($A205,EU_Extra!$A:$AD,COLUMN(EU_Extra!L$3),FALSE)=0,"",VLOOKUP($A205,EU_Extra!$A:$AD,COLUMN(EU_Extra!L$3),FALSE)),"")</f>
        <v/>
      </c>
      <c r="N205" s="3" t="str">
        <f>IFERROR(IF(VLOOKUP($A205,EU_Extra!$A:$AD,COLUMN(EU_Extra!M$3),FALSE)=0,"",VLOOKUP($A205,EU_Extra!$A:$AD,COLUMN(EU_Extra!M$3),FALSE)),"")</f>
        <v/>
      </c>
      <c r="O205" s="3" t="str">
        <f>IFERROR(IF(VLOOKUP($A205,EU_Extra!$A:$AD,COLUMN(EU_Extra!N$3),FALSE)=0,"",VLOOKUP($A205,EU_Extra!$A:$AD,COLUMN(EU_Extra!N$3),FALSE)),"")</f>
        <v/>
      </c>
      <c r="P205" s="3" t="str">
        <f>IFERROR(IF(VLOOKUP($A205,EU_Extra!$A:$AD,COLUMN(EU_Extra!O$3),FALSE)=0,"",VLOOKUP($A205,EU_Extra!$A:$AD,COLUMN(EU_Extra!O$3),FALSE)),"")</f>
        <v/>
      </c>
      <c r="Q205" s="3" t="str">
        <f>IFERROR(IF(VLOOKUP($A205,EU_Extra!$A:$AD,COLUMN(EU_Extra!P$3),FALSE)=0,"",VLOOKUP($A205,EU_Extra!$A:$AD,COLUMN(EU_Extra!P$3),FALSE)),"")</f>
        <v/>
      </c>
      <c r="R205" s="3" t="str">
        <f>IFERROR(IF(VLOOKUP($A205,EU_Extra!$A:$AD,COLUMN(EU_Extra!Q$3),FALSE)=0,"",VLOOKUP($A205,EU_Extra!$A:$AD,COLUMN(EU_Extra!Q$3),FALSE)),"")</f>
        <v/>
      </c>
      <c r="S205" s="3" t="str">
        <f>IFERROR(IF(VLOOKUP($A205,EU_Extra!$A:$AD,COLUMN(EU_Extra!R$3),FALSE)=0,"",VLOOKUP($A205,EU_Extra!$A:$AD,COLUMN(EU_Extra!R$3),FALSE)),"")</f>
        <v/>
      </c>
      <c r="T205" s="3" t="str">
        <f>IFERROR(IF(VLOOKUP($A205,EU_Extra!$A:$AD,COLUMN(EU_Extra!S$3),FALSE)=0,"",VLOOKUP($A205,EU_Extra!$A:$AD,COLUMN(EU_Extra!S$3),FALSE)),"")</f>
        <v/>
      </c>
      <c r="U205" s="3" t="str">
        <f>IFERROR(IF(VLOOKUP($A205,EU_Extra!$A:$AD,COLUMN(EU_Extra!T$3),FALSE)=0,"",VLOOKUP($A205,EU_Extra!$A:$AD,COLUMN(EU_Extra!T$3),FALSE)),"")</f>
        <v/>
      </c>
      <c r="V205" s="3" t="str">
        <f>IFERROR(IF(VLOOKUP($A205,EU_Extra!$A:$AD,COLUMN(EU_Extra!U$3),FALSE)=0,"",VLOOKUP($A205,EU_Extra!$A:$AD,COLUMN(EU_Extra!U$3),FALSE)),"")</f>
        <v/>
      </c>
      <c r="W205" s="3" t="str">
        <f>IFERROR(IF(VLOOKUP($A205,EU_Extra!$A:$AD,COLUMN(EU_Extra!V$3),FALSE)=0,"",VLOOKUP($A205,EU_Extra!$A:$AD,COLUMN(EU_Extra!V$3),FALSE)),"")</f>
        <v/>
      </c>
      <c r="X205" s="3" t="str">
        <f>IFERROR(IF(VLOOKUP($A205,EU_Extra!$A:$AD,COLUMN(EU_Extra!W$3),FALSE)=0,"",VLOOKUP($A205,EU_Extra!$A:$AD,COLUMN(EU_Extra!W$3),FALSE)),"")</f>
        <v/>
      </c>
      <c r="Y205" s="3" t="str">
        <f>IFERROR(IF(VLOOKUP($A205,EU_Extra!$A:$AD,COLUMN(EU_Extra!X$3),FALSE)=0,"",VLOOKUP($A205,EU_Extra!$A:$AD,COLUMN(EU_Extra!X$3),FALSE)),"")</f>
        <v/>
      </c>
      <c r="Z205" s="3" t="str">
        <f>IFERROR(IF(VLOOKUP($A205,EU_Extra!$A:$AD,COLUMN(EU_Extra!Y$3),FALSE)=0,"",VLOOKUP($A205,EU_Extra!$A:$AD,COLUMN(EU_Extra!Y$3),FALSE)),"")</f>
        <v/>
      </c>
      <c r="AA205" s="157">
        <f t="shared" si="50"/>
        <v>0</v>
      </c>
      <c r="AB205" s="3">
        <f t="shared" si="51"/>
        <v>0</v>
      </c>
      <c r="AC205" s="3">
        <f t="shared" si="52"/>
        <v>0</v>
      </c>
      <c r="AD205" s="3">
        <f t="shared" si="53"/>
        <v>0</v>
      </c>
      <c r="AE205" s="3" t="str">
        <f t="shared" si="54"/>
        <v/>
      </c>
      <c r="AF205" s="3"/>
      <c r="AG205" s="3"/>
      <c r="AH205" s="3"/>
      <c r="AI205" s="3"/>
      <c r="AJ205" s="3" t="str">
        <f>IFERROR(IF(VLOOKUP($A205,EU_Extra!$A:$AD,COLUMN(EU_Extra!AC$3),FALSE)=0,"",VLOOKUP($A205,EU_Extra!$A:$AD,COLUMN(EU_Extra!AC$3),FALSE)),"")</f>
        <v/>
      </c>
      <c r="AK205" s="3" t="str">
        <f>IFERROR(IF(VLOOKUP($A205,EU_Extra!$A:$AD,COLUMN(EU_Extra!AD$3),FALSE)=0,"",VLOOKUP($A205,EU_Extra!$A:$AD,COLUMN(EU_Extra!AD$3),FALSE)),"")</f>
        <v/>
      </c>
      <c r="AO205" s="85" t="str">
        <f t="shared" si="55"/>
        <v>Ausfuhr_NF</v>
      </c>
      <c r="AP205" s="2" t="str">
        <f t="shared" si="56"/>
        <v>Ausfuhr</v>
      </c>
      <c r="AQ205" s="2" t="str">
        <f t="shared" si="57"/>
        <v>NF</v>
      </c>
      <c r="AR205" s="2" t="str">
        <f>VLOOKUP(AQ205,Countries!A:B,2,FALSE)</f>
        <v>Norfolkinseln</v>
      </c>
      <c r="AS205" s="3" t="str">
        <f t="shared" si="58"/>
        <v/>
      </c>
      <c r="AT205" s="3">
        <f t="shared" si="59"/>
        <v>0</v>
      </c>
      <c r="AU205" s="3" t="str">
        <f t="shared" si="60"/>
        <v/>
      </c>
      <c r="AV205" s="15" t="str">
        <f t="shared" si="61"/>
        <v/>
      </c>
      <c r="AW205" s="88" t="str">
        <f t="shared" si="62"/>
        <v/>
      </c>
      <c r="AX205" s="89">
        <f t="shared" si="63"/>
        <v>2.0199999999999998E-7</v>
      </c>
    </row>
    <row r="206" spans="1:50">
      <c r="A206" s="85" t="str">
        <f t="shared" si="49"/>
        <v>Ausfuhr_NO</v>
      </c>
      <c r="B206" s="2" t="str">
        <f t="shared" si="64"/>
        <v>Ausfuhr</v>
      </c>
      <c r="C206" s="1" t="str">
        <f>Countries!A205</f>
        <v>NO</v>
      </c>
      <c r="D206" s="3" t="str">
        <f>IFERROR(IF(VLOOKUP($A206,EU_Extra!$A:$AD,COLUMN(EU_Extra!#REF!),FALSE)=0,"",VLOOKUP($A206,EU_Extra!$A:$AD,COLUMN(EU_Extra!#REF!),FALSE)),"")</f>
        <v/>
      </c>
      <c r="E206" s="3" t="str">
        <f>IFERROR(IF(VLOOKUP($A206,EU_Extra!$A:$AD,COLUMN(EU_Extra!#REF!),FALSE)=0,"",VLOOKUP($A206,EU_Extra!$A:$AD,COLUMN(EU_Extra!#REF!),FALSE)),"")</f>
        <v/>
      </c>
      <c r="F206" s="3">
        <f>IFERROR(IF(VLOOKUP($A206,EU_Extra!$A:$AD,COLUMN(EU_Extra!E$3),FALSE)=0,"",VLOOKUP($A206,EU_Extra!$A:$AD,COLUMN(EU_Extra!E$3),FALSE)),"")</f>
        <v>120.385002</v>
      </c>
      <c r="G206" s="3">
        <f>IFERROR(IF(VLOOKUP($A206,EU_Extra!$A:$AD,COLUMN(EU_Extra!F$3),FALSE)=0,"",VLOOKUP($A206,EU_Extra!$A:$AD,COLUMN(EU_Extra!F$3),FALSE)),"")</f>
        <v>127.6964488</v>
      </c>
      <c r="H206" s="3">
        <f>IFERROR(IF(VLOOKUP($A206,EU_Extra!$A:$AD,COLUMN(EU_Extra!G$3),FALSE)=0,"",VLOOKUP($A206,EU_Extra!$A:$AD,COLUMN(EU_Extra!G$3),FALSE)),"")</f>
        <v>120.56533171999999</v>
      </c>
      <c r="I206" s="3">
        <f>IFERROR(IF(VLOOKUP($A206,EU_Extra!$A:$AD,COLUMN(EU_Extra!H$3),FALSE)=0,"",VLOOKUP($A206,EU_Extra!$A:$AD,COLUMN(EU_Extra!H$3),FALSE)),"")</f>
        <v>109.998108</v>
      </c>
      <c r="J206" s="3">
        <f>IFERROR(IF(VLOOKUP($A206,EU_Extra!$A:$AD,COLUMN(EU_Extra!I$3),FALSE)=0,"",VLOOKUP($A206,EU_Extra!$A:$AD,COLUMN(EU_Extra!I$3),FALSE)),"")</f>
        <v>107.512016</v>
      </c>
      <c r="K206" s="3">
        <f>IFERROR(IF(VLOOKUP($A206,EU_Extra!$A:$AD,COLUMN(EU_Extra!J$3),FALSE)=0,"",VLOOKUP($A206,EU_Extra!$A:$AD,COLUMN(EU_Extra!J$3),FALSE)),"")</f>
        <v>107.45066399999999</v>
      </c>
      <c r="L206" s="3">
        <f>IFERROR(IF(VLOOKUP($A206,EU_Extra!$A:$AD,COLUMN(EU_Extra!K$3),FALSE)=0,"",VLOOKUP($A206,EU_Extra!$A:$AD,COLUMN(EU_Extra!K$3),FALSE)),"")</f>
        <v>105.008404</v>
      </c>
      <c r="M206" s="3">
        <f>IFERROR(IF(VLOOKUP($A206,EU_Extra!$A:$AD,COLUMN(EU_Extra!L$3),FALSE)=0,"",VLOOKUP($A206,EU_Extra!$A:$AD,COLUMN(EU_Extra!L$3),FALSE)),"")</f>
        <v>56.152340000000002</v>
      </c>
      <c r="N206" s="3">
        <f>IFERROR(IF(VLOOKUP($A206,EU_Extra!$A:$AD,COLUMN(EU_Extra!M$3),FALSE)=0,"",VLOOKUP($A206,EU_Extra!$A:$AD,COLUMN(EU_Extra!M$3),FALSE)),"")</f>
        <v>88.053356239999985</v>
      </c>
      <c r="O206" s="3">
        <f>IFERROR(IF(VLOOKUP($A206,EU_Extra!$A:$AD,COLUMN(EU_Extra!N$3),FALSE)=0,"",VLOOKUP($A206,EU_Extra!$A:$AD,COLUMN(EU_Extra!N$3),FALSE)),"")</f>
        <v>57.243840079999998</v>
      </c>
      <c r="P206" s="3">
        <f>IFERROR(IF(VLOOKUP($A206,EU_Extra!$A:$AD,COLUMN(EU_Extra!O$3),FALSE)=0,"",VLOOKUP($A206,EU_Extra!$A:$AD,COLUMN(EU_Extra!O$3),FALSE)),"")</f>
        <v>81.910673559999992</v>
      </c>
      <c r="Q206" s="3">
        <f>IFERROR(IF(VLOOKUP($A206,EU_Extra!$A:$AD,COLUMN(EU_Extra!P$3),FALSE)=0,"",VLOOKUP($A206,EU_Extra!$A:$AD,COLUMN(EU_Extra!P$3),FALSE)),"")</f>
        <v>50.267626079999999</v>
      </c>
      <c r="R206" s="3">
        <f>IFERROR(IF(VLOOKUP($A206,EU_Extra!$A:$AD,COLUMN(EU_Extra!Q$3),FALSE)=0,"",VLOOKUP($A206,EU_Extra!$A:$AD,COLUMN(EU_Extra!Q$3),FALSE)),"")</f>
        <v>79.216797600000007</v>
      </c>
      <c r="S206" s="3">
        <f>IFERROR(IF(VLOOKUP($A206,EU_Extra!$A:$AD,COLUMN(EU_Extra!R$3),FALSE)=0,"",VLOOKUP($A206,EU_Extra!$A:$AD,COLUMN(EU_Extra!R$3),FALSE)),"")</f>
        <v>81.933208359999995</v>
      </c>
      <c r="T206" s="3">
        <f>IFERROR(IF(VLOOKUP($A206,EU_Extra!$A:$AD,COLUMN(EU_Extra!S$3),FALSE)=0,"",VLOOKUP($A206,EU_Extra!$A:$AD,COLUMN(EU_Extra!S$3),FALSE)),"")</f>
        <v>85.800211999999988</v>
      </c>
      <c r="U206" s="3">
        <f>IFERROR(IF(VLOOKUP($A206,EU_Extra!$A:$AD,COLUMN(EU_Extra!T$3),FALSE)=0,"",VLOOKUP($A206,EU_Extra!$A:$AD,COLUMN(EU_Extra!T$3),FALSE)),"")</f>
        <v>78.002506199999999</v>
      </c>
      <c r="V206" s="3">
        <f>IFERROR(IF(VLOOKUP($A206,EU_Extra!$A:$AD,COLUMN(EU_Extra!U$3),FALSE)=0,"",VLOOKUP($A206,EU_Extra!$A:$AD,COLUMN(EU_Extra!U$3),FALSE)),"")</f>
        <v>88.901336999999998</v>
      </c>
      <c r="W206" s="3">
        <f>IFERROR(IF(VLOOKUP($A206,EU_Extra!$A:$AD,COLUMN(EU_Extra!V$3),FALSE)=0,"",VLOOKUP($A206,EU_Extra!$A:$AD,COLUMN(EU_Extra!V$3),FALSE)),"")</f>
        <v>27.920659839999999</v>
      </c>
      <c r="X206" s="3">
        <f>IFERROR(IF(VLOOKUP($A206,EU_Extra!$A:$AD,COLUMN(EU_Extra!W$3),FALSE)=0,"",VLOOKUP($A206,EU_Extra!$A:$AD,COLUMN(EU_Extra!W$3),FALSE)),"")</f>
        <v>69.317375519999999</v>
      </c>
      <c r="Y206" s="3">
        <f>IFERROR(IF(VLOOKUP($A206,EU_Extra!$A:$AD,COLUMN(EU_Extra!X$3),FALSE)=0,"",VLOOKUP($A206,EU_Extra!$A:$AD,COLUMN(EU_Extra!X$3),FALSE)),"")</f>
        <v>80.077465560000007</v>
      </c>
      <c r="Z206" s="3">
        <f>IFERROR(IF(VLOOKUP($A206,EU_Extra!$A:$AD,COLUMN(EU_Extra!Y$3),FALSE)=0,"",VLOOKUP($A206,EU_Extra!$A:$AD,COLUMN(EU_Extra!Y$3),FALSE)),"")</f>
        <v>23.173547879999997</v>
      </c>
      <c r="AA206" s="157">
        <f t="shared" si="50"/>
        <v>112.69181857333332</v>
      </c>
      <c r="AB206" s="3">
        <f t="shared" si="51"/>
        <v>81.911975519999984</v>
      </c>
      <c r="AC206" s="3">
        <f t="shared" si="52"/>
        <v>62.046457453333325</v>
      </c>
      <c r="AD206" s="3">
        <f t="shared" si="53"/>
        <v>59.105166973333333</v>
      </c>
      <c r="AE206" s="3">
        <f t="shared" si="54"/>
        <v>51.625506720000004</v>
      </c>
      <c r="AF206" s="3"/>
      <c r="AG206" s="3"/>
      <c r="AH206" s="3"/>
      <c r="AI206" s="3"/>
      <c r="AJ206" s="3" t="str">
        <f>IFERROR(IF(VLOOKUP($A206,EU_Extra!$A:$AD,COLUMN(EU_Extra!AC$3),FALSE)=0,"",VLOOKUP($A206,EU_Extra!$A:$AD,COLUMN(EU_Extra!AC$3),FALSE)),"")</f>
        <v/>
      </c>
      <c r="AK206" s="3" t="str">
        <f>IFERROR(IF(VLOOKUP($A206,EU_Extra!$A:$AD,COLUMN(EU_Extra!AD$3),FALSE)=0,"",VLOOKUP($A206,EU_Extra!$A:$AD,COLUMN(EU_Extra!AD$3),FALSE)),"")</f>
        <v/>
      </c>
      <c r="AO206" s="85" t="str">
        <f t="shared" si="55"/>
        <v>Ausfuhr_NO</v>
      </c>
      <c r="AP206" s="2" t="str">
        <f t="shared" si="56"/>
        <v>Ausfuhr</v>
      </c>
      <c r="AQ206" s="2" t="str">
        <f t="shared" si="57"/>
        <v>NO</v>
      </c>
      <c r="AR206" s="2" t="str">
        <f>VLOOKUP(AQ206,Countries!A:B,2,FALSE)</f>
        <v>Norwegen</v>
      </c>
      <c r="AS206" s="3">
        <f t="shared" si="58"/>
        <v>23.173547879999997</v>
      </c>
      <c r="AT206" s="3">
        <f t="shared" si="59"/>
        <v>59.105166973333333</v>
      </c>
      <c r="AU206" s="3">
        <f t="shared" si="60"/>
        <v>35.931619093333339</v>
      </c>
      <c r="AV206" s="15">
        <f t="shared" si="61"/>
        <v>1.5505447842354108</v>
      </c>
      <c r="AW206" s="88">
        <f t="shared" si="62"/>
        <v>2.385106779178299E-2</v>
      </c>
      <c r="AX206" s="89">
        <f t="shared" si="63"/>
        <v>4.0885824608746353E-2</v>
      </c>
    </row>
    <row r="207" spans="1:50">
      <c r="A207" s="85" t="str">
        <f t="shared" si="49"/>
        <v>Ausfuhr_AT</v>
      </c>
      <c r="B207" s="2" t="str">
        <f t="shared" si="64"/>
        <v>Ausfuhr</v>
      </c>
      <c r="C207" s="1" t="str">
        <f>Countries!A206</f>
        <v>AT</v>
      </c>
      <c r="D207" s="3" t="str">
        <f>IFERROR(IF(VLOOKUP($A207,EU_Extra!$A:$AD,COLUMN(EU_Extra!#REF!),FALSE)=0,"",VLOOKUP($A207,EU_Extra!$A:$AD,COLUMN(EU_Extra!#REF!),FALSE)),"")</f>
        <v/>
      </c>
      <c r="E207" s="3" t="str">
        <f>IFERROR(IF(VLOOKUP($A207,EU_Extra!$A:$AD,COLUMN(EU_Extra!#REF!),FALSE)=0,"",VLOOKUP($A207,EU_Extra!$A:$AD,COLUMN(EU_Extra!#REF!),FALSE)),"")</f>
        <v/>
      </c>
      <c r="F207" s="3" t="str">
        <f>IFERROR(IF(VLOOKUP($A207,EU_Extra!$A:$AD,COLUMN(EU_Extra!E$3),FALSE)=0,"",VLOOKUP($A207,EU_Extra!$A:$AD,COLUMN(EU_Extra!E$3),FALSE)),"")</f>
        <v/>
      </c>
      <c r="G207" s="3" t="str">
        <f>IFERROR(IF(VLOOKUP($A207,EU_Extra!$A:$AD,COLUMN(EU_Extra!F$3),FALSE)=0,"",VLOOKUP($A207,EU_Extra!$A:$AD,COLUMN(EU_Extra!F$3),FALSE)),"")</f>
        <v/>
      </c>
      <c r="H207" s="3" t="str">
        <f>IFERROR(IF(VLOOKUP($A207,EU_Extra!$A:$AD,COLUMN(EU_Extra!G$3),FALSE)=0,"",VLOOKUP($A207,EU_Extra!$A:$AD,COLUMN(EU_Extra!G$3),FALSE)),"")</f>
        <v/>
      </c>
      <c r="I207" s="3" t="str">
        <f>IFERROR(IF(VLOOKUP($A207,EU_Extra!$A:$AD,COLUMN(EU_Extra!H$3),FALSE)=0,"",VLOOKUP($A207,EU_Extra!$A:$AD,COLUMN(EU_Extra!H$3),FALSE)),"")</f>
        <v/>
      </c>
      <c r="J207" s="3" t="str">
        <f>IFERROR(IF(VLOOKUP($A207,EU_Extra!$A:$AD,COLUMN(EU_Extra!I$3),FALSE)=0,"",VLOOKUP($A207,EU_Extra!$A:$AD,COLUMN(EU_Extra!I$3),FALSE)),"")</f>
        <v/>
      </c>
      <c r="K207" s="3" t="str">
        <f>IFERROR(IF(VLOOKUP($A207,EU_Extra!$A:$AD,COLUMN(EU_Extra!J$3),FALSE)=0,"",VLOOKUP($A207,EU_Extra!$A:$AD,COLUMN(EU_Extra!J$3),FALSE)),"")</f>
        <v/>
      </c>
      <c r="L207" s="3" t="str">
        <f>IFERROR(IF(VLOOKUP($A207,EU_Extra!$A:$AD,COLUMN(EU_Extra!K$3),FALSE)=0,"",VLOOKUP($A207,EU_Extra!$A:$AD,COLUMN(EU_Extra!K$3),FALSE)),"")</f>
        <v/>
      </c>
      <c r="M207" s="3" t="str">
        <f>IFERROR(IF(VLOOKUP($A207,EU_Extra!$A:$AD,COLUMN(EU_Extra!L$3),FALSE)=0,"",VLOOKUP($A207,EU_Extra!$A:$AD,COLUMN(EU_Extra!L$3),FALSE)),"")</f>
        <v/>
      </c>
      <c r="N207" s="3" t="str">
        <f>IFERROR(IF(VLOOKUP($A207,EU_Extra!$A:$AD,COLUMN(EU_Extra!M$3),FALSE)=0,"",VLOOKUP($A207,EU_Extra!$A:$AD,COLUMN(EU_Extra!M$3),FALSE)),"")</f>
        <v/>
      </c>
      <c r="O207" s="3" t="str">
        <f>IFERROR(IF(VLOOKUP($A207,EU_Extra!$A:$AD,COLUMN(EU_Extra!N$3),FALSE)=0,"",VLOOKUP($A207,EU_Extra!$A:$AD,COLUMN(EU_Extra!N$3),FALSE)),"")</f>
        <v/>
      </c>
      <c r="P207" s="3" t="str">
        <f>IFERROR(IF(VLOOKUP($A207,EU_Extra!$A:$AD,COLUMN(EU_Extra!O$3),FALSE)=0,"",VLOOKUP($A207,EU_Extra!$A:$AD,COLUMN(EU_Extra!O$3),FALSE)),"")</f>
        <v/>
      </c>
      <c r="Q207" s="3" t="str">
        <f>IFERROR(IF(VLOOKUP($A207,EU_Extra!$A:$AD,COLUMN(EU_Extra!P$3),FALSE)=0,"",VLOOKUP($A207,EU_Extra!$A:$AD,COLUMN(EU_Extra!P$3),FALSE)),"")</f>
        <v/>
      </c>
      <c r="R207" s="3" t="str">
        <f>IFERROR(IF(VLOOKUP($A207,EU_Extra!$A:$AD,COLUMN(EU_Extra!Q$3),FALSE)=0,"",VLOOKUP($A207,EU_Extra!$A:$AD,COLUMN(EU_Extra!Q$3),FALSE)),"")</f>
        <v/>
      </c>
      <c r="S207" s="3" t="str">
        <f>IFERROR(IF(VLOOKUP($A207,EU_Extra!$A:$AD,COLUMN(EU_Extra!R$3),FALSE)=0,"",VLOOKUP($A207,EU_Extra!$A:$AD,COLUMN(EU_Extra!R$3),FALSE)),"")</f>
        <v/>
      </c>
      <c r="T207" s="3" t="str">
        <f>IFERROR(IF(VLOOKUP($A207,EU_Extra!$A:$AD,COLUMN(EU_Extra!S$3),FALSE)=0,"",VLOOKUP($A207,EU_Extra!$A:$AD,COLUMN(EU_Extra!S$3),FALSE)),"")</f>
        <v/>
      </c>
      <c r="U207" s="3" t="str">
        <f>IFERROR(IF(VLOOKUP($A207,EU_Extra!$A:$AD,COLUMN(EU_Extra!T$3),FALSE)=0,"",VLOOKUP($A207,EU_Extra!$A:$AD,COLUMN(EU_Extra!T$3),FALSE)),"")</f>
        <v/>
      </c>
      <c r="V207" s="3" t="str">
        <f>IFERROR(IF(VLOOKUP($A207,EU_Extra!$A:$AD,COLUMN(EU_Extra!U$3),FALSE)=0,"",VLOOKUP($A207,EU_Extra!$A:$AD,COLUMN(EU_Extra!U$3),FALSE)),"")</f>
        <v/>
      </c>
      <c r="W207" s="3" t="str">
        <f>IFERROR(IF(VLOOKUP($A207,EU_Extra!$A:$AD,COLUMN(EU_Extra!V$3),FALSE)=0,"",VLOOKUP($A207,EU_Extra!$A:$AD,COLUMN(EU_Extra!V$3),FALSE)),"")</f>
        <v/>
      </c>
      <c r="X207" s="3" t="str">
        <f>IFERROR(IF(VLOOKUP($A207,EU_Extra!$A:$AD,COLUMN(EU_Extra!W$3),FALSE)=0,"",VLOOKUP($A207,EU_Extra!$A:$AD,COLUMN(EU_Extra!W$3),FALSE)),"")</f>
        <v/>
      </c>
      <c r="Y207" s="3" t="str">
        <f>IFERROR(IF(VLOOKUP($A207,EU_Extra!$A:$AD,COLUMN(EU_Extra!X$3),FALSE)=0,"",VLOOKUP($A207,EU_Extra!$A:$AD,COLUMN(EU_Extra!X$3),FALSE)),"")</f>
        <v/>
      </c>
      <c r="Z207" s="3" t="str">
        <f>IFERROR(IF(VLOOKUP($A207,EU_Extra!$A:$AD,COLUMN(EU_Extra!Y$3),FALSE)=0,"",VLOOKUP($A207,EU_Extra!$A:$AD,COLUMN(EU_Extra!Y$3),FALSE)),"")</f>
        <v/>
      </c>
      <c r="AA207" s="157">
        <f t="shared" si="50"/>
        <v>0</v>
      </c>
      <c r="AB207" s="3">
        <f t="shared" si="51"/>
        <v>0</v>
      </c>
      <c r="AC207" s="3">
        <f t="shared" si="52"/>
        <v>0</v>
      </c>
      <c r="AD207" s="3">
        <f t="shared" si="53"/>
        <v>0</v>
      </c>
      <c r="AE207" s="3" t="str">
        <f t="shared" si="54"/>
        <v/>
      </c>
      <c r="AF207" s="3"/>
      <c r="AG207" s="3"/>
      <c r="AH207" s="3"/>
      <c r="AI207" s="3"/>
      <c r="AJ207" s="3" t="str">
        <f>IFERROR(IF(VLOOKUP($A207,EU_Extra!$A:$AD,COLUMN(EU_Extra!AC$3),FALSE)=0,"",VLOOKUP($A207,EU_Extra!$A:$AD,COLUMN(EU_Extra!AC$3),FALSE)),"")</f>
        <v/>
      </c>
      <c r="AK207" s="3" t="str">
        <f>IFERROR(IF(VLOOKUP($A207,EU_Extra!$A:$AD,COLUMN(EU_Extra!AD$3),FALSE)=0,"",VLOOKUP($A207,EU_Extra!$A:$AD,COLUMN(EU_Extra!AD$3),FALSE)),"")</f>
        <v/>
      </c>
      <c r="AO207" s="85" t="str">
        <f t="shared" si="55"/>
        <v>Ausfuhr_AT</v>
      </c>
      <c r="AP207" s="2" t="str">
        <f t="shared" si="56"/>
        <v>Ausfuhr</v>
      </c>
      <c r="AQ207" s="2" t="str">
        <f t="shared" si="57"/>
        <v>AT</v>
      </c>
      <c r="AR207" s="2" t="str">
        <f>VLOOKUP(AQ207,Countries!A:B,2,FALSE)</f>
        <v>Osterreich</v>
      </c>
      <c r="AS207" s="3" t="str">
        <f t="shared" si="58"/>
        <v/>
      </c>
      <c r="AT207" s="3">
        <f t="shared" si="59"/>
        <v>0</v>
      </c>
      <c r="AU207" s="3" t="str">
        <f t="shared" si="60"/>
        <v/>
      </c>
      <c r="AV207" s="15" t="str">
        <f t="shared" si="61"/>
        <v/>
      </c>
      <c r="AW207" s="88" t="str">
        <f t="shared" si="62"/>
        <v/>
      </c>
      <c r="AX207" s="89">
        <f t="shared" si="63"/>
        <v>2.0399999999999997E-7</v>
      </c>
    </row>
    <row r="208" spans="1:50">
      <c r="A208" s="85" t="str">
        <f t="shared" si="49"/>
        <v>Ausfuhr_OM</v>
      </c>
      <c r="B208" s="2" t="str">
        <f t="shared" si="64"/>
        <v>Ausfuhr</v>
      </c>
      <c r="C208" s="1" t="str">
        <f>Countries!A207</f>
        <v>OM</v>
      </c>
      <c r="D208" s="3" t="str">
        <f>IFERROR(IF(VLOOKUP($A208,EU_Extra!$A:$AD,COLUMN(EU_Extra!#REF!),FALSE)=0,"",VLOOKUP($A208,EU_Extra!$A:$AD,COLUMN(EU_Extra!#REF!),FALSE)),"")</f>
        <v/>
      </c>
      <c r="E208" s="3" t="str">
        <f>IFERROR(IF(VLOOKUP($A208,EU_Extra!$A:$AD,COLUMN(EU_Extra!#REF!),FALSE)=0,"",VLOOKUP($A208,EU_Extra!$A:$AD,COLUMN(EU_Extra!#REF!),FALSE)),"")</f>
        <v/>
      </c>
      <c r="F208" s="3">
        <f>IFERROR(IF(VLOOKUP($A208,EU_Extra!$A:$AD,COLUMN(EU_Extra!E$3),FALSE)=0,"",VLOOKUP($A208,EU_Extra!$A:$AD,COLUMN(EU_Extra!E$3),FALSE)),"")</f>
        <v>11.1411</v>
      </c>
      <c r="G208" s="3">
        <f>IFERROR(IF(VLOOKUP($A208,EU_Extra!$A:$AD,COLUMN(EU_Extra!F$3),FALSE)=0,"",VLOOKUP($A208,EU_Extra!$A:$AD,COLUMN(EU_Extra!F$3),FALSE)),"")</f>
        <v>8.3672000000000004</v>
      </c>
      <c r="H208" s="3">
        <f>IFERROR(IF(VLOOKUP($A208,EU_Extra!$A:$AD,COLUMN(EU_Extra!G$3),FALSE)=0,"",VLOOKUP($A208,EU_Extra!$A:$AD,COLUMN(EU_Extra!G$3),FALSE)),"")</f>
        <v>3.3603999999999998</v>
      </c>
      <c r="I208" s="3">
        <f>IFERROR(IF(VLOOKUP($A208,EU_Extra!$A:$AD,COLUMN(EU_Extra!H$3),FALSE)=0,"",VLOOKUP($A208,EU_Extra!$A:$AD,COLUMN(EU_Extra!H$3),FALSE)),"")</f>
        <v>10.4499</v>
      </c>
      <c r="J208" s="3">
        <f>IFERROR(IF(VLOOKUP($A208,EU_Extra!$A:$AD,COLUMN(EU_Extra!I$3),FALSE)=0,"",VLOOKUP($A208,EU_Extra!$A:$AD,COLUMN(EU_Extra!I$3),FALSE)),"")</f>
        <v>8.5875000000000004</v>
      </c>
      <c r="K208" s="3">
        <f>IFERROR(IF(VLOOKUP($A208,EU_Extra!$A:$AD,COLUMN(EU_Extra!J$3),FALSE)=0,"",VLOOKUP($A208,EU_Extra!$A:$AD,COLUMN(EU_Extra!J$3),FALSE)),"")</f>
        <v>0.1457</v>
      </c>
      <c r="L208" s="3">
        <f>IFERROR(IF(VLOOKUP($A208,EU_Extra!$A:$AD,COLUMN(EU_Extra!K$3),FALSE)=0,"",VLOOKUP($A208,EU_Extra!$A:$AD,COLUMN(EU_Extra!K$3),FALSE)),"")</f>
        <v>0.9496</v>
      </c>
      <c r="M208" s="3">
        <f>IFERROR(IF(VLOOKUP($A208,EU_Extra!$A:$AD,COLUMN(EU_Extra!L$3),FALSE)=0,"",VLOOKUP($A208,EU_Extra!$A:$AD,COLUMN(EU_Extra!L$3),FALSE)),"")</f>
        <v>0.51179199999999991</v>
      </c>
      <c r="N208" s="3">
        <f>IFERROR(IF(VLOOKUP($A208,EU_Extra!$A:$AD,COLUMN(EU_Extra!M$3),FALSE)=0,"",VLOOKUP($A208,EU_Extra!$A:$AD,COLUMN(EU_Extra!M$3),FALSE)),"")</f>
        <v>2.170102</v>
      </c>
      <c r="O208" s="3">
        <f>IFERROR(IF(VLOOKUP($A208,EU_Extra!$A:$AD,COLUMN(EU_Extra!N$3),FALSE)=0,"",VLOOKUP($A208,EU_Extra!$A:$AD,COLUMN(EU_Extra!N$3),FALSE)),"")</f>
        <v>0.18967140000000002</v>
      </c>
      <c r="P208" s="3">
        <f>IFERROR(IF(VLOOKUP($A208,EU_Extra!$A:$AD,COLUMN(EU_Extra!O$3),FALSE)=0,"",VLOOKUP($A208,EU_Extra!$A:$AD,COLUMN(EU_Extra!O$3),FALSE)),"")</f>
        <v>2.3659681599999995</v>
      </c>
      <c r="Q208" s="3">
        <f>IFERROR(IF(VLOOKUP($A208,EU_Extra!$A:$AD,COLUMN(EU_Extra!P$3),FALSE)=0,"",VLOOKUP($A208,EU_Extra!$A:$AD,COLUMN(EU_Extra!P$3),FALSE)),"")</f>
        <v>3.4415883599999999</v>
      </c>
      <c r="R208" s="3">
        <f>IFERROR(IF(VLOOKUP($A208,EU_Extra!$A:$AD,COLUMN(EU_Extra!Q$3),FALSE)=0,"",VLOOKUP($A208,EU_Extra!$A:$AD,COLUMN(EU_Extra!Q$3),FALSE)),"")</f>
        <v>4.7208611599999992</v>
      </c>
      <c r="S208" s="3">
        <f>IFERROR(IF(VLOOKUP($A208,EU_Extra!$A:$AD,COLUMN(EU_Extra!R$3),FALSE)=0,"",VLOOKUP($A208,EU_Extra!$A:$AD,COLUMN(EU_Extra!R$3),FALSE)),"")</f>
        <v>9.9748395599999995</v>
      </c>
      <c r="T208" s="3">
        <f>IFERROR(IF(VLOOKUP($A208,EU_Extra!$A:$AD,COLUMN(EU_Extra!S$3),FALSE)=0,"",VLOOKUP($A208,EU_Extra!$A:$AD,COLUMN(EU_Extra!S$3),FALSE)),"")</f>
        <v>6.4454254400000002</v>
      </c>
      <c r="U208" s="3">
        <f>IFERROR(IF(VLOOKUP($A208,EU_Extra!$A:$AD,COLUMN(EU_Extra!T$3),FALSE)=0,"",VLOOKUP($A208,EU_Extra!$A:$AD,COLUMN(EU_Extra!T$3),FALSE)),"")</f>
        <v>8.1064401199999985</v>
      </c>
      <c r="V208" s="3">
        <f>IFERROR(IF(VLOOKUP($A208,EU_Extra!$A:$AD,COLUMN(EU_Extra!U$3),FALSE)=0,"",VLOOKUP($A208,EU_Extra!$A:$AD,COLUMN(EU_Extra!U$3),FALSE)),"")</f>
        <v>9.0095396000000001</v>
      </c>
      <c r="W208" s="3">
        <f>IFERROR(IF(VLOOKUP($A208,EU_Extra!$A:$AD,COLUMN(EU_Extra!V$3),FALSE)=0,"",VLOOKUP($A208,EU_Extra!$A:$AD,COLUMN(EU_Extra!V$3),FALSE)),"")</f>
        <v>3.7340822399999998</v>
      </c>
      <c r="X208" s="3">
        <f>IFERROR(IF(VLOOKUP($A208,EU_Extra!$A:$AD,COLUMN(EU_Extra!W$3),FALSE)=0,"",VLOOKUP($A208,EU_Extra!$A:$AD,COLUMN(EU_Extra!W$3),FALSE)),"")</f>
        <v>0.67371080000000005</v>
      </c>
      <c r="Y208" s="3">
        <f>IFERROR(IF(VLOOKUP($A208,EU_Extra!$A:$AD,COLUMN(EU_Extra!X$3),FALSE)=0,"",VLOOKUP($A208,EU_Extra!$A:$AD,COLUMN(EU_Extra!X$3),FALSE)),"")</f>
        <v>1.03834428</v>
      </c>
      <c r="Z208" s="3">
        <f>IFERROR(IF(VLOOKUP($A208,EU_Extra!$A:$AD,COLUMN(EU_Extra!Y$3),FALSE)=0,"",VLOOKUP($A208,EU_Extra!$A:$AD,COLUMN(EU_Extra!Y$3),FALSE)),"")</f>
        <v>0.70841980000000004</v>
      </c>
      <c r="AA208" s="157">
        <f t="shared" si="50"/>
        <v>7.4659333333333331</v>
      </c>
      <c r="AB208" s="3">
        <f t="shared" si="51"/>
        <v>8.1755683733333324</v>
      </c>
      <c r="AC208" s="3">
        <f t="shared" si="52"/>
        <v>4.4724442133333335</v>
      </c>
      <c r="AD208" s="3">
        <f t="shared" si="53"/>
        <v>1.8153791066666667</v>
      </c>
      <c r="AE208" s="3">
        <f t="shared" si="54"/>
        <v>0.87338204000000008</v>
      </c>
      <c r="AF208" s="3"/>
      <c r="AG208" s="3"/>
      <c r="AH208" s="3"/>
      <c r="AI208" s="3"/>
      <c r="AJ208" s="3" t="str">
        <f>IFERROR(IF(VLOOKUP($A208,EU_Extra!$A:$AD,COLUMN(EU_Extra!AC$3),FALSE)=0,"",VLOOKUP($A208,EU_Extra!$A:$AD,COLUMN(EU_Extra!AC$3),FALSE)),"")</f>
        <v/>
      </c>
      <c r="AK208" s="3" t="str">
        <f>IFERROR(IF(VLOOKUP($A208,EU_Extra!$A:$AD,COLUMN(EU_Extra!AD$3),FALSE)=0,"",VLOOKUP($A208,EU_Extra!$A:$AD,COLUMN(EU_Extra!AD$3),FALSE)),"")</f>
        <v/>
      </c>
      <c r="AO208" s="85" t="str">
        <f t="shared" si="55"/>
        <v>Ausfuhr_OM</v>
      </c>
      <c r="AP208" s="2" t="str">
        <f t="shared" si="56"/>
        <v>Ausfuhr</v>
      </c>
      <c r="AQ208" s="2" t="str">
        <f t="shared" si="57"/>
        <v>OM</v>
      </c>
      <c r="AR208" s="2" t="str">
        <f>VLOOKUP(AQ208,Countries!A:B,2,FALSE)</f>
        <v>Oman</v>
      </c>
      <c r="AS208" s="3">
        <f t="shared" si="58"/>
        <v>0.70841980000000004</v>
      </c>
      <c r="AT208" s="3">
        <f t="shared" si="59"/>
        <v>1.8153791066666667</v>
      </c>
      <c r="AU208" s="3">
        <f t="shared" si="60"/>
        <v>1.1069593066666665</v>
      </c>
      <c r="AV208" s="15">
        <f t="shared" si="61"/>
        <v>1.5625755405096322</v>
      </c>
      <c r="AW208" s="88">
        <f t="shared" si="62"/>
        <v>7.293305078038551E-4</v>
      </c>
      <c r="AX208" s="89">
        <f t="shared" si="63"/>
        <v>1.2559818978993785E-3</v>
      </c>
    </row>
    <row r="209" spans="1:50">
      <c r="A209" s="85" t="str">
        <f t="shared" si="49"/>
        <v>Ausfuhr_TP</v>
      </c>
      <c r="B209" s="2" t="str">
        <f t="shared" si="64"/>
        <v>Ausfuhr</v>
      </c>
      <c r="C209" s="1" t="str">
        <f>Countries!A208</f>
        <v>TP</v>
      </c>
      <c r="D209" s="3" t="str">
        <f>IFERROR(IF(VLOOKUP($A209,EU_Extra!$A:$AD,COLUMN(EU_Extra!#REF!),FALSE)=0,"",VLOOKUP($A209,EU_Extra!$A:$AD,COLUMN(EU_Extra!#REF!),FALSE)),"")</f>
        <v/>
      </c>
      <c r="E209" s="3" t="str">
        <f>IFERROR(IF(VLOOKUP($A209,EU_Extra!$A:$AD,COLUMN(EU_Extra!#REF!),FALSE)=0,"",VLOOKUP($A209,EU_Extra!$A:$AD,COLUMN(EU_Extra!#REF!),FALSE)),"")</f>
        <v/>
      </c>
      <c r="F209" s="3">
        <f>IFERROR(IF(VLOOKUP($A209,EU_Extra!$A:$AD,COLUMN(EU_Extra!E$3),FALSE)=0,"",VLOOKUP($A209,EU_Extra!$A:$AD,COLUMN(EU_Extra!E$3),FALSE)),"")</f>
        <v>2.8799999999999999E-2</v>
      </c>
      <c r="G209" s="3">
        <f>IFERROR(IF(VLOOKUP($A209,EU_Extra!$A:$AD,COLUMN(EU_Extra!F$3),FALSE)=0,"",VLOOKUP($A209,EU_Extra!$A:$AD,COLUMN(EU_Extra!F$3),FALSE)),"")</f>
        <v>1.1299999999999999E-2</v>
      </c>
      <c r="H209" s="3" t="str">
        <f>IFERROR(IF(VLOOKUP($A209,EU_Extra!$A:$AD,COLUMN(EU_Extra!G$3),FALSE)=0,"",VLOOKUP($A209,EU_Extra!$A:$AD,COLUMN(EU_Extra!G$3),FALSE)),"")</f>
        <v/>
      </c>
      <c r="I209" s="3" t="str">
        <f>IFERROR(IF(VLOOKUP($A209,EU_Extra!$A:$AD,COLUMN(EU_Extra!H$3),FALSE)=0,"",VLOOKUP($A209,EU_Extra!$A:$AD,COLUMN(EU_Extra!H$3),FALSE)),"")</f>
        <v/>
      </c>
      <c r="J209" s="3" t="str">
        <f>IFERROR(IF(VLOOKUP($A209,EU_Extra!$A:$AD,COLUMN(EU_Extra!I$3),FALSE)=0,"",VLOOKUP($A209,EU_Extra!$A:$AD,COLUMN(EU_Extra!I$3),FALSE)),"")</f>
        <v/>
      </c>
      <c r="K209" s="3" t="str">
        <f>IFERROR(IF(VLOOKUP($A209,EU_Extra!$A:$AD,COLUMN(EU_Extra!J$3),FALSE)=0,"",VLOOKUP($A209,EU_Extra!$A:$AD,COLUMN(EU_Extra!J$3),FALSE)),"")</f>
        <v/>
      </c>
      <c r="L209" s="3" t="str">
        <f>IFERROR(IF(VLOOKUP($A209,EU_Extra!$A:$AD,COLUMN(EU_Extra!K$3),FALSE)=0,"",VLOOKUP($A209,EU_Extra!$A:$AD,COLUMN(EU_Extra!K$3),FALSE)),"")</f>
        <v/>
      </c>
      <c r="M209" s="3" t="str">
        <f>IFERROR(IF(VLOOKUP($A209,EU_Extra!$A:$AD,COLUMN(EU_Extra!L$3),FALSE)=0,"",VLOOKUP($A209,EU_Extra!$A:$AD,COLUMN(EU_Extra!L$3),FALSE)),"")</f>
        <v/>
      </c>
      <c r="N209" s="3" t="str">
        <f>IFERROR(IF(VLOOKUP($A209,EU_Extra!$A:$AD,COLUMN(EU_Extra!M$3),FALSE)=0,"",VLOOKUP($A209,EU_Extra!$A:$AD,COLUMN(EU_Extra!M$3),FALSE)),"")</f>
        <v/>
      </c>
      <c r="O209" s="3" t="str">
        <f>IFERROR(IF(VLOOKUP($A209,EU_Extra!$A:$AD,COLUMN(EU_Extra!N$3),FALSE)=0,"",VLOOKUP($A209,EU_Extra!$A:$AD,COLUMN(EU_Extra!N$3),FALSE)),"")</f>
        <v/>
      </c>
      <c r="P209" s="3" t="str">
        <f>IFERROR(IF(VLOOKUP($A209,EU_Extra!$A:$AD,COLUMN(EU_Extra!O$3),FALSE)=0,"",VLOOKUP($A209,EU_Extra!$A:$AD,COLUMN(EU_Extra!O$3),FALSE)),"")</f>
        <v/>
      </c>
      <c r="Q209" s="3" t="str">
        <f>IFERROR(IF(VLOOKUP($A209,EU_Extra!$A:$AD,COLUMN(EU_Extra!P$3),FALSE)=0,"",VLOOKUP($A209,EU_Extra!$A:$AD,COLUMN(EU_Extra!P$3),FALSE)),"")</f>
        <v/>
      </c>
      <c r="R209" s="3" t="str">
        <f>IFERROR(IF(VLOOKUP($A209,EU_Extra!$A:$AD,COLUMN(EU_Extra!Q$3),FALSE)=0,"",VLOOKUP($A209,EU_Extra!$A:$AD,COLUMN(EU_Extra!Q$3),FALSE)),"")</f>
        <v/>
      </c>
      <c r="S209" s="3" t="str">
        <f>IFERROR(IF(VLOOKUP($A209,EU_Extra!$A:$AD,COLUMN(EU_Extra!R$3),FALSE)=0,"",VLOOKUP($A209,EU_Extra!$A:$AD,COLUMN(EU_Extra!R$3),FALSE)),"")</f>
        <v/>
      </c>
      <c r="T209" s="3" t="str">
        <f>IFERROR(IF(VLOOKUP($A209,EU_Extra!$A:$AD,COLUMN(EU_Extra!S$3),FALSE)=0,"",VLOOKUP($A209,EU_Extra!$A:$AD,COLUMN(EU_Extra!S$3),FALSE)),"")</f>
        <v/>
      </c>
      <c r="U209" s="3" t="str">
        <f>IFERROR(IF(VLOOKUP($A209,EU_Extra!$A:$AD,COLUMN(EU_Extra!T$3),FALSE)=0,"",VLOOKUP($A209,EU_Extra!$A:$AD,COLUMN(EU_Extra!T$3),FALSE)),"")</f>
        <v/>
      </c>
      <c r="V209" s="3" t="str">
        <f>IFERROR(IF(VLOOKUP($A209,EU_Extra!$A:$AD,COLUMN(EU_Extra!U$3),FALSE)=0,"",VLOOKUP($A209,EU_Extra!$A:$AD,COLUMN(EU_Extra!U$3),FALSE)),"")</f>
        <v/>
      </c>
      <c r="W209" s="3" t="str">
        <f>IFERROR(IF(VLOOKUP($A209,EU_Extra!$A:$AD,COLUMN(EU_Extra!V$3),FALSE)=0,"",VLOOKUP($A209,EU_Extra!$A:$AD,COLUMN(EU_Extra!V$3),FALSE)),"")</f>
        <v/>
      </c>
      <c r="X209" s="3" t="str">
        <f>IFERROR(IF(VLOOKUP($A209,EU_Extra!$A:$AD,COLUMN(EU_Extra!W$3),FALSE)=0,"",VLOOKUP($A209,EU_Extra!$A:$AD,COLUMN(EU_Extra!W$3),FALSE)),"")</f>
        <v/>
      </c>
      <c r="Y209" s="3" t="str">
        <f>IFERROR(IF(VLOOKUP($A209,EU_Extra!$A:$AD,COLUMN(EU_Extra!X$3),FALSE)=0,"",VLOOKUP($A209,EU_Extra!$A:$AD,COLUMN(EU_Extra!X$3),FALSE)),"")</f>
        <v/>
      </c>
      <c r="Z209" s="3" t="str">
        <f>IFERROR(IF(VLOOKUP($A209,EU_Extra!$A:$AD,COLUMN(EU_Extra!Y$3),FALSE)=0,"",VLOOKUP($A209,EU_Extra!$A:$AD,COLUMN(EU_Extra!Y$3),FALSE)),"")</f>
        <v/>
      </c>
      <c r="AA209" s="157">
        <f t="shared" si="50"/>
        <v>0</v>
      </c>
      <c r="AB209" s="3">
        <f t="shared" si="51"/>
        <v>0</v>
      </c>
      <c r="AC209" s="3">
        <f t="shared" si="52"/>
        <v>0</v>
      </c>
      <c r="AD209" s="3">
        <f t="shared" si="53"/>
        <v>0</v>
      </c>
      <c r="AE209" s="3" t="str">
        <f t="shared" si="54"/>
        <v/>
      </c>
      <c r="AF209" s="3"/>
      <c r="AG209" s="3"/>
      <c r="AH209" s="3"/>
      <c r="AI209" s="3"/>
      <c r="AJ209" s="3" t="str">
        <f>IFERROR(IF(VLOOKUP($A209,EU_Extra!$A:$AD,COLUMN(EU_Extra!AC$3),FALSE)=0,"",VLOOKUP($A209,EU_Extra!$A:$AD,COLUMN(EU_Extra!AC$3),FALSE)),"")</f>
        <v/>
      </c>
      <c r="AK209" s="3" t="str">
        <f>IFERROR(IF(VLOOKUP($A209,EU_Extra!$A:$AD,COLUMN(EU_Extra!AD$3),FALSE)=0,"",VLOOKUP($A209,EU_Extra!$A:$AD,COLUMN(EU_Extra!AD$3),FALSE)),"")</f>
        <v/>
      </c>
      <c r="AO209" s="85" t="str">
        <f t="shared" si="55"/>
        <v>Ausfuhr_TP</v>
      </c>
      <c r="AP209" s="2" t="str">
        <f t="shared" si="56"/>
        <v>Ausfuhr</v>
      </c>
      <c r="AQ209" s="2" t="str">
        <f t="shared" si="57"/>
        <v>TP</v>
      </c>
      <c r="AR209" s="2" t="str">
        <f>VLOOKUP(AQ209,Countries!A:B,2,FALSE)</f>
        <v>Timor Leste</v>
      </c>
      <c r="AS209" s="3" t="str">
        <f t="shared" si="58"/>
        <v/>
      </c>
      <c r="AT209" s="3">
        <f t="shared" si="59"/>
        <v>0</v>
      </c>
      <c r="AU209" s="3" t="str">
        <f t="shared" si="60"/>
        <v/>
      </c>
      <c r="AV209" s="15" t="str">
        <f t="shared" si="61"/>
        <v/>
      </c>
      <c r="AW209" s="88" t="str">
        <f t="shared" si="62"/>
        <v/>
      </c>
      <c r="AX209" s="89">
        <f t="shared" si="63"/>
        <v>2.0599999999999997E-7</v>
      </c>
    </row>
    <row r="210" spans="1:50">
      <c r="A210" s="85" t="str">
        <f t="shared" si="49"/>
        <v>Ausfuhr_PK</v>
      </c>
      <c r="B210" s="2" t="str">
        <f t="shared" si="64"/>
        <v>Ausfuhr</v>
      </c>
      <c r="C210" s="1" t="str">
        <f>Countries!A209</f>
        <v>PK</v>
      </c>
      <c r="D210" s="3" t="str">
        <f>IFERROR(IF(VLOOKUP($A210,EU_Extra!$A:$AD,COLUMN(EU_Extra!#REF!),FALSE)=0,"",VLOOKUP($A210,EU_Extra!$A:$AD,COLUMN(EU_Extra!#REF!),FALSE)),"")</f>
        <v/>
      </c>
      <c r="E210" s="3" t="str">
        <f>IFERROR(IF(VLOOKUP($A210,EU_Extra!$A:$AD,COLUMN(EU_Extra!#REF!),FALSE)=0,"",VLOOKUP($A210,EU_Extra!$A:$AD,COLUMN(EU_Extra!#REF!),FALSE)),"")</f>
        <v/>
      </c>
      <c r="F210" s="3">
        <f>IFERROR(IF(VLOOKUP($A210,EU_Extra!$A:$AD,COLUMN(EU_Extra!E$3),FALSE)=0,"",VLOOKUP($A210,EU_Extra!$A:$AD,COLUMN(EU_Extra!E$3),FALSE)),"")</f>
        <v>4.5892999999999997</v>
      </c>
      <c r="G210" s="3">
        <f>IFERROR(IF(VLOOKUP($A210,EU_Extra!$A:$AD,COLUMN(EU_Extra!F$3),FALSE)=0,"",VLOOKUP($A210,EU_Extra!$A:$AD,COLUMN(EU_Extra!F$3),FALSE)),"")</f>
        <v>9.6021999999999998</v>
      </c>
      <c r="H210" s="3">
        <f>IFERROR(IF(VLOOKUP($A210,EU_Extra!$A:$AD,COLUMN(EU_Extra!G$3),FALSE)=0,"",VLOOKUP($A210,EU_Extra!$A:$AD,COLUMN(EU_Extra!G$3),FALSE)),"")</f>
        <v>7.2003999999999992</v>
      </c>
      <c r="I210" s="3">
        <f>IFERROR(IF(VLOOKUP($A210,EU_Extra!$A:$AD,COLUMN(EU_Extra!H$3),FALSE)=0,"",VLOOKUP($A210,EU_Extra!$A:$AD,COLUMN(EU_Extra!H$3),FALSE)),"")</f>
        <v>127.70659999999999</v>
      </c>
      <c r="J210" s="3">
        <f>IFERROR(IF(VLOOKUP($A210,EU_Extra!$A:$AD,COLUMN(EU_Extra!I$3),FALSE)=0,"",VLOOKUP($A210,EU_Extra!$A:$AD,COLUMN(EU_Extra!I$3),FALSE)),"")</f>
        <v>185.64499999999998</v>
      </c>
      <c r="K210" s="3">
        <f>IFERROR(IF(VLOOKUP($A210,EU_Extra!$A:$AD,COLUMN(EU_Extra!J$3),FALSE)=0,"",VLOOKUP($A210,EU_Extra!$A:$AD,COLUMN(EU_Extra!J$3),FALSE)),"")</f>
        <v>0.45279999999999998</v>
      </c>
      <c r="L210" s="3">
        <f>IFERROR(IF(VLOOKUP($A210,EU_Extra!$A:$AD,COLUMN(EU_Extra!K$3),FALSE)=0,"",VLOOKUP($A210,EU_Extra!$A:$AD,COLUMN(EU_Extra!K$3),FALSE)),"")</f>
        <v>0.32050000000000001</v>
      </c>
      <c r="M210" s="3">
        <f>IFERROR(IF(VLOOKUP($A210,EU_Extra!$A:$AD,COLUMN(EU_Extra!L$3),FALSE)=0,"",VLOOKUP($A210,EU_Extra!$A:$AD,COLUMN(EU_Extra!L$3),FALSE)),"")</f>
        <v>0.84919999999999995</v>
      </c>
      <c r="N210" s="3">
        <f>IFERROR(IF(VLOOKUP($A210,EU_Extra!$A:$AD,COLUMN(EU_Extra!M$3),FALSE)=0,"",VLOOKUP($A210,EU_Extra!$A:$AD,COLUMN(EU_Extra!M$3),FALSE)),"")</f>
        <v>8.9741809999999997</v>
      </c>
      <c r="O210" s="3">
        <f>IFERROR(IF(VLOOKUP($A210,EU_Extra!$A:$AD,COLUMN(EU_Extra!N$3),FALSE)=0,"",VLOOKUP($A210,EU_Extra!$A:$AD,COLUMN(EU_Extra!N$3),FALSE)),"")</f>
        <v>0.22594199999999998</v>
      </c>
      <c r="P210" s="3">
        <f>IFERROR(IF(VLOOKUP($A210,EU_Extra!$A:$AD,COLUMN(EU_Extra!O$3),FALSE)=0,"",VLOOKUP($A210,EU_Extra!$A:$AD,COLUMN(EU_Extra!O$3),FALSE)),"")</f>
        <v>0.317328</v>
      </c>
      <c r="Q210" s="3">
        <f>IFERROR(IF(VLOOKUP($A210,EU_Extra!$A:$AD,COLUMN(EU_Extra!P$3),FALSE)=0,"",VLOOKUP($A210,EU_Extra!$A:$AD,COLUMN(EU_Extra!P$3),FALSE)),"")</f>
        <v>0.31786199999999998</v>
      </c>
      <c r="R210" s="3">
        <f>IFERROR(IF(VLOOKUP($A210,EU_Extra!$A:$AD,COLUMN(EU_Extra!Q$3),FALSE)=0,"",VLOOKUP($A210,EU_Extra!$A:$AD,COLUMN(EU_Extra!Q$3),FALSE)),"")</f>
        <v>0.20010799999999998</v>
      </c>
      <c r="S210" s="3">
        <f>IFERROR(IF(VLOOKUP($A210,EU_Extra!$A:$AD,COLUMN(EU_Extra!R$3),FALSE)=0,"",VLOOKUP($A210,EU_Extra!$A:$AD,COLUMN(EU_Extra!R$3),FALSE)),"")</f>
        <v>0.201154</v>
      </c>
      <c r="T210" s="3">
        <f>IFERROR(IF(VLOOKUP($A210,EU_Extra!$A:$AD,COLUMN(EU_Extra!S$3),FALSE)=0,"",VLOOKUP($A210,EU_Extra!$A:$AD,COLUMN(EU_Extra!S$3),FALSE)),"")</f>
        <v>0.24573299999999998</v>
      </c>
      <c r="U210" s="3">
        <f>IFERROR(IF(VLOOKUP($A210,EU_Extra!$A:$AD,COLUMN(EU_Extra!T$3),FALSE)=0,"",VLOOKUP($A210,EU_Extra!$A:$AD,COLUMN(EU_Extra!T$3),FALSE)),"")</f>
        <v>0.28276699999999999</v>
      </c>
      <c r="V210" s="3">
        <f>IFERROR(IF(VLOOKUP($A210,EU_Extra!$A:$AD,COLUMN(EU_Extra!U$3),FALSE)=0,"",VLOOKUP($A210,EU_Extra!$A:$AD,COLUMN(EU_Extra!U$3),FALSE)),"")</f>
        <v>0.240758</v>
      </c>
      <c r="W210" s="3">
        <f>IFERROR(IF(VLOOKUP($A210,EU_Extra!$A:$AD,COLUMN(EU_Extra!V$3),FALSE)=0,"",VLOOKUP($A210,EU_Extra!$A:$AD,COLUMN(EU_Extra!V$3),FALSE)),"")</f>
        <v>0.24080663999999999</v>
      </c>
      <c r="X210" s="3">
        <f>IFERROR(IF(VLOOKUP($A210,EU_Extra!$A:$AD,COLUMN(EU_Extra!W$3),FALSE)=0,"",VLOOKUP($A210,EU_Extra!$A:$AD,COLUMN(EU_Extra!W$3),FALSE)),"")</f>
        <v>0.32076199999999999</v>
      </c>
      <c r="Y210" s="3">
        <f>IFERROR(IF(VLOOKUP($A210,EU_Extra!$A:$AD,COLUMN(EU_Extra!X$3),FALSE)=0,"",VLOOKUP($A210,EU_Extra!$A:$AD,COLUMN(EU_Extra!X$3),FALSE)),"")</f>
        <v>0.36266799999999999</v>
      </c>
      <c r="Z210" s="3">
        <f>IFERROR(IF(VLOOKUP($A210,EU_Extra!$A:$AD,COLUMN(EU_Extra!Y$3),FALSE)=0,"",VLOOKUP($A210,EU_Extra!$A:$AD,COLUMN(EU_Extra!Y$3),FALSE)),"")</f>
        <v>0.38777999999999996</v>
      </c>
      <c r="AA210" s="157">
        <f t="shared" si="50"/>
        <v>106.85066666666665</v>
      </c>
      <c r="AB210" s="3">
        <f t="shared" si="51"/>
        <v>0.24321800000000002</v>
      </c>
      <c r="AC210" s="3">
        <f t="shared" si="52"/>
        <v>0.26744221333333335</v>
      </c>
      <c r="AD210" s="3">
        <f t="shared" si="53"/>
        <v>0.30807888</v>
      </c>
      <c r="AE210" s="3">
        <f t="shared" si="54"/>
        <v>0.375224</v>
      </c>
      <c r="AF210" s="3"/>
      <c r="AG210" s="3"/>
      <c r="AH210" s="3"/>
      <c r="AI210" s="3"/>
      <c r="AJ210" s="3" t="str">
        <f>IFERROR(IF(VLOOKUP($A210,EU_Extra!$A:$AD,COLUMN(EU_Extra!AC$3),FALSE)=0,"",VLOOKUP($A210,EU_Extra!$A:$AD,COLUMN(EU_Extra!AC$3),FALSE)),"")</f>
        <v/>
      </c>
      <c r="AK210" s="3" t="str">
        <f>IFERROR(IF(VLOOKUP($A210,EU_Extra!$A:$AD,COLUMN(EU_Extra!AD$3),FALSE)=0,"",VLOOKUP($A210,EU_Extra!$A:$AD,COLUMN(EU_Extra!AD$3),FALSE)),"")</f>
        <v/>
      </c>
      <c r="AO210" s="85" t="str">
        <f t="shared" si="55"/>
        <v>Ausfuhr_PK</v>
      </c>
      <c r="AP210" s="2" t="str">
        <f t="shared" si="56"/>
        <v>Ausfuhr</v>
      </c>
      <c r="AQ210" s="2" t="str">
        <f t="shared" si="57"/>
        <v>PK</v>
      </c>
      <c r="AR210" s="2" t="str">
        <f>VLOOKUP(AQ210,Countries!A:B,2,FALSE)</f>
        <v>Pakistan</v>
      </c>
      <c r="AS210" s="3">
        <f t="shared" si="58"/>
        <v>0.38777999999999996</v>
      </c>
      <c r="AT210" s="3">
        <f t="shared" si="59"/>
        <v>0.30807888</v>
      </c>
      <c r="AU210" s="3">
        <f t="shared" si="60"/>
        <v>-7.9701119999999959E-2</v>
      </c>
      <c r="AV210" s="15">
        <f t="shared" si="61"/>
        <v>-0.20553158937939028</v>
      </c>
      <c r="AW210" s="88">
        <f t="shared" si="62"/>
        <v>3.9932104144291123E-4</v>
      </c>
      <c r="AX210" s="89">
        <f t="shared" si="63"/>
        <v>2.1331859680860646E-4</v>
      </c>
    </row>
    <row r="211" spans="1:50">
      <c r="A211" s="85" t="str">
        <f t="shared" si="49"/>
        <v>Ausfuhr_PW</v>
      </c>
      <c r="B211" s="2" t="str">
        <f t="shared" si="64"/>
        <v>Ausfuhr</v>
      </c>
      <c r="C211" s="1" t="str">
        <f>Countries!A210</f>
        <v>PW</v>
      </c>
      <c r="D211" s="3" t="str">
        <f>IFERROR(IF(VLOOKUP($A211,EU_Extra!$A:$AD,COLUMN(EU_Extra!#REF!),FALSE)=0,"",VLOOKUP($A211,EU_Extra!$A:$AD,COLUMN(EU_Extra!#REF!),FALSE)),"")</f>
        <v/>
      </c>
      <c r="E211" s="3" t="str">
        <f>IFERROR(IF(VLOOKUP($A211,EU_Extra!$A:$AD,COLUMN(EU_Extra!#REF!),FALSE)=0,"",VLOOKUP($A211,EU_Extra!$A:$AD,COLUMN(EU_Extra!#REF!),FALSE)),"")</f>
        <v/>
      </c>
      <c r="F211" s="3" t="str">
        <f>IFERROR(IF(VLOOKUP($A211,EU_Extra!$A:$AD,COLUMN(EU_Extra!E$3),FALSE)=0,"",VLOOKUP($A211,EU_Extra!$A:$AD,COLUMN(EU_Extra!E$3),FALSE)),"")</f>
        <v/>
      </c>
      <c r="G211" s="3" t="str">
        <f>IFERROR(IF(VLOOKUP($A211,EU_Extra!$A:$AD,COLUMN(EU_Extra!F$3),FALSE)=0,"",VLOOKUP($A211,EU_Extra!$A:$AD,COLUMN(EU_Extra!F$3),FALSE)),"")</f>
        <v/>
      </c>
      <c r="H211" s="3" t="str">
        <f>IFERROR(IF(VLOOKUP($A211,EU_Extra!$A:$AD,COLUMN(EU_Extra!G$3),FALSE)=0,"",VLOOKUP($A211,EU_Extra!$A:$AD,COLUMN(EU_Extra!G$3),FALSE)),"")</f>
        <v/>
      </c>
      <c r="I211" s="3" t="str">
        <f>IFERROR(IF(VLOOKUP($A211,EU_Extra!$A:$AD,COLUMN(EU_Extra!H$3),FALSE)=0,"",VLOOKUP($A211,EU_Extra!$A:$AD,COLUMN(EU_Extra!H$3),FALSE)),"")</f>
        <v/>
      </c>
      <c r="J211" s="3">
        <f>IFERROR(IF(VLOOKUP($A211,EU_Extra!$A:$AD,COLUMN(EU_Extra!I$3),FALSE)=0,"",VLOOKUP($A211,EU_Extra!$A:$AD,COLUMN(EU_Extra!I$3),FALSE)),"")</f>
        <v>0.47299999999999998</v>
      </c>
      <c r="K211" s="3" t="str">
        <f>IFERROR(IF(VLOOKUP($A211,EU_Extra!$A:$AD,COLUMN(EU_Extra!J$3),FALSE)=0,"",VLOOKUP($A211,EU_Extra!$A:$AD,COLUMN(EU_Extra!J$3),FALSE)),"")</f>
        <v/>
      </c>
      <c r="L211" s="3" t="str">
        <f>IFERROR(IF(VLOOKUP($A211,EU_Extra!$A:$AD,COLUMN(EU_Extra!K$3),FALSE)=0,"",VLOOKUP($A211,EU_Extra!$A:$AD,COLUMN(EU_Extra!K$3),FALSE)),"")</f>
        <v/>
      </c>
      <c r="M211" s="3" t="str">
        <f>IFERROR(IF(VLOOKUP($A211,EU_Extra!$A:$AD,COLUMN(EU_Extra!L$3),FALSE)=0,"",VLOOKUP($A211,EU_Extra!$A:$AD,COLUMN(EU_Extra!L$3),FALSE)),"")</f>
        <v/>
      </c>
      <c r="N211" s="3" t="str">
        <f>IFERROR(IF(VLOOKUP($A211,EU_Extra!$A:$AD,COLUMN(EU_Extra!M$3),FALSE)=0,"",VLOOKUP($A211,EU_Extra!$A:$AD,COLUMN(EU_Extra!M$3),FALSE)),"")</f>
        <v/>
      </c>
      <c r="O211" s="3" t="str">
        <f>IFERROR(IF(VLOOKUP($A211,EU_Extra!$A:$AD,COLUMN(EU_Extra!N$3),FALSE)=0,"",VLOOKUP($A211,EU_Extra!$A:$AD,COLUMN(EU_Extra!N$3),FALSE)),"")</f>
        <v/>
      </c>
      <c r="P211" s="3" t="str">
        <f>IFERROR(IF(VLOOKUP($A211,EU_Extra!$A:$AD,COLUMN(EU_Extra!O$3),FALSE)=0,"",VLOOKUP($A211,EU_Extra!$A:$AD,COLUMN(EU_Extra!O$3),FALSE)),"")</f>
        <v/>
      </c>
      <c r="Q211" s="3" t="str">
        <f>IFERROR(IF(VLOOKUP($A211,EU_Extra!$A:$AD,COLUMN(EU_Extra!P$3),FALSE)=0,"",VLOOKUP($A211,EU_Extra!$A:$AD,COLUMN(EU_Extra!P$3),FALSE)),"")</f>
        <v/>
      </c>
      <c r="R211" s="3" t="str">
        <f>IFERROR(IF(VLOOKUP($A211,EU_Extra!$A:$AD,COLUMN(EU_Extra!Q$3),FALSE)=0,"",VLOOKUP($A211,EU_Extra!$A:$AD,COLUMN(EU_Extra!Q$3),FALSE)),"")</f>
        <v/>
      </c>
      <c r="S211" s="3" t="str">
        <f>IFERROR(IF(VLOOKUP($A211,EU_Extra!$A:$AD,COLUMN(EU_Extra!R$3),FALSE)=0,"",VLOOKUP($A211,EU_Extra!$A:$AD,COLUMN(EU_Extra!R$3),FALSE)),"")</f>
        <v/>
      </c>
      <c r="T211" s="3" t="str">
        <f>IFERROR(IF(VLOOKUP($A211,EU_Extra!$A:$AD,COLUMN(EU_Extra!S$3),FALSE)=0,"",VLOOKUP($A211,EU_Extra!$A:$AD,COLUMN(EU_Extra!S$3),FALSE)),"")</f>
        <v/>
      </c>
      <c r="U211" s="3" t="str">
        <f>IFERROR(IF(VLOOKUP($A211,EU_Extra!$A:$AD,COLUMN(EU_Extra!T$3),FALSE)=0,"",VLOOKUP($A211,EU_Extra!$A:$AD,COLUMN(EU_Extra!T$3),FALSE)),"")</f>
        <v/>
      </c>
      <c r="V211" s="3" t="str">
        <f>IFERROR(IF(VLOOKUP($A211,EU_Extra!$A:$AD,COLUMN(EU_Extra!U$3),FALSE)=0,"",VLOOKUP($A211,EU_Extra!$A:$AD,COLUMN(EU_Extra!U$3),FALSE)),"")</f>
        <v/>
      </c>
      <c r="W211" s="3" t="str">
        <f>IFERROR(IF(VLOOKUP($A211,EU_Extra!$A:$AD,COLUMN(EU_Extra!V$3),FALSE)=0,"",VLOOKUP($A211,EU_Extra!$A:$AD,COLUMN(EU_Extra!V$3),FALSE)),"")</f>
        <v/>
      </c>
      <c r="X211" s="3" t="str">
        <f>IFERROR(IF(VLOOKUP($A211,EU_Extra!$A:$AD,COLUMN(EU_Extra!W$3),FALSE)=0,"",VLOOKUP($A211,EU_Extra!$A:$AD,COLUMN(EU_Extra!W$3),FALSE)),"")</f>
        <v/>
      </c>
      <c r="Y211" s="3" t="str">
        <f>IFERROR(IF(VLOOKUP($A211,EU_Extra!$A:$AD,COLUMN(EU_Extra!X$3),FALSE)=0,"",VLOOKUP($A211,EU_Extra!$A:$AD,COLUMN(EU_Extra!X$3),FALSE)),"")</f>
        <v/>
      </c>
      <c r="Z211" s="3" t="str">
        <f>IFERROR(IF(VLOOKUP($A211,EU_Extra!$A:$AD,COLUMN(EU_Extra!Y$3),FALSE)=0,"",VLOOKUP($A211,EU_Extra!$A:$AD,COLUMN(EU_Extra!Y$3),FALSE)),"")</f>
        <v/>
      </c>
      <c r="AA211" s="157">
        <f t="shared" si="50"/>
        <v>0.47299999999999998</v>
      </c>
      <c r="AB211" s="3">
        <f t="shared" si="51"/>
        <v>0</v>
      </c>
      <c r="AC211" s="3">
        <f t="shared" si="52"/>
        <v>0</v>
      </c>
      <c r="AD211" s="3">
        <f t="shared" si="53"/>
        <v>0</v>
      </c>
      <c r="AE211" s="3" t="str">
        <f t="shared" si="54"/>
        <v/>
      </c>
      <c r="AF211" s="3"/>
      <c r="AG211" s="3"/>
      <c r="AH211" s="3"/>
      <c r="AI211" s="3"/>
      <c r="AJ211" s="3" t="str">
        <f>IFERROR(IF(VLOOKUP($A211,EU_Extra!$A:$AD,COLUMN(EU_Extra!AC$3),FALSE)=0,"",VLOOKUP($A211,EU_Extra!$A:$AD,COLUMN(EU_Extra!AC$3),FALSE)),"")</f>
        <v/>
      </c>
      <c r="AK211" s="3" t="str">
        <f>IFERROR(IF(VLOOKUP($A211,EU_Extra!$A:$AD,COLUMN(EU_Extra!AD$3),FALSE)=0,"",VLOOKUP($A211,EU_Extra!$A:$AD,COLUMN(EU_Extra!AD$3),FALSE)),"")</f>
        <v/>
      </c>
      <c r="AO211" s="85" t="str">
        <f t="shared" si="55"/>
        <v>Ausfuhr_PW</v>
      </c>
      <c r="AP211" s="2" t="str">
        <f t="shared" si="56"/>
        <v>Ausfuhr</v>
      </c>
      <c r="AQ211" s="2" t="str">
        <f t="shared" si="57"/>
        <v>PW</v>
      </c>
      <c r="AR211" s="2" t="str">
        <f>VLOOKUP(AQ211,Countries!A:B,2,FALSE)</f>
        <v>Palau</v>
      </c>
      <c r="AS211" s="3" t="str">
        <f t="shared" si="58"/>
        <v/>
      </c>
      <c r="AT211" s="3">
        <f t="shared" si="59"/>
        <v>0</v>
      </c>
      <c r="AU211" s="3" t="str">
        <f t="shared" si="60"/>
        <v/>
      </c>
      <c r="AV211" s="15" t="str">
        <f t="shared" si="61"/>
        <v/>
      </c>
      <c r="AW211" s="88" t="str">
        <f t="shared" si="62"/>
        <v/>
      </c>
      <c r="AX211" s="89">
        <f t="shared" si="63"/>
        <v>2.0799999999999996E-7</v>
      </c>
    </row>
    <row r="212" spans="1:50">
      <c r="A212" s="85" t="str">
        <f t="shared" si="49"/>
        <v>Ausfuhr_PA</v>
      </c>
      <c r="B212" s="2" t="str">
        <f t="shared" si="64"/>
        <v>Ausfuhr</v>
      </c>
      <c r="C212" s="1" t="str">
        <f>Countries!A211</f>
        <v>PA</v>
      </c>
      <c r="D212" s="3" t="str">
        <f>IFERROR(IF(VLOOKUP($A212,EU_Extra!$A:$AD,COLUMN(EU_Extra!#REF!),FALSE)=0,"",VLOOKUP($A212,EU_Extra!$A:$AD,COLUMN(EU_Extra!#REF!),FALSE)),"")</f>
        <v/>
      </c>
      <c r="E212" s="3" t="str">
        <f>IFERROR(IF(VLOOKUP($A212,EU_Extra!$A:$AD,COLUMN(EU_Extra!#REF!),FALSE)=0,"",VLOOKUP($A212,EU_Extra!$A:$AD,COLUMN(EU_Extra!#REF!),FALSE)),"")</f>
        <v/>
      </c>
      <c r="F212" s="3">
        <f>IFERROR(IF(VLOOKUP($A212,EU_Extra!$A:$AD,COLUMN(EU_Extra!E$3),FALSE)=0,"",VLOOKUP($A212,EU_Extra!$A:$AD,COLUMN(EU_Extra!E$3),FALSE)),"")</f>
        <v>1.0262979999999999</v>
      </c>
      <c r="G212" s="3">
        <f>IFERROR(IF(VLOOKUP($A212,EU_Extra!$A:$AD,COLUMN(EU_Extra!F$3),FALSE)=0,"",VLOOKUP($A212,EU_Extra!$A:$AD,COLUMN(EU_Extra!F$3),FALSE)),"")</f>
        <v>1.2915080000000001E-2</v>
      </c>
      <c r="H212" s="3">
        <f>IFERROR(IF(VLOOKUP($A212,EU_Extra!$A:$AD,COLUMN(EU_Extra!G$3),FALSE)=0,"",VLOOKUP($A212,EU_Extra!$A:$AD,COLUMN(EU_Extra!G$3),FALSE)),"")</f>
        <v>6.0930000000000003E-3</v>
      </c>
      <c r="I212" s="3">
        <f>IFERROR(IF(VLOOKUP($A212,EU_Extra!$A:$AD,COLUMN(EU_Extra!H$3),FALSE)=0,"",VLOOKUP($A212,EU_Extra!$A:$AD,COLUMN(EU_Extra!H$3),FALSE)),"")</f>
        <v>2.0480999999999999E-2</v>
      </c>
      <c r="J212" s="3">
        <f>IFERROR(IF(VLOOKUP($A212,EU_Extra!$A:$AD,COLUMN(EU_Extra!I$3),FALSE)=0,"",VLOOKUP($A212,EU_Extra!$A:$AD,COLUMN(EU_Extra!I$3),FALSE)),"")</f>
        <v>1.8249999999999998E-3</v>
      </c>
      <c r="K212" s="3">
        <f>IFERROR(IF(VLOOKUP($A212,EU_Extra!$A:$AD,COLUMN(EU_Extra!J$3),FALSE)=0,"",VLOOKUP($A212,EU_Extra!$A:$AD,COLUMN(EU_Extra!J$3),FALSE)),"")</f>
        <v>6.0899999999999995E-4</v>
      </c>
      <c r="L212" s="3">
        <f>IFERROR(IF(VLOOKUP($A212,EU_Extra!$A:$AD,COLUMN(EU_Extra!K$3),FALSE)=0,"",VLOOKUP($A212,EU_Extra!$A:$AD,COLUMN(EU_Extra!K$3),FALSE)),"")</f>
        <v>2.06E-2</v>
      </c>
      <c r="M212" s="3">
        <f>IFERROR(IF(VLOOKUP($A212,EU_Extra!$A:$AD,COLUMN(EU_Extra!L$3),FALSE)=0,"",VLOOKUP($A212,EU_Extra!$A:$AD,COLUMN(EU_Extra!L$3),FALSE)),"")</f>
        <v>9.9999999999999991E-5</v>
      </c>
      <c r="N212" s="3">
        <f>IFERROR(IF(VLOOKUP($A212,EU_Extra!$A:$AD,COLUMN(EU_Extra!M$3),FALSE)=0,"",VLOOKUP($A212,EU_Extra!$A:$AD,COLUMN(EU_Extra!M$3),FALSE)),"")</f>
        <v>2.7900000000000001E-4</v>
      </c>
      <c r="O212" s="3">
        <f>IFERROR(IF(VLOOKUP($A212,EU_Extra!$A:$AD,COLUMN(EU_Extra!N$3),FALSE)=0,"",VLOOKUP($A212,EU_Extra!$A:$AD,COLUMN(EU_Extra!N$3),FALSE)),"")</f>
        <v>2.1489999999999999E-3</v>
      </c>
      <c r="P212" s="3">
        <f>IFERROR(IF(VLOOKUP($A212,EU_Extra!$A:$AD,COLUMN(EU_Extra!O$3),FALSE)=0,"",VLOOKUP($A212,EU_Extra!$A:$AD,COLUMN(EU_Extra!O$3),FALSE)),"")</f>
        <v>8.827999999999999E-3</v>
      </c>
      <c r="Q212" s="3">
        <f>IFERROR(IF(VLOOKUP($A212,EU_Extra!$A:$AD,COLUMN(EU_Extra!P$3),FALSE)=0,"",VLOOKUP($A212,EU_Extra!$A:$AD,COLUMN(EU_Extra!P$3),FALSE)),"")</f>
        <v>8.7999999999999992E-4</v>
      </c>
      <c r="R212" s="3">
        <f>IFERROR(IF(VLOOKUP($A212,EU_Extra!$A:$AD,COLUMN(EU_Extra!Q$3),FALSE)=0,"",VLOOKUP($A212,EU_Extra!$A:$AD,COLUMN(EU_Extra!Q$3),FALSE)),"")</f>
        <v>6.1799999999999995E-4</v>
      </c>
      <c r="S212" s="3">
        <f>IFERROR(IF(VLOOKUP($A212,EU_Extra!$A:$AD,COLUMN(EU_Extra!R$3),FALSE)=0,"",VLOOKUP($A212,EU_Extra!$A:$AD,COLUMN(EU_Extra!R$3),FALSE)),"")</f>
        <v>1.5099999999999998E-3</v>
      </c>
      <c r="T212" s="3">
        <f>IFERROR(IF(VLOOKUP($A212,EU_Extra!$A:$AD,COLUMN(EU_Extra!S$3),FALSE)=0,"",VLOOKUP($A212,EU_Extra!$A:$AD,COLUMN(EU_Extra!S$3),FALSE)),"")</f>
        <v>1.7303559999999999E-2</v>
      </c>
      <c r="U212" s="3">
        <f>IFERROR(IF(VLOOKUP($A212,EU_Extra!$A:$AD,COLUMN(EU_Extra!T$3),FALSE)=0,"",VLOOKUP($A212,EU_Extra!$A:$AD,COLUMN(EU_Extra!T$3),FALSE)),"")</f>
        <v>1.18772E-3</v>
      </c>
      <c r="V212" s="3">
        <f>IFERROR(IF(VLOOKUP($A212,EU_Extra!$A:$AD,COLUMN(EU_Extra!U$3),FALSE)=0,"",VLOOKUP($A212,EU_Extra!$A:$AD,COLUMN(EU_Extra!U$3),FALSE)),"")</f>
        <v>3.3360399999999998E-3</v>
      </c>
      <c r="W212" s="3">
        <f>IFERROR(IF(VLOOKUP($A212,EU_Extra!$A:$AD,COLUMN(EU_Extra!V$3),FALSE)=0,"",VLOOKUP($A212,EU_Extra!$A:$AD,COLUMN(EU_Extra!V$3),FALSE)),"")</f>
        <v>2.4103879999999998E-2</v>
      </c>
      <c r="X212" s="3">
        <f>IFERROR(IF(VLOOKUP($A212,EU_Extra!$A:$AD,COLUMN(EU_Extra!W$3),FALSE)=0,"",VLOOKUP($A212,EU_Extra!$A:$AD,COLUMN(EU_Extra!W$3),FALSE)),"")</f>
        <v>1.169596E-2</v>
      </c>
      <c r="Y212" s="3">
        <f>IFERROR(IF(VLOOKUP($A212,EU_Extra!$A:$AD,COLUMN(EU_Extra!X$3),FALSE)=0,"",VLOOKUP($A212,EU_Extra!$A:$AD,COLUMN(EU_Extra!X$3),FALSE)),"")</f>
        <v>1.2732879999999999E-2</v>
      </c>
      <c r="Z212" s="3">
        <f>IFERROR(IF(VLOOKUP($A212,EU_Extra!$A:$AD,COLUMN(EU_Extra!Y$3),FALSE)=0,"",VLOOKUP($A212,EU_Extra!$A:$AD,COLUMN(EU_Extra!Y$3),FALSE)),"")</f>
        <v>1.8099999999999998E-2</v>
      </c>
      <c r="AA212" s="157">
        <f t="shared" si="50"/>
        <v>9.4663333333333335E-3</v>
      </c>
      <c r="AB212" s="3">
        <f t="shared" si="51"/>
        <v>6.667093333333333E-3</v>
      </c>
      <c r="AC212" s="3">
        <f t="shared" si="52"/>
        <v>1.3045293333333333E-2</v>
      </c>
      <c r="AD212" s="3">
        <f t="shared" si="53"/>
        <v>1.6177573333333334E-2</v>
      </c>
      <c r="AE212" s="3">
        <f t="shared" si="54"/>
        <v>1.5416439999999998E-2</v>
      </c>
      <c r="AF212" s="3"/>
      <c r="AG212" s="3"/>
      <c r="AH212" s="3"/>
      <c r="AI212" s="3"/>
      <c r="AJ212" s="3" t="str">
        <f>IFERROR(IF(VLOOKUP($A212,EU_Extra!$A:$AD,COLUMN(EU_Extra!AC$3),FALSE)=0,"",VLOOKUP($A212,EU_Extra!$A:$AD,COLUMN(EU_Extra!AC$3),FALSE)),"")</f>
        <v/>
      </c>
      <c r="AK212" s="3" t="str">
        <f>IFERROR(IF(VLOOKUP($A212,EU_Extra!$A:$AD,COLUMN(EU_Extra!AD$3),FALSE)=0,"",VLOOKUP($A212,EU_Extra!$A:$AD,COLUMN(EU_Extra!AD$3),FALSE)),"")</f>
        <v/>
      </c>
      <c r="AO212" s="85" t="str">
        <f t="shared" si="55"/>
        <v>Ausfuhr_PA</v>
      </c>
      <c r="AP212" s="2" t="str">
        <f t="shared" si="56"/>
        <v>Ausfuhr</v>
      </c>
      <c r="AQ212" s="2" t="str">
        <f t="shared" si="57"/>
        <v>PA</v>
      </c>
      <c r="AR212" s="2" t="str">
        <f>VLOOKUP(AQ212,Countries!A:B,2,FALSE)</f>
        <v>Panama</v>
      </c>
      <c r="AS212" s="3">
        <f t="shared" si="58"/>
        <v>1.8099999999999998E-2</v>
      </c>
      <c r="AT212" s="3">
        <f t="shared" si="59"/>
        <v>1.6177573333333334E-2</v>
      </c>
      <c r="AU212" s="3">
        <f t="shared" si="60"/>
        <v>-1.9224266666666642E-3</v>
      </c>
      <c r="AV212" s="15">
        <f t="shared" si="61"/>
        <v>-0.10621120904788202</v>
      </c>
      <c r="AW212" s="88">
        <f t="shared" si="62"/>
        <v>1.8838027154873109E-5</v>
      </c>
      <c r="AX212" s="89">
        <f t="shared" si="63"/>
        <v>1.1399732988755985E-5</v>
      </c>
    </row>
    <row r="213" spans="1:50">
      <c r="A213" s="85" t="str">
        <f t="shared" si="49"/>
        <v>Ausfuhr_PZ</v>
      </c>
      <c r="B213" s="2" t="str">
        <f t="shared" si="64"/>
        <v>Ausfuhr</v>
      </c>
      <c r="C213" s="1" t="str">
        <f>Countries!A212</f>
        <v>PZ</v>
      </c>
      <c r="D213" s="3" t="str">
        <f>IFERROR(IF(VLOOKUP($A213,EU_Extra!$A:$AD,COLUMN(EU_Extra!#REF!),FALSE)=0,"",VLOOKUP($A213,EU_Extra!$A:$AD,COLUMN(EU_Extra!#REF!),FALSE)),"")</f>
        <v/>
      </c>
      <c r="E213" s="3" t="str">
        <f>IFERROR(IF(VLOOKUP($A213,EU_Extra!$A:$AD,COLUMN(EU_Extra!#REF!),FALSE)=0,"",VLOOKUP($A213,EU_Extra!$A:$AD,COLUMN(EU_Extra!#REF!),FALSE)),"")</f>
        <v/>
      </c>
      <c r="F213" s="3" t="str">
        <f>IFERROR(IF(VLOOKUP($A213,EU_Extra!$A:$AD,COLUMN(EU_Extra!E$3),FALSE)=0,"",VLOOKUP($A213,EU_Extra!$A:$AD,COLUMN(EU_Extra!E$3),FALSE)),"")</f>
        <v/>
      </c>
      <c r="G213" s="3" t="str">
        <f>IFERROR(IF(VLOOKUP($A213,EU_Extra!$A:$AD,COLUMN(EU_Extra!F$3),FALSE)=0,"",VLOOKUP($A213,EU_Extra!$A:$AD,COLUMN(EU_Extra!F$3),FALSE)),"")</f>
        <v/>
      </c>
      <c r="H213" s="3" t="str">
        <f>IFERROR(IF(VLOOKUP($A213,EU_Extra!$A:$AD,COLUMN(EU_Extra!G$3),FALSE)=0,"",VLOOKUP($A213,EU_Extra!$A:$AD,COLUMN(EU_Extra!G$3),FALSE)),"")</f>
        <v/>
      </c>
      <c r="I213" s="3" t="str">
        <f>IFERROR(IF(VLOOKUP($A213,EU_Extra!$A:$AD,COLUMN(EU_Extra!H$3),FALSE)=0,"",VLOOKUP($A213,EU_Extra!$A:$AD,COLUMN(EU_Extra!H$3),FALSE)),"")</f>
        <v/>
      </c>
      <c r="J213" s="3" t="str">
        <f>IFERROR(IF(VLOOKUP($A213,EU_Extra!$A:$AD,COLUMN(EU_Extra!I$3),FALSE)=0,"",VLOOKUP($A213,EU_Extra!$A:$AD,COLUMN(EU_Extra!I$3),FALSE)),"")</f>
        <v/>
      </c>
      <c r="K213" s="3" t="str">
        <f>IFERROR(IF(VLOOKUP($A213,EU_Extra!$A:$AD,COLUMN(EU_Extra!J$3),FALSE)=0,"",VLOOKUP($A213,EU_Extra!$A:$AD,COLUMN(EU_Extra!J$3),FALSE)),"")</f>
        <v/>
      </c>
      <c r="L213" s="3" t="str">
        <f>IFERROR(IF(VLOOKUP($A213,EU_Extra!$A:$AD,COLUMN(EU_Extra!K$3),FALSE)=0,"",VLOOKUP($A213,EU_Extra!$A:$AD,COLUMN(EU_Extra!K$3),FALSE)),"")</f>
        <v/>
      </c>
      <c r="M213" s="3" t="str">
        <f>IFERROR(IF(VLOOKUP($A213,EU_Extra!$A:$AD,COLUMN(EU_Extra!L$3),FALSE)=0,"",VLOOKUP($A213,EU_Extra!$A:$AD,COLUMN(EU_Extra!L$3),FALSE)),"")</f>
        <v/>
      </c>
      <c r="N213" s="3" t="str">
        <f>IFERROR(IF(VLOOKUP($A213,EU_Extra!$A:$AD,COLUMN(EU_Extra!M$3),FALSE)=0,"",VLOOKUP($A213,EU_Extra!$A:$AD,COLUMN(EU_Extra!M$3),FALSE)),"")</f>
        <v/>
      </c>
      <c r="O213" s="3" t="str">
        <f>IFERROR(IF(VLOOKUP($A213,EU_Extra!$A:$AD,COLUMN(EU_Extra!N$3),FALSE)=0,"",VLOOKUP($A213,EU_Extra!$A:$AD,COLUMN(EU_Extra!N$3),FALSE)),"")</f>
        <v/>
      </c>
      <c r="P213" s="3" t="str">
        <f>IFERROR(IF(VLOOKUP($A213,EU_Extra!$A:$AD,COLUMN(EU_Extra!O$3),FALSE)=0,"",VLOOKUP($A213,EU_Extra!$A:$AD,COLUMN(EU_Extra!O$3),FALSE)),"")</f>
        <v/>
      </c>
      <c r="Q213" s="3" t="str">
        <f>IFERROR(IF(VLOOKUP($A213,EU_Extra!$A:$AD,COLUMN(EU_Extra!P$3),FALSE)=0,"",VLOOKUP($A213,EU_Extra!$A:$AD,COLUMN(EU_Extra!P$3),FALSE)),"")</f>
        <v/>
      </c>
      <c r="R213" s="3" t="str">
        <f>IFERROR(IF(VLOOKUP($A213,EU_Extra!$A:$AD,COLUMN(EU_Extra!Q$3),FALSE)=0,"",VLOOKUP($A213,EU_Extra!$A:$AD,COLUMN(EU_Extra!Q$3),FALSE)),"")</f>
        <v/>
      </c>
      <c r="S213" s="3" t="str">
        <f>IFERROR(IF(VLOOKUP($A213,EU_Extra!$A:$AD,COLUMN(EU_Extra!R$3),FALSE)=0,"",VLOOKUP($A213,EU_Extra!$A:$AD,COLUMN(EU_Extra!R$3),FALSE)),"")</f>
        <v/>
      </c>
      <c r="T213" s="3" t="str">
        <f>IFERROR(IF(VLOOKUP($A213,EU_Extra!$A:$AD,COLUMN(EU_Extra!S$3),FALSE)=0,"",VLOOKUP($A213,EU_Extra!$A:$AD,COLUMN(EU_Extra!S$3),FALSE)),"")</f>
        <v/>
      </c>
      <c r="U213" s="3" t="str">
        <f>IFERROR(IF(VLOOKUP($A213,EU_Extra!$A:$AD,COLUMN(EU_Extra!T$3),FALSE)=0,"",VLOOKUP($A213,EU_Extra!$A:$AD,COLUMN(EU_Extra!T$3),FALSE)),"")</f>
        <v/>
      </c>
      <c r="V213" s="3" t="str">
        <f>IFERROR(IF(VLOOKUP($A213,EU_Extra!$A:$AD,COLUMN(EU_Extra!U$3),FALSE)=0,"",VLOOKUP($A213,EU_Extra!$A:$AD,COLUMN(EU_Extra!U$3),FALSE)),"")</f>
        <v/>
      </c>
      <c r="W213" s="3" t="str">
        <f>IFERROR(IF(VLOOKUP($A213,EU_Extra!$A:$AD,COLUMN(EU_Extra!V$3),FALSE)=0,"",VLOOKUP($A213,EU_Extra!$A:$AD,COLUMN(EU_Extra!V$3),FALSE)),"")</f>
        <v/>
      </c>
      <c r="X213" s="3" t="str">
        <f>IFERROR(IF(VLOOKUP($A213,EU_Extra!$A:$AD,COLUMN(EU_Extra!W$3),FALSE)=0,"",VLOOKUP($A213,EU_Extra!$A:$AD,COLUMN(EU_Extra!W$3),FALSE)),"")</f>
        <v/>
      </c>
      <c r="Y213" s="3" t="str">
        <f>IFERROR(IF(VLOOKUP($A213,EU_Extra!$A:$AD,COLUMN(EU_Extra!X$3),FALSE)=0,"",VLOOKUP($A213,EU_Extra!$A:$AD,COLUMN(EU_Extra!X$3),FALSE)),"")</f>
        <v/>
      </c>
      <c r="Z213" s="3" t="str">
        <f>IFERROR(IF(VLOOKUP($A213,EU_Extra!$A:$AD,COLUMN(EU_Extra!Y$3),FALSE)=0,"",VLOOKUP($A213,EU_Extra!$A:$AD,COLUMN(EU_Extra!Y$3),FALSE)),"")</f>
        <v/>
      </c>
      <c r="AA213" s="157">
        <f t="shared" si="50"/>
        <v>0</v>
      </c>
      <c r="AB213" s="3">
        <f t="shared" si="51"/>
        <v>0</v>
      </c>
      <c r="AC213" s="3">
        <f t="shared" si="52"/>
        <v>0</v>
      </c>
      <c r="AD213" s="3">
        <f t="shared" si="53"/>
        <v>0</v>
      </c>
      <c r="AE213" s="3" t="str">
        <f t="shared" si="54"/>
        <v/>
      </c>
      <c r="AF213" s="3"/>
      <c r="AG213" s="3"/>
      <c r="AH213" s="3"/>
      <c r="AI213" s="3"/>
      <c r="AJ213" s="3" t="str">
        <f>IFERROR(IF(VLOOKUP($A213,EU_Extra!$A:$AD,COLUMN(EU_Extra!AC$3),FALSE)=0,"",VLOOKUP($A213,EU_Extra!$A:$AD,COLUMN(EU_Extra!AC$3),FALSE)),"")</f>
        <v/>
      </c>
      <c r="AK213" s="3" t="str">
        <f>IFERROR(IF(VLOOKUP($A213,EU_Extra!$A:$AD,COLUMN(EU_Extra!AD$3),FALSE)=0,"",VLOOKUP($A213,EU_Extra!$A:$AD,COLUMN(EU_Extra!AD$3),FALSE)),"")</f>
        <v/>
      </c>
      <c r="AO213" s="85" t="str">
        <f t="shared" si="55"/>
        <v>Ausfuhr_PZ</v>
      </c>
      <c r="AP213" s="2" t="str">
        <f t="shared" si="56"/>
        <v>Ausfuhr</v>
      </c>
      <c r="AQ213" s="2" t="str">
        <f t="shared" si="57"/>
        <v>PZ</v>
      </c>
      <c r="AR213" s="2" t="str">
        <f>VLOOKUP(AQ213,Countries!A:B,2,FALSE)</f>
        <v>Panamakanal</v>
      </c>
      <c r="AS213" s="3" t="str">
        <f t="shared" si="58"/>
        <v/>
      </c>
      <c r="AT213" s="3">
        <f t="shared" si="59"/>
        <v>0</v>
      </c>
      <c r="AU213" s="3" t="str">
        <f t="shared" si="60"/>
        <v/>
      </c>
      <c r="AV213" s="15" t="str">
        <f t="shared" si="61"/>
        <v/>
      </c>
      <c r="AW213" s="88" t="str">
        <f t="shared" si="62"/>
        <v/>
      </c>
      <c r="AX213" s="89">
        <f t="shared" si="63"/>
        <v>2.0999999999999997E-7</v>
      </c>
    </row>
    <row r="214" spans="1:50">
      <c r="A214" s="85" t="str">
        <f t="shared" si="49"/>
        <v>Ausfuhr_PG</v>
      </c>
      <c r="B214" s="2" t="str">
        <f t="shared" si="64"/>
        <v>Ausfuhr</v>
      </c>
      <c r="C214" s="1" t="str">
        <f>Countries!A213</f>
        <v>PG</v>
      </c>
      <c r="D214" s="3" t="str">
        <f>IFERROR(IF(VLOOKUP($A214,EU_Extra!$A:$AD,COLUMN(EU_Extra!#REF!),FALSE)=0,"",VLOOKUP($A214,EU_Extra!$A:$AD,COLUMN(EU_Extra!#REF!),FALSE)),"")</f>
        <v/>
      </c>
      <c r="E214" s="3" t="str">
        <f>IFERROR(IF(VLOOKUP($A214,EU_Extra!$A:$AD,COLUMN(EU_Extra!#REF!),FALSE)=0,"",VLOOKUP($A214,EU_Extra!$A:$AD,COLUMN(EU_Extra!#REF!),FALSE)),"")</f>
        <v/>
      </c>
      <c r="F214" s="3" t="str">
        <f>IFERROR(IF(VLOOKUP($A214,EU_Extra!$A:$AD,COLUMN(EU_Extra!E$3),FALSE)=0,"",VLOOKUP($A214,EU_Extra!$A:$AD,COLUMN(EU_Extra!E$3),FALSE)),"")</f>
        <v/>
      </c>
      <c r="G214" s="3" t="str">
        <f>IFERROR(IF(VLOOKUP($A214,EU_Extra!$A:$AD,COLUMN(EU_Extra!F$3),FALSE)=0,"",VLOOKUP($A214,EU_Extra!$A:$AD,COLUMN(EU_Extra!F$3),FALSE)),"")</f>
        <v/>
      </c>
      <c r="H214" s="3">
        <f>IFERROR(IF(VLOOKUP($A214,EU_Extra!$A:$AD,COLUMN(EU_Extra!G$3),FALSE)=0,"",VLOOKUP($A214,EU_Extra!$A:$AD,COLUMN(EU_Extra!G$3),FALSE)),"")</f>
        <v>0.19549999999999998</v>
      </c>
      <c r="I214" s="3">
        <f>IFERROR(IF(VLOOKUP($A214,EU_Extra!$A:$AD,COLUMN(EU_Extra!H$3),FALSE)=0,"",VLOOKUP($A214,EU_Extra!$A:$AD,COLUMN(EU_Extra!H$3),FALSE)),"")</f>
        <v>0.1081</v>
      </c>
      <c r="J214" s="3">
        <f>IFERROR(IF(VLOOKUP($A214,EU_Extra!$A:$AD,COLUMN(EU_Extra!I$3),FALSE)=0,"",VLOOKUP($A214,EU_Extra!$A:$AD,COLUMN(EU_Extra!I$3),FALSE)),"")</f>
        <v>2.41E-2</v>
      </c>
      <c r="K214" s="3" t="str">
        <f>IFERROR(IF(VLOOKUP($A214,EU_Extra!$A:$AD,COLUMN(EU_Extra!J$3),FALSE)=0,"",VLOOKUP($A214,EU_Extra!$A:$AD,COLUMN(EU_Extra!J$3),FALSE)),"")</f>
        <v/>
      </c>
      <c r="L214" s="3" t="str">
        <f>IFERROR(IF(VLOOKUP($A214,EU_Extra!$A:$AD,COLUMN(EU_Extra!K$3),FALSE)=0,"",VLOOKUP($A214,EU_Extra!$A:$AD,COLUMN(EU_Extra!K$3),FALSE)),"")</f>
        <v/>
      </c>
      <c r="M214" s="3" t="str">
        <f>IFERROR(IF(VLOOKUP($A214,EU_Extra!$A:$AD,COLUMN(EU_Extra!L$3),FALSE)=0,"",VLOOKUP($A214,EU_Extra!$A:$AD,COLUMN(EU_Extra!L$3),FALSE)),"")</f>
        <v/>
      </c>
      <c r="N214" s="3" t="str">
        <f>IFERROR(IF(VLOOKUP($A214,EU_Extra!$A:$AD,COLUMN(EU_Extra!M$3),FALSE)=0,"",VLOOKUP($A214,EU_Extra!$A:$AD,COLUMN(EU_Extra!M$3),FALSE)),"")</f>
        <v/>
      </c>
      <c r="O214" s="3" t="str">
        <f>IFERROR(IF(VLOOKUP($A214,EU_Extra!$A:$AD,COLUMN(EU_Extra!N$3),FALSE)=0,"",VLOOKUP($A214,EU_Extra!$A:$AD,COLUMN(EU_Extra!N$3),FALSE)),"")</f>
        <v/>
      </c>
      <c r="P214" s="3" t="str">
        <f>IFERROR(IF(VLOOKUP($A214,EU_Extra!$A:$AD,COLUMN(EU_Extra!O$3),FALSE)=0,"",VLOOKUP($A214,EU_Extra!$A:$AD,COLUMN(EU_Extra!O$3),FALSE)),"")</f>
        <v/>
      </c>
      <c r="Q214" s="3" t="str">
        <f>IFERROR(IF(VLOOKUP($A214,EU_Extra!$A:$AD,COLUMN(EU_Extra!P$3),FALSE)=0,"",VLOOKUP($A214,EU_Extra!$A:$AD,COLUMN(EU_Extra!P$3),FALSE)),"")</f>
        <v/>
      </c>
      <c r="R214" s="3" t="str">
        <f>IFERROR(IF(VLOOKUP($A214,EU_Extra!$A:$AD,COLUMN(EU_Extra!Q$3),FALSE)=0,"",VLOOKUP($A214,EU_Extra!$A:$AD,COLUMN(EU_Extra!Q$3),FALSE)),"")</f>
        <v/>
      </c>
      <c r="S214" s="3" t="str">
        <f>IFERROR(IF(VLOOKUP($A214,EU_Extra!$A:$AD,COLUMN(EU_Extra!R$3),FALSE)=0,"",VLOOKUP($A214,EU_Extra!$A:$AD,COLUMN(EU_Extra!R$3),FALSE)),"")</f>
        <v/>
      </c>
      <c r="T214" s="3" t="str">
        <f>IFERROR(IF(VLOOKUP($A214,EU_Extra!$A:$AD,COLUMN(EU_Extra!S$3),FALSE)=0,"",VLOOKUP($A214,EU_Extra!$A:$AD,COLUMN(EU_Extra!S$3),FALSE)),"")</f>
        <v/>
      </c>
      <c r="U214" s="3" t="str">
        <f>IFERROR(IF(VLOOKUP($A214,EU_Extra!$A:$AD,COLUMN(EU_Extra!T$3),FALSE)=0,"",VLOOKUP($A214,EU_Extra!$A:$AD,COLUMN(EU_Extra!T$3),FALSE)),"")</f>
        <v/>
      </c>
      <c r="V214" s="3" t="str">
        <f>IFERROR(IF(VLOOKUP($A214,EU_Extra!$A:$AD,COLUMN(EU_Extra!U$3),FALSE)=0,"",VLOOKUP($A214,EU_Extra!$A:$AD,COLUMN(EU_Extra!U$3),FALSE)),"")</f>
        <v/>
      </c>
      <c r="W214" s="3">
        <f>IFERROR(IF(VLOOKUP($A214,EU_Extra!$A:$AD,COLUMN(EU_Extra!V$3),FALSE)=0,"",VLOOKUP($A214,EU_Extra!$A:$AD,COLUMN(EU_Extra!V$3),FALSE)),"")</f>
        <v>9.4999999999999992E-5</v>
      </c>
      <c r="X214" s="3">
        <f>IFERROR(IF(VLOOKUP($A214,EU_Extra!$A:$AD,COLUMN(EU_Extra!W$3),FALSE)=0,"",VLOOKUP($A214,EU_Extra!$A:$AD,COLUMN(EU_Extra!W$3),FALSE)),"")</f>
        <v>2.4999999999999998E-5</v>
      </c>
      <c r="Y214" s="3">
        <f>IFERROR(IF(VLOOKUP($A214,EU_Extra!$A:$AD,COLUMN(EU_Extra!X$3),FALSE)=0,"",VLOOKUP($A214,EU_Extra!$A:$AD,COLUMN(EU_Extra!X$3),FALSE)),"")</f>
        <v>2.0999999999999999E-5</v>
      </c>
      <c r="Z214" s="3" t="str">
        <f>IFERROR(IF(VLOOKUP($A214,EU_Extra!$A:$AD,COLUMN(EU_Extra!Y$3),FALSE)=0,"",VLOOKUP($A214,EU_Extra!$A:$AD,COLUMN(EU_Extra!Y$3),FALSE)),"")</f>
        <v/>
      </c>
      <c r="AA214" s="157">
        <f t="shared" si="50"/>
        <v>0.10923333333333334</v>
      </c>
      <c r="AB214" s="3">
        <f t="shared" si="51"/>
        <v>0</v>
      </c>
      <c r="AC214" s="3">
        <f t="shared" si="52"/>
        <v>5.9999999999999995E-5</v>
      </c>
      <c r="AD214" s="3">
        <f t="shared" si="53"/>
        <v>4.6999999999999997E-5</v>
      </c>
      <c r="AE214" s="3">
        <f t="shared" si="54"/>
        <v>2.0999999999999999E-5</v>
      </c>
      <c r="AF214" s="3"/>
      <c r="AG214" s="3"/>
      <c r="AH214" s="3"/>
      <c r="AI214" s="3"/>
      <c r="AJ214" s="3" t="str">
        <f>IFERROR(IF(VLOOKUP($A214,EU_Extra!$A:$AD,COLUMN(EU_Extra!AC$3),FALSE)=0,"",VLOOKUP($A214,EU_Extra!$A:$AD,COLUMN(EU_Extra!AC$3),FALSE)),"")</f>
        <v/>
      </c>
      <c r="AK214" s="3" t="str">
        <f>IFERROR(IF(VLOOKUP($A214,EU_Extra!$A:$AD,COLUMN(EU_Extra!AD$3),FALSE)=0,"",VLOOKUP($A214,EU_Extra!$A:$AD,COLUMN(EU_Extra!AD$3),FALSE)),"")</f>
        <v/>
      </c>
      <c r="AO214" s="85" t="str">
        <f t="shared" si="55"/>
        <v>Ausfuhr_PG</v>
      </c>
      <c r="AP214" s="2" t="str">
        <f t="shared" si="56"/>
        <v>Ausfuhr</v>
      </c>
      <c r="AQ214" s="2" t="str">
        <f t="shared" si="57"/>
        <v>PG</v>
      </c>
      <c r="AR214" s="2" t="str">
        <f>VLOOKUP(AQ214,Countries!A:B,2,FALSE)</f>
        <v>Papua Neuguinea</v>
      </c>
      <c r="AS214" s="3" t="str">
        <f t="shared" si="58"/>
        <v/>
      </c>
      <c r="AT214" s="3">
        <f t="shared" si="59"/>
        <v>4.6999999999999997E-5</v>
      </c>
      <c r="AU214" s="3" t="str">
        <f t="shared" si="60"/>
        <v/>
      </c>
      <c r="AV214" s="15" t="str">
        <f t="shared" si="61"/>
        <v/>
      </c>
      <c r="AW214" s="88" t="str">
        <f t="shared" si="62"/>
        <v/>
      </c>
      <c r="AX214" s="89">
        <f t="shared" si="63"/>
        <v>2.4351194969939025E-7</v>
      </c>
    </row>
    <row r="215" spans="1:50">
      <c r="A215" s="85" t="str">
        <f t="shared" si="49"/>
        <v>Ausfuhr_PY</v>
      </c>
      <c r="B215" s="2" t="str">
        <f t="shared" si="64"/>
        <v>Ausfuhr</v>
      </c>
      <c r="C215" s="1" t="str">
        <f>Countries!A214</f>
        <v>PY</v>
      </c>
      <c r="D215" s="3" t="str">
        <f>IFERROR(IF(VLOOKUP($A215,EU_Extra!$A:$AD,COLUMN(EU_Extra!#REF!),FALSE)=0,"",VLOOKUP($A215,EU_Extra!$A:$AD,COLUMN(EU_Extra!#REF!),FALSE)),"")</f>
        <v/>
      </c>
      <c r="E215" s="3" t="str">
        <f>IFERROR(IF(VLOOKUP($A215,EU_Extra!$A:$AD,COLUMN(EU_Extra!#REF!),FALSE)=0,"",VLOOKUP($A215,EU_Extra!$A:$AD,COLUMN(EU_Extra!#REF!),FALSE)),"")</f>
        <v/>
      </c>
      <c r="F215" s="3" t="str">
        <f>IFERROR(IF(VLOOKUP($A215,EU_Extra!$A:$AD,COLUMN(EU_Extra!E$3),FALSE)=0,"",VLOOKUP($A215,EU_Extra!$A:$AD,COLUMN(EU_Extra!E$3),FALSE)),"")</f>
        <v/>
      </c>
      <c r="G215" s="3" t="str">
        <f>IFERROR(IF(VLOOKUP($A215,EU_Extra!$A:$AD,COLUMN(EU_Extra!F$3),FALSE)=0,"",VLOOKUP($A215,EU_Extra!$A:$AD,COLUMN(EU_Extra!F$3),FALSE)),"")</f>
        <v/>
      </c>
      <c r="H215" s="3">
        <f>IFERROR(IF(VLOOKUP($A215,EU_Extra!$A:$AD,COLUMN(EU_Extra!G$3),FALSE)=0,"",VLOOKUP($A215,EU_Extra!$A:$AD,COLUMN(EU_Extra!G$3),FALSE)),"")</f>
        <v>1.0999999999999998E-3</v>
      </c>
      <c r="I215" s="3" t="str">
        <f>IFERROR(IF(VLOOKUP($A215,EU_Extra!$A:$AD,COLUMN(EU_Extra!H$3),FALSE)=0,"",VLOOKUP($A215,EU_Extra!$A:$AD,COLUMN(EU_Extra!H$3),FALSE)),"")</f>
        <v/>
      </c>
      <c r="J215" s="3" t="str">
        <f>IFERROR(IF(VLOOKUP($A215,EU_Extra!$A:$AD,COLUMN(EU_Extra!I$3),FALSE)=0,"",VLOOKUP($A215,EU_Extra!$A:$AD,COLUMN(EU_Extra!I$3),FALSE)),"")</f>
        <v/>
      </c>
      <c r="K215" s="3" t="str">
        <f>IFERROR(IF(VLOOKUP($A215,EU_Extra!$A:$AD,COLUMN(EU_Extra!J$3),FALSE)=0,"",VLOOKUP($A215,EU_Extra!$A:$AD,COLUMN(EU_Extra!J$3),FALSE)),"")</f>
        <v/>
      </c>
      <c r="L215" s="3" t="str">
        <f>IFERROR(IF(VLOOKUP($A215,EU_Extra!$A:$AD,COLUMN(EU_Extra!K$3),FALSE)=0,"",VLOOKUP($A215,EU_Extra!$A:$AD,COLUMN(EU_Extra!K$3),FALSE)),"")</f>
        <v/>
      </c>
      <c r="M215" s="3">
        <f>IFERROR(IF(VLOOKUP($A215,EU_Extra!$A:$AD,COLUMN(EU_Extra!L$3),FALSE)=0,"",VLOOKUP($A215,EU_Extra!$A:$AD,COLUMN(EU_Extra!L$3),FALSE)),"")</f>
        <v>1.9999999999999998E-4</v>
      </c>
      <c r="N215" s="3">
        <f>IFERROR(IF(VLOOKUP($A215,EU_Extra!$A:$AD,COLUMN(EU_Extra!M$3),FALSE)=0,"",VLOOKUP($A215,EU_Extra!$A:$AD,COLUMN(EU_Extra!M$3),FALSE)),"")</f>
        <v>4.9999999999999996E-5</v>
      </c>
      <c r="O215" s="3">
        <f>IFERROR(IF(VLOOKUP($A215,EU_Extra!$A:$AD,COLUMN(EU_Extra!N$3),FALSE)=0,"",VLOOKUP($A215,EU_Extra!$A:$AD,COLUMN(EU_Extra!N$3),FALSE)),"")</f>
        <v>7.8899999999999999E-4</v>
      </c>
      <c r="P215" s="3">
        <f>IFERROR(IF(VLOOKUP($A215,EU_Extra!$A:$AD,COLUMN(EU_Extra!O$3),FALSE)=0,"",VLOOKUP($A215,EU_Extra!$A:$AD,COLUMN(EU_Extra!O$3),FALSE)),"")</f>
        <v>8.0999999999999996E-4</v>
      </c>
      <c r="Q215" s="3">
        <f>IFERROR(IF(VLOOKUP($A215,EU_Extra!$A:$AD,COLUMN(EU_Extra!P$3),FALSE)=0,"",VLOOKUP($A215,EU_Extra!$A:$AD,COLUMN(EU_Extra!P$3),FALSE)),"")</f>
        <v>1.55E-4</v>
      </c>
      <c r="R215" s="3">
        <f>IFERROR(IF(VLOOKUP($A215,EU_Extra!$A:$AD,COLUMN(EU_Extra!Q$3),FALSE)=0,"",VLOOKUP($A215,EU_Extra!$A:$AD,COLUMN(EU_Extra!Q$3),FALSE)),"")</f>
        <v>3.2699999999999998E-4</v>
      </c>
      <c r="S215" s="3">
        <f>IFERROR(IF(VLOOKUP($A215,EU_Extra!$A:$AD,COLUMN(EU_Extra!R$3),FALSE)=0,"",VLOOKUP($A215,EU_Extra!$A:$AD,COLUMN(EU_Extra!R$3),FALSE)),"")</f>
        <v>4.3899999999999999E-4</v>
      </c>
      <c r="T215" s="3">
        <f>IFERROR(IF(VLOOKUP($A215,EU_Extra!$A:$AD,COLUMN(EU_Extra!S$3),FALSE)=0,"",VLOOKUP($A215,EU_Extra!$A:$AD,COLUMN(EU_Extra!S$3),FALSE)),"")</f>
        <v>3.4E-5</v>
      </c>
      <c r="U215" s="3">
        <f>IFERROR(IF(VLOOKUP($A215,EU_Extra!$A:$AD,COLUMN(EU_Extra!T$3),FALSE)=0,"",VLOOKUP($A215,EU_Extra!$A:$AD,COLUMN(EU_Extra!T$3),FALSE)),"")</f>
        <v>7.8599999999999991E-4</v>
      </c>
      <c r="V215" s="3">
        <f>IFERROR(IF(VLOOKUP($A215,EU_Extra!$A:$AD,COLUMN(EU_Extra!U$3),FALSE)=0,"",VLOOKUP($A215,EU_Extra!$A:$AD,COLUMN(EU_Extra!U$3),FALSE)),"")</f>
        <v>6.1799999999999995E-4</v>
      </c>
      <c r="W215" s="3">
        <f>IFERROR(IF(VLOOKUP($A215,EU_Extra!$A:$AD,COLUMN(EU_Extra!V$3),FALSE)=0,"",VLOOKUP($A215,EU_Extra!$A:$AD,COLUMN(EU_Extra!V$3),FALSE)),"")</f>
        <v>1.3179999999999999E-3</v>
      </c>
      <c r="X215" s="3" t="str">
        <f>IFERROR(IF(VLOOKUP($A215,EU_Extra!$A:$AD,COLUMN(EU_Extra!W$3),FALSE)=0,"",VLOOKUP($A215,EU_Extra!$A:$AD,COLUMN(EU_Extra!W$3),FALSE)),"")</f>
        <v/>
      </c>
      <c r="Y215" s="3">
        <f>IFERROR(IF(VLOOKUP($A215,EU_Extra!$A:$AD,COLUMN(EU_Extra!X$3),FALSE)=0,"",VLOOKUP($A215,EU_Extra!$A:$AD,COLUMN(EU_Extra!X$3),FALSE)),"")</f>
        <v>1.0679999999999999E-3</v>
      </c>
      <c r="Z215" s="3">
        <f>IFERROR(IF(VLOOKUP($A215,EU_Extra!$A:$AD,COLUMN(EU_Extra!Y$3),FALSE)=0,"",VLOOKUP($A215,EU_Extra!$A:$AD,COLUMN(EU_Extra!Y$3),FALSE)),"")</f>
        <v>4.0876999999999997E-2</v>
      </c>
      <c r="AA215" s="157">
        <f t="shared" si="50"/>
        <v>1.0999999999999998E-3</v>
      </c>
      <c r="AB215" s="3">
        <f t="shared" si="51"/>
        <v>4.1966666666666666E-4</v>
      </c>
      <c r="AC215" s="3">
        <f t="shared" si="52"/>
        <v>9.6799999999999989E-4</v>
      </c>
      <c r="AD215" s="3">
        <f t="shared" si="53"/>
        <v>1.193E-3</v>
      </c>
      <c r="AE215" s="3">
        <f t="shared" si="54"/>
        <v>2.0972499999999998E-2</v>
      </c>
      <c r="AF215" s="3"/>
      <c r="AG215" s="3"/>
      <c r="AH215" s="3"/>
      <c r="AI215" s="3"/>
      <c r="AJ215" s="3" t="str">
        <f>IFERROR(IF(VLOOKUP($A215,EU_Extra!$A:$AD,COLUMN(EU_Extra!AC$3),FALSE)=0,"",VLOOKUP($A215,EU_Extra!$A:$AD,COLUMN(EU_Extra!AC$3),FALSE)),"")</f>
        <v/>
      </c>
      <c r="AK215" s="3" t="str">
        <f>IFERROR(IF(VLOOKUP($A215,EU_Extra!$A:$AD,COLUMN(EU_Extra!AD$3),FALSE)=0,"",VLOOKUP($A215,EU_Extra!$A:$AD,COLUMN(EU_Extra!AD$3),FALSE)),"")</f>
        <v/>
      </c>
      <c r="AO215" s="85" t="str">
        <f t="shared" si="55"/>
        <v>Ausfuhr_PY</v>
      </c>
      <c r="AP215" s="2" t="str">
        <f t="shared" si="56"/>
        <v>Ausfuhr</v>
      </c>
      <c r="AQ215" s="2" t="str">
        <f t="shared" si="57"/>
        <v>PY</v>
      </c>
      <c r="AR215" s="2" t="str">
        <f>VLOOKUP(AQ215,Countries!A:B,2,FALSE)</f>
        <v>Paraguay</v>
      </c>
      <c r="AS215" s="3">
        <f t="shared" si="58"/>
        <v>4.0876999999999997E-2</v>
      </c>
      <c r="AT215" s="3">
        <f t="shared" si="59"/>
        <v>1.193E-3</v>
      </c>
      <c r="AU215" s="3">
        <f t="shared" si="60"/>
        <v>-3.9683999999999997E-2</v>
      </c>
      <c r="AV215" s="15">
        <f t="shared" si="61"/>
        <v>-0.97081467167541646</v>
      </c>
      <c r="AW215" s="88">
        <f t="shared" si="62"/>
        <v>4.2283753757444639E-5</v>
      </c>
      <c r="AX215" s="89">
        <f t="shared" si="63"/>
        <v>1.0372501274760137E-6</v>
      </c>
    </row>
    <row r="216" spans="1:50">
      <c r="A216" s="85" t="str">
        <f t="shared" si="49"/>
        <v>Ausfuhr_PE</v>
      </c>
      <c r="B216" s="2" t="str">
        <f t="shared" si="64"/>
        <v>Ausfuhr</v>
      </c>
      <c r="C216" s="1" t="str">
        <f>Countries!A215</f>
        <v>PE</v>
      </c>
      <c r="D216" s="3" t="str">
        <f>IFERROR(IF(VLOOKUP($A216,EU_Extra!$A:$AD,COLUMN(EU_Extra!#REF!),FALSE)=0,"",VLOOKUP($A216,EU_Extra!$A:$AD,COLUMN(EU_Extra!#REF!),FALSE)),"")</f>
        <v/>
      </c>
      <c r="E216" s="3" t="str">
        <f>IFERROR(IF(VLOOKUP($A216,EU_Extra!$A:$AD,COLUMN(EU_Extra!#REF!),FALSE)=0,"",VLOOKUP($A216,EU_Extra!$A:$AD,COLUMN(EU_Extra!#REF!),FALSE)),"")</f>
        <v/>
      </c>
      <c r="F216" s="3">
        <f>IFERROR(IF(VLOOKUP($A216,EU_Extra!$A:$AD,COLUMN(EU_Extra!E$3),FALSE)=0,"",VLOOKUP($A216,EU_Extra!$A:$AD,COLUMN(EU_Extra!E$3),FALSE)),"")</f>
        <v>3.6699999999999997E-2</v>
      </c>
      <c r="G216" s="3">
        <f>IFERROR(IF(VLOOKUP($A216,EU_Extra!$A:$AD,COLUMN(EU_Extra!F$3),FALSE)=0,"",VLOOKUP($A216,EU_Extra!$A:$AD,COLUMN(EU_Extra!F$3),FALSE)),"")</f>
        <v>9.0163999999999994E-2</v>
      </c>
      <c r="H216" s="3">
        <f>IFERROR(IF(VLOOKUP($A216,EU_Extra!$A:$AD,COLUMN(EU_Extra!G$3),FALSE)=0,"",VLOOKUP($A216,EU_Extra!$A:$AD,COLUMN(EU_Extra!G$3),FALSE)),"")</f>
        <v>2.2252000000000001E-2</v>
      </c>
      <c r="I216" s="3">
        <f>IFERROR(IF(VLOOKUP($A216,EU_Extra!$A:$AD,COLUMN(EU_Extra!H$3),FALSE)=0,"",VLOOKUP($A216,EU_Extra!$A:$AD,COLUMN(EU_Extra!H$3),FALSE)),"")</f>
        <v>3.2199999999999998E-3</v>
      </c>
      <c r="J216" s="3">
        <f>IFERROR(IF(VLOOKUP($A216,EU_Extra!$A:$AD,COLUMN(EU_Extra!I$3),FALSE)=0,"",VLOOKUP($A216,EU_Extra!$A:$AD,COLUMN(EU_Extra!I$3),FALSE)),"")</f>
        <v>4.5999999999999999E-2</v>
      </c>
      <c r="K216" s="3">
        <f>IFERROR(IF(VLOOKUP($A216,EU_Extra!$A:$AD,COLUMN(EU_Extra!J$3),FALSE)=0,"",VLOOKUP($A216,EU_Extra!$A:$AD,COLUMN(EU_Extra!J$3),FALSE)),"")</f>
        <v>2.3999999999999998E-3</v>
      </c>
      <c r="L216" s="3">
        <f>IFERROR(IF(VLOOKUP($A216,EU_Extra!$A:$AD,COLUMN(EU_Extra!K$3),FALSE)=0,"",VLOOKUP($A216,EU_Extra!$A:$AD,COLUMN(EU_Extra!K$3),FALSE)),"")</f>
        <v>1E-3</v>
      </c>
      <c r="M216" s="3">
        <f>IFERROR(IF(VLOOKUP($A216,EU_Extra!$A:$AD,COLUMN(EU_Extra!L$3),FALSE)=0,"",VLOOKUP($A216,EU_Extra!$A:$AD,COLUMN(EU_Extra!L$3),FALSE)),"")</f>
        <v>1E-3</v>
      </c>
      <c r="N216" s="3">
        <f>IFERROR(IF(VLOOKUP($A216,EU_Extra!$A:$AD,COLUMN(EU_Extra!M$3),FALSE)=0,"",VLOOKUP($A216,EU_Extra!$A:$AD,COLUMN(EU_Extra!M$3),FALSE)),"")</f>
        <v>8.6619999999999996E-3</v>
      </c>
      <c r="O216" s="3">
        <f>IFERROR(IF(VLOOKUP($A216,EU_Extra!$A:$AD,COLUMN(EU_Extra!N$3),FALSE)=0,"",VLOOKUP($A216,EU_Extra!$A:$AD,COLUMN(EU_Extra!N$3),FALSE)),"")</f>
        <v>8.2469999999999991E-3</v>
      </c>
      <c r="P216" s="3">
        <f>IFERROR(IF(VLOOKUP($A216,EU_Extra!$A:$AD,COLUMN(EU_Extra!O$3),FALSE)=0,"",VLOOKUP($A216,EU_Extra!$A:$AD,COLUMN(EU_Extra!O$3),FALSE)),"")</f>
        <v>3.7039999999999998E-3</v>
      </c>
      <c r="Q216" s="3">
        <f>IFERROR(IF(VLOOKUP($A216,EU_Extra!$A:$AD,COLUMN(EU_Extra!P$3),FALSE)=0,"",VLOOKUP($A216,EU_Extra!$A:$AD,COLUMN(EU_Extra!P$3),FALSE)),"")</f>
        <v>3.9439999999999996E-3</v>
      </c>
      <c r="R216" s="3">
        <f>IFERROR(IF(VLOOKUP($A216,EU_Extra!$A:$AD,COLUMN(EU_Extra!Q$3),FALSE)=0,"",VLOOKUP($A216,EU_Extra!$A:$AD,COLUMN(EU_Extra!Q$3),FALSE)),"")</f>
        <v>2.029E-3</v>
      </c>
      <c r="S216" s="3">
        <f>IFERROR(IF(VLOOKUP($A216,EU_Extra!$A:$AD,COLUMN(EU_Extra!R$3),FALSE)=0,"",VLOOKUP($A216,EU_Extra!$A:$AD,COLUMN(EU_Extra!R$3),FALSE)),"")</f>
        <v>9.8999999999999999E-4</v>
      </c>
      <c r="T216" s="3">
        <f>IFERROR(IF(VLOOKUP($A216,EU_Extra!$A:$AD,COLUMN(EU_Extra!S$3),FALSE)=0,"",VLOOKUP($A216,EU_Extra!$A:$AD,COLUMN(EU_Extra!S$3),FALSE)),"")</f>
        <v>6.8171999999999992E-4</v>
      </c>
      <c r="U216" s="3">
        <f>IFERROR(IF(VLOOKUP($A216,EU_Extra!$A:$AD,COLUMN(EU_Extra!T$3),FALSE)=0,"",VLOOKUP($A216,EU_Extra!$A:$AD,COLUMN(EU_Extra!T$3),FALSE)),"")</f>
        <v>2.79824E-3</v>
      </c>
      <c r="V216" s="3">
        <f>IFERROR(IF(VLOOKUP($A216,EU_Extra!$A:$AD,COLUMN(EU_Extra!U$3),FALSE)=0,"",VLOOKUP($A216,EU_Extra!$A:$AD,COLUMN(EU_Extra!U$3),FALSE)),"")</f>
        <v>1.5088799999999998E-3</v>
      </c>
      <c r="W216" s="3">
        <f>IFERROR(IF(VLOOKUP($A216,EU_Extra!$A:$AD,COLUMN(EU_Extra!V$3),FALSE)=0,"",VLOOKUP($A216,EU_Extra!$A:$AD,COLUMN(EU_Extra!V$3),FALSE)),"")</f>
        <v>3.8595999999999997E-4</v>
      </c>
      <c r="X216" s="3">
        <f>IFERROR(IF(VLOOKUP($A216,EU_Extra!$A:$AD,COLUMN(EU_Extra!W$3),FALSE)=0,"",VLOOKUP($A216,EU_Extra!$A:$AD,COLUMN(EU_Extra!W$3),FALSE)),"")</f>
        <v>3.9523280000000001E-2</v>
      </c>
      <c r="Y216" s="3">
        <f>IFERROR(IF(VLOOKUP($A216,EU_Extra!$A:$AD,COLUMN(EU_Extra!X$3),FALSE)=0,"",VLOOKUP($A216,EU_Extra!$A:$AD,COLUMN(EU_Extra!X$3),FALSE)),"")</f>
        <v>1.3167999999999999E-4</v>
      </c>
      <c r="Z216" s="3">
        <f>IFERROR(IF(VLOOKUP($A216,EU_Extra!$A:$AD,COLUMN(EU_Extra!Y$3),FALSE)=0,"",VLOOKUP($A216,EU_Extra!$A:$AD,COLUMN(EU_Extra!Y$3),FALSE)),"")</f>
        <v>2.0731999999999999E-4</v>
      </c>
      <c r="AA216" s="157">
        <f t="shared" si="50"/>
        <v>2.3824000000000001E-2</v>
      </c>
      <c r="AB216" s="3">
        <f t="shared" si="51"/>
        <v>1.4899866666666668E-3</v>
      </c>
      <c r="AC216" s="3">
        <f t="shared" si="52"/>
        <v>1.380604E-2</v>
      </c>
      <c r="AD216" s="3">
        <f t="shared" si="53"/>
        <v>1.3346973333333333E-2</v>
      </c>
      <c r="AE216" s="3">
        <f t="shared" si="54"/>
        <v>1.695E-4</v>
      </c>
      <c r="AF216" s="3"/>
      <c r="AG216" s="3"/>
      <c r="AH216" s="3"/>
      <c r="AI216" s="3"/>
      <c r="AJ216" s="3" t="str">
        <f>IFERROR(IF(VLOOKUP($A216,EU_Extra!$A:$AD,COLUMN(EU_Extra!AC$3),FALSE)=0,"",VLOOKUP($A216,EU_Extra!$A:$AD,COLUMN(EU_Extra!AC$3),FALSE)),"")</f>
        <v/>
      </c>
      <c r="AK216" s="3" t="str">
        <f>IFERROR(IF(VLOOKUP($A216,EU_Extra!$A:$AD,COLUMN(EU_Extra!AD$3),FALSE)=0,"",VLOOKUP($A216,EU_Extra!$A:$AD,COLUMN(EU_Extra!AD$3),FALSE)),"")</f>
        <v/>
      </c>
      <c r="AO216" s="85" t="str">
        <f t="shared" si="55"/>
        <v>Ausfuhr_PE</v>
      </c>
      <c r="AP216" s="2" t="str">
        <f t="shared" si="56"/>
        <v>Ausfuhr</v>
      </c>
      <c r="AQ216" s="2" t="str">
        <f t="shared" si="57"/>
        <v>PE</v>
      </c>
      <c r="AR216" s="2" t="str">
        <f>VLOOKUP(AQ216,Countries!A:B,2,FALSE)</f>
        <v>Peru</v>
      </c>
      <c r="AS216" s="3">
        <f t="shared" si="58"/>
        <v>2.0731999999999999E-4</v>
      </c>
      <c r="AT216" s="3">
        <f t="shared" si="59"/>
        <v>1.3346973333333333E-2</v>
      </c>
      <c r="AU216" s="3">
        <f t="shared" si="60"/>
        <v>1.3139653333333333E-2</v>
      </c>
      <c r="AV216" s="15" t="str">
        <f t="shared" si="61"/>
        <v/>
      </c>
      <c r="AW216" s="88">
        <f t="shared" si="62"/>
        <v>4.2637955302476751E-7</v>
      </c>
      <c r="AX216" s="89">
        <f t="shared" si="63"/>
        <v>9.4456835245199385E-6</v>
      </c>
    </row>
    <row r="217" spans="1:50">
      <c r="A217" s="85" t="str">
        <f t="shared" si="49"/>
        <v>Ausfuhr_PH</v>
      </c>
      <c r="B217" s="2" t="str">
        <f t="shared" si="64"/>
        <v>Ausfuhr</v>
      </c>
      <c r="C217" s="1" t="str">
        <f>Countries!A216</f>
        <v>PH</v>
      </c>
      <c r="D217" s="3" t="str">
        <f>IFERROR(IF(VLOOKUP($A217,EU_Extra!$A:$AD,COLUMN(EU_Extra!#REF!),FALSE)=0,"",VLOOKUP($A217,EU_Extra!$A:$AD,COLUMN(EU_Extra!#REF!),FALSE)),"")</f>
        <v/>
      </c>
      <c r="E217" s="3" t="str">
        <f>IFERROR(IF(VLOOKUP($A217,EU_Extra!$A:$AD,COLUMN(EU_Extra!#REF!),FALSE)=0,"",VLOOKUP($A217,EU_Extra!$A:$AD,COLUMN(EU_Extra!#REF!),FALSE)),"")</f>
        <v/>
      </c>
      <c r="F217" s="3">
        <f>IFERROR(IF(VLOOKUP($A217,EU_Extra!$A:$AD,COLUMN(EU_Extra!E$3),FALSE)=0,"",VLOOKUP($A217,EU_Extra!$A:$AD,COLUMN(EU_Extra!E$3),FALSE)),"")</f>
        <v>4.4108969999999994</v>
      </c>
      <c r="G217" s="3">
        <f>IFERROR(IF(VLOOKUP($A217,EU_Extra!$A:$AD,COLUMN(EU_Extra!F$3),FALSE)=0,"",VLOOKUP($A217,EU_Extra!$A:$AD,COLUMN(EU_Extra!F$3),FALSE)),"")</f>
        <v>7.0766999999999998</v>
      </c>
      <c r="H217" s="3">
        <f>IFERROR(IF(VLOOKUP($A217,EU_Extra!$A:$AD,COLUMN(EU_Extra!G$3),FALSE)=0,"",VLOOKUP($A217,EU_Extra!$A:$AD,COLUMN(EU_Extra!G$3),FALSE)),"")</f>
        <v>2.8191999999999999</v>
      </c>
      <c r="I217" s="3">
        <f>IFERROR(IF(VLOOKUP($A217,EU_Extra!$A:$AD,COLUMN(EU_Extra!H$3),FALSE)=0,"",VLOOKUP($A217,EU_Extra!$A:$AD,COLUMN(EU_Extra!H$3),FALSE)),"")</f>
        <v>8.803668</v>
      </c>
      <c r="J217" s="3">
        <f>IFERROR(IF(VLOOKUP($A217,EU_Extra!$A:$AD,COLUMN(EU_Extra!I$3),FALSE)=0,"",VLOOKUP($A217,EU_Extra!$A:$AD,COLUMN(EU_Extra!I$3),FALSE)),"")</f>
        <v>67.279935359999996</v>
      </c>
      <c r="K217" s="3">
        <f>IFERROR(IF(VLOOKUP($A217,EU_Extra!$A:$AD,COLUMN(EU_Extra!J$3),FALSE)=0,"",VLOOKUP($A217,EU_Extra!$A:$AD,COLUMN(EU_Extra!J$3),FALSE)),"")</f>
        <v>8.2099999999999992E-2</v>
      </c>
      <c r="L217" s="3">
        <f>IFERROR(IF(VLOOKUP($A217,EU_Extra!$A:$AD,COLUMN(EU_Extra!K$3),FALSE)=0,"",VLOOKUP($A217,EU_Extra!$A:$AD,COLUMN(EU_Extra!K$3),FALSE)),"")</f>
        <v>8.4999999999999989E-3</v>
      </c>
      <c r="M217" s="3">
        <f>IFERROR(IF(VLOOKUP($A217,EU_Extra!$A:$AD,COLUMN(EU_Extra!L$3),FALSE)=0,"",VLOOKUP($A217,EU_Extra!$A:$AD,COLUMN(EU_Extra!L$3),FALSE)),"")</f>
        <v>0.22369999999999998</v>
      </c>
      <c r="N217" s="3">
        <f>IFERROR(IF(VLOOKUP($A217,EU_Extra!$A:$AD,COLUMN(EU_Extra!M$3),FALSE)=0,"",VLOOKUP($A217,EU_Extra!$A:$AD,COLUMN(EU_Extra!M$3),FALSE)),"")</f>
        <v>5.4861930000000001</v>
      </c>
      <c r="O217" s="3">
        <f>IFERROR(IF(VLOOKUP($A217,EU_Extra!$A:$AD,COLUMN(EU_Extra!N$3),FALSE)=0,"",VLOOKUP($A217,EU_Extra!$A:$AD,COLUMN(EU_Extra!N$3),FALSE)),"")</f>
        <v>2.762588</v>
      </c>
      <c r="P217" s="3">
        <f>IFERROR(IF(VLOOKUP($A217,EU_Extra!$A:$AD,COLUMN(EU_Extra!O$3),FALSE)=0,"",VLOOKUP($A217,EU_Extra!$A:$AD,COLUMN(EU_Extra!O$3),FALSE)),"")</f>
        <v>1.3073E-2</v>
      </c>
      <c r="Q217" s="3">
        <f>IFERROR(IF(VLOOKUP($A217,EU_Extra!$A:$AD,COLUMN(EU_Extra!P$3),FALSE)=0,"",VLOOKUP($A217,EU_Extra!$A:$AD,COLUMN(EU_Extra!P$3),FALSE)),"")</f>
        <v>1.3893600000000001E-3</v>
      </c>
      <c r="R217" s="3">
        <f>IFERROR(IF(VLOOKUP($A217,EU_Extra!$A:$AD,COLUMN(EU_Extra!Q$3),FALSE)=0,"",VLOOKUP($A217,EU_Extra!$A:$AD,COLUMN(EU_Extra!Q$3),FALSE)),"")</f>
        <v>3.4647999999999998E-2</v>
      </c>
      <c r="S217" s="3">
        <f>IFERROR(IF(VLOOKUP($A217,EU_Extra!$A:$AD,COLUMN(EU_Extra!R$3),FALSE)=0,"",VLOOKUP($A217,EU_Extra!$A:$AD,COLUMN(EU_Extra!R$3),FALSE)),"")</f>
        <v>4.0268999999999992E-2</v>
      </c>
      <c r="T217" s="3">
        <f>IFERROR(IF(VLOOKUP($A217,EU_Extra!$A:$AD,COLUMN(EU_Extra!S$3),FALSE)=0,"",VLOOKUP($A217,EU_Extra!$A:$AD,COLUMN(EU_Extra!S$3),FALSE)),"")</f>
        <v>3.7026999999999997E-2</v>
      </c>
      <c r="U217" s="3">
        <f>IFERROR(IF(VLOOKUP($A217,EU_Extra!$A:$AD,COLUMN(EU_Extra!T$3),FALSE)=0,"",VLOOKUP($A217,EU_Extra!$A:$AD,COLUMN(EU_Extra!T$3),FALSE)),"")</f>
        <v>4.1394199999999999E-2</v>
      </c>
      <c r="V217" s="3">
        <f>IFERROR(IF(VLOOKUP($A217,EU_Extra!$A:$AD,COLUMN(EU_Extra!U$3),FALSE)=0,"",VLOOKUP($A217,EU_Extra!$A:$AD,COLUMN(EU_Extra!U$3),FALSE)),"")</f>
        <v>1.3694599999999999E-2</v>
      </c>
      <c r="W217" s="3">
        <f>IFERROR(IF(VLOOKUP($A217,EU_Extra!$A:$AD,COLUMN(EU_Extra!V$3),FALSE)=0,"",VLOOKUP($A217,EU_Extra!$A:$AD,COLUMN(EU_Extra!V$3),FALSE)),"")</f>
        <v>3.8317159999999996E-2</v>
      </c>
      <c r="X217" s="3">
        <f>IFERROR(IF(VLOOKUP($A217,EU_Extra!$A:$AD,COLUMN(EU_Extra!W$3),FALSE)=0,"",VLOOKUP($A217,EU_Extra!$A:$AD,COLUMN(EU_Extra!W$3),FALSE)),"")</f>
        <v>8.5009999999999999E-3</v>
      </c>
      <c r="Y217" s="3">
        <f>IFERROR(IF(VLOOKUP($A217,EU_Extra!$A:$AD,COLUMN(EU_Extra!X$3),FALSE)=0,"",VLOOKUP($A217,EU_Extra!$A:$AD,COLUMN(EU_Extra!X$3),FALSE)),"")</f>
        <v>5.6829999999999997E-3</v>
      </c>
      <c r="Z217" s="3">
        <f>IFERROR(IF(VLOOKUP($A217,EU_Extra!$A:$AD,COLUMN(EU_Extra!Y$3),FALSE)=0,"",VLOOKUP($A217,EU_Extra!$A:$AD,COLUMN(EU_Extra!Y$3),FALSE)),"")</f>
        <v>5.7678E-2</v>
      </c>
      <c r="AA217" s="157">
        <f t="shared" si="50"/>
        <v>26.30093445333333</v>
      </c>
      <c r="AB217" s="3">
        <f t="shared" si="51"/>
        <v>3.9563399999999999E-2</v>
      </c>
      <c r="AC217" s="3">
        <f t="shared" si="52"/>
        <v>2.0170919999999998E-2</v>
      </c>
      <c r="AD217" s="3">
        <f t="shared" si="53"/>
        <v>1.7500386666666666E-2</v>
      </c>
      <c r="AE217" s="3">
        <f t="shared" si="54"/>
        <v>3.16805E-2</v>
      </c>
      <c r="AF217" s="3"/>
      <c r="AG217" s="3"/>
      <c r="AH217" s="3"/>
      <c r="AI217" s="3"/>
      <c r="AJ217" s="3" t="str">
        <f>IFERROR(IF(VLOOKUP($A217,EU_Extra!$A:$AD,COLUMN(EU_Extra!AC$3),FALSE)=0,"",VLOOKUP($A217,EU_Extra!$A:$AD,COLUMN(EU_Extra!AC$3),FALSE)),"")</f>
        <v/>
      </c>
      <c r="AK217" s="3" t="str">
        <f>IFERROR(IF(VLOOKUP($A217,EU_Extra!$A:$AD,COLUMN(EU_Extra!AD$3),FALSE)=0,"",VLOOKUP($A217,EU_Extra!$A:$AD,COLUMN(EU_Extra!AD$3),FALSE)),"")</f>
        <v/>
      </c>
      <c r="AO217" s="85" t="str">
        <f t="shared" si="55"/>
        <v>Ausfuhr_PH</v>
      </c>
      <c r="AP217" s="2" t="str">
        <f t="shared" si="56"/>
        <v>Ausfuhr</v>
      </c>
      <c r="AQ217" s="2" t="str">
        <f t="shared" si="57"/>
        <v>PH</v>
      </c>
      <c r="AR217" s="2" t="str">
        <f>VLOOKUP(AQ217,Countries!A:B,2,FALSE)</f>
        <v>Philippinen</v>
      </c>
      <c r="AS217" s="3">
        <f t="shared" si="58"/>
        <v>5.7678E-2</v>
      </c>
      <c r="AT217" s="3">
        <f t="shared" si="59"/>
        <v>1.7500386666666666E-2</v>
      </c>
      <c r="AU217" s="3">
        <f t="shared" si="60"/>
        <v>-4.0177613333333334E-2</v>
      </c>
      <c r="AV217" s="15">
        <f t="shared" si="61"/>
        <v>-0.69658450345437306</v>
      </c>
      <c r="AW217" s="88">
        <f t="shared" si="62"/>
        <v>5.9577813714849241E-5</v>
      </c>
      <c r="AX217" s="89">
        <f t="shared" si="63"/>
        <v>1.2319780660139309E-5</v>
      </c>
    </row>
    <row r="218" spans="1:50">
      <c r="A218" s="85" t="str">
        <f t="shared" si="49"/>
        <v>Ausfuhr_PN</v>
      </c>
      <c r="B218" s="2" t="str">
        <f t="shared" si="64"/>
        <v>Ausfuhr</v>
      </c>
      <c r="C218" s="1" t="str">
        <f>Countries!A217</f>
        <v>PN</v>
      </c>
      <c r="D218" s="3" t="str">
        <f>IFERROR(IF(VLOOKUP($A218,EU_Extra!$A:$AD,COLUMN(EU_Extra!#REF!),FALSE)=0,"",VLOOKUP($A218,EU_Extra!$A:$AD,COLUMN(EU_Extra!#REF!),FALSE)),"")</f>
        <v/>
      </c>
      <c r="E218" s="3" t="str">
        <f>IFERROR(IF(VLOOKUP($A218,EU_Extra!$A:$AD,COLUMN(EU_Extra!#REF!),FALSE)=0,"",VLOOKUP($A218,EU_Extra!$A:$AD,COLUMN(EU_Extra!#REF!),FALSE)),"")</f>
        <v/>
      </c>
      <c r="F218" s="3" t="str">
        <f>IFERROR(IF(VLOOKUP($A218,EU_Extra!$A:$AD,COLUMN(EU_Extra!E$3),FALSE)=0,"",VLOOKUP($A218,EU_Extra!$A:$AD,COLUMN(EU_Extra!E$3),FALSE)),"")</f>
        <v/>
      </c>
      <c r="G218" s="3" t="str">
        <f>IFERROR(IF(VLOOKUP($A218,EU_Extra!$A:$AD,COLUMN(EU_Extra!F$3),FALSE)=0,"",VLOOKUP($A218,EU_Extra!$A:$AD,COLUMN(EU_Extra!F$3),FALSE)),"")</f>
        <v/>
      </c>
      <c r="H218" s="3" t="str">
        <f>IFERROR(IF(VLOOKUP($A218,EU_Extra!$A:$AD,COLUMN(EU_Extra!G$3),FALSE)=0,"",VLOOKUP($A218,EU_Extra!$A:$AD,COLUMN(EU_Extra!G$3),FALSE)),"")</f>
        <v/>
      </c>
      <c r="I218" s="3" t="str">
        <f>IFERROR(IF(VLOOKUP($A218,EU_Extra!$A:$AD,COLUMN(EU_Extra!H$3),FALSE)=0,"",VLOOKUP($A218,EU_Extra!$A:$AD,COLUMN(EU_Extra!H$3),FALSE)),"")</f>
        <v/>
      </c>
      <c r="J218" s="3" t="str">
        <f>IFERROR(IF(VLOOKUP($A218,EU_Extra!$A:$AD,COLUMN(EU_Extra!I$3),FALSE)=0,"",VLOOKUP($A218,EU_Extra!$A:$AD,COLUMN(EU_Extra!I$3),FALSE)),"")</f>
        <v/>
      </c>
      <c r="K218" s="3" t="str">
        <f>IFERROR(IF(VLOOKUP($A218,EU_Extra!$A:$AD,COLUMN(EU_Extra!J$3),FALSE)=0,"",VLOOKUP($A218,EU_Extra!$A:$AD,COLUMN(EU_Extra!J$3),FALSE)),"")</f>
        <v/>
      </c>
      <c r="L218" s="3" t="str">
        <f>IFERROR(IF(VLOOKUP($A218,EU_Extra!$A:$AD,COLUMN(EU_Extra!K$3),FALSE)=0,"",VLOOKUP($A218,EU_Extra!$A:$AD,COLUMN(EU_Extra!K$3),FALSE)),"")</f>
        <v/>
      </c>
      <c r="M218" s="3" t="str">
        <f>IFERROR(IF(VLOOKUP($A218,EU_Extra!$A:$AD,COLUMN(EU_Extra!L$3),FALSE)=0,"",VLOOKUP($A218,EU_Extra!$A:$AD,COLUMN(EU_Extra!L$3),FALSE)),"")</f>
        <v/>
      </c>
      <c r="N218" s="3" t="str">
        <f>IFERROR(IF(VLOOKUP($A218,EU_Extra!$A:$AD,COLUMN(EU_Extra!M$3),FALSE)=0,"",VLOOKUP($A218,EU_Extra!$A:$AD,COLUMN(EU_Extra!M$3),FALSE)),"")</f>
        <v/>
      </c>
      <c r="O218" s="3" t="str">
        <f>IFERROR(IF(VLOOKUP($A218,EU_Extra!$A:$AD,COLUMN(EU_Extra!N$3),FALSE)=0,"",VLOOKUP($A218,EU_Extra!$A:$AD,COLUMN(EU_Extra!N$3),FALSE)),"")</f>
        <v/>
      </c>
      <c r="P218" s="3" t="str">
        <f>IFERROR(IF(VLOOKUP($A218,EU_Extra!$A:$AD,COLUMN(EU_Extra!O$3),FALSE)=0,"",VLOOKUP($A218,EU_Extra!$A:$AD,COLUMN(EU_Extra!O$3),FALSE)),"")</f>
        <v/>
      </c>
      <c r="Q218" s="3" t="str">
        <f>IFERROR(IF(VLOOKUP($A218,EU_Extra!$A:$AD,COLUMN(EU_Extra!P$3),FALSE)=0,"",VLOOKUP($A218,EU_Extra!$A:$AD,COLUMN(EU_Extra!P$3),FALSE)),"")</f>
        <v/>
      </c>
      <c r="R218" s="3" t="str">
        <f>IFERROR(IF(VLOOKUP($A218,EU_Extra!$A:$AD,COLUMN(EU_Extra!Q$3),FALSE)=0,"",VLOOKUP($A218,EU_Extra!$A:$AD,COLUMN(EU_Extra!Q$3),FALSE)),"")</f>
        <v/>
      </c>
      <c r="S218" s="3" t="str">
        <f>IFERROR(IF(VLOOKUP($A218,EU_Extra!$A:$AD,COLUMN(EU_Extra!R$3),FALSE)=0,"",VLOOKUP($A218,EU_Extra!$A:$AD,COLUMN(EU_Extra!R$3),FALSE)),"")</f>
        <v/>
      </c>
      <c r="T218" s="3" t="str">
        <f>IFERROR(IF(VLOOKUP($A218,EU_Extra!$A:$AD,COLUMN(EU_Extra!S$3),FALSE)=0,"",VLOOKUP($A218,EU_Extra!$A:$AD,COLUMN(EU_Extra!S$3),FALSE)),"")</f>
        <v/>
      </c>
      <c r="U218" s="3" t="str">
        <f>IFERROR(IF(VLOOKUP($A218,EU_Extra!$A:$AD,COLUMN(EU_Extra!T$3),FALSE)=0,"",VLOOKUP($A218,EU_Extra!$A:$AD,COLUMN(EU_Extra!T$3),FALSE)),"")</f>
        <v/>
      </c>
      <c r="V218" s="3" t="str">
        <f>IFERROR(IF(VLOOKUP($A218,EU_Extra!$A:$AD,COLUMN(EU_Extra!U$3),FALSE)=0,"",VLOOKUP($A218,EU_Extra!$A:$AD,COLUMN(EU_Extra!U$3),FALSE)),"")</f>
        <v/>
      </c>
      <c r="W218" s="3" t="str">
        <f>IFERROR(IF(VLOOKUP($A218,EU_Extra!$A:$AD,COLUMN(EU_Extra!V$3),FALSE)=0,"",VLOOKUP($A218,EU_Extra!$A:$AD,COLUMN(EU_Extra!V$3),FALSE)),"")</f>
        <v/>
      </c>
      <c r="X218" s="3" t="str">
        <f>IFERROR(IF(VLOOKUP($A218,EU_Extra!$A:$AD,COLUMN(EU_Extra!W$3),FALSE)=0,"",VLOOKUP($A218,EU_Extra!$A:$AD,COLUMN(EU_Extra!W$3),FALSE)),"")</f>
        <v/>
      </c>
      <c r="Y218" s="3" t="str">
        <f>IFERROR(IF(VLOOKUP($A218,EU_Extra!$A:$AD,COLUMN(EU_Extra!X$3),FALSE)=0,"",VLOOKUP($A218,EU_Extra!$A:$AD,COLUMN(EU_Extra!X$3),FALSE)),"")</f>
        <v/>
      </c>
      <c r="Z218" s="3" t="str">
        <f>IFERROR(IF(VLOOKUP($A218,EU_Extra!$A:$AD,COLUMN(EU_Extra!Y$3),FALSE)=0,"",VLOOKUP($A218,EU_Extra!$A:$AD,COLUMN(EU_Extra!Y$3),FALSE)),"")</f>
        <v/>
      </c>
      <c r="AA218" s="157">
        <f t="shared" si="50"/>
        <v>0</v>
      </c>
      <c r="AB218" s="3">
        <f t="shared" si="51"/>
        <v>0</v>
      </c>
      <c r="AC218" s="3">
        <f t="shared" si="52"/>
        <v>0</v>
      </c>
      <c r="AD218" s="3">
        <f t="shared" si="53"/>
        <v>0</v>
      </c>
      <c r="AE218" s="3" t="str">
        <f t="shared" si="54"/>
        <v/>
      </c>
      <c r="AF218" s="3"/>
      <c r="AG218" s="3"/>
      <c r="AH218" s="3"/>
      <c r="AI218" s="3"/>
      <c r="AJ218" s="3" t="str">
        <f>IFERROR(IF(VLOOKUP($A218,EU_Extra!$A:$AD,COLUMN(EU_Extra!AC$3),FALSE)=0,"",VLOOKUP($A218,EU_Extra!$A:$AD,COLUMN(EU_Extra!AC$3),FALSE)),"")</f>
        <v/>
      </c>
      <c r="AK218" s="3" t="str">
        <f>IFERROR(IF(VLOOKUP($A218,EU_Extra!$A:$AD,COLUMN(EU_Extra!AD$3),FALSE)=0,"",VLOOKUP($A218,EU_Extra!$A:$AD,COLUMN(EU_Extra!AD$3),FALSE)),"")</f>
        <v/>
      </c>
      <c r="AO218" s="85" t="str">
        <f t="shared" si="55"/>
        <v>Ausfuhr_PN</v>
      </c>
      <c r="AP218" s="2" t="str">
        <f t="shared" si="56"/>
        <v>Ausfuhr</v>
      </c>
      <c r="AQ218" s="2" t="str">
        <f t="shared" si="57"/>
        <v>PN</v>
      </c>
      <c r="AR218" s="2" t="str">
        <f>VLOOKUP(AQ218,Countries!A:B,2,FALSE)</f>
        <v>Pitcairn</v>
      </c>
      <c r="AS218" s="3" t="str">
        <f t="shared" si="58"/>
        <v/>
      </c>
      <c r="AT218" s="3">
        <f t="shared" si="59"/>
        <v>0</v>
      </c>
      <c r="AU218" s="3" t="str">
        <f t="shared" si="60"/>
        <v/>
      </c>
      <c r="AV218" s="15" t="str">
        <f t="shared" si="61"/>
        <v/>
      </c>
      <c r="AW218" s="88" t="str">
        <f t="shared" si="62"/>
        <v/>
      </c>
      <c r="AX218" s="89">
        <f t="shared" si="63"/>
        <v>2.1499999999999998E-7</v>
      </c>
    </row>
    <row r="219" spans="1:50">
      <c r="A219" s="85" t="str">
        <f t="shared" si="49"/>
        <v>Ausfuhr_XR</v>
      </c>
      <c r="B219" s="2" t="str">
        <f t="shared" si="64"/>
        <v>Ausfuhr</v>
      </c>
      <c r="C219" s="1" t="str">
        <f>Countries!A218</f>
        <v>XR</v>
      </c>
      <c r="D219" s="3" t="str">
        <f>IFERROR(IF(VLOOKUP($A219,EU_Extra!$A:$AD,COLUMN(EU_Extra!#REF!),FALSE)=0,"",VLOOKUP($A219,EU_Extra!$A:$AD,COLUMN(EU_Extra!#REF!),FALSE)),"")</f>
        <v/>
      </c>
      <c r="E219" s="3" t="str">
        <f>IFERROR(IF(VLOOKUP($A219,EU_Extra!$A:$AD,COLUMN(EU_Extra!#REF!),FALSE)=0,"",VLOOKUP($A219,EU_Extra!$A:$AD,COLUMN(EU_Extra!#REF!),FALSE)),"")</f>
        <v/>
      </c>
      <c r="F219" s="3" t="str">
        <f>IFERROR(IF(VLOOKUP($A219,EU_Extra!$A:$AD,COLUMN(EU_Extra!E$3),FALSE)=0,"",VLOOKUP($A219,EU_Extra!$A:$AD,COLUMN(EU_Extra!E$3),FALSE)),"")</f>
        <v/>
      </c>
      <c r="G219" s="3" t="str">
        <f>IFERROR(IF(VLOOKUP($A219,EU_Extra!$A:$AD,COLUMN(EU_Extra!F$3),FALSE)=0,"",VLOOKUP($A219,EU_Extra!$A:$AD,COLUMN(EU_Extra!F$3),FALSE)),"")</f>
        <v/>
      </c>
      <c r="H219" s="3" t="str">
        <f>IFERROR(IF(VLOOKUP($A219,EU_Extra!$A:$AD,COLUMN(EU_Extra!G$3),FALSE)=0,"",VLOOKUP($A219,EU_Extra!$A:$AD,COLUMN(EU_Extra!G$3),FALSE)),"")</f>
        <v/>
      </c>
      <c r="I219" s="3" t="str">
        <f>IFERROR(IF(VLOOKUP($A219,EU_Extra!$A:$AD,COLUMN(EU_Extra!H$3),FALSE)=0,"",VLOOKUP($A219,EU_Extra!$A:$AD,COLUMN(EU_Extra!H$3),FALSE)),"")</f>
        <v/>
      </c>
      <c r="J219" s="3" t="str">
        <f>IFERROR(IF(VLOOKUP($A219,EU_Extra!$A:$AD,COLUMN(EU_Extra!I$3),FALSE)=0,"",VLOOKUP($A219,EU_Extra!$A:$AD,COLUMN(EU_Extra!I$3),FALSE)),"")</f>
        <v/>
      </c>
      <c r="K219" s="3" t="str">
        <f>IFERROR(IF(VLOOKUP($A219,EU_Extra!$A:$AD,COLUMN(EU_Extra!J$3),FALSE)=0,"",VLOOKUP($A219,EU_Extra!$A:$AD,COLUMN(EU_Extra!J$3),FALSE)),"")</f>
        <v/>
      </c>
      <c r="L219" s="3" t="str">
        <f>IFERROR(IF(VLOOKUP($A219,EU_Extra!$A:$AD,COLUMN(EU_Extra!K$3),FALSE)=0,"",VLOOKUP($A219,EU_Extra!$A:$AD,COLUMN(EU_Extra!K$3),FALSE)),"")</f>
        <v/>
      </c>
      <c r="M219" s="3" t="str">
        <f>IFERROR(IF(VLOOKUP($A219,EU_Extra!$A:$AD,COLUMN(EU_Extra!L$3),FALSE)=0,"",VLOOKUP($A219,EU_Extra!$A:$AD,COLUMN(EU_Extra!L$3),FALSE)),"")</f>
        <v/>
      </c>
      <c r="N219" s="3" t="str">
        <f>IFERROR(IF(VLOOKUP($A219,EU_Extra!$A:$AD,COLUMN(EU_Extra!M$3),FALSE)=0,"",VLOOKUP($A219,EU_Extra!$A:$AD,COLUMN(EU_Extra!M$3),FALSE)),"")</f>
        <v/>
      </c>
      <c r="O219" s="3" t="str">
        <f>IFERROR(IF(VLOOKUP($A219,EU_Extra!$A:$AD,COLUMN(EU_Extra!N$3),FALSE)=0,"",VLOOKUP($A219,EU_Extra!$A:$AD,COLUMN(EU_Extra!N$3),FALSE)),"")</f>
        <v/>
      </c>
      <c r="P219" s="3" t="str">
        <f>IFERROR(IF(VLOOKUP($A219,EU_Extra!$A:$AD,COLUMN(EU_Extra!O$3),FALSE)=0,"",VLOOKUP($A219,EU_Extra!$A:$AD,COLUMN(EU_Extra!O$3),FALSE)),"")</f>
        <v/>
      </c>
      <c r="Q219" s="3" t="str">
        <f>IFERROR(IF(VLOOKUP($A219,EU_Extra!$A:$AD,COLUMN(EU_Extra!P$3),FALSE)=0,"",VLOOKUP($A219,EU_Extra!$A:$AD,COLUMN(EU_Extra!P$3),FALSE)),"")</f>
        <v/>
      </c>
      <c r="R219" s="3" t="str">
        <f>IFERROR(IF(VLOOKUP($A219,EU_Extra!$A:$AD,COLUMN(EU_Extra!Q$3),FALSE)=0,"",VLOOKUP($A219,EU_Extra!$A:$AD,COLUMN(EU_Extra!Q$3),FALSE)),"")</f>
        <v/>
      </c>
      <c r="S219" s="3" t="str">
        <f>IFERROR(IF(VLOOKUP($A219,EU_Extra!$A:$AD,COLUMN(EU_Extra!R$3),FALSE)=0,"",VLOOKUP($A219,EU_Extra!$A:$AD,COLUMN(EU_Extra!R$3),FALSE)),"")</f>
        <v/>
      </c>
      <c r="T219" s="3" t="str">
        <f>IFERROR(IF(VLOOKUP($A219,EU_Extra!$A:$AD,COLUMN(EU_Extra!S$3),FALSE)=0,"",VLOOKUP($A219,EU_Extra!$A:$AD,COLUMN(EU_Extra!S$3),FALSE)),"")</f>
        <v/>
      </c>
      <c r="U219" s="3" t="str">
        <f>IFERROR(IF(VLOOKUP($A219,EU_Extra!$A:$AD,COLUMN(EU_Extra!T$3),FALSE)=0,"",VLOOKUP($A219,EU_Extra!$A:$AD,COLUMN(EU_Extra!T$3),FALSE)),"")</f>
        <v/>
      </c>
      <c r="V219" s="3" t="str">
        <f>IFERROR(IF(VLOOKUP($A219,EU_Extra!$A:$AD,COLUMN(EU_Extra!U$3),FALSE)=0,"",VLOOKUP($A219,EU_Extra!$A:$AD,COLUMN(EU_Extra!U$3),FALSE)),"")</f>
        <v/>
      </c>
      <c r="W219" s="3" t="str">
        <f>IFERROR(IF(VLOOKUP($A219,EU_Extra!$A:$AD,COLUMN(EU_Extra!V$3),FALSE)=0,"",VLOOKUP($A219,EU_Extra!$A:$AD,COLUMN(EU_Extra!V$3),FALSE)),"")</f>
        <v/>
      </c>
      <c r="X219" s="3" t="str">
        <f>IFERROR(IF(VLOOKUP($A219,EU_Extra!$A:$AD,COLUMN(EU_Extra!W$3),FALSE)=0,"",VLOOKUP($A219,EU_Extra!$A:$AD,COLUMN(EU_Extra!W$3),FALSE)),"")</f>
        <v/>
      </c>
      <c r="Y219" s="3" t="str">
        <f>IFERROR(IF(VLOOKUP($A219,EU_Extra!$A:$AD,COLUMN(EU_Extra!X$3),FALSE)=0,"",VLOOKUP($A219,EU_Extra!$A:$AD,COLUMN(EU_Extra!X$3),FALSE)),"")</f>
        <v/>
      </c>
      <c r="Z219" s="3" t="str">
        <f>IFERROR(IF(VLOOKUP($A219,EU_Extra!$A:$AD,COLUMN(EU_Extra!Y$3),FALSE)=0,"",VLOOKUP($A219,EU_Extra!$A:$AD,COLUMN(EU_Extra!Y$3),FALSE)),"")</f>
        <v/>
      </c>
      <c r="AA219" s="157">
        <f t="shared" si="50"/>
        <v>0</v>
      </c>
      <c r="AB219" s="3">
        <f t="shared" si="51"/>
        <v>0</v>
      </c>
      <c r="AC219" s="3">
        <f t="shared" si="52"/>
        <v>0</v>
      </c>
      <c r="AD219" s="3">
        <f t="shared" si="53"/>
        <v>0</v>
      </c>
      <c r="AE219" s="3" t="str">
        <f t="shared" si="54"/>
        <v/>
      </c>
      <c r="AF219" s="3"/>
      <c r="AG219" s="3"/>
      <c r="AH219" s="3"/>
      <c r="AI219" s="3"/>
      <c r="AJ219" s="3" t="str">
        <f>IFERROR(IF(VLOOKUP($A219,EU_Extra!$A:$AD,COLUMN(EU_Extra!AC$3),FALSE)=0,"",VLOOKUP($A219,EU_Extra!$A:$AD,COLUMN(EU_Extra!AC$3),FALSE)),"")</f>
        <v/>
      </c>
      <c r="AK219" s="3" t="str">
        <f>IFERROR(IF(VLOOKUP($A219,EU_Extra!$A:$AD,COLUMN(EU_Extra!AD$3),FALSE)=0,"",VLOOKUP($A219,EU_Extra!$A:$AD,COLUMN(EU_Extra!AD$3),FALSE)),"")</f>
        <v/>
      </c>
      <c r="AO219" s="85" t="str">
        <f t="shared" si="55"/>
        <v>Ausfuhr_XR</v>
      </c>
      <c r="AP219" s="2" t="str">
        <f t="shared" si="56"/>
        <v>Ausfuhr</v>
      </c>
      <c r="AQ219" s="2" t="str">
        <f t="shared" si="57"/>
        <v>XR</v>
      </c>
      <c r="AR219" s="2" t="str">
        <f>VLOOKUP(AQ219,Countries!A:B,2,FALSE)</f>
        <v>Polargebiete</v>
      </c>
      <c r="AS219" s="3" t="str">
        <f t="shared" si="58"/>
        <v/>
      </c>
      <c r="AT219" s="3">
        <f t="shared" si="59"/>
        <v>0</v>
      </c>
      <c r="AU219" s="3" t="str">
        <f t="shared" si="60"/>
        <v/>
      </c>
      <c r="AV219" s="15" t="str">
        <f t="shared" si="61"/>
        <v/>
      </c>
      <c r="AW219" s="88" t="str">
        <f t="shared" si="62"/>
        <v/>
      </c>
      <c r="AX219" s="89">
        <f t="shared" si="63"/>
        <v>2.1599999999999998E-7</v>
      </c>
    </row>
    <row r="220" spans="1:50">
      <c r="A220" s="85" t="str">
        <f t="shared" si="49"/>
        <v>Ausfuhr_PL</v>
      </c>
      <c r="B220" s="2" t="str">
        <f t="shared" si="64"/>
        <v>Ausfuhr</v>
      </c>
      <c r="C220" s="1" t="str">
        <f>Countries!A219</f>
        <v>PL</v>
      </c>
      <c r="D220" s="3" t="str">
        <f>IFERROR(IF(VLOOKUP($A220,EU_Extra!$A:$AD,COLUMN(EU_Extra!#REF!),FALSE)=0,"",VLOOKUP($A220,EU_Extra!$A:$AD,COLUMN(EU_Extra!#REF!),FALSE)),"")</f>
        <v/>
      </c>
      <c r="E220" s="3" t="str">
        <f>IFERROR(IF(VLOOKUP($A220,EU_Extra!$A:$AD,COLUMN(EU_Extra!#REF!),FALSE)=0,"",VLOOKUP($A220,EU_Extra!$A:$AD,COLUMN(EU_Extra!#REF!),FALSE)),"")</f>
        <v/>
      </c>
      <c r="F220" s="3" t="str">
        <f>IFERROR(IF(VLOOKUP($A220,EU_Extra!$A:$AD,COLUMN(EU_Extra!E$3),FALSE)=0,"",VLOOKUP($A220,EU_Extra!$A:$AD,COLUMN(EU_Extra!E$3),FALSE)),"")</f>
        <v/>
      </c>
      <c r="G220" s="3" t="str">
        <f>IFERROR(IF(VLOOKUP($A220,EU_Extra!$A:$AD,COLUMN(EU_Extra!F$3),FALSE)=0,"",VLOOKUP($A220,EU_Extra!$A:$AD,COLUMN(EU_Extra!F$3),FALSE)),"")</f>
        <v/>
      </c>
      <c r="H220" s="3" t="str">
        <f>IFERROR(IF(VLOOKUP($A220,EU_Extra!$A:$AD,COLUMN(EU_Extra!G$3),FALSE)=0,"",VLOOKUP($A220,EU_Extra!$A:$AD,COLUMN(EU_Extra!G$3),FALSE)),"")</f>
        <v/>
      </c>
      <c r="I220" s="3" t="str">
        <f>IFERROR(IF(VLOOKUP($A220,EU_Extra!$A:$AD,COLUMN(EU_Extra!H$3),FALSE)=0,"",VLOOKUP($A220,EU_Extra!$A:$AD,COLUMN(EU_Extra!H$3),FALSE)),"")</f>
        <v/>
      </c>
      <c r="J220" s="3" t="str">
        <f>IFERROR(IF(VLOOKUP($A220,EU_Extra!$A:$AD,COLUMN(EU_Extra!I$3),FALSE)=0,"",VLOOKUP($A220,EU_Extra!$A:$AD,COLUMN(EU_Extra!I$3),FALSE)),"")</f>
        <v/>
      </c>
      <c r="K220" s="3" t="str">
        <f>IFERROR(IF(VLOOKUP($A220,EU_Extra!$A:$AD,COLUMN(EU_Extra!J$3),FALSE)=0,"",VLOOKUP($A220,EU_Extra!$A:$AD,COLUMN(EU_Extra!J$3),FALSE)),"")</f>
        <v/>
      </c>
      <c r="L220" s="3" t="str">
        <f>IFERROR(IF(VLOOKUP($A220,EU_Extra!$A:$AD,COLUMN(EU_Extra!K$3),FALSE)=0,"",VLOOKUP($A220,EU_Extra!$A:$AD,COLUMN(EU_Extra!K$3),FALSE)),"")</f>
        <v/>
      </c>
      <c r="M220" s="3" t="str">
        <f>IFERROR(IF(VLOOKUP($A220,EU_Extra!$A:$AD,COLUMN(EU_Extra!L$3),FALSE)=0,"",VLOOKUP($A220,EU_Extra!$A:$AD,COLUMN(EU_Extra!L$3),FALSE)),"")</f>
        <v/>
      </c>
      <c r="N220" s="3" t="str">
        <f>IFERROR(IF(VLOOKUP($A220,EU_Extra!$A:$AD,COLUMN(EU_Extra!M$3),FALSE)=0,"",VLOOKUP($A220,EU_Extra!$A:$AD,COLUMN(EU_Extra!M$3),FALSE)),"")</f>
        <v/>
      </c>
      <c r="O220" s="3" t="str">
        <f>IFERROR(IF(VLOOKUP($A220,EU_Extra!$A:$AD,COLUMN(EU_Extra!N$3),FALSE)=0,"",VLOOKUP($A220,EU_Extra!$A:$AD,COLUMN(EU_Extra!N$3),FALSE)),"")</f>
        <v/>
      </c>
      <c r="P220" s="3" t="str">
        <f>IFERROR(IF(VLOOKUP($A220,EU_Extra!$A:$AD,COLUMN(EU_Extra!O$3),FALSE)=0,"",VLOOKUP($A220,EU_Extra!$A:$AD,COLUMN(EU_Extra!O$3),FALSE)),"")</f>
        <v/>
      </c>
      <c r="Q220" s="3" t="str">
        <f>IFERROR(IF(VLOOKUP($A220,EU_Extra!$A:$AD,COLUMN(EU_Extra!P$3),FALSE)=0,"",VLOOKUP($A220,EU_Extra!$A:$AD,COLUMN(EU_Extra!P$3),FALSE)),"")</f>
        <v/>
      </c>
      <c r="R220" s="3" t="str">
        <f>IFERROR(IF(VLOOKUP($A220,EU_Extra!$A:$AD,COLUMN(EU_Extra!Q$3),FALSE)=0,"",VLOOKUP($A220,EU_Extra!$A:$AD,COLUMN(EU_Extra!Q$3),FALSE)),"")</f>
        <v/>
      </c>
      <c r="S220" s="3" t="str">
        <f>IFERROR(IF(VLOOKUP($A220,EU_Extra!$A:$AD,COLUMN(EU_Extra!R$3),FALSE)=0,"",VLOOKUP($A220,EU_Extra!$A:$AD,COLUMN(EU_Extra!R$3),FALSE)),"")</f>
        <v/>
      </c>
      <c r="T220" s="3" t="str">
        <f>IFERROR(IF(VLOOKUP($A220,EU_Extra!$A:$AD,COLUMN(EU_Extra!S$3),FALSE)=0,"",VLOOKUP($A220,EU_Extra!$A:$AD,COLUMN(EU_Extra!S$3),FALSE)),"")</f>
        <v/>
      </c>
      <c r="U220" s="3" t="str">
        <f>IFERROR(IF(VLOOKUP($A220,EU_Extra!$A:$AD,COLUMN(EU_Extra!T$3),FALSE)=0,"",VLOOKUP($A220,EU_Extra!$A:$AD,COLUMN(EU_Extra!T$3),FALSE)),"")</f>
        <v/>
      </c>
      <c r="V220" s="3" t="str">
        <f>IFERROR(IF(VLOOKUP($A220,EU_Extra!$A:$AD,COLUMN(EU_Extra!U$3),FALSE)=0,"",VLOOKUP($A220,EU_Extra!$A:$AD,COLUMN(EU_Extra!U$3),FALSE)),"")</f>
        <v/>
      </c>
      <c r="W220" s="3" t="str">
        <f>IFERROR(IF(VLOOKUP($A220,EU_Extra!$A:$AD,COLUMN(EU_Extra!V$3),FALSE)=0,"",VLOOKUP($A220,EU_Extra!$A:$AD,COLUMN(EU_Extra!V$3),FALSE)),"")</f>
        <v/>
      </c>
      <c r="X220" s="3" t="str">
        <f>IFERROR(IF(VLOOKUP($A220,EU_Extra!$A:$AD,COLUMN(EU_Extra!W$3),FALSE)=0,"",VLOOKUP($A220,EU_Extra!$A:$AD,COLUMN(EU_Extra!W$3),FALSE)),"")</f>
        <v/>
      </c>
      <c r="Y220" s="3" t="str">
        <f>IFERROR(IF(VLOOKUP($A220,EU_Extra!$A:$AD,COLUMN(EU_Extra!X$3),FALSE)=0,"",VLOOKUP($A220,EU_Extra!$A:$AD,COLUMN(EU_Extra!X$3),FALSE)),"")</f>
        <v/>
      </c>
      <c r="Z220" s="3" t="str">
        <f>IFERROR(IF(VLOOKUP($A220,EU_Extra!$A:$AD,COLUMN(EU_Extra!Y$3),FALSE)=0,"",VLOOKUP($A220,EU_Extra!$A:$AD,COLUMN(EU_Extra!Y$3),FALSE)),"")</f>
        <v/>
      </c>
      <c r="AA220" s="157">
        <f t="shared" si="50"/>
        <v>0</v>
      </c>
      <c r="AB220" s="3">
        <f t="shared" si="51"/>
        <v>0</v>
      </c>
      <c r="AC220" s="3">
        <f t="shared" si="52"/>
        <v>0</v>
      </c>
      <c r="AD220" s="3">
        <f t="shared" si="53"/>
        <v>0</v>
      </c>
      <c r="AE220" s="3" t="str">
        <f t="shared" si="54"/>
        <v/>
      </c>
      <c r="AF220" s="3"/>
      <c r="AG220" s="3"/>
      <c r="AH220" s="3"/>
      <c r="AI220" s="3"/>
      <c r="AJ220" s="3" t="str">
        <f>IFERROR(IF(VLOOKUP($A220,EU_Extra!$A:$AD,COLUMN(EU_Extra!AC$3),FALSE)=0,"",VLOOKUP($A220,EU_Extra!$A:$AD,COLUMN(EU_Extra!AC$3),FALSE)),"")</f>
        <v/>
      </c>
      <c r="AK220" s="3" t="str">
        <f>IFERROR(IF(VLOOKUP($A220,EU_Extra!$A:$AD,COLUMN(EU_Extra!AD$3),FALSE)=0,"",VLOOKUP($A220,EU_Extra!$A:$AD,COLUMN(EU_Extra!AD$3),FALSE)),"")</f>
        <v/>
      </c>
      <c r="AO220" s="85" t="str">
        <f t="shared" si="55"/>
        <v>Ausfuhr_PL</v>
      </c>
      <c r="AP220" s="2" t="str">
        <f t="shared" si="56"/>
        <v>Ausfuhr</v>
      </c>
      <c r="AQ220" s="2" t="str">
        <f t="shared" si="57"/>
        <v>PL</v>
      </c>
      <c r="AR220" s="2" t="str">
        <f>VLOOKUP(AQ220,Countries!A:B,2,FALSE)</f>
        <v>Polen</v>
      </c>
      <c r="AS220" s="3" t="str">
        <f t="shared" si="58"/>
        <v/>
      </c>
      <c r="AT220" s="3">
        <f t="shared" si="59"/>
        <v>0</v>
      </c>
      <c r="AU220" s="3" t="str">
        <f t="shared" si="60"/>
        <v/>
      </c>
      <c r="AV220" s="15" t="str">
        <f t="shared" si="61"/>
        <v/>
      </c>
      <c r="AW220" s="88" t="str">
        <f t="shared" si="62"/>
        <v/>
      </c>
      <c r="AX220" s="89">
        <f t="shared" si="63"/>
        <v>2.1699999999999997E-7</v>
      </c>
    </row>
    <row r="221" spans="1:50">
      <c r="A221" s="85" t="str">
        <f t="shared" si="49"/>
        <v>Ausfuhr_PT</v>
      </c>
      <c r="B221" s="2" t="str">
        <f t="shared" si="64"/>
        <v>Ausfuhr</v>
      </c>
      <c r="C221" s="1" t="str">
        <f>Countries!A220</f>
        <v>PT</v>
      </c>
      <c r="D221" s="3" t="str">
        <f>IFERROR(IF(VLOOKUP($A221,EU_Extra!$A:$AD,COLUMN(EU_Extra!#REF!),FALSE)=0,"",VLOOKUP($A221,EU_Extra!$A:$AD,COLUMN(EU_Extra!#REF!),FALSE)),"")</f>
        <v/>
      </c>
      <c r="E221" s="3" t="str">
        <f>IFERROR(IF(VLOOKUP($A221,EU_Extra!$A:$AD,COLUMN(EU_Extra!#REF!),FALSE)=0,"",VLOOKUP($A221,EU_Extra!$A:$AD,COLUMN(EU_Extra!#REF!),FALSE)),"")</f>
        <v/>
      </c>
      <c r="F221" s="3" t="str">
        <f>IFERROR(IF(VLOOKUP($A221,EU_Extra!$A:$AD,COLUMN(EU_Extra!E$3),FALSE)=0,"",VLOOKUP($A221,EU_Extra!$A:$AD,COLUMN(EU_Extra!E$3),FALSE)),"")</f>
        <v/>
      </c>
      <c r="G221" s="3" t="str">
        <f>IFERROR(IF(VLOOKUP($A221,EU_Extra!$A:$AD,COLUMN(EU_Extra!F$3),FALSE)=0,"",VLOOKUP($A221,EU_Extra!$A:$AD,COLUMN(EU_Extra!F$3),FALSE)),"")</f>
        <v/>
      </c>
      <c r="H221" s="3" t="str">
        <f>IFERROR(IF(VLOOKUP($A221,EU_Extra!$A:$AD,COLUMN(EU_Extra!G$3),FALSE)=0,"",VLOOKUP($A221,EU_Extra!$A:$AD,COLUMN(EU_Extra!G$3),FALSE)),"")</f>
        <v/>
      </c>
      <c r="I221" s="3" t="str">
        <f>IFERROR(IF(VLOOKUP($A221,EU_Extra!$A:$AD,COLUMN(EU_Extra!H$3),FALSE)=0,"",VLOOKUP($A221,EU_Extra!$A:$AD,COLUMN(EU_Extra!H$3),FALSE)),"")</f>
        <v/>
      </c>
      <c r="J221" s="3" t="str">
        <f>IFERROR(IF(VLOOKUP($A221,EU_Extra!$A:$AD,COLUMN(EU_Extra!I$3),FALSE)=0,"",VLOOKUP($A221,EU_Extra!$A:$AD,COLUMN(EU_Extra!I$3),FALSE)),"")</f>
        <v/>
      </c>
      <c r="K221" s="3" t="str">
        <f>IFERROR(IF(VLOOKUP($A221,EU_Extra!$A:$AD,COLUMN(EU_Extra!J$3),FALSE)=0,"",VLOOKUP($A221,EU_Extra!$A:$AD,COLUMN(EU_Extra!J$3),FALSE)),"")</f>
        <v/>
      </c>
      <c r="L221" s="3" t="str">
        <f>IFERROR(IF(VLOOKUP($A221,EU_Extra!$A:$AD,COLUMN(EU_Extra!K$3),FALSE)=0,"",VLOOKUP($A221,EU_Extra!$A:$AD,COLUMN(EU_Extra!K$3),FALSE)),"")</f>
        <v/>
      </c>
      <c r="M221" s="3" t="str">
        <f>IFERROR(IF(VLOOKUP($A221,EU_Extra!$A:$AD,COLUMN(EU_Extra!L$3),FALSE)=0,"",VLOOKUP($A221,EU_Extra!$A:$AD,COLUMN(EU_Extra!L$3),FALSE)),"")</f>
        <v/>
      </c>
      <c r="N221" s="3" t="str">
        <f>IFERROR(IF(VLOOKUP($A221,EU_Extra!$A:$AD,COLUMN(EU_Extra!M$3),FALSE)=0,"",VLOOKUP($A221,EU_Extra!$A:$AD,COLUMN(EU_Extra!M$3),FALSE)),"")</f>
        <v/>
      </c>
      <c r="O221" s="3" t="str">
        <f>IFERROR(IF(VLOOKUP($A221,EU_Extra!$A:$AD,COLUMN(EU_Extra!N$3),FALSE)=0,"",VLOOKUP($A221,EU_Extra!$A:$AD,COLUMN(EU_Extra!N$3),FALSE)),"")</f>
        <v/>
      </c>
      <c r="P221" s="3" t="str">
        <f>IFERROR(IF(VLOOKUP($A221,EU_Extra!$A:$AD,COLUMN(EU_Extra!O$3),FALSE)=0,"",VLOOKUP($A221,EU_Extra!$A:$AD,COLUMN(EU_Extra!O$3),FALSE)),"")</f>
        <v/>
      </c>
      <c r="Q221" s="3" t="str">
        <f>IFERROR(IF(VLOOKUP($A221,EU_Extra!$A:$AD,COLUMN(EU_Extra!P$3),FALSE)=0,"",VLOOKUP($A221,EU_Extra!$A:$AD,COLUMN(EU_Extra!P$3),FALSE)),"")</f>
        <v/>
      </c>
      <c r="R221" s="3" t="str">
        <f>IFERROR(IF(VLOOKUP($A221,EU_Extra!$A:$AD,COLUMN(EU_Extra!Q$3),FALSE)=0,"",VLOOKUP($A221,EU_Extra!$A:$AD,COLUMN(EU_Extra!Q$3),FALSE)),"")</f>
        <v/>
      </c>
      <c r="S221" s="3" t="str">
        <f>IFERROR(IF(VLOOKUP($A221,EU_Extra!$A:$AD,COLUMN(EU_Extra!R$3),FALSE)=0,"",VLOOKUP($A221,EU_Extra!$A:$AD,COLUMN(EU_Extra!R$3),FALSE)),"")</f>
        <v/>
      </c>
      <c r="T221" s="3" t="str">
        <f>IFERROR(IF(VLOOKUP($A221,EU_Extra!$A:$AD,COLUMN(EU_Extra!S$3),FALSE)=0,"",VLOOKUP($A221,EU_Extra!$A:$AD,COLUMN(EU_Extra!S$3),FALSE)),"")</f>
        <v/>
      </c>
      <c r="U221" s="3" t="str">
        <f>IFERROR(IF(VLOOKUP($A221,EU_Extra!$A:$AD,COLUMN(EU_Extra!T$3),FALSE)=0,"",VLOOKUP($A221,EU_Extra!$A:$AD,COLUMN(EU_Extra!T$3),FALSE)),"")</f>
        <v/>
      </c>
      <c r="V221" s="3" t="str">
        <f>IFERROR(IF(VLOOKUP($A221,EU_Extra!$A:$AD,COLUMN(EU_Extra!U$3),FALSE)=0,"",VLOOKUP($A221,EU_Extra!$A:$AD,COLUMN(EU_Extra!U$3),FALSE)),"")</f>
        <v/>
      </c>
      <c r="W221" s="3" t="str">
        <f>IFERROR(IF(VLOOKUP($A221,EU_Extra!$A:$AD,COLUMN(EU_Extra!V$3),FALSE)=0,"",VLOOKUP($A221,EU_Extra!$A:$AD,COLUMN(EU_Extra!V$3),FALSE)),"")</f>
        <v/>
      </c>
      <c r="X221" s="3" t="str">
        <f>IFERROR(IF(VLOOKUP($A221,EU_Extra!$A:$AD,COLUMN(EU_Extra!W$3),FALSE)=0,"",VLOOKUP($A221,EU_Extra!$A:$AD,COLUMN(EU_Extra!W$3),FALSE)),"")</f>
        <v/>
      </c>
      <c r="Y221" s="3" t="str">
        <f>IFERROR(IF(VLOOKUP($A221,EU_Extra!$A:$AD,COLUMN(EU_Extra!X$3),FALSE)=0,"",VLOOKUP($A221,EU_Extra!$A:$AD,COLUMN(EU_Extra!X$3),FALSE)),"")</f>
        <v/>
      </c>
      <c r="Z221" s="3" t="str">
        <f>IFERROR(IF(VLOOKUP($A221,EU_Extra!$A:$AD,COLUMN(EU_Extra!Y$3),FALSE)=0,"",VLOOKUP($A221,EU_Extra!$A:$AD,COLUMN(EU_Extra!Y$3),FALSE)),"")</f>
        <v/>
      </c>
      <c r="AA221" s="157">
        <f t="shared" si="50"/>
        <v>0</v>
      </c>
      <c r="AB221" s="3">
        <f t="shared" si="51"/>
        <v>0</v>
      </c>
      <c r="AC221" s="3">
        <f t="shared" si="52"/>
        <v>0</v>
      </c>
      <c r="AD221" s="3">
        <f t="shared" si="53"/>
        <v>0</v>
      </c>
      <c r="AE221" s="3" t="str">
        <f t="shared" si="54"/>
        <v/>
      </c>
      <c r="AF221" s="3"/>
      <c r="AG221" s="3"/>
      <c r="AH221" s="3"/>
      <c r="AI221" s="3"/>
      <c r="AJ221" s="3" t="str">
        <f>IFERROR(IF(VLOOKUP($A221,EU_Extra!$A:$AD,COLUMN(EU_Extra!AC$3),FALSE)=0,"",VLOOKUP($A221,EU_Extra!$A:$AD,COLUMN(EU_Extra!AC$3),FALSE)),"")</f>
        <v/>
      </c>
      <c r="AK221" s="3" t="str">
        <f>IFERROR(IF(VLOOKUP($A221,EU_Extra!$A:$AD,COLUMN(EU_Extra!AD$3),FALSE)=0,"",VLOOKUP($A221,EU_Extra!$A:$AD,COLUMN(EU_Extra!AD$3),FALSE)),"")</f>
        <v/>
      </c>
      <c r="AO221" s="85" t="str">
        <f t="shared" si="55"/>
        <v>Ausfuhr_PT</v>
      </c>
      <c r="AP221" s="2" t="str">
        <f t="shared" si="56"/>
        <v>Ausfuhr</v>
      </c>
      <c r="AQ221" s="2" t="str">
        <f t="shared" si="57"/>
        <v>PT</v>
      </c>
      <c r="AR221" s="2" t="str">
        <f>VLOOKUP(AQ221,Countries!A:B,2,FALSE)</f>
        <v>Portugal</v>
      </c>
      <c r="AS221" s="3" t="str">
        <f t="shared" si="58"/>
        <v/>
      </c>
      <c r="AT221" s="3">
        <f t="shared" si="59"/>
        <v>0</v>
      </c>
      <c r="AU221" s="3" t="str">
        <f t="shared" si="60"/>
        <v/>
      </c>
      <c r="AV221" s="15" t="str">
        <f t="shared" si="61"/>
        <v/>
      </c>
      <c r="AW221" s="88" t="str">
        <f t="shared" si="62"/>
        <v/>
      </c>
      <c r="AX221" s="89">
        <f t="shared" si="63"/>
        <v>2.1799999999999997E-7</v>
      </c>
    </row>
    <row r="222" spans="1:50">
      <c r="A222" s="85" t="str">
        <f t="shared" si="49"/>
        <v>Ausfuhr_YE</v>
      </c>
      <c r="B222" s="2" t="str">
        <f t="shared" si="64"/>
        <v>Ausfuhr</v>
      </c>
      <c r="C222" s="1" t="str">
        <f>Countries!A221</f>
        <v>YE</v>
      </c>
      <c r="D222" s="3" t="str">
        <f>IFERROR(IF(VLOOKUP($A222,EU_Extra!$A:$AD,COLUMN(EU_Extra!#REF!),FALSE)=0,"",VLOOKUP($A222,EU_Extra!$A:$AD,COLUMN(EU_Extra!#REF!),FALSE)),"")</f>
        <v/>
      </c>
      <c r="E222" s="3" t="str">
        <f>IFERROR(IF(VLOOKUP($A222,EU_Extra!$A:$AD,COLUMN(EU_Extra!#REF!),FALSE)=0,"",VLOOKUP($A222,EU_Extra!$A:$AD,COLUMN(EU_Extra!#REF!),FALSE)),"")</f>
        <v/>
      </c>
      <c r="F222" s="3">
        <f>IFERROR(IF(VLOOKUP($A222,EU_Extra!$A:$AD,COLUMN(EU_Extra!E$3),FALSE)=0,"",VLOOKUP($A222,EU_Extra!$A:$AD,COLUMN(EU_Extra!E$3),FALSE)),"")</f>
        <v>3.5299999999999998E-2</v>
      </c>
      <c r="G222" s="3">
        <f>IFERROR(IF(VLOOKUP($A222,EU_Extra!$A:$AD,COLUMN(EU_Extra!F$3),FALSE)=0,"",VLOOKUP($A222,EU_Extra!$A:$AD,COLUMN(EU_Extra!F$3),FALSE)),"")</f>
        <v>0.17579999999999998</v>
      </c>
      <c r="H222" s="3">
        <f>IFERROR(IF(VLOOKUP($A222,EU_Extra!$A:$AD,COLUMN(EU_Extra!G$3),FALSE)=0,"",VLOOKUP($A222,EU_Extra!$A:$AD,COLUMN(EU_Extra!G$3),FALSE)),"")</f>
        <v>0.17759999999999998</v>
      </c>
      <c r="I222" s="3">
        <f>IFERROR(IF(VLOOKUP($A222,EU_Extra!$A:$AD,COLUMN(EU_Extra!H$3),FALSE)=0,"",VLOOKUP($A222,EU_Extra!$A:$AD,COLUMN(EU_Extra!H$3),FALSE)),"")</f>
        <v>37.654199999999996</v>
      </c>
      <c r="J222" s="3">
        <f>IFERROR(IF(VLOOKUP($A222,EU_Extra!$A:$AD,COLUMN(EU_Extra!I$3),FALSE)=0,"",VLOOKUP($A222,EU_Extra!$A:$AD,COLUMN(EU_Extra!I$3),FALSE)),"")</f>
        <v>62.190799999999996</v>
      </c>
      <c r="K222" s="3">
        <f>IFERROR(IF(VLOOKUP($A222,EU_Extra!$A:$AD,COLUMN(EU_Extra!J$3),FALSE)=0,"",VLOOKUP($A222,EU_Extra!$A:$AD,COLUMN(EU_Extra!J$3),FALSE)),"")</f>
        <v>2.7873999999999999</v>
      </c>
      <c r="L222" s="3">
        <f>IFERROR(IF(VLOOKUP($A222,EU_Extra!$A:$AD,COLUMN(EU_Extra!K$3),FALSE)=0,"",VLOOKUP($A222,EU_Extra!$A:$AD,COLUMN(EU_Extra!K$3),FALSE)),"")</f>
        <v>1.9599999999999999E-2</v>
      </c>
      <c r="M222" s="3">
        <f>IFERROR(IF(VLOOKUP($A222,EU_Extra!$A:$AD,COLUMN(EU_Extra!L$3),FALSE)=0,"",VLOOKUP($A222,EU_Extra!$A:$AD,COLUMN(EU_Extra!L$3),FALSE)),"")</f>
        <v>2.7799999999999998E-2</v>
      </c>
      <c r="N222" s="3">
        <f>IFERROR(IF(VLOOKUP($A222,EU_Extra!$A:$AD,COLUMN(EU_Extra!M$3),FALSE)=0,"",VLOOKUP($A222,EU_Extra!$A:$AD,COLUMN(EU_Extra!M$3),FALSE)),"")</f>
        <v>12.037293999999999</v>
      </c>
      <c r="O222" s="3">
        <f>IFERROR(IF(VLOOKUP($A222,EU_Extra!$A:$AD,COLUMN(EU_Extra!N$3),FALSE)=0,"",VLOOKUP($A222,EU_Extra!$A:$AD,COLUMN(EU_Extra!N$3),FALSE)),"")</f>
        <v>0.79715099999999994</v>
      </c>
      <c r="P222" s="3">
        <f>IFERROR(IF(VLOOKUP($A222,EU_Extra!$A:$AD,COLUMN(EU_Extra!O$3),FALSE)=0,"",VLOOKUP($A222,EU_Extra!$A:$AD,COLUMN(EU_Extra!O$3),FALSE)),"")</f>
        <v>16.308243999999998</v>
      </c>
      <c r="Q222" s="3">
        <f>IFERROR(IF(VLOOKUP($A222,EU_Extra!$A:$AD,COLUMN(EU_Extra!P$3),FALSE)=0,"",VLOOKUP($A222,EU_Extra!$A:$AD,COLUMN(EU_Extra!P$3),FALSE)),"")</f>
        <v>0.6028</v>
      </c>
      <c r="R222" s="3">
        <f>IFERROR(IF(VLOOKUP($A222,EU_Extra!$A:$AD,COLUMN(EU_Extra!Q$3),FALSE)=0,"",VLOOKUP($A222,EU_Extra!$A:$AD,COLUMN(EU_Extra!Q$3),FALSE)),"")</f>
        <v>0.84572799999999992</v>
      </c>
      <c r="S222" s="3">
        <f>IFERROR(IF(VLOOKUP($A222,EU_Extra!$A:$AD,COLUMN(EU_Extra!R$3),FALSE)=0,"",VLOOKUP($A222,EU_Extra!$A:$AD,COLUMN(EU_Extra!R$3),FALSE)),"")</f>
        <v>0.26863999999999999</v>
      </c>
      <c r="T222" s="3" t="str">
        <f>IFERROR(IF(VLOOKUP($A222,EU_Extra!$A:$AD,COLUMN(EU_Extra!S$3),FALSE)=0,"",VLOOKUP($A222,EU_Extra!$A:$AD,COLUMN(EU_Extra!S$3),FALSE)),"")</f>
        <v/>
      </c>
      <c r="U222" s="3">
        <f>IFERROR(IF(VLOOKUP($A222,EU_Extra!$A:$AD,COLUMN(EU_Extra!T$3),FALSE)=0,"",VLOOKUP($A222,EU_Extra!$A:$AD,COLUMN(EU_Extra!T$3),FALSE)),"")</f>
        <v>1.7249999999999999</v>
      </c>
      <c r="V222" s="3">
        <f>IFERROR(IF(VLOOKUP($A222,EU_Extra!$A:$AD,COLUMN(EU_Extra!U$3),FALSE)=0,"",VLOOKUP($A222,EU_Extra!$A:$AD,COLUMN(EU_Extra!U$3),FALSE)),"")</f>
        <v>7.8239999999999998</v>
      </c>
      <c r="W222" s="3" t="str">
        <f>IFERROR(IF(VLOOKUP($A222,EU_Extra!$A:$AD,COLUMN(EU_Extra!V$3),FALSE)=0,"",VLOOKUP($A222,EU_Extra!$A:$AD,COLUMN(EU_Extra!V$3),FALSE)),"")</f>
        <v/>
      </c>
      <c r="X222" s="3" t="str">
        <f>IFERROR(IF(VLOOKUP($A222,EU_Extra!$A:$AD,COLUMN(EU_Extra!W$3),FALSE)=0,"",VLOOKUP($A222,EU_Extra!$A:$AD,COLUMN(EU_Extra!W$3),FALSE)),"")</f>
        <v/>
      </c>
      <c r="Y222" s="3" t="str">
        <f>IFERROR(IF(VLOOKUP($A222,EU_Extra!$A:$AD,COLUMN(EU_Extra!X$3),FALSE)=0,"",VLOOKUP($A222,EU_Extra!$A:$AD,COLUMN(EU_Extra!X$3),FALSE)),"")</f>
        <v/>
      </c>
      <c r="Z222" s="3" t="str">
        <f>IFERROR(IF(VLOOKUP($A222,EU_Extra!$A:$AD,COLUMN(EU_Extra!Y$3),FALSE)=0,"",VLOOKUP($A222,EU_Extra!$A:$AD,COLUMN(EU_Extra!Y$3),FALSE)),"")</f>
        <v/>
      </c>
      <c r="AA222" s="157">
        <f t="shared" si="50"/>
        <v>33.340866666666663</v>
      </c>
      <c r="AB222" s="3">
        <f t="shared" si="51"/>
        <v>0.99681999999999993</v>
      </c>
      <c r="AC222" s="3">
        <f t="shared" si="52"/>
        <v>7.8239999999999998</v>
      </c>
      <c r="AD222" s="3">
        <f t="shared" si="53"/>
        <v>0</v>
      </c>
      <c r="AE222" s="3" t="str">
        <f t="shared" si="54"/>
        <v/>
      </c>
      <c r="AF222" s="3"/>
      <c r="AG222" s="3"/>
      <c r="AH222" s="3"/>
      <c r="AI222" s="3"/>
      <c r="AJ222" s="3" t="str">
        <f>IFERROR(IF(VLOOKUP($A222,EU_Extra!$A:$AD,COLUMN(EU_Extra!AC$3),FALSE)=0,"",VLOOKUP($A222,EU_Extra!$A:$AD,COLUMN(EU_Extra!AC$3),FALSE)),"")</f>
        <v/>
      </c>
      <c r="AK222" s="3" t="str">
        <f>IFERROR(IF(VLOOKUP($A222,EU_Extra!$A:$AD,COLUMN(EU_Extra!AD$3),FALSE)=0,"",VLOOKUP($A222,EU_Extra!$A:$AD,COLUMN(EU_Extra!AD$3),FALSE)),"")</f>
        <v/>
      </c>
      <c r="AO222" s="85" t="str">
        <f t="shared" si="55"/>
        <v>Ausfuhr_YE</v>
      </c>
      <c r="AP222" s="2" t="str">
        <f t="shared" si="56"/>
        <v>Ausfuhr</v>
      </c>
      <c r="AQ222" s="2" t="str">
        <f t="shared" si="57"/>
        <v>YE</v>
      </c>
      <c r="AR222" s="2" t="str">
        <f>VLOOKUP(AQ222,Countries!A:B,2,FALSE)</f>
        <v>Jemen</v>
      </c>
      <c r="AS222" s="3" t="str">
        <f t="shared" si="58"/>
        <v/>
      </c>
      <c r="AT222" s="3">
        <f t="shared" si="59"/>
        <v>0</v>
      </c>
      <c r="AU222" s="3" t="str">
        <f t="shared" si="60"/>
        <v/>
      </c>
      <c r="AV222" s="15" t="str">
        <f t="shared" si="61"/>
        <v/>
      </c>
      <c r="AW222" s="88" t="str">
        <f t="shared" si="62"/>
        <v/>
      </c>
      <c r="AX222" s="89">
        <f t="shared" si="63"/>
        <v>2.1899999999999996E-7</v>
      </c>
    </row>
    <row r="223" spans="1:50">
      <c r="A223" s="85" t="str">
        <f t="shared" si="49"/>
        <v>Ausfuhr_KR</v>
      </c>
      <c r="B223" s="2" t="str">
        <f t="shared" si="64"/>
        <v>Ausfuhr</v>
      </c>
      <c r="C223" s="1" t="str">
        <f>Countries!A222</f>
        <v>KR</v>
      </c>
      <c r="D223" s="3" t="str">
        <f>IFERROR(IF(VLOOKUP($A223,EU_Extra!$A:$AD,COLUMN(EU_Extra!#REF!),FALSE)=0,"",VLOOKUP($A223,EU_Extra!$A:$AD,COLUMN(EU_Extra!#REF!),FALSE)),"")</f>
        <v/>
      </c>
      <c r="E223" s="3" t="str">
        <f>IFERROR(IF(VLOOKUP($A223,EU_Extra!$A:$AD,COLUMN(EU_Extra!#REF!),FALSE)=0,"",VLOOKUP($A223,EU_Extra!$A:$AD,COLUMN(EU_Extra!#REF!),FALSE)),"")</f>
        <v/>
      </c>
      <c r="F223" s="3">
        <f>IFERROR(IF(VLOOKUP($A223,EU_Extra!$A:$AD,COLUMN(EU_Extra!E$3),FALSE)=0,"",VLOOKUP($A223,EU_Extra!$A:$AD,COLUMN(EU_Extra!E$3),FALSE)),"")</f>
        <v>0.29507599999999995</v>
      </c>
      <c r="G223" s="3">
        <f>IFERROR(IF(VLOOKUP($A223,EU_Extra!$A:$AD,COLUMN(EU_Extra!F$3),FALSE)=0,"",VLOOKUP($A223,EU_Extra!$A:$AD,COLUMN(EU_Extra!F$3),FALSE)),"")</f>
        <v>1.0708360000000001</v>
      </c>
      <c r="H223" s="3">
        <f>IFERROR(IF(VLOOKUP($A223,EU_Extra!$A:$AD,COLUMN(EU_Extra!G$3),FALSE)=0,"",VLOOKUP($A223,EU_Extra!$A:$AD,COLUMN(EU_Extra!G$3),FALSE)),"")</f>
        <v>0.31172</v>
      </c>
      <c r="I223" s="3">
        <f>IFERROR(IF(VLOOKUP($A223,EU_Extra!$A:$AD,COLUMN(EU_Extra!H$3),FALSE)=0,"",VLOOKUP($A223,EU_Extra!$A:$AD,COLUMN(EU_Extra!H$3),FALSE)),"")</f>
        <v>6.6628280000000002</v>
      </c>
      <c r="J223" s="3">
        <f>IFERROR(IF(VLOOKUP($A223,EU_Extra!$A:$AD,COLUMN(EU_Extra!I$3),FALSE)=0,"",VLOOKUP($A223,EU_Extra!$A:$AD,COLUMN(EU_Extra!I$3),FALSE)),"")</f>
        <v>0.39511199999999996</v>
      </c>
      <c r="K223" s="3">
        <f>IFERROR(IF(VLOOKUP($A223,EU_Extra!$A:$AD,COLUMN(EU_Extra!J$3),FALSE)=0,"",VLOOKUP($A223,EU_Extra!$A:$AD,COLUMN(EU_Extra!J$3),FALSE)),"")</f>
        <v>3.2160000000000001E-2</v>
      </c>
      <c r="L223" s="3">
        <f>IFERROR(IF(VLOOKUP($A223,EU_Extra!$A:$AD,COLUMN(EU_Extra!K$3),FALSE)=0,"",VLOOKUP($A223,EU_Extra!$A:$AD,COLUMN(EU_Extra!K$3),FALSE)),"")</f>
        <v>0.44885999999999998</v>
      </c>
      <c r="M223" s="3">
        <f>IFERROR(IF(VLOOKUP($A223,EU_Extra!$A:$AD,COLUMN(EU_Extra!L$3),FALSE)=0,"",VLOOKUP($A223,EU_Extra!$A:$AD,COLUMN(EU_Extra!L$3),FALSE)),"")</f>
        <v>0.899864</v>
      </c>
      <c r="N223" s="3">
        <f>IFERROR(IF(VLOOKUP($A223,EU_Extra!$A:$AD,COLUMN(EU_Extra!M$3),FALSE)=0,"",VLOOKUP($A223,EU_Extra!$A:$AD,COLUMN(EU_Extra!M$3),FALSE)),"")</f>
        <v>0.82674839999999994</v>
      </c>
      <c r="O223" s="3">
        <f>IFERROR(IF(VLOOKUP($A223,EU_Extra!$A:$AD,COLUMN(EU_Extra!N$3),FALSE)=0,"",VLOOKUP($A223,EU_Extra!$A:$AD,COLUMN(EU_Extra!N$3),FALSE)),"")</f>
        <v>0.71624480000000001</v>
      </c>
      <c r="P223" s="3">
        <f>IFERROR(IF(VLOOKUP($A223,EU_Extra!$A:$AD,COLUMN(EU_Extra!O$3),FALSE)=0,"",VLOOKUP($A223,EU_Extra!$A:$AD,COLUMN(EU_Extra!O$3),FALSE)),"")</f>
        <v>1.13118276</v>
      </c>
      <c r="Q223" s="3">
        <f>IFERROR(IF(VLOOKUP($A223,EU_Extra!$A:$AD,COLUMN(EU_Extra!P$3),FALSE)=0,"",VLOOKUP($A223,EU_Extra!$A:$AD,COLUMN(EU_Extra!P$3),FALSE)),"")</f>
        <v>1.2416871999999999</v>
      </c>
      <c r="R223" s="3">
        <f>IFERROR(IF(VLOOKUP($A223,EU_Extra!$A:$AD,COLUMN(EU_Extra!Q$3),FALSE)=0,"",VLOOKUP($A223,EU_Extra!$A:$AD,COLUMN(EU_Extra!Q$3),FALSE)),"")</f>
        <v>0.76545180000000002</v>
      </c>
      <c r="S223" s="3">
        <f>IFERROR(IF(VLOOKUP($A223,EU_Extra!$A:$AD,COLUMN(EU_Extra!R$3),FALSE)=0,"",VLOOKUP($A223,EU_Extra!$A:$AD,COLUMN(EU_Extra!R$3),FALSE)),"")</f>
        <v>0.91709448000000005</v>
      </c>
      <c r="T223" s="3">
        <f>IFERROR(IF(VLOOKUP($A223,EU_Extra!$A:$AD,COLUMN(EU_Extra!S$3),FALSE)=0,"",VLOOKUP($A223,EU_Extra!$A:$AD,COLUMN(EU_Extra!S$3),FALSE)),"")</f>
        <v>1.2988875599999998</v>
      </c>
      <c r="U223" s="3">
        <f>IFERROR(IF(VLOOKUP($A223,EU_Extra!$A:$AD,COLUMN(EU_Extra!T$3),FALSE)=0,"",VLOOKUP($A223,EU_Extra!$A:$AD,COLUMN(EU_Extra!T$3),FALSE)),"")</f>
        <v>1.5138958399999998</v>
      </c>
      <c r="V223" s="3">
        <f>IFERROR(IF(VLOOKUP($A223,EU_Extra!$A:$AD,COLUMN(EU_Extra!U$3),FALSE)=0,"",VLOOKUP($A223,EU_Extra!$A:$AD,COLUMN(EU_Extra!U$3),FALSE)),"")</f>
        <v>3.6615682399999998</v>
      </c>
      <c r="W223" s="3">
        <f>IFERROR(IF(VLOOKUP($A223,EU_Extra!$A:$AD,COLUMN(EU_Extra!V$3),FALSE)=0,"",VLOOKUP($A223,EU_Extra!$A:$AD,COLUMN(EU_Extra!V$3),FALSE)),"")</f>
        <v>5.7800993999999992</v>
      </c>
      <c r="X223" s="3">
        <f>IFERROR(IF(VLOOKUP($A223,EU_Extra!$A:$AD,COLUMN(EU_Extra!W$3),FALSE)=0,"",VLOOKUP($A223,EU_Extra!$A:$AD,COLUMN(EU_Extra!W$3),FALSE)),"")</f>
        <v>3.3002461599999999</v>
      </c>
      <c r="Y223" s="3">
        <f>IFERROR(IF(VLOOKUP($A223,EU_Extra!$A:$AD,COLUMN(EU_Extra!X$3),FALSE)=0,"",VLOOKUP($A223,EU_Extra!$A:$AD,COLUMN(EU_Extra!X$3),FALSE)),"")</f>
        <v>3.0926862399999999</v>
      </c>
      <c r="Z223" s="3">
        <f>IFERROR(IF(VLOOKUP($A223,EU_Extra!$A:$AD,COLUMN(EU_Extra!Y$3),FALSE)=0,"",VLOOKUP($A223,EU_Extra!$A:$AD,COLUMN(EU_Extra!Y$3),FALSE)),"")</f>
        <v>1.6845260399999999</v>
      </c>
      <c r="AA223" s="157">
        <f t="shared" si="50"/>
        <v>2.4565533333333334</v>
      </c>
      <c r="AB223" s="3">
        <f t="shared" si="51"/>
        <v>1.2432926266666666</v>
      </c>
      <c r="AC223" s="3">
        <f t="shared" si="52"/>
        <v>4.2473045999999997</v>
      </c>
      <c r="AD223" s="3">
        <f t="shared" si="53"/>
        <v>4.0576772666666665</v>
      </c>
      <c r="AE223" s="3">
        <f t="shared" si="54"/>
        <v>2.3886061399999998</v>
      </c>
      <c r="AF223" s="3"/>
      <c r="AG223" s="3"/>
      <c r="AH223" s="3"/>
      <c r="AI223" s="3"/>
      <c r="AJ223" s="3" t="str">
        <f>IFERROR(IF(VLOOKUP($A223,EU_Extra!$A:$AD,COLUMN(EU_Extra!AC$3),FALSE)=0,"",VLOOKUP($A223,EU_Extra!$A:$AD,COLUMN(EU_Extra!AC$3),FALSE)),"")</f>
        <v/>
      </c>
      <c r="AK223" s="3" t="str">
        <f>IFERROR(IF(VLOOKUP($A223,EU_Extra!$A:$AD,COLUMN(EU_Extra!AD$3),FALSE)=0,"",VLOOKUP($A223,EU_Extra!$A:$AD,COLUMN(EU_Extra!AD$3),FALSE)),"")</f>
        <v/>
      </c>
      <c r="AO223" s="85" t="str">
        <f t="shared" si="55"/>
        <v>Ausfuhr_KR</v>
      </c>
      <c r="AP223" s="2" t="str">
        <f t="shared" si="56"/>
        <v>Ausfuhr</v>
      </c>
      <c r="AQ223" s="2" t="str">
        <f t="shared" si="57"/>
        <v>KR</v>
      </c>
      <c r="AR223" s="2" t="str">
        <f>VLOOKUP(AQ223,Countries!A:B,2,FALSE)</f>
        <v>Korea, Republik</v>
      </c>
      <c r="AS223" s="3">
        <f t="shared" si="58"/>
        <v>1.6845260399999999</v>
      </c>
      <c r="AT223" s="3">
        <f t="shared" si="59"/>
        <v>4.0576772666666665</v>
      </c>
      <c r="AU223" s="3">
        <f t="shared" si="60"/>
        <v>2.3731512266666668</v>
      </c>
      <c r="AV223" s="15">
        <f t="shared" si="61"/>
        <v>1.4087948425317283</v>
      </c>
      <c r="AW223" s="88">
        <f t="shared" si="62"/>
        <v>1.7339814001243571E-3</v>
      </c>
      <c r="AX223" s="89">
        <f t="shared" si="63"/>
        <v>2.8070923231963024E-3</v>
      </c>
    </row>
    <row r="224" spans="1:50">
      <c r="A224" s="85" t="str">
        <f t="shared" si="49"/>
        <v>Ausfuhr_MD</v>
      </c>
      <c r="B224" s="2" t="str">
        <f t="shared" si="64"/>
        <v>Ausfuhr</v>
      </c>
      <c r="C224" s="1" t="str">
        <f>Countries!A223</f>
        <v>MD</v>
      </c>
      <c r="D224" s="3" t="str">
        <f>IFERROR(IF(VLOOKUP($A224,EU_Extra!$A:$AD,COLUMN(EU_Extra!#REF!),FALSE)=0,"",VLOOKUP($A224,EU_Extra!$A:$AD,COLUMN(EU_Extra!#REF!),FALSE)),"")</f>
        <v/>
      </c>
      <c r="E224" s="3" t="str">
        <f>IFERROR(IF(VLOOKUP($A224,EU_Extra!$A:$AD,COLUMN(EU_Extra!#REF!),FALSE)=0,"",VLOOKUP($A224,EU_Extra!$A:$AD,COLUMN(EU_Extra!#REF!),FALSE)),"")</f>
        <v/>
      </c>
      <c r="F224" s="3">
        <f>IFERROR(IF(VLOOKUP($A224,EU_Extra!$A:$AD,COLUMN(EU_Extra!E$3),FALSE)=0,"",VLOOKUP($A224,EU_Extra!$A:$AD,COLUMN(EU_Extra!E$3),FALSE)),"")</f>
        <v>8.7581559999999996</v>
      </c>
      <c r="G224" s="3">
        <f>IFERROR(IF(VLOOKUP($A224,EU_Extra!$A:$AD,COLUMN(EU_Extra!F$3),FALSE)=0,"",VLOOKUP($A224,EU_Extra!$A:$AD,COLUMN(EU_Extra!F$3),FALSE)),"")</f>
        <v>46.796825999999996</v>
      </c>
      <c r="H224" s="3">
        <f>IFERROR(IF(VLOOKUP($A224,EU_Extra!$A:$AD,COLUMN(EU_Extra!G$3),FALSE)=0,"",VLOOKUP($A224,EU_Extra!$A:$AD,COLUMN(EU_Extra!G$3),FALSE)),"")</f>
        <v>4.6834760000000006</v>
      </c>
      <c r="I224" s="3">
        <f>IFERROR(IF(VLOOKUP($A224,EU_Extra!$A:$AD,COLUMN(EU_Extra!H$3),FALSE)=0,"",VLOOKUP($A224,EU_Extra!$A:$AD,COLUMN(EU_Extra!H$3),FALSE)),"")</f>
        <v>13.895975999999999</v>
      </c>
      <c r="J224" s="3">
        <f>IFERROR(IF(VLOOKUP($A224,EU_Extra!$A:$AD,COLUMN(EU_Extra!I$3),FALSE)=0,"",VLOOKUP($A224,EU_Extra!$A:$AD,COLUMN(EU_Extra!I$3),FALSE)),"")</f>
        <v>34.920021999999996</v>
      </c>
      <c r="K224" s="3">
        <f>IFERROR(IF(VLOOKUP($A224,EU_Extra!$A:$AD,COLUMN(EU_Extra!J$3),FALSE)=0,"",VLOOKUP($A224,EU_Extra!$A:$AD,COLUMN(EU_Extra!J$3),FALSE)),"")</f>
        <v>0.214614</v>
      </c>
      <c r="L224" s="3">
        <f>IFERROR(IF(VLOOKUP($A224,EU_Extra!$A:$AD,COLUMN(EU_Extra!K$3),FALSE)=0,"",VLOOKUP($A224,EU_Extra!$A:$AD,COLUMN(EU_Extra!K$3),FALSE)),"")</f>
        <v>6.1915999999999993</v>
      </c>
      <c r="M224" s="3">
        <f>IFERROR(IF(VLOOKUP($A224,EU_Extra!$A:$AD,COLUMN(EU_Extra!L$3),FALSE)=0,"",VLOOKUP($A224,EU_Extra!$A:$AD,COLUMN(EU_Extra!L$3),FALSE)),"")</f>
        <v>0.58379599999999998</v>
      </c>
      <c r="N224" s="3">
        <f>IFERROR(IF(VLOOKUP($A224,EU_Extra!$A:$AD,COLUMN(EU_Extra!M$3),FALSE)=0,"",VLOOKUP($A224,EU_Extra!$A:$AD,COLUMN(EU_Extra!M$3),FALSE)),"")</f>
        <v>23.483211439999998</v>
      </c>
      <c r="O224" s="3">
        <f>IFERROR(IF(VLOOKUP($A224,EU_Extra!$A:$AD,COLUMN(EU_Extra!N$3),FALSE)=0,"",VLOOKUP($A224,EU_Extra!$A:$AD,COLUMN(EU_Extra!N$3),FALSE)),"")</f>
        <v>0.52901303999999993</v>
      </c>
      <c r="P224" s="3">
        <f>IFERROR(IF(VLOOKUP($A224,EU_Extra!$A:$AD,COLUMN(EU_Extra!O$3),FALSE)=0,"",VLOOKUP($A224,EU_Extra!$A:$AD,COLUMN(EU_Extra!O$3),FALSE)),"")</f>
        <v>11.3625372</v>
      </c>
      <c r="Q224" s="3">
        <f>IFERROR(IF(VLOOKUP($A224,EU_Extra!$A:$AD,COLUMN(EU_Extra!P$3),FALSE)=0,"",VLOOKUP($A224,EU_Extra!$A:$AD,COLUMN(EU_Extra!P$3),FALSE)),"")</f>
        <v>8.2532462800000008</v>
      </c>
      <c r="R224" s="3">
        <f>IFERROR(IF(VLOOKUP($A224,EU_Extra!$A:$AD,COLUMN(EU_Extra!Q$3),FALSE)=0,"",VLOOKUP($A224,EU_Extra!$A:$AD,COLUMN(EU_Extra!Q$3),FALSE)),"")</f>
        <v>12.95868928</v>
      </c>
      <c r="S224" s="3">
        <f>IFERROR(IF(VLOOKUP($A224,EU_Extra!$A:$AD,COLUMN(EU_Extra!R$3),FALSE)=0,"",VLOOKUP($A224,EU_Extra!$A:$AD,COLUMN(EU_Extra!R$3),FALSE)),"")</f>
        <v>1.0808217999999998</v>
      </c>
      <c r="T224" s="3">
        <f>IFERROR(IF(VLOOKUP($A224,EU_Extra!$A:$AD,COLUMN(EU_Extra!S$3),FALSE)=0,"",VLOOKUP($A224,EU_Extra!$A:$AD,COLUMN(EU_Extra!S$3),FALSE)),"")</f>
        <v>19.310232319999997</v>
      </c>
      <c r="U224" s="3">
        <f>IFERROR(IF(VLOOKUP($A224,EU_Extra!$A:$AD,COLUMN(EU_Extra!T$3),FALSE)=0,"",VLOOKUP($A224,EU_Extra!$A:$AD,COLUMN(EU_Extra!T$3),FALSE)),"")</f>
        <v>11.657145119999999</v>
      </c>
      <c r="V224" s="3">
        <f>IFERROR(IF(VLOOKUP($A224,EU_Extra!$A:$AD,COLUMN(EU_Extra!U$3),FALSE)=0,"",VLOOKUP($A224,EU_Extra!$A:$AD,COLUMN(EU_Extra!U$3),FALSE)),"")</f>
        <v>11.60102564</v>
      </c>
      <c r="W224" s="3">
        <f>IFERROR(IF(VLOOKUP($A224,EU_Extra!$A:$AD,COLUMN(EU_Extra!V$3),FALSE)=0,"",VLOOKUP($A224,EU_Extra!$A:$AD,COLUMN(EU_Extra!V$3),FALSE)),"")</f>
        <v>14.201674319999999</v>
      </c>
      <c r="X224" s="3">
        <f>IFERROR(IF(VLOOKUP($A224,EU_Extra!$A:$AD,COLUMN(EU_Extra!W$3),FALSE)=0,"",VLOOKUP($A224,EU_Extra!$A:$AD,COLUMN(EU_Extra!W$3),FALSE)),"")</f>
        <v>9.6098747199999988</v>
      </c>
      <c r="Y224" s="3">
        <f>IFERROR(IF(VLOOKUP($A224,EU_Extra!$A:$AD,COLUMN(EU_Extra!X$3),FALSE)=0,"",VLOOKUP($A224,EU_Extra!$A:$AD,COLUMN(EU_Extra!X$3),FALSE)),"")</f>
        <v>16.059479320000001</v>
      </c>
      <c r="Z224" s="3">
        <f>IFERROR(IF(VLOOKUP($A224,EU_Extra!$A:$AD,COLUMN(EU_Extra!Y$3),FALSE)=0,"",VLOOKUP($A224,EU_Extra!$A:$AD,COLUMN(EU_Extra!Y$3),FALSE)),"")</f>
        <v>5.35377144</v>
      </c>
      <c r="AA224" s="157">
        <f t="shared" si="50"/>
        <v>17.833157999999997</v>
      </c>
      <c r="AB224" s="3">
        <f t="shared" si="51"/>
        <v>10.682733079999998</v>
      </c>
      <c r="AC224" s="3">
        <f t="shared" si="52"/>
        <v>11.80419156</v>
      </c>
      <c r="AD224" s="3">
        <f t="shared" si="53"/>
        <v>13.290342786666665</v>
      </c>
      <c r="AE224" s="3">
        <f t="shared" si="54"/>
        <v>10.70662538</v>
      </c>
      <c r="AF224" s="3"/>
      <c r="AG224" s="3"/>
      <c r="AH224" s="3"/>
      <c r="AI224" s="3"/>
      <c r="AJ224" s="3" t="str">
        <f>IFERROR(IF(VLOOKUP($A224,EU_Extra!$A:$AD,COLUMN(EU_Extra!AC$3),FALSE)=0,"",VLOOKUP($A224,EU_Extra!$A:$AD,COLUMN(EU_Extra!AC$3),FALSE)),"")</f>
        <v/>
      </c>
      <c r="AK224" s="3" t="str">
        <f>IFERROR(IF(VLOOKUP($A224,EU_Extra!$A:$AD,COLUMN(EU_Extra!AD$3),FALSE)=0,"",VLOOKUP($A224,EU_Extra!$A:$AD,COLUMN(EU_Extra!AD$3),FALSE)),"")</f>
        <v/>
      </c>
      <c r="AO224" s="85" t="str">
        <f t="shared" si="55"/>
        <v>Ausfuhr_MD</v>
      </c>
      <c r="AP224" s="2" t="str">
        <f t="shared" si="56"/>
        <v>Ausfuhr</v>
      </c>
      <c r="AQ224" s="2" t="str">
        <f t="shared" si="57"/>
        <v>MD</v>
      </c>
      <c r="AR224" s="2" t="str">
        <f>VLOOKUP(AQ224,Countries!A:B,2,FALSE)</f>
        <v>Moldau</v>
      </c>
      <c r="AS224" s="3">
        <f t="shared" si="58"/>
        <v>5.35377144</v>
      </c>
      <c r="AT224" s="3">
        <f t="shared" si="59"/>
        <v>13.290342786666665</v>
      </c>
      <c r="AU224" s="3">
        <f t="shared" si="60"/>
        <v>7.936571346666665</v>
      </c>
      <c r="AV224" s="15">
        <f t="shared" si="61"/>
        <v>1.482426476138502</v>
      </c>
      <c r="AW224" s="88">
        <f t="shared" si="62"/>
        <v>5.5104725766156968E-3</v>
      </c>
      <c r="AX224" s="89">
        <f t="shared" si="63"/>
        <v>9.1937307056970518E-3</v>
      </c>
    </row>
    <row r="225" spans="1:50">
      <c r="A225" s="85" t="str">
        <f t="shared" si="49"/>
        <v>Ausfuhr_RE</v>
      </c>
      <c r="B225" s="2" t="str">
        <f t="shared" si="64"/>
        <v>Ausfuhr</v>
      </c>
      <c r="C225" s="1" t="str">
        <f>Countries!A224</f>
        <v>RE</v>
      </c>
      <c r="D225" s="3" t="str">
        <f>IFERROR(IF(VLOOKUP($A225,EU_Extra!$A:$AD,COLUMN(EU_Extra!#REF!),FALSE)=0,"",VLOOKUP($A225,EU_Extra!$A:$AD,COLUMN(EU_Extra!#REF!),FALSE)),"")</f>
        <v/>
      </c>
      <c r="E225" s="3" t="str">
        <f>IFERROR(IF(VLOOKUP($A225,EU_Extra!$A:$AD,COLUMN(EU_Extra!#REF!),FALSE)=0,"",VLOOKUP($A225,EU_Extra!$A:$AD,COLUMN(EU_Extra!#REF!),FALSE)),"")</f>
        <v/>
      </c>
      <c r="F225" s="3" t="str">
        <f>IFERROR(IF(VLOOKUP($A225,EU_Extra!$A:$AD,COLUMN(EU_Extra!E$3),FALSE)=0,"",VLOOKUP($A225,EU_Extra!$A:$AD,COLUMN(EU_Extra!E$3),FALSE)),"")</f>
        <v/>
      </c>
      <c r="G225" s="3" t="str">
        <f>IFERROR(IF(VLOOKUP($A225,EU_Extra!$A:$AD,COLUMN(EU_Extra!F$3),FALSE)=0,"",VLOOKUP($A225,EU_Extra!$A:$AD,COLUMN(EU_Extra!F$3),FALSE)),"")</f>
        <v/>
      </c>
      <c r="H225" s="3" t="str">
        <f>IFERROR(IF(VLOOKUP($A225,EU_Extra!$A:$AD,COLUMN(EU_Extra!G$3),FALSE)=0,"",VLOOKUP($A225,EU_Extra!$A:$AD,COLUMN(EU_Extra!G$3),FALSE)),"")</f>
        <v/>
      </c>
      <c r="I225" s="3" t="str">
        <f>IFERROR(IF(VLOOKUP($A225,EU_Extra!$A:$AD,COLUMN(EU_Extra!H$3),FALSE)=0,"",VLOOKUP($A225,EU_Extra!$A:$AD,COLUMN(EU_Extra!H$3),FALSE)),"")</f>
        <v/>
      </c>
      <c r="J225" s="3" t="str">
        <f>IFERROR(IF(VLOOKUP($A225,EU_Extra!$A:$AD,COLUMN(EU_Extra!I$3),FALSE)=0,"",VLOOKUP($A225,EU_Extra!$A:$AD,COLUMN(EU_Extra!I$3),FALSE)),"")</f>
        <v/>
      </c>
      <c r="K225" s="3" t="str">
        <f>IFERROR(IF(VLOOKUP($A225,EU_Extra!$A:$AD,COLUMN(EU_Extra!J$3),FALSE)=0,"",VLOOKUP($A225,EU_Extra!$A:$AD,COLUMN(EU_Extra!J$3),FALSE)),"")</f>
        <v/>
      </c>
      <c r="L225" s="3" t="str">
        <f>IFERROR(IF(VLOOKUP($A225,EU_Extra!$A:$AD,COLUMN(EU_Extra!K$3),FALSE)=0,"",VLOOKUP($A225,EU_Extra!$A:$AD,COLUMN(EU_Extra!K$3),FALSE)),"")</f>
        <v/>
      </c>
      <c r="M225" s="3" t="str">
        <f>IFERROR(IF(VLOOKUP($A225,EU_Extra!$A:$AD,COLUMN(EU_Extra!L$3),FALSE)=0,"",VLOOKUP($A225,EU_Extra!$A:$AD,COLUMN(EU_Extra!L$3),FALSE)),"")</f>
        <v/>
      </c>
      <c r="N225" s="3" t="str">
        <f>IFERROR(IF(VLOOKUP($A225,EU_Extra!$A:$AD,COLUMN(EU_Extra!M$3),FALSE)=0,"",VLOOKUP($A225,EU_Extra!$A:$AD,COLUMN(EU_Extra!M$3),FALSE)),"")</f>
        <v/>
      </c>
      <c r="O225" s="3" t="str">
        <f>IFERROR(IF(VLOOKUP($A225,EU_Extra!$A:$AD,COLUMN(EU_Extra!N$3),FALSE)=0,"",VLOOKUP($A225,EU_Extra!$A:$AD,COLUMN(EU_Extra!N$3),FALSE)),"")</f>
        <v/>
      </c>
      <c r="P225" s="3" t="str">
        <f>IFERROR(IF(VLOOKUP($A225,EU_Extra!$A:$AD,COLUMN(EU_Extra!O$3),FALSE)=0,"",VLOOKUP($A225,EU_Extra!$A:$AD,COLUMN(EU_Extra!O$3),FALSE)),"")</f>
        <v/>
      </c>
      <c r="Q225" s="3" t="str">
        <f>IFERROR(IF(VLOOKUP($A225,EU_Extra!$A:$AD,COLUMN(EU_Extra!P$3),FALSE)=0,"",VLOOKUP($A225,EU_Extra!$A:$AD,COLUMN(EU_Extra!P$3),FALSE)),"")</f>
        <v/>
      </c>
      <c r="R225" s="3" t="str">
        <f>IFERROR(IF(VLOOKUP($A225,EU_Extra!$A:$AD,COLUMN(EU_Extra!Q$3),FALSE)=0,"",VLOOKUP($A225,EU_Extra!$A:$AD,COLUMN(EU_Extra!Q$3),FALSE)),"")</f>
        <v/>
      </c>
      <c r="S225" s="3" t="str">
        <f>IFERROR(IF(VLOOKUP($A225,EU_Extra!$A:$AD,COLUMN(EU_Extra!R$3),FALSE)=0,"",VLOOKUP($A225,EU_Extra!$A:$AD,COLUMN(EU_Extra!R$3),FALSE)),"")</f>
        <v/>
      </c>
      <c r="T225" s="3" t="str">
        <f>IFERROR(IF(VLOOKUP($A225,EU_Extra!$A:$AD,COLUMN(EU_Extra!S$3),FALSE)=0,"",VLOOKUP($A225,EU_Extra!$A:$AD,COLUMN(EU_Extra!S$3),FALSE)),"")</f>
        <v/>
      </c>
      <c r="U225" s="3" t="str">
        <f>IFERROR(IF(VLOOKUP($A225,EU_Extra!$A:$AD,COLUMN(EU_Extra!T$3),FALSE)=0,"",VLOOKUP($A225,EU_Extra!$A:$AD,COLUMN(EU_Extra!T$3),FALSE)),"")</f>
        <v/>
      </c>
      <c r="V225" s="3" t="str">
        <f>IFERROR(IF(VLOOKUP($A225,EU_Extra!$A:$AD,COLUMN(EU_Extra!U$3),FALSE)=0,"",VLOOKUP($A225,EU_Extra!$A:$AD,COLUMN(EU_Extra!U$3),FALSE)),"")</f>
        <v/>
      </c>
      <c r="W225" s="3" t="str">
        <f>IFERROR(IF(VLOOKUP($A225,EU_Extra!$A:$AD,COLUMN(EU_Extra!V$3),FALSE)=0,"",VLOOKUP($A225,EU_Extra!$A:$AD,COLUMN(EU_Extra!V$3),FALSE)),"")</f>
        <v/>
      </c>
      <c r="X225" s="3" t="str">
        <f>IFERROR(IF(VLOOKUP($A225,EU_Extra!$A:$AD,COLUMN(EU_Extra!W$3),FALSE)=0,"",VLOOKUP($A225,EU_Extra!$A:$AD,COLUMN(EU_Extra!W$3),FALSE)),"")</f>
        <v/>
      </c>
      <c r="Y225" s="3" t="str">
        <f>IFERROR(IF(VLOOKUP($A225,EU_Extra!$A:$AD,COLUMN(EU_Extra!X$3),FALSE)=0,"",VLOOKUP($A225,EU_Extra!$A:$AD,COLUMN(EU_Extra!X$3),FALSE)),"")</f>
        <v/>
      </c>
      <c r="Z225" s="3" t="str">
        <f>IFERROR(IF(VLOOKUP($A225,EU_Extra!$A:$AD,COLUMN(EU_Extra!Y$3),FALSE)=0,"",VLOOKUP($A225,EU_Extra!$A:$AD,COLUMN(EU_Extra!Y$3),FALSE)),"")</f>
        <v/>
      </c>
      <c r="AA225" s="157">
        <f t="shared" si="50"/>
        <v>0</v>
      </c>
      <c r="AB225" s="3">
        <f t="shared" si="51"/>
        <v>0</v>
      </c>
      <c r="AC225" s="3">
        <f t="shared" si="52"/>
        <v>0</v>
      </c>
      <c r="AD225" s="3">
        <f t="shared" si="53"/>
        <v>0</v>
      </c>
      <c r="AE225" s="3" t="str">
        <f t="shared" si="54"/>
        <v/>
      </c>
      <c r="AF225" s="3"/>
      <c r="AG225" s="3"/>
      <c r="AH225" s="3"/>
      <c r="AI225" s="3"/>
      <c r="AJ225" s="3" t="str">
        <f>IFERROR(IF(VLOOKUP($A225,EU_Extra!$A:$AD,COLUMN(EU_Extra!AC$3),FALSE)=0,"",VLOOKUP($A225,EU_Extra!$A:$AD,COLUMN(EU_Extra!AC$3),FALSE)),"")</f>
        <v/>
      </c>
      <c r="AK225" s="3" t="str">
        <f>IFERROR(IF(VLOOKUP($A225,EU_Extra!$A:$AD,COLUMN(EU_Extra!AD$3),FALSE)=0,"",VLOOKUP($A225,EU_Extra!$A:$AD,COLUMN(EU_Extra!AD$3),FALSE)),"")</f>
        <v/>
      </c>
      <c r="AO225" s="85" t="str">
        <f t="shared" si="55"/>
        <v>Ausfuhr_RE</v>
      </c>
      <c r="AP225" s="2" t="str">
        <f t="shared" si="56"/>
        <v>Ausfuhr</v>
      </c>
      <c r="AQ225" s="2" t="str">
        <f t="shared" si="57"/>
        <v>RE</v>
      </c>
      <c r="AR225" s="2" t="str">
        <f>VLOOKUP(AQ225,Countries!A:B,2,FALSE)</f>
        <v>Reunion</v>
      </c>
      <c r="AS225" s="3" t="str">
        <f t="shared" si="58"/>
        <v/>
      </c>
      <c r="AT225" s="3">
        <f t="shared" si="59"/>
        <v>0</v>
      </c>
      <c r="AU225" s="3" t="str">
        <f t="shared" si="60"/>
        <v/>
      </c>
      <c r="AV225" s="15" t="str">
        <f t="shared" si="61"/>
        <v/>
      </c>
      <c r="AW225" s="88" t="str">
        <f t="shared" si="62"/>
        <v/>
      </c>
      <c r="AX225" s="89">
        <f t="shared" si="63"/>
        <v>2.2199999999999998E-7</v>
      </c>
    </row>
    <row r="226" spans="1:50">
      <c r="A226" s="85" t="str">
        <f t="shared" si="49"/>
        <v>Ausfuhr_RW</v>
      </c>
      <c r="B226" s="2" t="str">
        <f t="shared" si="64"/>
        <v>Ausfuhr</v>
      </c>
      <c r="C226" s="1" t="str">
        <f>Countries!A225</f>
        <v>RW</v>
      </c>
      <c r="D226" s="3" t="str">
        <f>IFERROR(IF(VLOOKUP($A226,EU_Extra!$A:$AD,COLUMN(EU_Extra!#REF!),FALSE)=0,"",VLOOKUP($A226,EU_Extra!$A:$AD,COLUMN(EU_Extra!#REF!),FALSE)),"")</f>
        <v/>
      </c>
      <c r="E226" s="3" t="str">
        <f>IFERROR(IF(VLOOKUP($A226,EU_Extra!$A:$AD,COLUMN(EU_Extra!#REF!),FALSE)=0,"",VLOOKUP($A226,EU_Extra!$A:$AD,COLUMN(EU_Extra!#REF!),FALSE)),"")</f>
        <v/>
      </c>
      <c r="F226" s="3">
        <f>IFERROR(IF(VLOOKUP($A226,EU_Extra!$A:$AD,COLUMN(EU_Extra!E$3),FALSE)=0,"",VLOOKUP($A226,EU_Extra!$A:$AD,COLUMN(EU_Extra!E$3),FALSE)),"")</f>
        <v>0.57579999999999998</v>
      </c>
      <c r="G226" s="3">
        <f>IFERROR(IF(VLOOKUP($A226,EU_Extra!$A:$AD,COLUMN(EU_Extra!F$3),FALSE)=0,"",VLOOKUP($A226,EU_Extra!$A:$AD,COLUMN(EU_Extra!F$3),FALSE)),"")</f>
        <v>0.1016</v>
      </c>
      <c r="H226" s="3">
        <f>IFERROR(IF(VLOOKUP($A226,EU_Extra!$A:$AD,COLUMN(EU_Extra!G$3),FALSE)=0,"",VLOOKUP($A226,EU_Extra!$A:$AD,COLUMN(EU_Extra!G$3),FALSE)),"")</f>
        <v>0.64379999999999993</v>
      </c>
      <c r="I226" s="3">
        <f>IFERROR(IF(VLOOKUP($A226,EU_Extra!$A:$AD,COLUMN(EU_Extra!H$3),FALSE)=0,"",VLOOKUP($A226,EU_Extra!$A:$AD,COLUMN(EU_Extra!H$3),FALSE)),"")</f>
        <v>0.82439999999999991</v>
      </c>
      <c r="J226" s="3">
        <f>IFERROR(IF(VLOOKUP($A226,EU_Extra!$A:$AD,COLUMN(EU_Extra!I$3),FALSE)=0,"",VLOOKUP($A226,EU_Extra!$A:$AD,COLUMN(EU_Extra!I$3),FALSE)),"")</f>
        <v>0.3201</v>
      </c>
      <c r="K226" s="3">
        <f>IFERROR(IF(VLOOKUP($A226,EU_Extra!$A:$AD,COLUMN(EU_Extra!J$3),FALSE)=0,"",VLOOKUP($A226,EU_Extra!$A:$AD,COLUMN(EU_Extra!J$3),FALSE)),"")</f>
        <v>7.6499999999999999E-2</v>
      </c>
      <c r="L226" s="3">
        <f>IFERROR(IF(VLOOKUP($A226,EU_Extra!$A:$AD,COLUMN(EU_Extra!K$3),FALSE)=0,"",VLOOKUP($A226,EU_Extra!$A:$AD,COLUMN(EU_Extra!K$3),FALSE)),"")</f>
        <v>2.46E-2</v>
      </c>
      <c r="M226" s="3" t="str">
        <f>IFERROR(IF(VLOOKUP($A226,EU_Extra!$A:$AD,COLUMN(EU_Extra!L$3),FALSE)=0,"",VLOOKUP($A226,EU_Extra!$A:$AD,COLUMN(EU_Extra!L$3),FALSE)),"")</f>
        <v/>
      </c>
      <c r="N226" s="3">
        <f>IFERROR(IF(VLOOKUP($A226,EU_Extra!$A:$AD,COLUMN(EU_Extra!M$3),FALSE)=0,"",VLOOKUP($A226,EU_Extra!$A:$AD,COLUMN(EU_Extra!M$3),FALSE)),"")</f>
        <v>3.1999999999999997E-3</v>
      </c>
      <c r="O226" s="3">
        <f>IFERROR(IF(VLOOKUP($A226,EU_Extra!$A:$AD,COLUMN(EU_Extra!N$3),FALSE)=0,"",VLOOKUP($A226,EU_Extra!$A:$AD,COLUMN(EU_Extra!N$3),FALSE)),"")</f>
        <v>0.11089199999999999</v>
      </c>
      <c r="P226" s="3">
        <f>IFERROR(IF(VLOOKUP($A226,EU_Extra!$A:$AD,COLUMN(EU_Extra!O$3),FALSE)=0,"",VLOOKUP($A226,EU_Extra!$A:$AD,COLUMN(EU_Extra!O$3),FALSE)),"")</f>
        <v>5.2299999999999999E-2</v>
      </c>
      <c r="Q226" s="3">
        <f>IFERROR(IF(VLOOKUP($A226,EU_Extra!$A:$AD,COLUMN(EU_Extra!P$3),FALSE)=0,"",VLOOKUP($A226,EU_Extra!$A:$AD,COLUMN(EU_Extra!P$3),FALSE)),"")</f>
        <v>5.5119999999999995E-3</v>
      </c>
      <c r="R226" s="3">
        <f>IFERROR(IF(VLOOKUP($A226,EU_Extra!$A:$AD,COLUMN(EU_Extra!Q$3),FALSE)=0,"",VLOOKUP($A226,EU_Extra!$A:$AD,COLUMN(EU_Extra!Q$3),FALSE)),"")</f>
        <v>8.8349999999999991E-3</v>
      </c>
      <c r="S226" s="3">
        <f>IFERROR(IF(VLOOKUP($A226,EU_Extra!$A:$AD,COLUMN(EU_Extra!R$3),FALSE)=0,"",VLOOKUP($A226,EU_Extra!$A:$AD,COLUMN(EU_Extra!R$3),FALSE)),"")</f>
        <v>1.9370759999999997E-2</v>
      </c>
      <c r="T226" s="3">
        <f>IFERROR(IF(VLOOKUP($A226,EU_Extra!$A:$AD,COLUMN(EU_Extra!S$3),FALSE)=0,"",VLOOKUP($A226,EU_Extra!$A:$AD,COLUMN(EU_Extra!S$3),FALSE)),"")</f>
        <v>1.780528E-2</v>
      </c>
      <c r="U226" s="3">
        <f>IFERROR(IF(VLOOKUP($A226,EU_Extra!$A:$AD,COLUMN(EU_Extra!T$3),FALSE)=0,"",VLOOKUP($A226,EU_Extra!$A:$AD,COLUMN(EU_Extra!T$3),FALSE)),"")</f>
        <v>1.687228E-2</v>
      </c>
      <c r="V226" s="3">
        <f>IFERROR(IF(VLOOKUP($A226,EU_Extra!$A:$AD,COLUMN(EU_Extra!U$3),FALSE)=0,"",VLOOKUP($A226,EU_Extra!$A:$AD,COLUMN(EU_Extra!U$3),FALSE)),"")</f>
        <v>1.5231249999999998</v>
      </c>
      <c r="W226" s="3">
        <f>IFERROR(IF(VLOOKUP($A226,EU_Extra!$A:$AD,COLUMN(EU_Extra!V$3),FALSE)=0,"",VLOOKUP($A226,EU_Extra!$A:$AD,COLUMN(EU_Extra!V$3),FALSE)),"")</f>
        <v>1.5831545199999999</v>
      </c>
      <c r="X226" s="3">
        <f>IFERROR(IF(VLOOKUP($A226,EU_Extra!$A:$AD,COLUMN(EU_Extra!W$3),FALSE)=0,"",VLOOKUP($A226,EU_Extra!$A:$AD,COLUMN(EU_Extra!W$3),FALSE)),"")</f>
        <v>0.15390319999999999</v>
      </c>
      <c r="Y226" s="3">
        <f>IFERROR(IF(VLOOKUP($A226,EU_Extra!$A:$AD,COLUMN(EU_Extra!X$3),FALSE)=0,"",VLOOKUP($A226,EU_Extra!$A:$AD,COLUMN(EU_Extra!X$3),FALSE)),"")</f>
        <v>1.5941E-2</v>
      </c>
      <c r="Z226" s="3">
        <f>IFERROR(IF(VLOOKUP($A226,EU_Extra!$A:$AD,COLUMN(EU_Extra!Y$3),FALSE)=0,"",VLOOKUP($A226,EU_Extra!$A:$AD,COLUMN(EU_Extra!Y$3),FALSE)),"")</f>
        <v>1.18922E-2</v>
      </c>
      <c r="AA226" s="157">
        <f t="shared" si="50"/>
        <v>0.59609999999999996</v>
      </c>
      <c r="AB226" s="3">
        <f t="shared" si="51"/>
        <v>1.8016106666666667E-2</v>
      </c>
      <c r="AC226" s="3">
        <f t="shared" si="52"/>
        <v>1.0867275733333333</v>
      </c>
      <c r="AD226" s="3">
        <f t="shared" si="53"/>
        <v>0.5843329066666666</v>
      </c>
      <c r="AE226" s="3">
        <f t="shared" si="54"/>
        <v>1.3916600000000001E-2</v>
      </c>
      <c r="AF226" s="3"/>
      <c r="AG226" s="3"/>
      <c r="AH226" s="3"/>
      <c r="AI226" s="3"/>
      <c r="AJ226" s="3" t="str">
        <f>IFERROR(IF(VLOOKUP($A226,EU_Extra!$A:$AD,COLUMN(EU_Extra!AC$3),FALSE)=0,"",VLOOKUP($A226,EU_Extra!$A:$AD,COLUMN(EU_Extra!AC$3),FALSE)),"")</f>
        <v/>
      </c>
      <c r="AK226" s="3" t="str">
        <f>IFERROR(IF(VLOOKUP($A226,EU_Extra!$A:$AD,COLUMN(EU_Extra!AD$3),FALSE)=0,"",VLOOKUP($A226,EU_Extra!$A:$AD,COLUMN(EU_Extra!AD$3),FALSE)),"")</f>
        <v/>
      </c>
      <c r="AO226" s="85" t="str">
        <f t="shared" si="55"/>
        <v>Ausfuhr_RW</v>
      </c>
      <c r="AP226" s="2" t="str">
        <f t="shared" si="56"/>
        <v>Ausfuhr</v>
      </c>
      <c r="AQ226" s="2" t="str">
        <f t="shared" si="57"/>
        <v>RW</v>
      </c>
      <c r="AR226" s="2" t="str">
        <f>VLOOKUP(AQ226,Countries!A:B,2,FALSE)</f>
        <v>Ruanda</v>
      </c>
      <c r="AS226" s="3">
        <f t="shared" si="58"/>
        <v>1.18922E-2</v>
      </c>
      <c r="AT226" s="3">
        <f t="shared" si="59"/>
        <v>0.5843329066666666</v>
      </c>
      <c r="AU226" s="3">
        <f t="shared" si="60"/>
        <v>0.57244070666666658</v>
      </c>
      <c r="AV226" s="15" t="str">
        <f t="shared" si="61"/>
        <v/>
      </c>
      <c r="AW226" s="88">
        <f t="shared" si="62"/>
        <v>1.2462785454761436E-5</v>
      </c>
      <c r="AX226" s="89">
        <f t="shared" si="63"/>
        <v>4.0443155466479138E-4</v>
      </c>
    </row>
    <row r="227" spans="1:50">
      <c r="A227" s="85" t="str">
        <f t="shared" si="49"/>
        <v>Ausfuhr_RO</v>
      </c>
      <c r="B227" s="2" t="str">
        <f t="shared" si="64"/>
        <v>Ausfuhr</v>
      </c>
      <c r="C227" s="1" t="str">
        <f>Countries!A226</f>
        <v>RO</v>
      </c>
      <c r="D227" s="3" t="str">
        <f>IFERROR(IF(VLOOKUP($A227,EU_Extra!$A:$AD,COLUMN(EU_Extra!#REF!),FALSE)=0,"",VLOOKUP($A227,EU_Extra!$A:$AD,COLUMN(EU_Extra!#REF!),FALSE)),"")</f>
        <v/>
      </c>
      <c r="E227" s="3" t="str">
        <f>IFERROR(IF(VLOOKUP($A227,EU_Extra!$A:$AD,COLUMN(EU_Extra!#REF!),FALSE)=0,"",VLOOKUP($A227,EU_Extra!$A:$AD,COLUMN(EU_Extra!#REF!),FALSE)),"")</f>
        <v/>
      </c>
      <c r="F227" s="3" t="str">
        <f>IFERROR(IF(VLOOKUP($A227,EU_Extra!$A:$AD,COLUMN(EU_Extra!E$3),FALSE)=0,"",VLOOKUP($A227,EU_Extra!$A:$AD,COLUMN(EU_Extra!E$3),FALSE)),"")</f>
        <v/>
      </c>
      <c r="G227" s="3" t="str">
        <f>IFERROR(IF(VLOOKUP($A227,EU_Extra!$A:$AD,COLUMN(EU_Extra!F$3),FALSE)=0,"",VLOOKUP($A227,EU_Extra!$A:$AD,COLUMN(EU_Extra!F$3),FALSE)),"")</f>
        <v/>
      </c>
      <c r="H227" s="3" t="str">
        <f>IFERROR(IF(VLOOKUP($A227,EU_Extra!$A:$AD,COLUMN(EU_Extra!G$3),FALSE)=0,"",VLOOKUP($A227,EU_Extra!$A:$AD,COLUMN(EU_Extra!G$3),FALSE)),"")</f>
        <v/>
      </c>
      <c r="I227" s="3" t="str">
        <f>IFERROR(IF(VLOOKUP($A227,EU_Extra!$A:$AD,COLUMN(EU_Extra!H$3),FALSE)=0,"",VLOOKUP($A227,EU_Extra!$A:$AD,COLUMN(EU_Extra!H$3),FALSE)),"")</f>
        <v/>
      </c>
      <c r="J227" s="3" t="str">
        <f>IFERROR(IF(VLOOKUP($A227,EU_Extra!$A:$AD,COLUMN(EU_Extra!I$3),FALSE)=0,"",VLOOKUP($A227,EU_Extra!$A:$AD,COLUMN(EU_Extra!I$3),FALSE)),"")</f>
        <v/>
      </c>
      <c r="K227" s="3" t="str">
        <f>IFERROR(IF(VLOOKUP($A227,EU_Extra!$A:$AD,COLUMN(EU_Extra!J$3),FALSE)=0,"",VLOOKUP($A227,EU_Extra!$A:$AD,COLUMN(EU_Extra!J$3),FALSE)),"")</f>
        <v/>
      </c>
      <c r="L227" s="3" t="str">
        <f>IFERROR(IF(VLOOKUP($A227,EU_Extra!$A:$AD,COLUMN(EU_Extra!K$3),FALSE)=0,"",VLOOKUP($A227,EU_Extra!$A:$AD,COLUMN(EU_Extra!K$3),FALSE)),"")</f>
        <v/>
      </c>
      <c r="M227" s="3" t="str">
        <f>IFERROR(IF(VLOOKUP($A227,EU_Extra!$A:$AD,COLUMN(EU_Extra!L$3),FALSE)=0,"",VLOOKUP($A227,EU_Extra!$A:$AD,COLUMN(EU_Extra!L$3),FALSE)),"")</f>
        <v/>
      </c>
      <c r="N227" s="3" t="str">
        <f>IFERROR(IF(VLOOKUP($A227,EU_Extra!$A:$AD,COLUMN(EU_Extra!M$3),FALSE)=0,"",VLOOKUP($A227,EU_Extra!$A:$AD,COLUMN(EU_Extra!M$3),FALSE)),"")</f>
        <v/>
      </c>
      <c r="O227" s="3" t="str">
        <f>IFERROR(IF(VLOOKUP($A227,EU_Extra!$A:$AD,COLUMN(EU_Extra!N$3),FALSE)=0,"",VLOOKUP($A227,EU_Extra!$A:$AD,COLUMN(EU_Extra!N$3),FALSE)),"")</f>
        <v/>
      </c>
      <c r="P227" s="3" t="str">
        <f>IFERROR(IF(VLOOKUP($A227,EU_Extra!$A:$AD,COLUMN(EU_Extra!O$3),FALSE)=0,"",VLOOKUP($A227,EU_Extra!$A:$AD,COLUMN(EU_Extra!O$3),FALSE)),"")</f>
        <v/>
      </c>
      <c r="Q227" s="3" t="str">
        <f>IFERROR(IF(VLOOKUP($A227,EU_Extra!$A:$AD,COLUMN(EU_Extra!P$3),FALSE)=0,"",VLOOKUP($A227,EU_Extra!$A:$AD,COLUMN(EU_Extra!P$3),FALSE)),"")</f>
        <v/>
      </c>
      <c r="R227" s="3" t="str">
        <f>IFERROR(IF(VLOOKUP($A227,EU_Extra!$A:$AD,COLUMN(EU_Extra!Q$3),FALSE)=0,"",VLOOKUP($A227,EU_Extra!$A:$AD,COLUMN(EU_Extra!Q$3),FALSE)),"")</f>
        <v/>
      </c>
      <c r="S227" s="3" t="str">
        <f>IFERROR(IF(VLOOKUP($A227,EU_Extra!$A:$AD,COLUMN(EU_Extra!R$3),FALSE)=0,"",VLOOKUP($A227,EU_Extra!$A:$AD,COLUMN(EU_Extra!R$3),FALSE)),"")</f>
        <v/>
      </c>
      <c r="T227" s="3" t="str">
        <f>IFERROR(IF(VLOOKUP($A227,EU_Extra!$A:$AD,COLUMN(EU_Extra!S$3),FALSE)=0,"",VLOOKUP($A227,EU_Extra!$A:$AD,COLUMN(EU_Extra!S$3),FALSE)),"")</f>
        <v/>
      </c>
      <c r="U227" s="3" t="str">
        <f>IFERROR(IF(VLOOKUP($A227,EU_Extra!$A:$AD,COLUMN(EU_Extra!T$3),FALSE)=0,"",VLOOKUP($A227,EU_Extra!$A:$AD,COLUMN(EU_Extra!T$3),FALSE)),"")</f>
        <v/>
      </c>
      <c r="V227" s="3" t="str">
        <f>IFERROR(IF(VLOOKUP($A227,EU_Extra!$A:$AD,COLUMN(EU_Extra!U$3),FALSE)=0,"",VLOOKUP($A227,EU_Extra!$A:$AD,COLUMN(EU_Extra!U$3),FALSE)),"")</f>
        <v/>
      </c>
      <c r="W227" s="3" t="str">
        <f>IFERROR(IF(VLOOKUP($A227,EU_Extra!$A:$AD,COLUMN(EU_Extra!V$3),FALSE)=0,"",VLOOKUP($A227,EU_Extra!$A:$AD,COLUMN(EU_Extra!V$3),FALSE)),"")</f>
        <v/>
      </c>
      <c r="X227" s="3" t="str">
        <f>IFERROR(IF(VLOOKUP($A227,EU_Extra!$A:$AD,COLUMN(EU_Extra!W$3),FALSE)=0,"",VLOOKUP($A227,EU_Extra!$A:$AD,COLUMN(EU_Extra!W$3),FALSE)),"")</f>
        <v/>
      </c>
      <c r="Y227" s="3" t="str">
        <f>IFERROR(IF(VLOOKUP($A227,EU_Extra!$A:$AD,COLUMN(EU_Extra!X$3),FALSE)=0,"",VLOOKUP($A227,EU_Extra!$A:$AD,COLUMN(EU_Extra!X$3),FALSE)),"")</f>
        <v/>
      </c>
      <c r="Z227" s="3" t="str">
        <f>IFERROR(IF(VLOOKUP($A227,EU_Extra!$A:$AD,COLUMN(EU_Extra!Y$3),FALSE)=0,"",VLOOKUP($A227,EU_Extra!$A:$AD,COLUMN(EU_Extra!Y$3),FALSE)),"")</f>
        <v/>
      </c>
      <c r="AA227" s="157">
        <f t="shared" si="50"/>
        <v>0</v>
      </c>
      <c r="AB227" s="3">
        <f t="shared" si="51"/>
        <v>0</v>
      </c>
      <c r="AC227" s="3">
        <f t="shared" si="52"/>
        <v>0</v>
      </c>
      <c r="AD227" s="3">
        <f t="shared" si="53"/>
        <v>0</v>
      </c>
      <c r="AE227" s="3" t="str">
        <f t="shared" si="54"/>
        <v/>
      </c>
      <c r="AF227" s="3"/>
      <c r="AG227" s="3"/>
      <c r="AH227" s="3"/>
      <c r="AI227" s="3"/>
      <c r="AJ227" s="3" t="str">
        <f>IFERROR(IF(VLOOKUP($A227,EU_Extra!$A:$AD,COLUMN(EU_Extra!AC$3),FALSE)=0,"",VLOOKUP($A227,EU_Extra!$A:$AD,COLUMN(EU_Extra!AC$3),FALSE)),"")</f>
        <v/>
      </c>
      <c r="AK227" s="3" t="str">
        <f>IFERROR(IF(VLOOKUP($A227,EU_Extra!$A:$AD,COLUMN(EU_Extra!AD$3),FALSE)=0,"",VLOOKUP($A227,EU_Extra!$A:$AD,COLUMN(EU_Extra!AD$3),FALSE)),"")</f>
        <v/>
      </c>
      <c r="AO227" s="85" t="str">
        <f t="shared" si="55"/>
        <v>Ausfuhr_RO</v>
      </c>
      <c r="AP227" s="2" t="str">
        <f t="shared" si="56"/>
        <v>Ausfuhr</v>
      </c>
      <c r="AQ227" s="2" t="str">
        <f t="shared" si="57"/>
        <v>RO</v>
      </c>
      <c r="AR227" s="2" t="str">
        <f>VLOOKUP(AQ227,Countries!A:B,2,FALSE)</f>
        <v>Rumänien</v>
      </c>
      <c r="AS227" s="3" t="str">
        <f t="shared" si="58"/>
        <v/>
      </c>
      <c r="AT227" s="3">
        <f t="shared" si="59"/>
        <v>0</v>
      </c>
      <c r="AU227" s="3" t="str">
        <f t="shared" si="60"/>
        <v/>
      </c>
      <c r="AV227" s="15" t="str">
        <f t="shared" si="61"/>
        <v/>
      </c>
      <c r="AW227" s="88" t="str">
        <f t="shared" si="62"/>
        <v/>
      </c>
      <c r="AX227" s="89">
        <f t="shared" si="63"/>
        <v>2.2399999999999997E-7</v>
      </c>
    </row>
    <row r="228" spans="1:50">
      <c r="A228" s="85" t="str">
        <f t="shared" ref="A228:A291" si="65">CONCATENATE(B228,"_",C228)</f>
        <v>Ausfuhr_RU</v>
      </c>
      <c r="B228" s="2" t="str">
        <f t="shared" ref="B228:B291" si="66">B227</f>
        <v>Ausfuhr</v>
      </c>
      <c r="C228" s="1" t="str">
        <f>Countries!A227</f>
        <v>RU</v>
      </c>
      <c r="D228" s="3" t="str">
        <f>IFERROR(IF(VLOOKUP($A228,EU_Extra!$A:$AD,COLUMN(EU_Extra!#REF!),FALSE)=0,"",VLOOKUP($A228,EU_Extra!$A:$AD,COLUMN(EU_Extra!#REF!),FALSE)),"")</f>
        <v/>
      </c>
      <c r="E228" s="3" t="str">
        <f>IFERROR(IF(VLOOKUP($A228,EU_Extra!$A:$AD,COLUMN(EU_Extra!#REF!),FALSE)=0,"",VLOOKUP($A228,EU_Extra!$A:$AD,COLUMN(EU_Extra!#REF!),FALSE)),"")</f>
        <v/>
      </c>
      <c r="F228" s="3">
        <f>IFERROR(IF(VLOOKUP($A228,EU_Extra!$A:$AD,COLUMN(EU_Extra!E$3),FALSE)=0,"",VLOOKUP($A228,EU_Extra!$A:$AD,COLUMN(EU_Extra!E$3),FALSE)),"")</f>
        <v>51.035847559999993</v>
      </c>
      <c r="G228" s="3">
        <f>IFERROR(IF(VLOOKUP($A228,EU_Extra!$A:$AD,COLUMN(EU_Extra!F$3),FALSE)=0,"",VLOOKUP($A228,EU_Extra!$A:$AD,COLUMN(EU_Extra!F$3),FALSE)),"")</f>
        <v>135.6183838</v>
      </c>
      <c r="H228" s="3">
        <f>IFERROR(IF(VLOOKUP($A228,EU_Extra!$A:$AD,COLUMN(EU_Extra!G$3),FALSE)=0,"",VLOOKUP($A228,EU_Extra!$A:$AD,COLUMN(EU_Extra!G$3),FALSE)),"")</f>
        <v>68.276102000000009</v>
      </c>
      <c r="I228" s="3">
        <f>IFERROR(IF(VLOOKUP($A228,EU_Extra!$A:$AD,COLUMN(EU_Extra!H$3),FALSE)=0,"",VLOOKUP($A228,EU_Extra!$A:$AD,COLUMN(EU_Extra!H$3),FALSE)),"")</f>
        <v>71.538257000000002</v>
      </c>
      <c r="J228" s="3">
        <f>IFERROR(IF(VLOOKUP($A228,EU_Extra!$A:$AD,COLUMN(EU_Extra!I$3),FALSE)=0,"",VLOOKUP($A228,EU_Extra!$A:$AD,COLUMN(EU_Extra!I$3),FALSE)),"")</f>
        <v>72.989489999999989</v>
      </c>
      <c r="K228" s="3">
        <f>IFERROR(IF(VLOOKUP($A228,EU_Extra!$A:$AD,COLUMN(EU_Extra!J$3),FALSE)=0,"",VLOOKUP($A228,EU_Extra!$A:$AD,COLUMN(EU_Extra!J$3),FALSE)),"")</f>
        <v>40.783250280000004</v>
      </c>
      <c r="L228" s="3">
        <f>IFERROR(IF(VLOOKUP($A228,EU_Extra!$A:$AD,COLUMN(EU_Extra!K$3),FALSE)=0,"",VLOOKUP($A228,EU_Extra!$A:$AD,COLUMN(EU_Extra!K$3),FALSE)),"")</f>
        <v>63.089119999999994</v>
      </c>
      <c r="M228" s="3">
        <f>IFERROR(IF(VLOOKUP($A228,EU_Extra!$A:$AD,COLUMN(EU_Extra!L$3),FALSE)=0,"",VLOOKUP($A228,EU_Extra!$A:$AD,COLUMN(EU_Extra!L$3),FALSE)),"")</f>
        <v>28.215815999999997</v>
      </c>
      <c r="N228" s="3">
        <f>IFERROR(IF(VLOOKUP($A228,EU_Extra!$A:$AD,COLUMN(EU_Extra!M$3),FALSE)=0,"",VLOOKUP($A228,EU_Extra!$A:$AD,COLUMN(EU_Extra!M$3),FALSE)),"")</f>
        <v>56.047225920000002</v>
      </c>
      <c r="O228" s="3">
        <f>IFERROR(IF(VLOOKUP($A228,EU_Extra!$A:$AD,COLUMN(EU_Extra!N$3),FALSE)=0,"",VLOOKUP($A228,EU_Extra!$A:$AD,COLUMN(EU_Extra!N$3),FALSE)),"")</f>
        <v>26.949422039999998</v>
      </c>
      <c r="P228" s="3">
        <f>IFERROR(IF(VLOOKUP($A228,EU_Extra!$A:$AD,COLUMN(EU_Extra!O$3),FALSE)=0,"",VLOOKUP($A228,EU_Extra!$A:$AD,COLUMN(EU_Extra!O$3),FALSE)),"")</f>
        <v>49.095375320000002</v>
      </c>
      <c r="Q228" s="3">
        <f>IFERROR(IF(VLOOKUP($A228,EU_Extra!$A:$AD,COLUMN(EU_Extra!P$3),FALSE)=0,"",VLOOKUP($A228,EU_Extra!$A:$AD,COLUMN(EU_Extra!P$3),FALSE)),"")</f>
        <v>45.951062359999995</v>
      </c>
      <c r="R228" s="3">
        <f>IFERROR(IF(VLOOKUP($A228,EU_Extra!$A:$AD,COLUMN(EU_Extra!Q$3),FALSE)=0,"",VLOOKUP($A228,EU_Extra!$A:$AD,COLUMN(EU_Extra!Q$3),FALSE)),"")</f>
        <v>34.573095079999995</v>
      </c>
      <c r="S228" s="3">
        <f>IFERROR(IF(VLOOKUP($A228,EU_Extra!$A:$AD,COLUMN(EU_Extra!R$3),FALSE)=0,"",VLOOKUP($A228,EU_Extra!$A:$AD,COLUMN(EU_Extra!R$3),FALSE)),"")</f>
        <v>43.361314280000002</v>
      </c>
      <c r="T228" s="3">
        <f>IFERROR(IF(VLOOKUP($A228,EU_Extra!$A:$AD,COLUMN(EU_Extra!S$3),FALSE)=0,"",VLOOKUP($A228,EU_Extra!$A:$AD,COLUMN(EU_Extra!S$3),FALSE)),"")</f>
        <v>42.25270012</v>
      </c>
      <c r="U228" s="3">
        <f>IFERROR(IF(VLOOKUP($A228,EU_Extra!$A:$AD,COLUMN(EU_Extra!T$3),FALSE)=0,"",VLOOKUP($A228,EU_Extra!$A:$AD,COLUMN(EU_Extra!T$3),FALSE)),"")</f>
        <v>33.370436159999997</v>
      </c>
      <c r="V228" s="3">
        <f>IFERROR(IF(VLOOKUP($A228,EU_Extra!$A:$AD,COLUMN(EU_Extra!U$3),FALSE)=0,"",VLOOKUP($A228,EU_Extra!$A:$AD,COLUMN(EU_Extra!U$3),FALSE)),"")</f>
        <v>42.980314</v>
      </c>
      <c r="W228" s="3">
        <f>IFERROR(IF(VLOOKUP($A228,EU_Extra!$A:$AD,COLUMN(EU_Extra!V$3),FALSE)=0,"",VLOOKUP($A228,EU_Extra!$A:$AD,COLUMN(EU_Extra!V$3),FALSE)),"")</f>
        <v>32.311779880000003</v>
      </c>
      <c r="X228" s="3">
        <f>IFERROR(IF(VLOOKUP($A228,EU_Extra!$A:$AD,COLUMN(EU_Extra!W$3),FALSE)=0,"",VLOOKUP($A228,EU_Extra!$A:$AD,COLUMN(EU_Extra!W$3),FALSE)),"")</f>
        <v>1.9090053999999999</v>
      </c>
      <c r="Y228" s="3">
        <f>IFERROR(IF(VLOOKUP($A228,EU_Extra!$A:$AD,COLUMN(EU_Extra!X$3),FALSE)=0,"",VLOOKUP($A228,EU_Extra!$A:$AD,COLUMN(EU_Extra!X$3),FALSE)),"")</f>
        <v>6.8605787599999992</v>
      </c>
      <c r="Z228" s="3">
        <f>IFERROR(IF(VLOOKUP($A228,EU_Extra!$A:$AD,COLUMN(EU_Extra!Y$3),FALSE)=0,"",VLOOKUP($A228,EU_Extra!$A:$AD,COLUMN(EU_Extra!Y$3),FALSE)),"")</f>
        <v>2.02116696</v>
      </c>
      <c r="AA228" s="157">
        <f t="shared" si="50"/>
        <v>70.934616333333338</v>
      </c>
      <c r="AB228" s="3">
        <f t="shared" si="51"/>
        <v>39.661483519999997</v>
      </c>
      <c r="AC228" s="3">
        <f t="shared" si="52"/>
        <v>25.733699760000004</v>
      </c>
      <c r="AD228" s="3">
        <f t="shared" si="53"/>
        <v>13.693788013333332</v>
      </c>
      <c r="AE228" s="3">
        <f t="shared" si="54"/>
        <v>4.4408728599999998</v>
      </c>
      <c r="AF228" s="3"/>
      <c r="AG228" s="3"/>
      <c r="AH228" s="3"/>
      <c r="AI228" s="3"/>
      <c r="AJ228" s="3" t="str">
        <f>IFERROR(IF(VLOOKUP($A228,EU_Extra!$A:$AD,COLUMN(EU_Extra!AC$3),FALSE)=0,"",VLOOKUP($A228,EU_Extra!$A:$AD,COLUMN(EU_Extra!AC$3),FALSE)),"")</f>
        <v/>
      </c>
      <c r="AK228" s="3" t="str">
        <f>IFERROR(IF(VLOOKUP($A228,EU_Extra!$A:$AD,COLUMN(EU_Extra!AD$3),FALSE)=0,"",VLOOKUP($A228,EU_Extra!$A:$AD,COLUMN(EU_Extra!AD$3),FALSE)),"")</f>
        <v/>
      </c>
      <c r="AO228" s="85" t="str">
        <f t="shared" si="55"/>
        <v>Ausfuhr_RU</v>
      </c>
      <c r="AP228" s="2" t="str">
        <f t="shared" si="56"/>
        <v>Ausfuhr</v>
      </c>
      <c r="AQ228" s="2" t="str">
        <f t="shared" si="57"/>
        <v>RU</v>
      </c>
      <c r="AR228" s="2" t="str">
        <f>VLOOKUP(AQ228,Countries!A:B,2,FALSE)</f>
        <v>Russland</v>
      </c>
      <c r="AS228" s="3">
        <f t="shared" si="58"/>
        <v>2.02116696</v>
      </c>
      <c r="AT228" s="3">
        <f t="shared" si="59"/>
        <v>13.693788013333332</v>
      </c>
      <c r="AU228" s="3">
        <f t="shared" si="60"/>
        <v>11.672621053333332</v>
      </c>
      <c r="AV228" s="15">
        <f t="shared" si="61"/>
        <v>5.7751891551284302</v>
      </c>
      <c r="AW228" s="88">
        <f t="shared" si="62"/>
        <v>2.0804666675343828E-3</v>
      </c>
      <c r="AX228" s="89">
        <f t="shared" si="63"/>
        <v>9.4728153634810047E-3</v>
      </c>
    </row>
    <row r="229" spans="1:50">
      <c r="A229" s="85" t="str">
        <f t="shared" si="65"/>
        <v>Ausfuhr_SB</v>
      </c>
      <c r="B229" s="2" t="str">
        <f t="shared" si="66"/>
        <v>Ausfuhr</v>
      </c>
      <c r="C229" s="1" t="str">
        <f>Countries!A228</f>
        <v>SB</v>
      </c>
      <c r="D229" s="3" t="str">
        <f>IFERROR(IF(VLOOKUP($A229,EU_Extra!$A:$AD,COLUMN(EU_Extra!#REF!),FALSE)=0,"",VLOOKUP($A229,EU_Extra!$A:$AD,COLUMN(EU_Extra!#REF!),FALSE)),"")</f>
        <v/>
      </c>
      <c r="E229" s="3" t="str">
        <f>IFERROR(IF(VLOOKUP($A229,EU_Extra!$A:$AD,COLUMN(EU_Extra!#REF!),FALSE)=0,"",VLOOKUP($A229,EU_Extra!$A:$AD,COLUMN(EU_Extra!#REF!),FALSE)),"")</f>
        <v/>
      </c>
      <c r="F229" s="3" t="str">
        <f>IFERROR(IF(VLOOKUP($A229,EU_Extra!$A:$AD,COLUMN(EU_Extra!E$3),FALSE)=0,"",VLOOKUP($A229,EU_Extra!$A:$AD,COLUMN(EU_Extra!E$3),FALSE)),"")</f>
        <v/>
      </c>
      <c r="G229" s="3" t="str">
        <f>IFERROR(IF(VLOOKUP($A229,EU_Extra!$A:$AD,COLUMN(EU_Extra!F$3),FALSE)=0,"",VLOOKUP($A229,EU_Extra!$A:$AD,COLUMN(EU_Extra!F$3),FALSE)),"")</f>
        <v/>
      </c>
      <c r="H229" s="3">
        <f>IFERROR(IF(VLOOKUP($A229,EU_Extra!$A:$AD,COLUMN(EU_Extra!G$3),FALSE)=0,"",VLOOKUP($A229,EU_Extra!$A:$AD,COLUMN(EU_Extra!G$3),FALSE)),"")</f>
        <v>0.1075</v>
      </c>
      <c r="I229" s="3">
        <f>IFERROR(IF(VLOOKUP($A229,EU_Extra!$A:$AD,COLUMN(EU_Extra!H$3),FALSE)=0,"",VLOOKUP($A229,EU_Extra!$A:$AD,COLUMN(EU_Extra!H$3),FALSE)),"")</f>
        <v>2.1499999999999998E-2</v>
      </c>
      <c r="J229" s="3">
        <f>IFERROR(IF(VLOOKUP($A229,EU_Extra!$A:$AD,COLUMN(EU_Extra!I$3),FALSE)=0,"",VLOOKUP($A229,EU_Extra!$A:$AD,COLUMN(EU_Extra!I$3),FALSE)),"")</f>
        <v>4.3999999999999997E-2</v>
      </c>
      <c r="K229" s="3" t="str">
        <f>IFERROR(IF(VLOOKUP($A229,EU_Extra!$A:$AD,COLUMN(EU_Extra!J$3),FALSE)=0,"",VLOOKUP($A229,EU_Extra!$A:$AD,COLUMN(EU_Extra!J$3),FALSE)),"")</f>
        <v/>
      </c>
      <c r="L229" s="3" t="str">
        <f>IFERROR(IF(VLOOKUP($A229,EU_Extra!$A:$AD,COLUMN(EU_Extra!K$3),FALSE)=0,"",VLOOKUP($A229,EU_Extra!$A:$AD,COLUMN(EU_Extra!K$3),FALSE)),"")</f>
        <v/>
      </c>
      <c r="M229" s="3" t="str">
        <f>IFERROR(IF(VLOOKUP($A229,EU_Extra!$A:$AD,COLUMN(EU_Extra!L$3),FALSE)=0,"",VLOOKUP($A229,EU_Extra!$A:$AD,COLUMN(EU_Extra!L$3),FALSE)),"")</f>
        <v/>
      </c>
      <c r="N229" s="3" t="str">
        <f>IFERROR(IF(VLOOKUP($A229,EU_Extra!$A:$AD,COLUMN(EU_Extra!M$3),FALSE)=0,"",VLOOKUP($A229,EU_Extra!$A:$AD,COLUMN(EU_Extra!M$3),FALSE)),"")</f>
        <v/>
      </c>
      <c r="O229" s="3" t="str">
        <f>IFERROR(IF(VLOOKUP($A229,EU_Extra!$A:$AD,COLUMN(EU_Extra!N$3),FALSE)=0,"",VLOOKUP($A229,EU_Extra!$A:$AD,COLUMN(EU_Extra!N$3),FALSE)),"")</f>
        <v/>
      </c>
      <c r="P229" s="3" t="str">
        <f>IFERROR(IF(VLOOKUP($A229,EU_Extra!$A:$AD,COLUMN(EU_Extra!O$3),FALSE)=0,"",VLOOKUP($A229,EU_Extra!$A:$AD,COLUMN(EU_Extra!O$3),FALSE)),"")</f>
        <v/>
      </c>
      <c r="Q229" s="3" t="str">
        <f>IFERROR(IF(VLOOKUP($A229,EU_Extra!$A:$AD,COLUMN(EU_Extra!P$3),FALSE)=0,"",VLOOKUP($A229,EU_Extra!$A:$AD,COLUMN(EU_Extra!P$3),FALSE)),"")</f>
        <v/>
      </c>
      <c r="R229" s="3" t="str">
        <f>IFERROR(IF(VLOOKUP($A229,EU_Extra!$A:$AD,COLUMN(EU_Extra!Q$3),FALSE)=0,"",VLOOKUP($A229,EU_Extra!$A:$AD,COLUMN(EU_Extra!Q$3),FALSE)),"")</f>
        <v/>
      </c>
      <c r="S229" s="3" t="str">
        <f>IFERROR(IF(VLOOKUP($A229,EU_Extra!$A:$AD,COLUMN(EU_Extra!R$3),FALSE)=0,"",VLOOKUP($A229,EU_Extra!$A:$AD,COLUMN(EU_Extra!R$3),FALSE)),"")</f>
        <v/>
      </c>
      <c r="T229" s="3" t="str">
        <f>IFERROR(IF(VLOOKUP($A229,EU_Extra!$A:$AD,COLUMN(EU_Extra!S$3),FALSE)=0,"",VLOOKUP($A229,EU_Extra!$A:$AD,COLUMN(EU_Extra!S$3),FALSE)),"")</f>
        <v/>
      </c>
      <c r="U229" s="3" t="str">
        <f>IFERROR(IF(VLOOKUP($A229,EU_Extra!$A:$AD,COLUMN(EU_Extra!T$3),FALSE)=0,"",VLOOKUP($A229,EU_Extra!$A:$AD,COLUMN(EU_Extra!T$3),FALSE)),"")</f>
        <v/>
      </c>
      <c r="V229" s="3" t="str">
        <f>IFERROR(IF(VLOOKUP($A229,EU_Extra!$A:$AD,COLUMN(EU_Extra!U$3),FALSE)=0,"",VLOOKUP($A229,EU_Extra!$A:$AD,COLUMN(EU_Extra!U$3),FALSE)),"")</f>
        <v/>
      </c>
      <c r="W229" s="3" t="str">
        <f>IFERROR(IF(VLOOKUP($A229,EU_Extra!$A:$AD,COLUMN(EU_Extra!V$3),FALSE)=0,"",VLOOKUP($A229,EU_Extra!$A:$AD,COLUMN(EU_Extra!V$3),FALSE)),"")</f>
        <v/>
      </c>
      <c r="X229" s="3" t="str">
        <f>IFERROR(IF(VLOOKUP($A229,EU_Extra!$A:$AD,COLUMN(EU_Extra!W$3),FALSE)=0,"",VLOOKUP($A229,EU_Extra!$A:$AD,COLUMN(EU_Extra!W$3),FALSE)),"")</f>
        <v/>
      </c>
      <c r="Y229" s="3" t="str">
        <f>IFERROR(IF(VLOOKUP($A229,EU_Extra!$A:$AD,COLUMN(EU_Extra!X$3),FALSE)=0,"",VLOOKUP($A229,EU_Extra!$A:$AD,COLUMN(EU_Extra!X$3),FALSE)),"")</f>
        <v/>
      </c>
      <c r="Z229" s="3" t="str">
        <f>IFERROR(IF(VLOOKUP($A229,EU_Extra!$A:$AD,COLUMN(EU_Extra!Y$3),FALSE)=0,"",VLOOKUP($A229,EU_Extra!$A:$AD,COLUMN(EU_Extra!Y$3),FALSE)),"")</f>
        <v/>
      </c>
      <c r="AA229" s="157">
        <f t="shared" si="50"/>
        <v>5.7666666666666665E-2</v>
      </c>
      <c r="AB229" s="3">
        <f t="shared" si="51"/>
        <v>0</v>
      </c>
      <c r="AC229" s="3">
        <f t="shared" si="52"/>
        <v>0</v>
      </c>
      <c r="AD229" s="3">
        <f t="shared" si="53"/>
        <v>0</v>
      </c>
      <c r="AE229" s="3" t="str">
        <f t="shared" si="54"/>
        <v/>
      </c>
      <c r="AF229" s="3"/>
      <c r="AG229" s="3"/>
      <c r="AH229" s="3"/>
      <c r="AI229" s="3"/>
      <c r="AJ229" s="3" t="str">
        <f>IFERROR(IF(VLOOKUP($A229,EU_Extra!$A:$AD,COLUMN(EU_Extra!AC$3),FALSE)=0,"",VLOOKUP($A229,EU_Extra!$A:$AD,COLUMN(EU_Extra!AC$3),FALSE)),"")</f>
        <v/>
      </c>
      <c r="AK229" s="3" t="str">
        <f>IFERROR(IF(VLOOKUP($A229,EU_Extra!$A:$AD,COLUMN(EU_Extra!AD$3),FALSE)=0,"",VLOOKUP($A229,EU_Extra!$A:$AD,COLUMN(EU_Extra!AD$3),FALSE)),"")</f>
        <v/>
      </c>
      <c r="AO229" s="85" t="str">
        <f t="shared" si="55"/>
        <v>Ausfuhr_SB</v>
      </c>
      <c r="AP229" s="2" t="str">
        <f t="shared" si="56"/>
        <v>Ausfuhr</v>
      </c>
      <c r="AQ229" s="2" t="str">
        <f t="shared" si="57"/>
        <v>SB</v>
      </c>
      <c r="AR229" s="2" t="str">
        <f>VLOOKUP(AQ229,Countries!A:B,2,FALSE)</f>
        <v>Salomoneninseln</v>
      </c>
      <c r="AS229" s="3" t="str">
        <f t="shared" si="58"/>
        <v/>
      </c>
      <c r="AT229" s="3">
        <f t="shared" si="59"/>
        <v>0</v>
      </c>
      <c r="AU229" s="3" t="str">
        <f t="shared" si="60"/>
        <v/>
      </c>
      <c r="AV229" s="15" t="str">
        <f t="shared" si="61"/>
        <v/>
      </c>
      <c r="AW229" s="88" t="str">
        <f t="shared" si="62"/>
        <v/>
      </c>
      <c r="AX229" s="89">
        <f t="shared" si="63"/>
        <v>2.2599999999999996E-7</v>
      </c>
    </row>
    <row r="230" spans="1:50">
      <c r="A230" s="85" t="str">
        <f t="shared" si="65"/>
        <v>Ausfuhr_ZM</v>
      </c>
      <c r="B230" s="2" t="str">
        <f t="shared" si="66"/>
        <v>Ausfuhr</v>
      </c>
      <c r="C230" s="1" t="str">
        <f>Countries!A229</f>
        <v>ZM</v>
      </c>
      <c r="D230" s="3" t="str">
        <f>IFERROR(IF(VLOOKUP($A230,EU_Extra!$A:$AD,COLUMN(EU_Extra!#REF!),FALSE)=0,"",VLOOKUP($A230,EU_Extra!$A:$AD,COLUMN(EU_Extra!#REF!),FALSE)),"")</f>
        <v/>
      </c>
      <c r="E230" s="3" t="str">
        <f>IFERROR(IF(VLOOKUP($A230,EU_Extra!$A:$AD,COLUMN(EU_Extra!#REF!),FALSE)=0,"",VLOOKUP($A230,EU_Extra!$A:$AD,COLUMN(EU_Extra!#REF!),FALSE)),"")</f>
        <v/>
      </c>
      <c r="F230" s="3" t="str">
        <f>IFERROR(IF(VLOOKUP($A230,EU_Extra!$A:$AD,COLUMN(EU_Extra!E$3),FALSE)=0,"",VLOOKUP($A230,EU_Extra!$A:$AD,COLUMN(EU_Extra!E$3),FALSE)),"")</f>
        <v/>
      </c>
      <c r="G230" s="3" t="str">
        <f>IFERROR(IF(VLOOKUP($A230,EU_Extra!$A:$AD,COLUMN(EU_Extra!F$3),FALSE)=0,"",VLOOKUP($A230,EU_Extra!$A:$AD,COLUMN(EU_Extra!F$3),FALSE)),"")</f>
        <v/>
      </c>
      <c r="H230" s="3" t="str">
        <f>IFERROR(IF(VLOOKUP($A230,EU_Extra!$A:$AD,COLUMN(EU_Extra!G$3),FALSE)=0,"",VLOOKUP($A230,EU_Extra!$A:$AD,COLUMN(EU_Extra!G$3),FALSE)),"")</f>
        <v/>
      </c>
      <c r="I230" s="3" t="str">
        <f>IFERROR(IF(VLOOKUP($A230,EU_Extra!$A:$AD,COLUMN(EU_Extra!H$3),FALSE)=0,"",VLOOKUP($A230,EU_Extra!$A:$AD,COLUMN(EU_Extra!H$3),FALSE)),"")</f>
        <v/>
      </c>
      <c r="J230" s="3">
        <f>IFERROR(IF(VLOOKUP($A230,EU_Extra!$A:$AD,COLUMN(EU_Extra!I$3),FALSE)=0,"",VLOOKUP($A230,EU_Extra!$A:$AD,COLUMN(EU_Extra!I$3),FALSE)),"")</f>
        <v>4.5999999999999999E-2</v>
      </c>
      <c r="K230" s="3" t="str">
        <f>IFERROR(IF(VLOOKUP($A230,EU_Extra!$A:$AD,COLUMN(EU_Extra!J$3),FALSE)=0,"",VLOOKUP($A230,EU_Extra!$A:$AD,COLUMN(EU_Extra!J$3),FALSE)),"")</f>
        <v/>
      </c>
      <c r="L230" s="3" t="str">
        <f>IFERROR(IF(VLOOKUP($A230,EU_Extra!$A:$AD,COLUMN(EU_Extra!K$3),FALSE)=0,"",VLOOKUP($A230,EU_Extra!$A:$AD,COLUMN(EU_Extra!K$3),FALSE)),"")</f>
        <v/>
      </c>
      <c r="M230" s="3" t="str">
        <f>IFERROR(IF(VLOOKUP($A230,EU_Extra!$A:$AD,COLUMN(EU_Extra!L$3),FALSE)=0,"",VLOOKUP($A230,EU_Extra!$A:$AD,COLUMN(EU_Extra!L$3),FALSE)),"")</f>
        <v/>
      </c>
      <c r="N230" s="3" t="str">
        <f>IFERROR(IF(VLOOKUP($A230,EU_Extra!$A:$AD,COLUMN(EU_Extra!M$3),FALSE)=0,"",VLOOKUP($A230,EU_Extra!$A:$AD,COLUMN(EU_Extra!M$3),FALSE)),"")</f>
        <v/>
      </c>
      <c r="O230" s="3" t="str">
        <f>IFERROR(IF(VLOOKUP($A230,EU_Extra!$A:$AD,COLUMN(EU_Extra!N$3),FALSE)=0,"",VLOOKUP($A230,EU_Extra!$A:$AD,COLUMN(EU_Extra!N$3),FALSE)),"")</f>
        <v/>
      </c>
      <c r="P230" s="3">
        <f>IFERROR(IF(VLOOKUP($A230,EU_Extra!$A:$AD,COLUMN(EU_Extra!O$3),FALSE)=0,"",VLOOKUP($A230,EU_Extra!$A:$AD,COLUMN(EU_Extra!O$3),FALSE)),"")</f>
        <v>1.03E-4</v>
      </c>
      <c r="Q230" s="3">
        <f>IFERROR(IF(VLOOKUP($A230,EU_Extra!$A:$AD,COLUMN(EU_Extra!P$3),FALSE)=0,"",VLOOKUP($A230,EU_Extra!$A:$AD,COLUMN(EU_Extra!P$3),FALSE)),"")</f>
        <v>8.2000000000000001E-5</v>
      </c>
      <c r="R230" s="3" t="str">
        <f>IFERROR(IF(VLOOKUP($A230,EU_Extra!$A:$AD,COLUMN(EU_Extra!Q$3),FALSE)=0,"",VLOOKUP($A230,EU_Extra!$A:$AD,COLUMN(EU_Extra!Q$3),FALSE)),"")</f>
        <v/>
      </c>
      <c r="S230" s="3" t="str">
        <f>IFERROR(IF(VLOOKUP($A230,EU_Extra!$A:$AD,COLUMN(EU_Extra!R$3),FALSE)=0,"",VLOOKUP($A230,EU_Extra!$A:$AD,COLUMN(EU_Extra!R$3),FALSE)),"")</f>
        <v/>
      </c>
      <c r="T230" s="3" t="str">
        <f>IFERROR(IF(VLOOKUP($A230,EU_Extra!$A:$AD,COLUMN(EU_Extra!S$3),FALSE)=0,"",VLOOKUP($A230,EU_Extra!$A:$AD,COLUMN(EU_Extra!S$3),FALSE)),"")</f>
        <v/>
      </c>
      <c r="U230" s="3" t="str">
        <f>IFERROR(IF(VLOOKUP($A230,EU_Extra!$A:$AD,COLUMN(EU_Extra!T$3),FALSE)=0,"",VLOOKUP($A230,EU_Extra!$A:$AD,COLUMN(EU_Extra!T$3),FALSE)),"")</f>
        <v/>
      </c>
      <c r="V230" s="3" t="str">
        <f>IFERROR(IF(VLOOKUP($A230,EU_Extra!$A:$AD,COLUMN(EU_Extra!U$3),FALSE)=0,"",VLOOKUP($A230,EU_Extra!$A:$AD,COLUMN(EU_Extra!U$3),FALSE)),"")</f>
        <v/>
      </c>
      <c r="W230" s="3" t="str">
        <f>IFERROR(IF(VLOOKUP($A230,EU_Extra!$A:$AD,COLUMN(EU_Extra!V$3),FALSE)=0,"",VLOOKUP($A230,EU_Extra!$A:$AD,COLUMN(EU_Extra!V$3),FALSE)),"")</f>
        <v/>
      </c>
      <c r="X230" s="3" t="str">
        <f>IFERROR(IF(VLOOKUP($A230,EU_Extra!$A:$AD,COLUMN(EU_Extra!W$3),FALSE)=0,"",VLOOKUP($A230,EU_Extra!$A:$AD,COLUMN(EU_Extra!W$3),FALSE)),"")</f>
        <v/>
      </c>
      <c r="Y230" s="3" t="str">
        <f>IFERROR(IF(VLOOKUP($A230,EU_Extra!$A:$AD,COLUMN(EU_Extra!X$3),FALSE)=0,"",VLOOKUP($A230,EU_Extra!$A:$AD,COLUMN(EU_Extra!X$3),FALSE)),"")</f>
        <v/>
      </c>
      <c r="Z230" s="3" t="str">
        <f>IFERROR(IF(VLOOKUP($A230,EU_Extra!$A:$AD,COLUMN(EU_Extra!Y$3),FALSE)=0,"",VLOOKUP($A230,EU_Extra!$A:$AD,COLUMN(EU_Extra!Y$3),FALSE)),"")</f>
        <v/>
      </c>
      <c r="AA230" s="157">
        <f t="shared" si="50"/>
        <v>4.5999999999999999E-2</v>
      </c>
      <c r="AB230" s="3">
        <f t="shared" si="51"/>
        <v>0</v>
      </c>
      <c r="AC230" s="3">
        <f t="shared" si="52"/>
        <v>0</v>
      </c>
      <c r="AD230" s="3">
        <f t="shared" si="53"/>
        <v>0</v>
      </c>
      <c r="AE230" s="3" t="str">
        <f t="shared" si="54"/>
        <v/>
      </c>
      <c r="AF230" s="3"/>
      <c r="AG230" s="3"/>
      <c r="AH230" s="3"/>
      <c r="AI230" s="3"/>
      <c r="AJ230" s="3" t="str">
        <f>IFERROR(IF(VLOOKUP($A230,EU_Extra!$A:$AD,COLUMN(EU_Extra!AC$3),FALSE)=0,"",VLOOKUP($A230,EU_Extra!$A:$AD,COLUMN(EU_Extra!AC$3),FALSE)),"")</f>
        <v/>
      </c>
      <c r="AK230" s="3" t="str">
        <f>IFERROR(IF(VLOOKUP($A230,EU_Extra!$A:$AD,COLUMN(EU_Extra!AD$3),FALSE)=0,"",VLOOKUP($A230,EU_Extra!$A:$AD,COLUMN(EU_Extra!AD$3),FALSE)),"")</f>
        <v/>
      </c>
      <c r="AO230" s="85" t="str">
        <f t="shared" si="55"/>
        <v>Ausfuhr_ZM</v>
      </c>
      <c r="AP230" s="2" t="str">
        <f t="shared" si="56"/>
        <v>Ausfuhr</v>
      </c>
      <c r="AQ230" s="2" t="str">
        <f t="shared" si="57"/>
        <v>ZM</v>
      </c>
      <c r="AR230" s="2" t="str">
        <f>VLOOKUP(AQ230,Countries!A:B,2,FALSE)</f>
        <v>Sambia</v>
      </c>
      <c r="AS230" s="3" t="str">
        <f t="shared" si="58"/>
        <v/>
      </c>
      <c r="AT230" s="3">
        <f t="shared" si="59"/>
        <v>0</v>
      </c>
      <c r="AU230" s="3" t="str">
        <f t="shared" si="60"/>
        <v/>
      </c>
      <c r="AV230" s="15" t="str">
        <f t="shared" si="61"/>
        <v/>
      </c>
      <c r="AW230" s="88" t="str">
        <f t="shared" si="62"/>
        <v/>
      </c>
      <c r="AX230" s="89">
        <f t="shared" si="63"/>
        <v>2.2699999999999995E-7</v>
      </c>
    </row>
    <row r="231" spans="1:50">
      <c r="A231" s="85" t="str">
        <f t="shared" si="65"/>
        <v>Ausfuhr_WS</v>
      </c>
      <c r="B231" s="2" t="str">
        <f t="shared" si="66"/>
        <v>Ausfuhr</v>
      </c>
      <c r="C231" s="1" t="str">
        <f>Countries!A230</f>
        <v>WS</v>
      </c>
      <c r="D231" s="3" t="str">
        <f>IFERROR(IF(VLOOKUP($A231,EU_Extra!$A:$AD,COLUMN(EU_Extra!#REF!),FALSE)=0,"",VLOOKUP($A231,EU_Extra!$A:$AD,COLUMN(EU_Extra!#REF!),FALSE)),"")</f>
        <v/>
      </c>
      <c r="E231" s="3" t="str">
        <f>IFERROR(IF(VLOOKUP($A231,EU_Extra!$A:$AD,COLUMN(EU_Extra!#REF!),FALSE)=0,"",VLOOKUP($A231,EU_Extra!$A:$AD,COLUMN(EU_Extra!#REF!),FALSE)),"")</f>
        <v/>
      </c>
      <c r="F231" s="3" t="str">
        <f>IFERROR(IF(VLOOKUP($A231,EU_Extra!$A:$AD,COLUMN(EU_Extra!E$3),FALSE)=0,"",VLOOKUP($A231,EU_Extra!$A:$AD,COLUMN(EU_Extra!E$3),FALSE)),"")</f>
        <v/>
      </c>
      <c r="G231" s="3" t="str">
        <f>IFERROR(IF(VLOOKUP($A231,EU_Extra!$A:$AD,COLUMN(EU_Extra!F$3),FALSE)=0,"",VLOOKUP($A231,EU_Extra!$A:$AD,COLUMN(EU_Extra!F$3),FALSE)),"")</f>
        <v/>
      </c>
      <c r="H231" s="3" t="str">
        <f>IFERROR(IF(VLOOKUP($A231,EU_Extra!$A:$AD,COLUMN(EU_Extra!G$3),FALSE)=0,"",VLOOKUP($A231,EU_Extra!$A:$AD,COLUMN(EU_Extra!G$3),FALSE)),"")</f>
        <v/>
      </c>
      <c r="I231" s="3" t="str">
        <f>IFERROR(IF(VLOOKUP($A231,EU_Extra!$A:$AD,COLUMN(EU_Extra!H$3),FALSE)=0,"",VLOOKUP($A231,EU_Extra!$A:$AD,COLUMN(EU_Extra!H$3),FALSE)),"")</f>
        <v/>
      </c>
      <c r="J231" s="3" t="str">
        <f>IFERROR(IF(VLOOKUP($A231,EU_Extra!$A:$AD,COLUMN(EU_Extra!I$3),FALSE)=0,"",VLOOKUP($A231,EU_Extra!$A:$AD,COLUMN(EU_Extra!I$3),FALSE)),"")</f>
        <v/>
      </c>
      <c r="K231" s="3" t="str">
        <f>IFERROR(IF(VLOOKUP($A231,EU_Extra!$A:$AD,COLUMN(EU_Extra!J$3),FALSE)=0,"",VLOOKUP($A231,EU_Extra!$A:$AD,COLUMN(EU_Extra!J$3),FALSE)),"")</f>
        <v/>
      </c>
      <c r="L231" s="3" t="str">
        <f>IFERROR(IF(VLOOKUP($A231,EU_Extra!$A:$AD,COLUMN(EU_Extra!K$3),FALSE)=0,"",VLOOKUP($A231,EU_Extra!$A:$AD,COLUMN(EU_Extra!K$3),FALSE)),"")</f>
        <v/>
      </c>
      <c r="M231" s="3" t="str">
        <f>IFERROR(IF(VLOOKUP($A231,EU_Extra!$A:$AD,COLUMN(EU_Extra!L$3),FALSE)=0,"",VLOOKUP($A231,EU_Extra!$A:$AD,COLUMN(EU_Extra!L$3),FALSE)),"")</f>
        <v/>
      </c>
      <c r="N231" s="3" t="str">
        <f>IFERROR(IF(VLOOKUP($A231,EU_Extra!$A:$AD,COLUMN(EU_Extra!M$3),FALSE)=0,"",VLOOKUP($A231,EU_Extra!$A:$AD,COLUMN(EU_Extra!M$3),FALSE)),"")</f>
        <v/>
      </c>
      <c r="O231" s="3" t="str">
        <f>IFERROR(IF(VLOOKUP($A231,EU_Extra!$A:$AD,COLUMN(EU_Extra!N$3),FALSE)=0,"",VLOOKUP($A231,EU_Extra!$A:$AD,COLUMN(EU_Extra!N$3),FALSE)),"")</f>
        <v/>
      </c>
      <c r="P231" s="3" t="str">
        <f>IFERROR(IF(VLOOKUP($A231,EU_Extra!$A:$AD,COLUMN(EU_Extra!O$3),FALSE)=0,"",VLOOKUP($A231,EU_Extra!$A:$AD,COLUMN(EU_Extra!O$3),FALSE)),"")</f>
        <v/>
      </c>
      <c r="Q231" s="3" t="str">
        <f>IFERROR(IF(VLOOKUP($A231,EU_Extra!$A:$AD,COLUMN(EU_Extra!P$3),FALSE)=0,"",VLOOKUP($A231,EU_Extra!$A:$AD,COLUMN(EU_Extra!P$3),FALSE)),"")</f>
        <v/>
      </c>
      <c r="R231" s="3" t="str">
        <f>IFERROR(IF(VLOOKUP($A231,EU_Extra!$A:$AD,COLUMN(EU_Extra!Q$3),FALSE)=0,"",VLOOKUP($A231,EU_Extra!$A:$AD,COLUMN(EU_Extra!Q$3),FALSE)),"")</f>
        <v/>
      </c>
      <c r="S231" s="3" t="str">
        <f>IFERROR(IF(VLOOKUP($A231,EU_Extra!$A:$AD,COLUMN(EU_Extra!R$3),FALSE)=0,"",VLOOKUP($A231,EU_Extra!$A:$AD,COLUMN(EU_Extra!R$3),FALSE)),"")</f>
        <v/>
      </c>
      <c r="T231" s="3" t="str">
        <f>IFERROR(IF(VLOOKUP($A231,EU_Extra!$A:$AD,COLUMN(EU_Extra!S$3),FALSE)=0,"",VLOOKUP($A231,EU_Extra!$A:$AD,COLUMN(EU_Extra!S$3),FALSE)),"")</f>
        <v/>
      </c>
      <c r="U231" s="3" t="str">
        <f>IFERROR(IF(VLOOKUP($A231,EU_Extra!$A:$AD,COLUMN(EU_Extra!T$3),FALSE)=0,"",VLOOKUP($A231,EU_Extra!$A:$AD,COLUMN(EU_Extra!T$3),FALSE)),"")</f>
        <v/>
      </c>
      <c r="V231" s="3" t="str">
        <f>IFERROR(IF(VLOOKUP($A231,EU_Extra!$A:$AD,COLUMN(EU_Extra!U$3),FALSE)=0,"",VLOOKUP($A231,EU_Extra!$A:$AD,COLUMN(EU_Extra!U$3),FALSE)),"")</f>
        <v/>
      </c>
      <c r="W231" s="3" t="str">
        <f>IFERROR(IF(VLOOKUP($A231,EU_Extra!$A:$AD,COLUMN(EU_Extra!V$3),FALSE)=0,"",VLOOKUP($A231,EU_Extra!$A:$AD,COLUMN(EU_Extra!V$3),FALSE)),"")</f>
        <v/>
      </c>
      <c r="X231" s="3" t="str">
        <f>IFERROR(IF(VLOOKUP($A231,EU_Extra!$A:$AD,COLUMN(EU_Extra!W$3),FALSE)=0,"",VLOOKUP($A231,EU_Extra!$A:$AD,COLUMN(EU_Extra!W$3),FALSE)),"")</f>
        <v/>
      </c>
      <c r="Y231" s="3" t="str">
        <f>IFERROR(IF(VLOOKUP($A231,EU_Extra!$A:$AD,COLUMN(EU_Extra!X$3),FALSE)=0,"",VLOOKUP($A231,EU_Extra!$A:$AD,COLUMN(EU_Extra!X$3),FALSE)),"")</f>
        <v/>
      </c>
      <c r="Z231" s="3" t="str">
        <f>IFERROR(IF(VLOOKUP($A231,EU_Extra!$A:$AD,COLUMN(EU_Extra!Y$3),FALSE)=0,"",VLOOKUP($A231,EU_Extra!$A:$AD,COLUMN(EU_Extra!Y$3),FALSE)),"")</f>
        <v/>
      </c>
      <c r="AA231" s="157">
        <f t="shared" si="50"/>
        <v>0</v>
      </c>
      <c r="AB231" s="3">
        <f t="shared" si="51"/>
        <v>0</v>
      </c>
      <c r="AC231" s="3">
        <f t="shared" si="52"/>
        <v>0</v>
      </c>
      <c r="AD231" s="3">
        <f t="shared" si="53"/>
        <v>0</v>
      </c>
      <c r="AE231" s="3" t="str">
        <f t="shared" si="54"/>
        <v/>
      </c>
      <c r="AF231" s="3"/>
      <c r="AG231" s="3"/>
      <c r="AH231" s="3"/>
      <c r="AI231" s="3"/>
      <c r="AJ231" s="3" t="str">
        <f>IFERROR(IF(VLOOKUP($A231,EU_Extra!$A:$AD,COLUMN(EU_Extra!AC$3),FALSE)=0,"",VLOOKUP($A231,EU_Extra!$A:$AD,COLUMN(EU_Extra!AC$3),FALSE)),"")</f>
        <v/>
      </c>
      <c r="AK231" s="3" t="str">
        <f>IFERROR(IF(VLOOKUP($A231,EU_Extra!$A:$AD,COLUMN(EU_Extra!AD$3),FALSE)=0,"",VLOOKUP($A231,EU_Extra!$A:$AD,COLUMN(EU_Extra!AD$3),FALSE)),"")</f>
        <v/>
      </c>
      <c r="AO231" s="85" t="str">
        <f t="shared" si="55"/>
        <v>Ausfuhr_WS</v>
      </c>
      <c r="AP231" s="2" t="str">
        <f t="shared" si="56"/>
        <v>Ausfuhr</v>
      </c>
      <c r="AQ231" s="2" t="str">
        <f t="shared" si="57"/>
        <v>WS</v>
      </c>
      <c r="AR231" s="2" t="str">
        <f>VLOOKUP(AQ231,Countries!A:B,2,FALSE)</f>
        <v>Samoa</v>
      </c>
      <c r="AS231" s="3" t="str">
        <f t="shared" si="58"/>
        <v/>
      </c>
      <c r="AT231" s="3">
        <f t="shared" si="59"/>
        <v>0</v>
      </c>
      <c r="AU231" s="3" t="str">
        <f t="shared" si="60"/>
        <v/>
      </c>
      <c r="AV231" s="15" t="str">
        <f t="shared" si="61"/>
        <v/>
      </c>
      <c r="AW231" s="88" t="str">
        <f t="shared" si="62"/>
        <v/>
      </c>
      <c r="AX231" s="89">
        <f t="shared" si="63"/>
        <v>2.2799999999999998E-7</v>
      </c>
    </row>
    <row r="232" spans="1:50">
      <c r="A232" s="85" t="str">
        <f t="shared" si="65"/>
        <v>Ausfuhr_SM</v>
      </c>
      <c r="B232" s="2" t="str">
        <f t="shared" si="66"/>
        <v>Ausfuhr</v>
      </c>
      <c r="C232" s="1" t="str">
        <f>Countries!A231</f>
        <v>SM</v>
      </c>
      <c r="D232" s="3" t="str">
        <f>IFERROR(IF(VLOOKUP($A232,EU_Extra!$A:$AD,COLUMN(EU_Extra!#REF!),FALSE)=0,"",VLOOKUP($A232,EU_Extra!$A:$AD,COLUMN(EU_Extra!#REF!),FALSE)),"")</f>
        <v/>
      </c>
      <c r="E232" s="3" t="str">
        <f>IFERROR(IF(VLOOKUP($A232,EU_Extra!$A:$AD,COLUMN(EU_Extra!#REF!),FALSE)=0,"",VLOOKUP($A232,EU_Extra!$A:$AD,COLUMN(EU_Extra!#REF!),FALSE)),"")</f>
        <v/>
      </c>
      <c r="F232" s="3" t="str">
        <f>IFERROR(IF(VLOOKUP($A232,EU_Extra!$A:$AD,COLUMN(EU_Extra!E$3),FALSE)=0,"",VLOOKUP($A232,EU_Extra!$A:$AD,COLUMN(EU_Extra!E$3),FALSE)),"")</f>
        <v/>
      </c>
      <c r="G232" s="3" t="str">
        <f>IFERROR(IF(VLOOKUP($A232,EU_Extra!$A:$AD,COLUMN(EU_Extra!F$3),FALSE)=0,"",VLOOKUP($A232,EU_Extra!$A:$AD,COLUMN(EU_Extra!F$3),FALSE)),"")</f>
        <v/>
      </c>
      <c r="H232" s="3" t="str">
        <f>IFERROR(IF(VLOOKUP($A232,EU_Extra!$A:$AD,COLUMN(EU_Extra!G$3),FALSE)=0,"",VLOOKUP($A232,EU_Extra!$A:$AD,COLUMN(EU_Extra!G$3),FALSE)),"")</f>
        <v/>
      </c>
      <c r="I232" s="3" t="str">
        <f>IFERROR(IF(VLOOKUP($A232,EU_Extra!$A:$AD,COLUMN(EU_Extra!H$3),FALSE)=0,"",VLOOKUP($A232,EU_Extra!$A:$AD,COLUMN(EU_Extra!H$3),FALSE)),"")</f>
        <v/>
      </c>
      <c r="J232" s="3" t="str">
        <f>IFERROR(IF(VLOOKUP($A232,EU_Extra!$A:$AD,COLUMN(EU_Extra!I$3),FALSE)=0,"",VLOOKUP($A232,EU_Extra!$A:$AD,COLUMN(EU_Extra!I$3),FALSE)),"")</f>
        <v/>
      </c>
      <c r="K232" s="3" t="str">
        <f>IFERROR(IF(VLOOKUP($A232,EU_Extra!$A:$AD,COLUMN(EU_Extra!J$3),FALSE)=0,"",VLOOKUP($A232,EU_Extra!$A:$AD,COLUMN(EU_Extra!J$3),FALSE)),"")</f>
        <v/>
      </c>
      <c r="L232" s="3" t="str">
        <f>IFERROR(IF(VLOOKUP($A232,EU_Extra!$A:$AD,COLUMN(EU_Extra!K$3),FALSE)=0,"",VLOOKUP($A232,EU_Extra!$A:$AD,COLUMN(EU_Extra!K$3),FALSE)),"")</f>
        <v/>
      </c>
      <c r="M232" s="3" t="str">
        <f>IFERROR(IF(VLOOKUP($A232,EU_Extra!$A:$AD,COLUMN(EU_Extra!L$3),FALSE)=0,"",VLOOKUP($A232,EU_Extra!$A:$AD,COLUMN(EU_Extra!L$3),FALSE)),"")</f>
        <v/>
      </c>
      <c r="N232" s="3" t="str">
        <f>IFERROR(IF(VLOOKUP($A232,EU_Extra!$A:$AD,COLUMN(EU_Extra!M$3),FALSE)=0,"",VLOOKUP($A232,EU_Extra!$A:$AD,COLUMN(EU_Extra!M$3),FALSE)),"")</f>
        <v/>
      </c>
      <c r="O232" s="3" t="str">
        <f>IFERROR(IF(VLOOKUP($A232,EU_Extra!$A:$AD,COLUMN(EU_Extra!N$3),FALSE)=0,"",VLOOKUP($A232,EU_Extra!$A:$AD,COLUMN(EU_Extra!N$3),FALSE)),"")</f>
        <v/>
      </c>
      <c r="P232" s="3" t="str">
        <f>IFERROR(IF(VLOOKUP($A232,EU_Extra!$A:$AD,COLUMN(EU_Extra!O$3),FALSE)=0,"",VLOOKUP($A232,EU_Extra!$A:$AD,COLUMN(EU_Extra!O$3),FALSE)),"")</f>
        <v/>
      </c>
      <c r="Q232" s="3" t="str">
        <f>IFERROR(IF(VLOOKUP($A232,EU_Extra!$A:$AD,COLUMN(EU_Extra!P$3),FALSE)=0,"",VLOOKUP($A232,EU_Extra!$A:$AD,COLUMN(EU_Extra!P$3),FALSE)),"")</f>
        <v/>
      </c>
      <c r="R232" s="3">
        <f>IFERROR(IF(VLOOKUP($A232,EU_Extra!$A:$AD,COLUMN(EU_Extra!Q$3),FALSE)=0,"",VLOOKUP($A232,EU_Extra!$A:$AD,COLUMN(EU_Extra!Q$3),FALSE)),"")</f>
        <v>1.9999999999999999E-6</v>
      </c>
      <c r="S232" s="3">
        <f>IFERROR(IF(VLOOKUP($A232,EU_Extra!$A:$AD,COLUMN(EU_Extra!R$3),FALSE)=0,"",VLOOKUP($A232,EU_Extra!$A:$AD,COLUMN(EU_Extra!R$3),FALSE)),"")</f>
        <v>3.9999999999999998E-6</v>
      </c>
      <c r="T232" s="3" t="str">
        <f>IFERROR(IF(VLOOKUP($A232,EU_Extra!$A:$AD,COLUMN(EU_Extra!S$3),FALSE)=0,"",VLOOKUP($A232,EU_Extra!$A:$AD,COLUMN(EU_Extra!S$3),FALSE)),"")</f>
        <v/>
      </c>
      <c r="U232" s="3" t="str">
        <f>IFERROR(IF(VLOOKUP($A232,EU_Extra!$A:$AD,COLUMN(EU_Extra!T$3),FALSE)=0,"",VLOOKUP($A232,EU_Extra!$A:$AD,COLUMN(EU_Extra!T$3),FALSE)),"")</f>
        <v/>
      </c>
      <c r="V232" s="3" t="str">
        <f>IFERROR(IF(VLOOKUP($A232,EU_Extra!$A:$AD,COLUMN(EU_Extra!U$3),FALSE)=0,"",VLOOKUP($A232,EU_Extra!$A:$AD,COLUMN(EU_Extra!U$3),FALSE)),"")</f>
        <v/>
      </c>
      <c r="W232" s="3" t="str">
        <f>IFERROR(IF(VLOOKUP($A232,EU_Extra!$A:$AD,COLUMN(EU_Extra!V$3),FALSE)=0,"",VLOOKUP($A232,EU_Extra!$A:$AD,COLUMN(EU_Extra!V$3),FALSE)),"")</f>
        <v/>
      </c>
      <c r="X232" s="3" t="str">
        <f>IFERROR(IF(VLOOKUP($A232,EU_Extra!$A:$AD,COLUMN(EU_Extra!W$3),FALSE)=0,"",VLOOKUP($A232,EU_Extra!$A:$AD,COLUMN(EU_Extra!W$3),FALSE)),"")</f>
        <v/>
      </c>
      <c r="Y232" s="3" t="str">
        <f>IFERROR(IF(VLOOKUP($A232,EU_Extra!$A:$AD,COLUMN(EU_Extra!X$3),FALSE)=0,"",VLOOKUP($A232,EU_Extra!$A:$AD,COLUMN(EU_Extra!X$3),FALSE)),"")</f>
        <v/>
      </c>
      <c r="Z232" s="3" t="str">
        <f>IFERROR(IF(VLOOKUP($A232,EU_Extra!$A:$AD,COLUMN(EU_Extra!Y$3),FALSE)=0,"",VLOOKUP($A232,EU_Extra!$A:$AD,COLUMN(EU_Extra!Y$3),FALSE)),"")</f>
        <v/>
      </c>
      <c r="AA232" s="157">
        <f t="shared" si="50"/>
        <v>0</v>
      </c>
      <c r="AB232" s="3">
        <f t="shared" si="51"/>
        <v>3.9999999999999998E-6</v>
      </c>
      <c r="AC232" s="3">
        <f t="shared" si="52"/>
        <v>0</v>
      </c>
      <c r="AD232" s="3">
        <f t="shared" si="53"/>
        <v>0</v>
      </c>
      <c r="AE232" s="3" t="str">
        <f t="shared" si="54"/>
        <v/>
      </c>
      <c r="AF232" s="3"/>
      <c r="AG232" s="3"/>
      <c r="AH232" s="3"/>
      <c r="AI232" s="3"/>
      <c r="AJ232" s="3" t="str">
        <f>IFERROR(IF(VLOOKUP($A232,EU_Extra!$A:$AD,COLUMN(EU_Extra!AC$3),FALSE)=0,"",VLOOKUP($A232,EU_Extra!$A:$AD,COLUMN(EU_Extra!AC$3),FALSE)),"")</f>
        <v/>
      </c>
      <c r="AK232" s="3" t="str">
        <f>IFERROR(IF(VLOOKUP($A232,EU_Extra!$A:$AD,COLUMN(EU_Extra!AD$3),FALSE)=0,"",VLOOKUP($A232,EU_Extra!$A:$AD,COLUMN(EU_Extra!AD$3),FALSE)),"")</f>
        <v/>
      </c>
      <c r="AO232" s="85" t="str">
        <f t="shared" si="55"/>
        <v>Ausfuhr_SM</v>
      </c>
      <c r="AP232" s="2" t="str">
        <f t="shared" si="56"/>
        <v>Ausfuhr</v>
      </c>
      <c r="AQ232" s="2" t="str">
        <f t="shared" si="57"/>
        <v>SM</v>
      </c>
      <c r="AR232" s="2" t="str">
        <f>VLOOKUP(AQ232,Countries!A:B,2,FALSE)</f>
        <v>San Marino</v>
      </c>
      <c r="AS232" s="3" t="str">
        <f t="shared" si="58"/>
        <v/>
      </c>
      <c r="AT232" s="3">
        <f t="shared" si="59"/>
        <v>0</v>
      </c>
      <c r="AU232" s="3" t="str">
        <f t="shared" si="60"/>
        <v/>
      </c>
      <c r="AV232" s="15" t="str">
        <f t="shared" si="61"/>
        <v/>
      </c>
      <c r="AW232" s="88" t="str">
        <f t="shared" si="62"/>
        <v/>
      </c>
      <c r="AX232" s="89">
        <f t="shared" si="63"/>
        <v>2.2899999999999997E-7</v>
      </c>
    </row>
    <row r="233" spans="1:50">
      <c r="A233" s="85" t="str">
        <f t="shared" si="65"/>
        <v>Ausfuhr_ST</v>
      </c>
      <c r="B233" s="2" t="str">
        <f t="shared" si="66"/>
        <v>Ausfuhr</v>
      </c>
      <c r="C233" s="1" t="str">
        <f>Countries!A232</f>
        <v>ST</v>
      </c>
      <c r="D233" s="3" t="str">
        <f>IFERROR(IF(VLOOKUP($A233,EU_Extra!$A:$AD,COLUMN(EU_Extra!#REF!),FALSE)=0,"",VLOOKUP($A233,EU_Extra!$A:$AD,COLUMN(EU_Extra!#REF!),FALSE)),"")</f>
        <v/>
      </c>
      <c r="E233" s="3" t="str">
        <f>IFERROR(IF(VLOOKUP($A233,EU_Extra!$A:$AD,COLUMN(EU_Extra!#REF!),FALSE)=0,"",VLOOKUP($A233,EU_Extra!$A:$AD,COLUMN(EU_Extra!#REF!),FALSE)),"")</f>
        <v/>
      </c>
      <c r="F233" s="3">
        <f>IFERROR(IF(VLOOKUP($A233,EU_Extra!$A:$AD,COLUMN(EU_Extra!E$3),FALSE)=0,"",VLOOKUP($A233,EU_Extra!$A:$AD,COLUMN(EU_Extra!E$3),FALSE)),"")</f>
        <v>2.4785219999999999</v>
      </c>
      <c r="G233" s="3">
        <f>IFERROR(IF(VLOOKUP($A233,EU_Extra!$A:$AD,COLUMN(EU_Extra!F$3),FALSE)=0,"",VLOOKUP($A233,EU_Extra!$A:$AD,COLUMN(EU_Extra!F$3),FALSE)),"")</f>
        <v>2.0671999999999997</v>
      </c>
      <c r="H233" s="3">
        <f>IFERROR(IF(VLOOKUP($A233,EU_Extra!$A:$AD,COLUMN(EU_Extra!G$3),FALSE)=0,"",VLOOKUP($A233,EU_Extra!$A:$AD,COLUMN(EU_Extra!G$3),FALSE)),"")</f>
        <v>2.1398919999999997</v>
      </c>
      <c r="I233" s="3">
        <f>IFERROR(IF(VLOOKUP($A233,EU_Extra!$A:$AD,COLUMN(EU_Extra!H$3),FALSE)=0,"",VLOOKUP($A233,EU_Extra!$A:$AD,COLUMN(EU_Extra!H$3),FALSE)),"")</f>
        <v>2.5074000000000001</v>
      </c>
      <c r="J233" s="3">
        <f>IFERROR(IF(VLOOKUP($A233,EU_Extra!$A:$AD,COLUMN(EU_Extra!I$3),FALSE)=0,"",VLOOKUP($A233,EU_Extra!$A:$AD,COLUMN(EU_Extra!I$3),FALSE)),"")</f>
        <v>2.3927</v>
      </c>
      <c r="K233" s="3">
        <f>IFERROR(IF(VLOOKUP($A233,EU_Extra!$A:$AD,COLUMN(EU_Extra!J$3),FALSE)=0,"",VLOOKUP($A233,EU_Extra!$A:$AD,COLUMN(EU_Extra!J$3),FALSE)),"")</f>
        <v>0.77718399999999987</v>
      </c>
      <c r="L233" s="3">
        <f>IFERROR(IF(VLOOKUP($A233,EU_Extra!$A:$AD,COLUMN(EU_Extra!K$3),FALSE)=0,"",VLOOKUP($A233,EU_Extra!$A:$AD,COLUMN(EU_Extra!K$3),FALSE)),"")</f>
        <v>0.37089199999999994</v>
      </c>
      <c r="M233" s="3">
        <f>IFERROR(IF(VLOOKUP($A233,EU_Extra!$A:$AD,COLUMN(EU_Extra!L$3),FALSE)=0,"",VLOOKUP($A233,EU_Extra!$A:$AD,COLUMN(EU_Extra!L$3),FALSE)),"")</f>
        <v>9.0399999999999994E-2</v>
      </c>
      <c r="N233" s="3">
        <f>IFERROR(IF(VLOOKUP($A233,EU_Extra!$A:$AD,COLUMN(EU_Extra!M$3),FALSE)=0,"",VLOOKUP($A233,EU_Extra!$A:$AD,COLUMN(EU_Extra!M$3),FALSE)),"")</f>
        <v>6.8561999999999998E-2</v>
      </c>
      <c r="O233" s="3">
        <f>IFERROR(IF(VLOOKUP($A233,EU_Extra!$A:$AD,COLUMN(EU_Extra!N$3),FALSE)=0,"",VLOOKUP($A233,EU_Extra!$A:$AD,COLUMN(EU_Extra!N$3),FALSE)),"")</f>
        <v>0.183392</v>
      </c>
      <c r="P233" s="3">
        <f>IFERROR(IF(VLOOKUP($A233,EU_Extra!$A:$AD,COLUMN(EU_Extra!O$3),FALSE)=0,"",VLOOKUP($A233,EU_Extra!$A:$AD,COLUMN(EU_Extra!O$3),FALSE)),"")</f>
        <v>0.19219396</v>
      </c>
      <c r="Q233" s="3">
        <f>IFERROR(IF(VLOOKUP($A233,EU_Extra!$A:$AD,COLUMN(EU_Extra!P$3),FALSE)=0,"",VLOOKUP($A233,EU_Extra!$A:$AD,COLUMN(EU_Extra!P$3),FALSE)),"")</f>
        <v>0.50942303999999994</v>
      </c>
      <c r="R233" s="3">
        <f>IFERROR(IF(VLOOKUP($A233,EU_Extra!$A:$AD,COLUMN(EU_Extra!Q$3),FALSE)=0,"",VLOOKUP($A233,EU_Extra!$A:$AD,COLUMN(EU_Extra!Q$3),FALSE)),"")</f>
        <v>0.28906659999999995</v>
      </c>
      <c r="S233" s="3">
        <f>IFERROR(IF(VLOOKUP($A233,EU_Extra!$A:$AD,COLUMN(EU_Extra!R$3),FALSE)=0,"",VLOOKUP($A233,EU_Extra!$A:$AD,COLUMN(EU_Extra!R$3),FALSE)),"")</f>
        <v>0.68269000000000002</v>
      </c>
      <c r="T233" s="3">
        <f>IFERROR(IF(VLOOKUP($A233,EU_Extra!$A:$AD,COLUMN(EU_Extra!S$3),FALSE)=0,"",VLOOKUP($A233,EU_Extra!$A:$AD,COLUMN(EU_Extra!S$3),FALSE)),"")</f>
        <v>1.3101364</v>
      </c>
      <c r="U233" s="3">
        <f>IFERROR(IF(VLOOKUP($A233,EU_Extra!$A:$AD,COLUMN(EU_Extra!T$3),FALSE)=0,"",VLOOKUP($A233,EU_Extra!$A:$AD,COLUMN(EU_Extra!T$3),FALSE)),"")</f>
        <v>0.63385855999999996</v>
      </c>
      <c r="V233" s="3">
        <f>IFERROR(IF(VLOOKUP($A233,EU_Extra!$A:$AD,COLUMN(EU_Extra!U$3),FALSE)=0,"",VLOOKUP($A233,EU_Extra!$A:$AD,COLUMN(EU_Extra!U$3),FALSE)),"")</f>
        <v>0.27003388</v>
      </c>
      <c r="W233" s="3">
        <f>IFERROR(IF(VLOOKUP($A233,EU_Extra!$A:$AD,COLUMN(EU_Extra!V$3),FALSE)=0,"",VLOOKUP($A233,EU_Extra!$A:$AD,COLUMN(EU_Extra!V$3),FALSE)),"")</f>
        <v>0.49488659999999995</v>
      </c>
      <c r="X233" s="3">
        <f>IFERROR(IF(VLOOKUP($A233,EU_Extra!$A:$AD,COLUMN(EU_Extra!W$3),FALSE)=0,"",VLOOKUP($A233,EU_Extra!$A:$AD,COLUMN(EU_Extra!W$3),FALSE)),"")</f>
        <v>0.28990623999999998</v>
      </c>
      <c r="Y233" s="3">
        <f>IFERROR(IF(VLOOKUP($A233,EU_Extra!$A:$AD,COLUMN(EU_Extra!X$3),FALSE)=0,"",VLOOKUP($A233,EU_Extra!$A:$AD,COLUMN(EU_Extra!X$3),FALSE)),"")</f>
        <v>9.3793479999999985E-2</v>
      </c>
      <c r="Z233" s="3">
        <f>IFERROR(IF(VLOOKUP($A233,EU_Extra!$A:$AD,COLUMN(EU_Extra!Y$3),FALSE)=0,"",VLOOKUP($A233,EU_Extra!$A:$AD,COLUMN(EU_Extra!Y$3),FALSE)),"")</f>
        <v>2.4714799999999999E-2</v>
      </c>
      <c r="AA233" s="157">
        <f t="shared" si="50"/>
        <v>2.3466640000000001</v>
      </c>
      <c r="AB233" s="3">
        <f t="shared" si="51"/>
        <v>0.87556165333333336</v>
      </c>
      <c r="AC233" s="3">
        <f t="shared" si="52"/>
        <v>0.35160890666666661</v>
      </c>
      <c r="AD233" s="3">
        <f t="shared" si="53"/>
        <v>0.29286210666666662</v>
      </c>
      <c r="AE233" s="3">
        <f t="shared" si="54"/>
        <v>5.925413999999999E-2</v>
      </c>
      <c r="AF233" s="3"/>
      <c r="AG233" s="3"/>
      <c r="AH233" s="3"/>
      <c r="AI233" s="3"/>
      <c r="AJ233" s="3" t="str">
        <f>IFERROR(IF(VLOOKUP($A233,EU_Extra!$A:$AD,COLUMN(EU_Extra!AC$3),FALSE)=0,"",VLOOKUP($A233,EU_Extra!$A:$AD,COLUMN(EU_Extra!AC$3),FALSE)),"")</f>
        <v/>
      </c>
      <c r="AK233" s="3" t="str">
        <f>IFERROR(IF(VLOOKUP($A233,EU_Extra!$A:$AD,COLUMN(EU_Extra!AD$3),FALSE)=0,"",VLOOKUP($A233,EU_Extra!$A:$AD,COLUMN(EU_Extra!AD$3),FALSE)),"")</f>
        <v/>
      </c>
      <c r="AO233" s="85" t="str">
        <f t="shared" si="55"/>
        <v>Ausfuhr_ST</v>
      </c>
      <c r="AP233" s="2" t="str">
        <f t="shared" si="56"/>
        <v>Ausfuhr</v>
      </c>
      <c r="AQ233" s="2" t="str">
        <f t="shared" si="57"/>
        <v>ST</v>
      </c>
      <c r="AR233" s="2" t="str">
        <f>VLOOKUP(AQ233,Countries!A:B,2,FALSE)</f>
        <v>Sao Tome und Procipe</v>
      </c>
      <c r="AS233" s="3">
        <f t="shared" si="58"/>
        <v>2.4714799999999999E-2</v>
      </c>
      <c r="AT233" s="3">
        <f t="shared" si="59"/>
        <v>0.29286210666666662</v>
      </c>
      <c r="AU233" s="3">
        <f t="shared" si="60"/>
        <v>0.26814730666666664</v>
      </c>
      <c r="AV233" s="15" t="str">
        <f t="shared" si="61"/>
        <v/>
      </c>
      <c r="AW233" s="88">
        <f t="shared" si="62"/>
        <v>2.5667164658964523E-5</v>
      </c>
      <c r="AX233" s="89">
        <f t="shared" si="63"/>
        <v>2.0281549108093925E-4</v>
      </c>
    </row>
    <row r="234" spans="1:50">
      <c r="A234" s="85" t="str">
        <f t="shared" si="65"/>
        <v>Ausfuhr_SA</v>
      </c>
      <c r="B234" s="2" t="str">
        <f t="shared" si="66"/>
        <v>Ausfuhr</v>
      </c>
      <c r="C234" s="1" t="str">
        <f>Countries!A233</f>
        <v>SA</v>
      </c>
      <c r="D234" s="3" t="str">
        <f>IFERROR(IF(VLOOKUP($A234,EU_Extra!$A:$AD,COLUMN(EU_Extra!#REF!),FALSE)=0,"",VLOOKUP($A234,EU_Extra!$A:$AD,COLUMN(EU_Extra!#REF!),FALSE)),"")</f>
        <v/>
      </c>
      <c r="E234" s="3" t="str">
        <f>IFERROR(IF(VLOOKUP($A234,EU_Extra!$A:$AD,COLUMN(EU_Extra!#REF!),FALSE)=0,"",VLOOKUP($A234,EU_Extra!$A:$AD,COLUMN(EU_Extra!#REF!),FALSE)),"")</f>
        <v/>
      </c>
      <c r="F234" s="3">
        <f>IFERROR(IF(VLOOKUP($A234,EU_Extra!$A:$AD,COLUMN(EU_Extra!E$3),FALSE)=0,"",VLOOKUP($A234,EU_Extra!$A:$AD,COLUMN(EU_Extra!E$3),FALSE)),"")</f>
        <v>6.4319199999999999</v>
      </c>
      <c r="G234" s="3">
        <f>IFERROR(IF(VLOOKUP($A234,EU_Extra!$A:$AD,COLUMN(EU_Extra!F$3),FALSE)=0,"",VLOOKUP($A234,EU_Extra!$A:$AD,COLUMN(EU_Extra!F$3),FALSE)),"")</f>
        <v>10.6745</v>
      </c>
      <c r="H234" s="3">
        <f>IFERROR(IF(VLOOKUP($A234,EU_Extra!$A:$AD,COLUMN(EU_Extra!G$3),FALSE)=0,"",VLOOKUP($A234,EU_Extra!$A:$AD,COLUMN(EU_Extra!G$3),FALSE)),"")</f>
        <v>3.9823399999999998</v>
      </c>
      <c r="I234" s="3">
        <f>IFERROR(IF(VLOOKUP($A234,EU_Extra!$A:$AD,COLUMN(EU_Extra!H$3),FALSE)=0,"",VLOOKUP($A234,EU_Extra!$A:$AD,COLUMN(EU_Extra!H$3),FALSE)),"")</f>
        <v>2.4952800000000002</v>
      </c>
      <c r="J234" s="3">
        <f>IFERROR(IF(VLOOKUP($A234,EU_Extra!$A:$AD,COLUMN(EU_Extra!I$3),FALSE)=0,"",VLOOKUP($A234,EU_Extra!$A:$AD,COLUMN(EU_Extra!I$3),FALSE)),"")</f>
        <v>1.9790999999999999</v>
      </c>
      <c r="K234" s="3">
        <f>IFERROR(IF(VLOOKUP($A234,EU_Extra!$A:$AD,COLUMN(EU_Extra!J$3),FALSE)=0,"",VLOOKUP($A234,EU_Extra!$A:$AD,COLUMN(EU_Extra!J$3),FALSE)),"")</f>
        <v>2.3781439999999998</v>
      </c>
      <c r="L234" s="3">
        <f>IFERROR(IF(VLOOKUP($A234,EU_Extra!$A:$AD,COLUMN(EU_Extra!K$3),FALSE)=0,"",VLOOKUP($A234,EU_Extra!$A:$AD,COLUMN(EU_Extra!K$3),FALSE)),"")</f>
        <v>2.42842</v>
      </c>
      <c r="M234" s="3">
        <f>IFERROR(IF(VLOOKUP($A234,EU_Extra!$A:$AD,COLUMN(EU_Extra!L$3),FALSE)=0,"",VLOOKUP($A234,EU_Extra!$A:$AD,COLUMN(EU_Extra!L$3),FALSE)),"")</f>
        <v>9.275684</v>
      </c>
      <c r="N234" s="3">
        <f>IFERROR(IF(VLOOKUP($A234,EU_Extra!$A:$AD,COLUMN(EU_Extra!M$3),FALSE)=0,"",VLOOKUP($A234,EU_Extra!$A:$AD,COLUMN(EU_Extra!M$3),FALSE)),"")</f>
        <v>73.004436119999994</v>
      </c>
      <c r="O234" s="3">
        <f>IFERROR(IF(VLOOKUP($A234,EU_Extra!$A:$AD,COLUMN(EU_Extra!N$3),FALSE)=0,"",VLOOKUP($A234,EU_Extra!$A:$AD,COLUMN(EU_Extra!N$3),FALSE)),"")</f>
        <v>17.5612496</v>
      </c>
      <c r="P234" s="3">
        <f>IFERROR(IF(VLOOKUP($A234,EU_Extra!$A:$AD,COLUMN(EU_Extra!O$3),FALSE)=0,"",VLOOKUP($A234,EU_Extra!$A:$AD,COLUMN(EU_Extra!O$3),FALSE)),"")</f>
        <v>74.987553079999998</v>
      </c>
      <c r="Q234" s="3">
        <f>IFERROR(IF(VLOOKUP($A234,EU_Extra!$A:$AD,COLUMN(EU_Extra!P$3),FALSE)=0,"",VLOOKUP($A234,EU_Extra!$A:$AD,COLUMN(EU_Extra!P$3),FALSE)),"")</f>
        <v>75.76601423999999</v>
      </c>
      <c r="R234" s="3">
        <f>IFERROR(IF(VLOOKUP($A234,EU_Extra!$A:$AD,COLUMN(EU_Extra!Q$3),FALSE)=0,"",VLOOKUP($A234,EU_Extra!$A:$AD,COLUMN(EU_Extra!Q$3),FALSE)),"")</f>
        <v>55.225221439999991</v>
      </c>
      <c r="S234" s="3">
        <f>IFERROR(IF(VLOOKUP($A234,EU_Extra!$A:$AD,COLUMN(EU_Extra!R$3),FALSE)=0,"",VLOOKUP($A234,EU_Extra!$A:$AD,COLUMN(EU_Extra!R$3),FALSE)),"")</f>
        <v>62.603082999999991</v>
      </c>
      <c r="T234" s="3">
        <f>IFERROR(IF(VLOOKUP($A234,EU_Extra!$A:$AD,COLUMN(EU_Extra!S$3),FALSE)=0,"",VLOOKUP($A234,EU_Extra!$A:$AD,COLUMN(EU_Extra!S$3),FALSE)),"")</f>
        <v>29.093082839999997</v>
      </c>
      <c r="U234" s="3">
        <f>IFERROR(IF(VLOOKUP($A234,EU_Extra!$A:$AD,COLUMN(EU_Extra!T$3),FALSE)=0,"",VLOOKUP($A234,EU_Extra!$A:$AD,COLUMN(EU_Extra!T$3),FALSE)),"")</f>
        <v>60.401525999999997</v>
      </c>
      <c r="V234" s="3">
        <f>IFERROR(IF(VLOOKUP($A234,EU_Extra!$A:$AD,COLUMN(EU_Extra!U$3),FALSE)=0,"",VLOOKUP($A234,EU_Extra!$A:$AD,COLUMN(EU_Extra!U$3),FALSE)),"")</f>
        <v>97.711119159999996</v>
      </c>
      <c r="W234" s="3">
        <f>IFERROR(IF(VLOOKUP($A234,EU_Extra!$A:$AD,COLUMN(EU_Extra!V$3),FALSE)=0,"",VLOOKUP($A234,EU_Extra!$A:$AD,COLUMN(EU_Extra!V$3),FALSE)),"")</f>
        <v>43.165144640000001</v>
      </c>
      <c r="X234" s="3">
        <f>IFERROR(IF(VLOOKUP($A234,EU_Extra!$A:$AD,COLUMN(EU_Extra!W$3),FALSE)=0,"",VLOOKUP($A234,EU_Extra!$A:$AD,COLUMN(EU_Extra!W$3),FALSE)),"")</f>
        <v>40.436159119999999</v>
      </c>
      <c r="Y234" s="3">
        <f>IFERROR(IF(VLOOKUP($A234,EU_Extra!$A:$AD,COLUMN(EU_Extra!X$3),FALSE)=0,"",VLOOKUP($A234,EU_Extra!$A:$AD,COLUMN(EU_Extra!X$3),FALSE)),"")</f>
        <v>22.330525999999999</v>
      </c>
      <c r="Z234" s="3">
        <f>IFERROR(IF(VLOOKUP($A234,EU_Extra!$A:$AD,COLUMN(EU_Extra!Y$3),FALSE)=0,"",VLOOKUP($A234,EU_Extra!$A:$AD,COLUMN(EU_Extra!Y$3),FALSE)),"")</f>
        <v>4.96979244</v>
      </c>
      <c r="AA234" s="157">
        <f t="shared" si="50"/>
        <v>2.8189066666666669</v>
      </c>
      <c r="AB234" s="3">
        <f t="shared" si="51"/>
        <v>50.699230613333327</v>
      </c>
      <c r="AC234" s="3">
        <f t="shared" si="52"/>
        <v>60.437474306666672</v>
      </c>
      <c r="AD234" s="3">
        <f t="shared" si="53"/>
        <v>35.310609919999997</v>
      </c>
      <c r="AE234" s="3">
        <f t="shared" si="54"/>
        <v>13.650159219999999</v>
      </c>
      <c r="AF234" s="3"/>
      <c r="AG234" s="3"/>
      <c r="AH234" s="3"/>
      <c r="AI234" s="3"/>
      <c r="AJ234" s="3" t="str">
        <f>IFERROR(IF(VLOOKUP($A234,EU_Extra!$A:$AD,COLUMN(EU_Extra!AC$3),FALSE)=0,"",VLOOKUP($A234,EU_Extra!$A:$AD,COLUMN(EU_Extra!AC$3),FALSE)),"")</f>
        <v/>
      </c>
      <c r="AK234" s="3" t="str">
        <f>IFERROR(IF(VLOOKUP($A234,EU_Extra!$A:$AD,COLUMN(EU_Extra!AD$3),FALSE)=0,"",VLOOKUP($A234,EU_Extra!$A:$AD,COLUMN(EU_Extra!AD$3),FALSE)),"")</f>
        <v/>
      </c>
      <c r="AO234" s="85" t="str">
        <f t="shared" si="55"/>
        <v>Ausfuhr_SA</v>
      </c>
      <c r="AP234" s="2" t="str">
        <f t="shared" si="56"/>
        <v>Ausfuhr</v>
      </c>
      <c r="AQ234" s="2" t="str">
        <f t="shared" si="57"/>
        <v>SA</v>
      </c>
      <c r="AR234" s="2" t="str">
        <f>VLOOKUP(AQ234,Countries!A:B,2,FALSE)</f>
        <v>Saudi Arabien</v>
      </c>
      <c r="AS234" s="3">
        <f t="shared" si="58"/>
        <v>4.96979244</v>
      </c>
      <c r="AT234" s="3">
        <f t="shared" si="59"/>
        <v>35.310609919999997</v>
      </c>
      <c r="AU234" s="3">
        <f t="shared" si="60"/>
        <v>30.340817479999998</v>
      </c>
      <c r="AV234" s="15">
        <f t="shared" si="61"/>
        <v>6.1050474429918147</v>
      </c>
      <c r="AW234" s="88">
        <f t="shared" si="62"/>
        <v>5.1152806308753084E-3</v>
      </c>
      <c r="AX234" s="89">
        <f t="shared" si="63"/>
        <v>2.4426119799443244E-2</v>
      </c>
    </row>
    <row r="235" spans="1:50">
      <c r="A235" s="85" t="str">
        <f t="shared" si="65"/>
        <v>Ausfuhr_QQ</v>
      </c>
      <c r="B235" s="2" t="str">
        <f t="shared" si="66"/>
        <v>Ausfuhr</v>
      </c>
      <c r="C235" s="1" t="str">
        <f>Countries!A234</f>
        <v>QQ</v>
      </c>
      <c r="D235" s="3" t="str">
        <f>IFERROR(IF(VLOOKUP($A235,EU_Extra!$A:$AD,COLUMN(EU_Extra!#REF!),FALSE)=0,"",VLOOKUP($A235,EU_Extra!$A:$AD,COLUMN(EU_Extra!#REF!),FALSE)),"")</f>
        <v/>
      </c>
      <c r="E235" s="3" t="str">
        <f>IFERROR(IF(VLOOKUP($A235,EU_Extra!$A:$AD,COLUMN(EU_Extra!#REF!),FALSE)=0,"",VLOOKUP($A235,EU_Extra!$A:$AD,COLUMN(EU_Extra!#REF!),FALSE)),"")</f>
        <v/>
      </c>
      <c r="F235" s="3" t="str">
        <f>IFERROR(IF(VLOOKUP($A235,EU_Extra!$A:$AD,COLUMN(EU_Extra!E$3),FALSE)=0,"",VLOOKUP($A235,EU_Extra!$A:$AD,COLUMN(EU_Extra!E$3),FALSE)),"")</f>
        <v/>
      </c>
      <c r="G235" s="3" t="str">
        <f>IFERROR(IF(VLOOKUP($A235,EU_Extra!$A:$AD,COLUMN(EU_Extra!F$3),FALSE)=0,"",VLOOKUP($A235,EU_Extra!$A:$AD,COLUMN(EU_Extra!F$3),FALSE)),"")</f>
        <v/>
      </c>
      <c r="H235" s="3" t="str">
        <f>IFERROR(IF(VLOOKUP($A235,EU_Extra!$A:$AD,COLUMN(EU_Extra!G$3),FALSE)=0,"",VLOOKUP($A235,EU_Extra!$A:$AD,COLUMN(EU_Extra!G$3),FALSE)),"")</f>
        <v/>
      </c>
      <c r="I235" s="3" t="str">
        <f>IFERROR(IF(VLOOKUP($A235,EU_Extra!$A:$AD,COLUMN(EU_Extra!H$3),FALSE)=0,"",VLOOKUP($A235,EU_Extra!$A:$AD,COLUMN(EU_Extra!H$3),FALSE)),"")</f>
        <v/>
      </c>
      <c r="J235" s="3" t="str">
        <f>IFERROR(IF(VLOOKUP($A235,EU_Extra!$A:$AD,COLUMN(EU_Extra!I$3),FALSE)=0,"",VLOOKUP($A235,EU_Extra!$A:$AD,COLUMN(EU_Extra!I$3),FALSE)),"")</f>
        <v/>
      </c>
      <c r="K235" s="3" t="str">
        <f>IFERROR(IF(VLOOKUP($A235,EU_Extra!$A:$AD,COLUMN(EU_Extra!J$3),FALSE)=0,"",VLOOKUP($A235,EU_Extra!$A:$AD,COLUMN(EU_Extra!J$3),FALSE)),"")</f>
        <v/>
      </c>
      <c r="L235" s="3" t="str">
        <f>IFERROR(IF(VLOOKUP($A235,EU_Extra!$A:$AD,COLUMN(EU_Extra!K$3),FALSE)=0,"",VLOOKUP($A235,EU_Extra!$A:$AD,COLUMN(EU_Extra!K$3),FALSE)),"")</f>
        <v/>
      </c>
      <c r="M235" s="3" t="str">
        <f>IFERROR(IF(VLOOKUP($A235,EU_Extra!$A:$AD,COLUMN(EU_Extra!L$3),FALSE)=0,"",VLOOKUP($A235,EU_Extra!$A:$AD,COLUMN(EU_Extra!L$3),FALSE)),"")</f>
        <v/>
      </c>
      <c r="N235" s="3" t="str">
        <f>IFERROR(IF(VLOOKUP($A235,EU_Extra!$A:$AD,COLUMN(EU_Extra!M$3),FALSE)=0,"",VLOOKUP($A235,EU_Extra!$A:$AD,COLUMN(EU_Extra!M$3),FALSE)),"")</f>
        <v/>
      </c>
      <c r="O235" s="3" t="str">
        <f>IFERROR(IF(VLOOKUP($A235,EU_Extra!$A:$AD,COLUMN(EU_Extra!N$3),FALSE)=0,"",VLOOKUP($A235,EU_Extra!$A:$AD,COLUMN(EU_Extra!N$3),FALSE)),"")</f>
        <v/>
      </c>
      <c r="P235" s="3" t="str">
        <f>IFERROR(IF(VLOOKUP($A235,EU_Extra!$A:$AD,COLUMN(EU_Extra!O$3),FALSE)=0,"",VLOOKUP($A235,EU_Extra!$A:$AD,COLUMN(EU_Extra!O$3),FALSE)),"")</f>
        <v/>
      </c>
      <c r="Q235" s="3" t="str">
        <f>IFERROR(IF(VLOOKUP($A235,EU_Extra!$A:$AD,COLUMN(EU_Extra!P$3),FALSE)=0,"",VLOOKUP($A235,EU_Extra!$A:$AD,COLUMN(EU_Extra!P$3),FALSE)),"")</f>
        <v/>
      </c>
      <c r="R235" s="3" t="str">
        <f>IFERROR(IF(VLOOKUP($A235,EU_Extra!$A:$AD,COLUMN(EU_Extra!Q$3),FALSE)=0,"",VLOOKUP($A235,EU_Extra!$A:$AD,COLUMN(EU_Extra!Q$3),FALSE)),"")</f>
        <v/>
      </c>
      <c r="S235" s="3" t="str">
        <f>IFERROR(IF(VLOOKUP($A235,EU_Extra!$A:$AD,COLUMN(EU_Extra!R$3),FALSE)=0,"",VLOOKUP($A235,EU_Extra!$A:$AD,COLUMN(EU_Extra!R$3),FALSE)),"")</f>
        <v/>
      </c>
      <c r="T235" s="3" t="str">
        <f>IFERROR(IF(VLOOKUP($A235,EU_Extra!$A:$AD,COLUMN(EU_Extra!S$3),FALSE)=0,"",VLOOKUP($A235,EU_Extra!$A:$AD,COLUMN(EU_Extra!S$3),FALSE)),"")</f>
        <v/>
      </c>
      <c r="U235" s="3" t="str">
        <f>IFERROR(IF(VLOOKUP($A235,EU_Extra!$A:$AD,COLUMN(EU_Extra!T$3),FALSE)=0,"",VLOOKUP($A235,EU_Extra!$A:$AD,COLUMN(EU_Extra!T$3),FALSE)),"")</f>
        <v/>
      </c>
      <c r="V235" s="3" t="str">
        <f>IFERROR(IF(VLOOKUP($A235,EU_Extra!$A:$AD,COLUMN(EU_Extra!U$3),FALSE)=0,"",VLOOKUP($A235,EU_Extra!$A:$AD,COLUMN(EU_Extra!U$3),FALSE)),"")</f>
        <v/>
      </c>
      <c r="W235" s="3" t="str">
        <f>IFERROR(IF(VLOOKUP($A235,EU_Extra!$A:$AD,COLUMN(EU_Extra!V$3),FALSE)=0,"",VLOOKUP($A235,EU_Extra!$A:$AD,COLUMN(EU_Extra!V$3),FALSE)),"")</f>
        <v/>
      </c>
      <c r="X235" s="3" t="str">
        <f>IFERROR(IF(VLOOKUP($A235,EU_Extra!$A:$AD,COLUMN(EU_Extra!W$3),FALSE)=0,"",VLOOKUP($A235,EU_Extra!$A:$AD,COLUMN(EU_Extra!W$3),FALSE)),"")</f>
        <v/>
      </c>
      <c r="Y235" s="3" t="str">
        <f>IFERROR(IF(VLOOKUP($A235,EU_Extra!$A:$AD,COLUMN(EU_Extra!X$3),FALSE)=0,"",VLOOKUP($A235,EU_Extra!$A:$AD,COLUMN(EU_Extra!X$3),FALSE)),"")</f>
        <v/>
      </c>
      <c r="Z235" s="3" t="str">
        <f>IFERROR(IF(VLOOKUP($A235,EU_Extra!$A:$AD,COLUMN(EU_Extra!Y$3),FALSE)=0,"",VLOOKUP($A235,EU_Extra!$A:$AD,COLUMN(EU_Extra!Y$3),FALSE)),"")</f>
        <v/>
      </c>
      <c r="AA235" s="157">
        <f t="shared" si="50"/>
        <v>0</v>
      </c>
      <c r="AB235" s="3">
        <f t="shared" si="51"/>
        <v>0</v>
      </c>
      <c r="AC235" s="3">
        <f t="shared" si="52"/>
        <v>0</v>
      </c>
      <c r="AD235" s="3">
        <f t="shared" si="53"/>
        <v>0</v>
      </c>
      <c r="AE235" s="3" t="str">
        <f t="shared" si="54"/>
        <v/>
      </c>
      <c r="AF235" s="3"/>
      <c r="AG235" s="3"/>
      <c r="AH235" s="3"/>
      <c r="AI235" s="3"/>
      <c r="AJ235" s="3" t="str">
        <f>IFERROR(IF(VLOOKUP($A235,EU_Extra!$A:$AD,COLUMN(EU_Extra!AC$3),FALSE)=0,"",VLOOKUP($A235,EU_Extra!$A:$AD,COLUMN(EU_Extra!AC$3),FALSE)),"")</f>
        <v/>
      </c>
      <c r="AK235" s="3" t="str">
        <f>IFERROR(IF(VLOOKUP($A235,EU_Extra!$A:$AD,COLUMN(EU_Extra!AD$3),FALSE)=0,"",VLOOKUP($A235,EU_Extra!$A:$AD,COLUMN(EU_Extra!AD$3),FALSE)),"")</f>
        <v/>
      </c>
      <c r="AO235" s="85" t="str">
        <f t="shared" si="55"/>
        <v>Ausfuhr_QQ</v>
      </c>
      <c r="AP235" s="2" t="str">
        <f t="shared" si="56"/>
        <v>Ausfuhr</v>
      </c>
      <c r="AQ235" s="2" t="str">
        <f t="shared" si="57"/>
        <v>QQ</v>
      </c>
      <c r="AR235" s="2" t="str">
        <f>VLOOKUP(AQ235,Countries!A:B,2,FALSE)</f>
        <v>Schiffsbedarf</v>
      </c>
      <c r="AS235" s="3" t="str">
        <f t="shared" si="58"/>
        <v/>
      </c>
      <c r="AT235" s="3">
        <f t="shared" si="59"/>
        <v>0</v>
      </c>
      <c r="AU235" s="3" t="str">
        <f t="shared" si="60"/>
        <v/>
      </c>
      <c r="AV235" s="15" t="str">
        <f t="shared" si="61"/>
        <v/>
      </c>
      <c r="AW235" s="88" t="str">
        <f t="shared" si="62"/>
        <v/>
      </c>
      <c r="AX235" s="89">
        <f t="shared" si="63"/>
        <v>2.3199999999999996E-7</v>
      </c>
    </row>
    <row r="236" spans="1:50">
      <c r="A236" s="85" t="str">
        <f t="shared" si="65"/>
        <v>Ausfuhr_QR</v>
      </c>
      <c r="B236" s="2" t="str">
        <f t="shared" si="66"/>
        <v>Ausfuhr</v>
      </c>
      <c r="C236" s="1" t="str">
        <f>Countries!A235</f>
        <v>QR</v>
      </c>
      <c r="D236" s="3" t="str">
        <f>IFERROR(IF(VLOOKUP($A236,EU_Extra!$A:$AD,COLUMN(EU_Extra!#REF!),FALSE)=0,"",VLOOKUP($A236,EU_Extra!$A:$AD,COLUMN(EU_Extra!#REF!),FALSE)),"")</f>
        <v/>
      </c>
      <c r="E236" s="3" t="str">
        <f>IFERROR(IF(VLOOKUP($A236,EU_Extra!$A:$AD,COLUMN(EU_Extra!#REF!),FALSE)=0,"",VLOOKUP($A236,EU_Extra!$A:$AD,COLUMN(EU_Extra!#REF!),FALSE)),"")</f>
        <v/>
      </c>
      <c r="F236" s="3" t="str">
        <f>IFERROR(IF(VLOOKUP($A236,EU_Extra!$A:$AD,COLUMN(EU_Extra!E$3),FALSE)=0,"",VLOOKUP($A236,EU_Extra!$A:$AD,COLUMN(EU_Extra!E$3),FALSE)),"")</f>
        <v/>
      </c>
      <c r="G236" s="3" t="str">
        <f>IFERROR(IF(VLOOKUP($A236,EU_Extra!$A:$AD,COLUMN(EU_Extra!F$3),FALSE)=0,"",VLOOKUP($A236,EU_Extra!$A:$AD,COLUMN(EU_Extra!F$3),FALSE)),"")</f>
        <v/>
      </c>
      <c r="H236" s="3" t="str">
        <f>IFERROR(IF(VLOOKUP($A236,EU_Extra!$A:$AD,COLUMN(EU_Extra!G$3),FALSE)=0,"",VLOOKUP($A236,EU_Extra!$A:$AD,COLUMN(EU_Extra!G$3),FALSE)),"")</f>
        <v/>
      </c>
      <c r="I236" s="3" t="str">
        <f>IFERROR(IF(VLOOKUP($A236,EU_Extra!$A:$AD,COLUMN(EU_Extra!H$3),FALSE)=0,"",VLOOKUP($A236,EU_Extra!$A:$AD,COLUMN(EU_Extra!H$3),FALSE)),"")</f>
        <v/>
      </c>
      <c r="J236" s="3" t="str">
        <f>IFERROR(IF(VLOOKUP($A236,EU_Extra!$A:$AD,COLUMN(EU_Extra!I$3),FALSE)=0,"",VLOOKUP($A236,EU_Extra!$A:$AD,COLUMN(EU_Extra!I$3),FALSE)),"")</f>
        <v/>
      </c>
      <c r="K236" s="3" t="str">
        <f>IFERROR(IF(VLOOKUP($A236,EU_Extra!$A:$AD,COLUMN(EU_Extra!J$3),FALSE)=0,"",VLOOKUP($A236,EU_Extra!$A:$AD,COLUMN(EU_Extra!J$3),FALSE)),"")</f>
        <v/>
      </c>
      <c r="L236" s="3" t="str">
        <f>IFERROR(IF(VLOOKUP($A236,EU_Extra!$A:$AD,COLUMN(EU_Extra!K$3),FALSE)=0,"",VLOOKUP($A236,EU_Extra!$A:$AD,COLUMN(EU_Extra!K$3),FALSE)),"")</f>
        <v/>
      </c>
      <c r="M236" s="3" t="str">
        <f>IFERROR(IF(VLOOKUP($A236,EU_Extra!$A:$AD,COLUMN(EU_Extra!L$3),FALSE)=0,"",VLOOKUP($A236,EU_Extra!$A:$AD,COLUMN(EU_Extra!L$3),FALSE)),"")</f>
        <v/>
      </c>
      <c r="N236" s="3" t="str">
        <f>IFERROR(IF(VLOOKUP($A236,EU_Extra!$A:$AD,COLUMN(EU_Extra!M$3),FALSE)=0,"",VLOOKUP($A236,EU_Extra!$A:$AD,COLUMN(EU_Extra!M$3),FALSE)),"")</f>
        <v/>
      </c>
      <c r="O236" s="3" t="str">
        <f>IFERROR(IF(VLOOKUP($A236,EU_Extra!$A:$AD,COLUMN(EU_Extra!N$3),FALSE)=0,"",VLOOKUP($A236,EU_Extra!$A:$AD,COLUMN(EU_Extra!N$3),FALSE)),"")</f>
        <v/>
      </c>
      <c r="P236" s="3" t="str">
        <f>IFERROR(IF(VLOOKUP($A236,EU_Extra!$A:$AD,COLUMN(EU_Extra!O$3),FALSE)=0,"",VLOOKUP($A236,EU_Extra!$A:$AD,COLUMN(EU_Extra!O$3),FALSE)),"")</f>
        <v/>
      </c>
      <c r="Q236" s="3" t="str">
        <f>IFERROR(IF(VLOOKUP($A236,EU_Extra!$A:$AD,COLUMN(EU_Extra!P$3),FALSE)=0,"",VLOOKUP($A236,EU_Extra!$A:$AD,COLUMN(EU_Extra!P$3),FALSE)),"")</f>
        <v/>
      </c>
      <c r="R236" s="3" t="str">
        <f>IFERROR(IF(VLOOKUP($A236,EU_Extra!$A:$AD,COLUMN(EU_Extra!Q$3),FALSE)=0,"",VLOOKUP($A236,EU_Extra!$A:$AD,COLUMN(EU_Extra!Q$3),FALSE)),"")</f>
        <v/>
      </c>
      <c r="S236" s="3" t="str">
        <f>IFERROR(IF(VLOOKUP($A236,EU_Extra!$A:$AD,COLUMN(EU_Extra!R$3),FALSE)=0,"",VLOOKUP($A236,EU_Extra!$A:$AD,COLUMN(EU_Extra!R$3),FALSE)),"")</f>
        <v/>
      </c>
      <c r="T236" s="3" t="str">
        <f>IFERROR(IF(VLOOKUP($A236,EU_Extra!$A:$AD,COLUMN(EU_Extra!S$3),FALSE)=0,"",VLOOKUP($A236,EU_Extra!$A:$AD,COLUMN(EU_Extra!S$3),FALSE)),"")</f>
        <v/>
      </c>
      <c r="U236" s="3" t="str">
        <f>IFERROR(IF(VLOOKUP($A236,EU_Extra!$A:$AD,COLUMN(EU_Extra!T$3),FALSE)=0,"",VLOOKUP($A236,EU_Extra!$A:$AD,COLUMN(EU_Extra!T$3),FALSE)),"")</f>
        <v/>
      </c>
      <c r="V236" s="3" t="str">
        <f>IFERROR(IF(VLOOKUP($A236,EU_Extra!$A:$AD,COLUMN(EU_Extra!U$3),FALSE)=0,"",VLOOKUP($A236,EU_Extra!$A:$AD,COLUMN(EU_Extra!U$3),FALSE)),"")</f>
        <v/>
      </c>
      <c r="W236" s="3" t="str">
        <f>IFERROR(IF(VLOOKUP($A236,EU_Extra!$A:$AD,COLUMN(EU_Extra!V$3),FALSE)=0,"",VLOOKUP($A236,EU_Extra!$A:$AD,COLUMN(EU_Extra!V$3),FALSE)),"")</f>
        <v/>
      </c>
      <c r="X236" s="3" t="str">
        <f>IFERROR(IF(VLOOKUP($A236,EU_Extra!$A:$AD,COLUMN(EU_Extra!W$3),FALSE)=0,"",VLOOKUP($A236,EU_Extra!$A:$AD,COLUMN(EU_Extra!W$3),FALSE)),"")</f>
        <v/>
      </c>
      <c r="Y236" s="3" t="str">
        <f>IFERROR(IF(VLOOKUP($A236,EU_Extra!$A:$AD,COLUMN(EU_Extra!X$3),FALSE)=0,"",VLOOKUP($A236,EU_Extra!$A:$AD,COLUMN(EU_Extra!X$3),FALSE)),"")</f>
        <v/>
      </c>
      <c r="Z236" s="3" t="str">
        <f>IFERROR(IF(VLOOKUP($A236,EU_Extra!$A:$AD,COLUMN(EU_Extra!Y$3),FALSE)=0,"",VLOOKUP($A236,EU_Extra!$A:$AD,COLUMN(EU_Extra!Y$3),FALSE)),"")</f>
        <v/>
      </c>
      <c r="AA236" s="157">
        <f t="shared" si="50"/>
        <v>0</v>
      </c>
      <c r="AB236" s="3">
        <f t="shared" si="51"/>
        <v>0</v>
      </c>
      <c r="AC236" s="3">
        <f t="shared" si="52"/>
        <v>0</v>
      </c>
      <c r="AD236" s="3">
        <f t="shared" si="53"/>
        <v>0</v>
      </c>
      <c r="AE236" s="3" t="str">
        <f t="shared" si="54"/>
        <v/>
      </c>
      <c r="AF236" s="3"/>
      <c r="AG236" s="3"/>
      <c r="AH236" s="3"/>
      <c r="AI236" s="3"/>
      <c r="AJ236" s="3" t="str">
        <f>IFERROR(IF(VLOOKUP($A236,EU_Extra!$A:$AD,COLUMN(EU_Extra!AC$3),FALSE)=0,"",VLOOKUP($A236,EU_Extra!$A:$AD,COLUMN(EU_Extra!AC$3),FALSE)),"")</f>
        <v/>
      </c>
      <c r="AK236" s="3" t="str">
        <f>IFERROR(IF(VLOOKUP($A236,EU_Extra!$A:$AD,COLUMN(EU_Extra!AD$3),FALSE)=0,"",VLOOKUP($A236,EU_Extra!$A:$AD,COLUMN(EU_Extra!AD$3),FALSE)),"")</f>
        <v/>
      </c>
      <c r="AO236" s="85" t="str">
        <f t="shared" si="55"/>
        <v>Ausfuhr_QR</v>
      </c>
      <c r="AP236" s="2" t="str">
        <f t="shared" si="56"/>
        <v>Ausfuhr</v>
      </c>
      <c r="AQ236" s="2" t="str">
        <f t="shared" si="57"/>
        <v>QR</v>
      </c>
      <c r="AR236" s="2" t="str">
        <f>VLOOKUP(AQ236,Countries!A:B,2,FALSE)</f>
        <v>Schiffsbedarf</v>
      </c>
      <c r="AS236" s="3" t="str">
        <f t="shared" si="58"/>
        <v/>
      </c>
      <c r="AT236" s="3">
        <f t="shared" si="59"/>
        <v>0</v>
      </c>
      <c r="AU236" s="3" t="str">
        <f t="shared" si="60"/>
        <v/>
      </c>
      <c r="AV236" s="15" t="str">
        <f t="shared" si="61"/>
        <v/>
      </c>
      <c r="AW236" s="88" t="str">
        <f t="shared" si="62"/>
        <v/>
      </c>
      <c r="AX236" s="89">
        <f t="shared" si="63"/>
        <v>2.3299999999999996E-7</v>
      </c>
    </row>
    <row r="237" spans="1:50">
      <c r="A237" s="85" t="str">
        <f t="shared" si="65"/>
        <v>Ausfuhr_QS</v>
      </c>
      <c r="B237" s="2" t="str">
        <f t="shared" si="66"/>
        <v>Ausfuhr</v>
      </c>
      <c r="C237" s="1" t="str">
        <f>Countries!A236</f>
        <v>QS</v>
      </c>
      <c r="D237" s="3" t="str">
        <f>IFERROR(IF(VLOOKUP($A237,EU_Extra!$A:$AD,COLUMN(EU_Extra!#REF!),FALSE)=0,"",VLOOKUP($A237,EU_Extra!$A:$AD,COLUMN(EU_Extra!#REF!),FALSE)),"")</f>
        <v/>
      </c>
      <c r="E237" s="3" t="str">
        <f>IFERROR(IF(VLOOKUP($A237,EU_Extra!$A:$AD,COLUMN(EU_Extra!#REF!),FALSE)=0,"",VLOOKUP($A237,EU_Extra!$A:$AD,COLUMN(EU_Extra!#REF!),FALSE)),"")</f>
        <v/>
      </c>
      <c r="F237" s="3">
        <f>IFERROR(IF(VLOOKUP($A237,EU_Extra!$A:$AD,COLUMN(EU_Extra!E$3),FALSE)=0,"",VLOOKUP($A237,EU_Extra!$A:$AD,COLUMN(EU_Extra!E$3),FALSE)),"")</f>
        <v>0.17799200000000001</v>
      </c>
      <c r="G237" s="3">
        <f>IFERROR(IF(VLOOKUP($A237,EU_Extra!$A:$AD,COLUMN(EU_Extra!F$3),FALSE)=0,"",VLOOKUP($A237,EU_Extra!$A:$AD,COLUMN(EU_Extra!F$3),FALSE)),"")</f>
        <v>0.14319999999999999</v>
      </c>
      <c r="H237" s="3">
        <f>IFERROR(IF(VLOOKUP($A237,EU_Extra!$A:$AD,COLUMN(EU_Extra!G$3),FALSE)=0,"",VLOOKUP($A237,EU_Extra!$A:$AD,COLUMN(EU_Extra!G$3),FALSE)),"")</f>
        <v>2.1132599999999999</v>
      </c>
      <c r="I237" s="3">
        <f>IFERROR(IF(VLOOKUP($A237,EU_Extra!$A:$AD,COLUMN(EU_Extra!H$3),FALSE)=0,"",VLOOKUP($A237,EU_Extra!$A:$AD,COLUMN(EU_Extra!H$3),FALSE)),"")</f>
        <v>0.12067199999999999</v>
      </c>
      <c r="J237" s="3">
        <f>IFERROR(IF(VLOOKUP($A237,EU_Extra!$A:$AD,COLUMN(EU_Extra!I$3),FALSE)=0,"",VLOOKUP($A237,EU_Extra!$A:$AD,COLUMN(EU_Extra!I$3),FALSE)),"")</f>
        <v>0.18758</v>
      </c>
      <c r="K237" s="3">
        <f>IFERROR(IF(VLOOKUP($A237,EU_Extra!$A:$AD,COLUMN(EU_Extra!J$3),FALSE)=0,"",VLOOKUP($A237,EU_Extra!$A:$AD,COLUMN(EU_Extra!J$3),FALSE)),"")</f>
        <v>0.283248</v>
      </c>
      <c r="L237" s="3">
        <f>IFERROR(IF(VLOOKUP($A237,EU_Extra!$A:$AD,COLUMN(EU_Extra!K$3),FALSE)=0,"",VLOOKUP($A237,EU_Extra!$A:$AD,COLUMN(EU_Extra!K$3),FALSE)),"")</f>
        <v>0.15254399999999999</v>
      </c>
      <c r="M237" s="3">
        <f>IFERROR(IF(VLOOKUP($A237,EU_Extra!$A:$AD,COLUMN(EU_Extra!L$3),FALSE)=0,"",VLOOKUP($A237,EU_Extra!$A:$AD,COLUMN(EU_Extra!L$3),FALSE)),"")</f>
        <v>7.5219999999999995E-2</v>
      </c>
      <c r="N237" s="3">
        <f>IFERROR(IF(VLOOKUP($A237,EU_Extra!$A:$AD,COLUMN(EU_Extra!M$3),FALSE)=0,"",VLOOKUP($A237,EU_Extra!$A:$AD,COLUMN(EU_Extra!M$3),FALSE)),"")</f>
        <v>0.38139580000000001</v>
      </c>
      <c r="O237" s="3">
        <f>IFERROR(IF(VLOOKUP($A237,EU_Extra!$A:$AD,COLUMN(EU_Extra!N$3),FALSE)=0,"",VLOOKUP($A237,EU_Extra!$A:$AD,COLUMN(EU_Extra!N$3),FALSE)),"")</f>
        <v>0.12082728</v>
      </c>
      <c r="P237" s="3">
        <f>IFERROR(IF(VLOOKUP($A237,EU_Extra!$A:$AD,COLUMN(EU_Extra!O$3),FALSE)=0,"",VLOOKUP($A237,EU_Extra!$A:$AD,COLUMN(EU_Extra!O$3),FALSE)),"")</f>
        <v>8.0632599999999999E-2</v>
      </c>
      <c r="Q237" s="3">
        <f>IFERROR(IF(VLOOKUP($A237,EU_Extra!$A:$AD,COLUMN(EU_Extra!P$3),FALSE)=0,"",VLOOKUP($A237,EU_Extra!$A:$AD,COLUMN(EU_Extra!P$3),FALSE)),"")</f>
        <v>3.4776479999999999E-2</v>
      </c>
      <c r="R237" s="3">
        <f>IFERROR(IF(VLOOKUP($A237,EU_Extra!$A:$AD,COLUMN(EU_Extra!Q$3),FALSE)=0,"",VLOOKUP($A237,EU_Extra!$A:$AD,COLUMN(EU_Extra!Q$3),FALSE)),"")</f>
        <v>2.2698240000000001E-2</v>
      </c>
      <c r="S237" s="3">
        <f>IFERROR(IF(VLOOKUP($A237,EU_Extra!$A:$AD,COLUMN(EU_Extra!R$3),FALSE)=0,"",VLOOKUP($A237,EU_Extra!$A:$AD,COLUMN(EU_Extra!R$3),FALSE)),"")</f>
        <v>2.6760239999999998E-2</v>
      </c>
      <c r="T237" s="3">
        <f>IFERROR(IF(VLOOKUP($A237,EU_Extra!$A:$AD,COLUMN(EU_Extra!S$3),FALSE)=0,"",VLOOKUP($A237,EU_Extra!$A:$AD,COLUMN(EU_Extra!S$3),FALSE)),"")</f>
        <v>0.10825863999999999</v>
      </c>
      <c r="U237" s="3">
        <f>IFERROR(IF(VLOOKUP($A237,EU_Extra!$A:$AD,COLUMN(EU_Extra!T$3),FALSE)=0,"",VLOOKUP($A237,EU_Extra!$A:$AD,COLUMN(EU_Extra!T$3),FALSE)),"")</f>
        <v>0.20757048</v>
      </c>
      <c r="V237" s="3">
        <f>IFERROR(IF(VLOOKUP($A237,EU_Extra!$A:$AD,COLUMN(EU_Extra!U$3),FALSE)=0,"",VLOOKUP($A237,EU_Extra!$A:$AD,COLUMN(EU_Extra!U$3),FALSE)),"")</f>
        <v>1.05750012</v>
      </c>
      <c r="W237" s="3">
        <f>IFERROR(IF(VLOOKUP($A237,EU_Extra!$A:$AD,COLUMN(EU_Extra!V$3),FALSE)=0,"",VLOOKUP($A237,EU_Extra!$A:$AD,COLUMN(EU_Extra!V$3),FALSE)),"")</f>
        <v>3.1027243599999998</v>
      </c>
      <c r="X237" s="3">
        <f>IFERROR(IF(VLOOKUP($A237,EU_Extra!$A:$AD,COLUMN(EU_Extra!W$3),FALSE)=0,"",VLOOKUP($A237,EU_Extra!$A:$AD,COLUMN(EU_Extra!W$3),FALSE)),"")</f>
        <v>0.35419460000000003</v>
      </c>
      <c r="Y237" s="3">
        <f>IFERROR(IF(VLOOKUP($A237,EU_Extra!$A:$AD,COLUMN(EU_Extra!X$3),FALSE)=0,"",VLOOKUP($A237,EU_Extra!$A:$AD,COLUMN(EU_Extra!X$3),FALSE)),"")</f>
        <v>0.24592472000000001</v>
      </c>
      <c r="Z237" s="3">
        <f>IFERROR(IF(VLOOKUP($A237,EU_Extra!$A:$AD,COLUMN(EU_Extra!Y$3),FALSE)=0,"",VLOOKUP($A237,EU_Extra!$A:$AD,COLUMN(EU_Extra!Y$3),FALSE)),"")</f>
        <v>0.47275228000000002</v>
      </c>
      <c r="AA237" s="157">
        <f t="shared" si="50"/>
        <v>0.80717066666666659</v>
      </c>
      <c r="AB237" s="3">
        <f t="shared" si="51"/>
        <v>0.11419645333333332</v>
      </c>
      <c r="AC237" s="3">
        <f t="shared" si="52"/>
        <v>1.5048063599999999</v>
      </c>
      <c r="AD237" s="3">
        <f t="shared" si="53"/>
        <v>1.2342812266666667</v>
      </c>
      <c r="AE237" s="3">
        <f t="shared" si="54"/>
        <v>0.35933850000000001</v>
      </c>
      <c r="AF237" s="3"/>
      <c r="AG237" s="3"/>
      <c r="AH237" s="3"/>
      <c r="AI237" s="3"/>
      <c r="AJ237" s="3" t="str">
        <f>IFERROR(IF(VLOOKUP($A237,EU_Extra!$A:$AD,COLUMN(EU_Extra!AC$3),FALSE)=0,"",VLOOKUP($A237,EU_Extra!$A:$AD,COLUMN(EU_Extra!AC$3),FALSE)),"")</f>
        <v/>
      </c>
      <c r="AK237" s="3" t="str">
        <f>IFERROR(IF(VLOOKUP($A237,EU_Extra!$A:$AD,COLUMN(EU_Extra!AD$3),FALSE)=0,"",VLOOKUP($A237,EU_Extra!$A:$AD,COLUMN(EU_Extra!AD$3),FALSE)),"")</f>
        <v/>
      </c>
      <c r="AO237" s="85" t="str">
        <f t="shared" si="55"/>
        <v>Ausfuhr_QS</v>
      </c>
      <c r="AP237" s="2" t="str">
        <f t="shared" si="56"/>
        <v>Ausfuhr</v>
      </c>
      <c r="AQ237" s="2" t="str">
        <f t="shared" si="57"/>
        <v>QS</v>
      </c>
      <c r="AR237" s="2" t="str">
        <f>VLOOKUP(AQ237,Countries!A:B,2,FALSE)</f>
        <v>Schiffsbedarf Extra</v>
      </c>
      <c r="AS237" s="3">
        <f t="shared" si="58"/>
        <v>0.47275228000000002</v>
      </c>
      <c r="AT237" s="3">
        <f t="shared" si="59"/>
        <v>1.2342812266666667</v>
      </c>
      <c r="AU237" s="3">
        <f t="shared" si="60"/>
        <v>0.76152894666666671</v>
      </c>
      <c r="AV237" s="15">
        <f t="shared" si="61"/>
        <v>1.6108416384384232</v>
      </c>
      <c r="AW237" s="88">
        <f t="shared" si="62"/>
        <v>4.8680389290873898E-4</v>
      </c>
      <c r="AX237" s="89">
        <f t="shared" si="63"/>
        <v>8.5404015226145608E-4</v>
      </c>
    </row>
    <row r="238" spans="1:50">
      <c r="A238" s="85" t="str">
        <f t="shared" si="65"/>
        <v>Ausfuhr_SE</v>
      </c>
      <c r="B238" s="2" t="str">
        <f t="shared" si="66"/>
        <v>Ausfuhr</v>
      </c>
      <c r="C238" s="1" t="str">
        <f>Countries!A237</f>
        <v>SE</v>
      </c>
      <c r="D238" s="3" t="str">
        <f>IFERROR(IF(VLOOKUP($A238,EU_Extra!$A:$AD,COLUMN(EU_Extra!#REF!),FALSE)=0,"",VLOOKUP($A238,EU_Extra!$A:$AD,COLUMN(EU_Extra!#REF!),FALSE)),"")</f>
        <v/>
      </c>
      <c r="E238" s="3" t="str">
        <f>IFERROR(IF(VLOOKUP($A238,EU_Extra!$A:$AD,COLUMN(EU_Extra!#REF!),FALSE)=0,"",VLOOKUP($A238,EU_Extra!$A:$AD,COLUMN(EU_Extra!#REF!),FALSE)),"")</f>
        <v/>
      </c>
      <c r="F238" s="3" t="str">
        <f>IFERROR(IF(VLOOKUP($A238,EU_Extra!$A:$AD,COLUMN(EU_Extra!E$3),FALSE)=0,"",VLOOKUP($A238,EU_Extra!$A:$AD,COLUMN(EU_Extra!E$3),FALSE)),"")</f>
        <v/>
      </c>
      <c r="G238" s="3" t="str">
        <f>IFERROR(IF(VLOOKUP($A238,EU_Extra!$A:$AD,COLUMN(EU_Extra!F$3),FALSE)=0,"",VLOOKUP($A238,EU_Extra!$A:$AD,COLUMN(EU_Extra!F$3),FALSE)),"")</f>
        <v/>
      </c>
      <c r="H238" s="3" t="str">
        <f>IFERROR(IF(VLOOKUP($A238,EU_Extra!$A:$AD,COLUMN(EU_Extra!G$3),FALSE)=0,"",VLOOKUP($A238,EU_Extra!$A:$AD,COLUMN(EU_Extra!G$3),FALSE)),"")</f>
        <v/>
      </c>
      <c r="I238" s="3" t="str">
        <f>IFERROR(IF(VLOOKUP($A238,EU_Extra!$A:$AD,COLUMN(EU_Extra!H$3),FALSE)=0,"",VLOOKUP($A238,EU_Extra!$A:$AD,COLUMN(EU_Extra!H$3),FALSE)),"")</f>
        <v/>
      </c>
      <c r="J238" s="3" t="str">
        <f>IFERROR(IF(VLOOKUP($A238,EU_Extra!$A:$AD,COLUMN(EU_Extra!I$3),FALSE)=0,"",VLOOKUP($A238,EU_Extra!$A:$AD,COLUMN(EU_Extra!I$3),FALSE)),"")</f>
        <v/>
      </c>
      <c r="K238" s="3" t="str">
        <f>IFERROR(IF(VLOOKUP($A238,EU_Extra!$A:$AD,COLUMN(EU_Extra!J$3),FALSE)=0,"",VLOOKUP($A238,EU_Extra!$A:$AD,COLUMN(EU_Extra!J$3),FALSE)),"")</f>
        <v/>
      </c>
      <c r="L238" s="3" t="str">
        <f>IFERROR(IF(VLOOKUP($A238,EU_Extra!$A:$AD,COLUMN(EU_Extra!K$3),FALSE)=0,"",VLOOKUP($A238,EU_Extra!$A:$AD,COLUMN(EU_Extra!K$3),FALSE)),"")</f>
        <v/>
      </c>
      <c r="M238" s="3" t="str">
        <f>IFERROR(IF(VLOOKUP($A238,EU_Extra!$A:$AD,COLUMN(EU_Extra!L$3),FALSE)=0,"",VLOOKUP($A238,EU_Extra!$A:$AD,COLUMN(EU_Extra!L$3),FALSE)),"")</f>
        <v/>
      </c>
      <c r="N238" s="3" t="str">
        <f>IFERROR(IF(VLOOKUP($A238,EU_Extra!$A:$AD,COLUMN(EU_Extra!M$3),FALSE)=0,"",VLOOKUP($A238,EU_Extra!$A:$AD,COLUMN(EU_Extra!M$3),FALSE)),"")</f>
        <v/>
      </c>
      <c r="O238" s="3" t="str">
        <f>IFERROR(IF(VLOOKUP($A238,EU_Extra!$A:$AD,COLUMN(EU_Extra!N$3),FALSE)=0,"",VLOOKUP($A238,EU_Extra!$A:$AD,COLUMN(EU_Extra!N$3),FALSE)),"")</f>
        <v/>
      </c>
      <c r="P238" s="3" t="str">
        <f>IFERROR(IF(VLOOKUP($A238,EU_Extra!$A:$AD,COLUMN(EU_Extra!O$3),FALSE)=0,"",VLOOKUP($A238,EU_Extra!$A:$AD,COLUMN(EU_Extra!O$3),FALSE)),"")</f>
        <v/>
      </c>
      <c r="Q238" s="3" t="str">
        <f>IFERROR(IF(VLOOKUP($A238,EU_Extra!$A:$AD,COLUMN(EU_Extra!P$3),FALSE)=0,"",VLOOKUP($A238,EU_Extra!$A:$AD,COLUMN(EU_Extra!P$3),FALSE)),"")</f>
        <v/>
      </c>
      <c r="R238" s="3" t="str">
        <f>IFERROR(IF(VLOOKUP($A238,EU_Extra!$A:$AD,COLUMN(EU_Extra!Q$3),FALSE)=0,"",VLOOKUP($A238,EU_Extra!$A:$AD,COLUMN(EU_Extra!Q$3),FALSE)),"")</f>
        <v/>
      </c>
      <c r="S238" s="3" t="str">
        <f>IFERROR(IF(VLOOKUP($A238,EU_Extra!$A:$AD,COLUMN(EU_Extra!R$3),FALSE)=0,"",VLOOKUP($A238,EU_Extra!$A:$AD,COLUMN(EU_Extra!R$3),FALSE)),"")</f>
        <v/>
      </c>
      <c r="T238" s="3" t="str">
        <f>IFERROR(IF(VLOOKUP($A238,EU_Extra!$A:$AD,COLUMN(EU_Extra!S$3),FALSE)=0,"",VLOOKUP($A238,EU_Extra!$A:$AD,COLUMN(EU_Extra!S$3),FALSE)),"")</f>
        <v/>
      </c>
      <c r="U238" s="3" t="str">
        <f>IFERROR(IF(VLOOKUP($A238,EU_Extra!$A:$AD,COLUMN(EU_Extra!T$3),FALSE)=0,"",VLOOKUP($A238,EU_Extra!$A:$AD,COLUMN(EU_Extra!T$3),FALSE)),"")</f>
        <v/>
      </c>
      <c r="V238" s="3" t="str">
        <f>IFERROR(IF(VLOOKUP($A238,EU_Extra!$A:$AD,COLUMN(EU_Extra!U$3),FALSE)=0,"",VLOOKUP($A238,EU_Extra!$A:$AD,COLUMN(EU_Extra!U$3),FALSE)),"")</f>
        <v/>
      </c>
      <c r="W238" s="3" t="str">
        <f>IFERROR(IF(VLOOKUP($A238,EU_Extra!$A:$AD,COLUMN(EU_Extra!V$3),FALSE)=0,"",VLOOKUP($A238,EU_Extra!$A:$AD,COLUMN(EU_Extra!V$3),FALSE)),"")</f>
        <v/>
      </c>
      <c r="X238" s="3" t="str">
        <f>IFERROR(IF(VLOOKUP($A238,EU_Extra!$A:$AD,COLUMN(EU_Extra!W$3),FALSE)=0,"",VLOOKUP($A238,EU_Extra!$A:$AD,COLUMN(EU_Extra!W$3),FALSE)),"")</f>
        <v/>
      </c>
      <c r="Y238" s="3" t="str">
        <f>IFERROR(IF(VLOOKUP($A238,EU_Extra!$A:$AD,COLUMN(EU_Extra!X$3),FALSE)=0,"",VLOOKUP($A238,EU_Extra!$A:$AD,COLUMN(EU_Extra!X$3),FALSE)),"")</f>
        <v/>
      </c>
      <c r="Z238" s="3" t="str">
        <f>IFERROR(IF(VLOOKUP($A238,EU_Extra!$A:$AD,COLUMN(EU_Extra!Y$3),FALSE)=0,"",VLOOKUP($A238,EU_Extra!$A:$AD,COLUMN(EU_Extra!Y$3),FALSE)),"")</f>
        <v/>
      </c>
      <c r="AA238" s="157">
        <f t="shared" si="50"/>
        <v>0</v>
      </c>
      <c r="AB238" s="3">
        <f t="shared" si="51"/>
        <v>0</v>
      </c>
      <c r="AC238" s="3">
        <f t="shared" si="52"/>
        <v>0</v>
      </c>
      <c r="AD238" s="3">
        <f t="shared" si="53"/>
        <v>0</v>
      </c>
      <c r="AE238" s="3" t="str">
        <f t="shared" si="54"/>
        <v/>
      </c>
      <c r="AF238" s="3"/>
      <c r="AG238" s="3"/>
      <c r="AH238" s="3"/>
      <c r="AI238" s="3"/>
      <c r="AJ238" s="3" t="str">
        <f>IFERROR(IF(VLOOKUP($A238,EU_Extra!$A:$AD,COLUMN(EU_Extra!AC$3),FALSE)=0,"",VLOOKUP($A238,EU_Extra!$A:$AD,COLUMN(EU_Extra!AC$3),FALSE)),"")</f>
        <v/>
      </c>
      <c r="AK238" s="3" t="str">
        <f>IFERROR(IF(VLOOKUP($A238,EU_Extra!$A:$AD,COLUMN(EU_Extra!AD$3),FALSE)=0,"",VLOOKUP($A238,EU_Extra!$A:$AD,COLUMN(EU_Extra!AD$3),FALSE)),"")</f>
        <v/>
      </c>
      <c r="AO238" s="85" t="str">
        <f t="shared" si="55"/>
        <v>Ausfuhr_SE</v>
      </c>
      <c r="AP238" s="2" t="str">
        <f t="shared" si="56"/>
        <v>Ausfuhr</v>
      </c>
      <c r="AQ238" s="2" t="str">
        <f t="shared" si="57"/>
        <v>SE</v>
      </c>
      <c r="AR238" s="2" t="str">
        <f>VLOOKUP(AQ238,Countries!A:B,2,FALSE)</f>
        <v>Schweden</v>
      </c>
      <c r="AS238" s="3" t="str">
        <f t="shared" si="58"/>
        <v/>
      </c>
      <c r="AT238" s="3">
        <f t="shared" si="59"/>
        <v>0</v>
      </c>
      <c r="AU238" s="3" t="str">
        <f t="shared" si="60"/>
        <v/>
      </c>
      <c r="AV238" s="15" t="str">
        <f t="shared" si="61"/>
        <v/>
      </c>
      <c r="AW238" s="88" t="str">
        <f t="shared" si="62"/>
        <v/>
      </c>
      <c r="AX238" s="89">
        <f t="shared" si="63"/>
        <v>2.3499999999999997E-7</v>
      </c>
    </row>
    <row r="239" spans="1:50">
      <c r="A239" s="85" t="str">
        <f t="shared" si="65"/>
        <v>Ausfuhr_CH</v>
      </c>
      <c r="B239" s="2" t="str">
        <f t="shared" si="66"/>
        <v>Ausfuhr</v>
      </c>
      <c r="C239" s="1" t="str">
        <f>Countries!A238</f>
        <v>CH</v>
      </c>
      <c r="D239" s="3" t="str">
        <f>IFERROR(IF(VLOOKUP($A239,EU_Extra!$A:$AD,COLUMN(EU_Extra!#REF!),FALSE)=0,"",VLOOKUP($A239,EU_Extra!$A:$AD,COLUMN(EU_Extra!#REF!),FALSE)),"")</f>
        <v/>
      </c>
      <c r="E239" s="3" t="str">
        <f>IFERROR(IF(VLOOKUP($A239,EU_Extra!$A:$AD,COLUMN(EU_Extra!#REF!),FALSE)=0,"",VLOOKUP($A239,EU_Extra!$A:$AD,COLUMN(EU_Extra!#REF!),FALSE)),"")</f>
        <v/>
      </c>
      <c r="F239" s="3">
        <f>IFERROR(IF(VLOOKUP($A239,EU_Extra!$A:$AD,COLUMN(EU_Extra!E$3),FALSE)=0,"",VLOOKUP($A239,EU_Extra!$A:$AD,COLUMN(EU_Extra!E$3),FALSE)),"")</f>
        <v>205.54026400000001</v>
      </c>
      <c r="G239" s="3">
        <f>IFERROR(IF(VLOOKUP($A239,EU_Extra!$A:$AD,COLUMN(EU_Extra!F$3),FALSE)=0,"",VLOOKUP($A239,EU_Extra!$A:$AD,COLUMN(EU_Extra!F$3),FALSE)),"")</f>
        <v>234.90025800000001</v>
      </c>
      <c r="H239" s="3">
        <f>IFERROR(IF(VLOOKUP($A239,EU_Extra!$A:$AD,COLUMN(EU_Extra!G$3),FALSE)=0,"",VLOOKUP($A239,EU_Extra!$A:$AD,COLUMN(EU_Extra!G$3),FALSE)),"")</f>
        <v>259.89747600000004</v>
      </c>
      <c r="I239" s="3">
        <f>IFERROR(IF(VLOOKUP($A239,EU_Extra!$A:$AD,COLUMN(EU_Extra!H$3),FALSE)=0,"",VLOOKUP($A239,EU_Extra!$A:$AD,COLUMN(EU_Extra!H$3),FALSE)),"")</f>
        <v>311.29306399999996</v>
      </c>
      <c r="J239" s="3">
        <f>IFERROR(IF(VLOOKUP($A239,EU_Extra!$A:$AD,COLUMN(EU_Extra!I$3),FALSE)=0,"",VLOOKUP($A239,EU_Extra!$A:$AD,COLUMN(EU_Extra!I$3),FALSE)),"")</f>
        <v>268.00491851999999</v>
      </c>
      <c r="K239" s="3">
        <f>IFERROR(IF(VLOOKUP($A239,EU_Extra!$A:$AD,COLUMN(EU_Extra!J$3),FALSE)=0,"",VLOOKUP($A239,EU_Extra!$A:$AD,COLUMN(EU_Extra!J$3),FALSE)),"")</f>
        <v>205.75594000000001</v>
      </c>
      <c r="L239" s="3">
        <f>IFERROR(IF(VLOOKUP($A239,EU_Extra!$A:$AD,COLUMN(EU_Extra!K$3),FALSE)=0,"",VLOOKUP($A239,EU_Extra!$A:$AD,COLUMN(EU_Extra!K$3),FALSE)),"")</f>
        <v>184.84196</v>
      </c>
      <c r="M239" s="3">
        <f>IFERROR(IF(VLOOKUP($A239,EU_Extra!$A:$AD,COLUMN(EU_Extra!L$3),FALSE)=0,"",VLOOKUP($A239,EU_Extra!$A:$AD,COLUMN(EU_Extra!L$3),FALSE)),"")</f>
        <v>149.42094</v>
      </c>
      <c r="N239" s="3">
        <f>IFERROR(IF(VLOOKUP($A239,EU_Extra!$A:$AD,COLUMN(EU_Extra!M$3),FALSE)=0,"",VLOOKUP($A239,EU_Extra!$A:$AD,COLUMN(EU_Extra!M$3),FALSE)),"")</f>
        <v>66.544452239999998</v>
      </c>
      <c r="O239" s="3">
        <f>IFERROR(IF(VLOOKUP($A239,EU_Extra!$A:$AD,COLUMN(EU_Extra!N$3),FALSE)=0,"",VLOOKUP($A239,EU_Extra!$A:$AD,COLUMN(EU_Extra!N$3),FALSE)),"")</f>
        <v>69.340074799999996</v>
      </c>
      <c r="P239" s="3">
        <f>IFERROR(IF(VLOOKUP($A239,EU_Extra!$A:$AD,COLUMN(EU_Extra!O$3),FALSE)=0,"",VLOOKUP($A239,EU_Extra!$A:$AD,COLUMN(EU_Extra!O$3),FALSE)),"")</f>
        <v>89.042716639999995</v>
      </c>
      <c r="Q239" s="3">
        <f>IFERROR(IF(VLOOKUP($A239,EU_Extra!$A:$AD,COLUMN(EU_Extra!P$3),FALSE)=0,"",VLOOKUP($A239,EU_Extra!$A:$AD,COLUMN(EU_Extra!P$3),FALSE)),"")</f>
        <v>122.60952816</v>
      </c>
      <c r="R239" s="3">
        <f>IFERROR(IF(VLOOKUP($A239,EU_Extra!$A:$AD,COLUMN(EU_Extra!Q$3),FALSE)=0,"",VLOOKUP($A239,EU_Extra!$A:$AD,COLUMN(EU_Extra!Q$3),FALSE)),"")</f>
        <v>152.84210075999999</v>
      </c>
      <c r="S239" s="3">
        <f>IFERROR(IF(VLOOKUP($A239,EU_Extra!$A:$AD,COLUMN(EU_Extra!R$3),FALSE)=0,"",VLOOKUP($A239,EU_Extra!$A:$AD,COLUMN(EU_Extra!R$3),FALSE)),"")</f>
        <v>68.497493479999989</v>
      </c>
      <c r="T239" s="3">
        <f>IFERROR(IF(VLOOKUP($A239,EU_Extra!$A:$AD,COLUMN(EU_Extra!S$3),FALSE)=0,"",VLOOKUP($A239,EU_Extra!$A:$AD,COLUMN(EU_Extra!S$3),FALSE)),"")</f>
        <v>97.945349399999984</v>
      </c>
      <c r="U239" s="3">
        <f>IFERROR(IF(VLOOKUP($A239,EU_Extra!$A:$AD,COLUMN(EU_Extra!T$3),FALSE)=0,"",VLOOKUP($A239,EU_Extra!$A:$AD,COLUMN(EU_Extra!T$3),FALSE)),"")</f>
        <v>80.021066279999999</v>
      </c>
      <c r="V239" s="3">
        <f>IFERROR(IF(VLOOKUP($A239,EU_Extra!$A:$AD,COLUMN(EU_Extra!U$3),FALSE)=0,"",VLOOKUP($A239,EU_Extra!$A:$AD,COLUMN(EU_Extra!U$3),FALSE)),"")</f>
        <v>44.901235639999996</v>
      </c>
      <c r="W239" s="3">
        <f>IFERROR(IF(VLOOKUP($A239,EU_Extra!$A:$AD,COLUMN(EU_Extra!V$3),FALSE)=0,"",VLOOKUP($A239,EU_Extra!$A:$AD,COLUMN(EU_Extra!V$3),FALSE)),"")</f>
        <v>67.902604919999987</v>
      </c>
      <c r="X239" s="3">
        <f>IFERROR(IF(VLOOKUP($A239,EU_Extra!$A:$AD,COLUMN(EU_Extra!W$3),FALSE)=0,"",VLOOKUP($A239,EU_Extra!$A:$AD,COLUMN(EU_Extra!W$3),FALSE)),"")</f>
        <v>77.221266039999989</v>
      </c>
      <c r="Y239" s="3">
        <f>IFERROR(IF(VLOOKUP($A239,EU_Extra!$A:$AD,COLUMN(EU_Extra!X$3),FALSE)=0,"",VLOOKUP($A239,EU_Extra!$A:$AD,COLUMN(EU_Extra!X$3),FALSE)),"")</f>
        <v>61.045502919999997</v>
      </c>
      <c r="Z239" s="3">
        <f>IFERROR(IF(VLOOKUP($A239,EU_Extra!$A:$AD,COLUMN(EU_Extra!Y$3),FALSE)=0,"",VLOOKUP($A239,EU_Extra!$A:$AD,COLUMN(EU_Extra!Y$3),FALSE)),"")</f>
        <v>71.881945519999988</v>
      </c>
      <c r="AA239" s="157">
        <f t="shared" si="50"/>
        <v>279.73181950666668</v>
      </c>
      <c r="AB239" s="3">
        <f t="shared" si="51"/>
        <v>82.154636386666652</v>
      </c>
      <c r="AC239" s="3">
        <f t="shared" si="52"/>
        <v>63.341702199999986</v>
      </c>
      <c r="AD239" s="3">
        <f t="shared" si="53"/>
        <v>68.72312462666666</v>
      </c>
      <c r="AE239" s="3">
        <f t="shared" si="54"/>
        <v>66.463724219999989</v>
      </c>
      <c r="AF239" s="3"/>
      <c r="AG239" s="3"/>
      <c r="AH239" s="3"/>
      <c r="AI239" s="3"/>
      <c r="AJ239" s="3" t="str">
        <f>IFERROR(IF(VLOOKUP($A239,EU_Extra!$A:$AD,COLUMN(EU_Extra!AC$3),FALSE)=0,"",VLOOKUP($A239,EU_Extra!$A:$AD,COLUMN(EU_Extra!AC$3),FALSE)),"")</f>
        <v/>
      </c>
      <c r="AK239" s="3" t="str">
        <f>IFERROR(IF(VLOOKUP($A239,EU_Extra!$A:$AD,COLUMN(EU_Extra!AD$3),FALSE)=0,"",VLOOKUP($A239,EU_Extra!$A:$AD,COLUMN(EU_Extra!AD$3),FALSE)),"")</f>
        <v/>
      </c>
      <c r="AO239" s="85" t="str">
        <f t="shared" si="55"/>
        <v>Ausfuhr_CH</v>
      </c>
      <c r="AP239" s="2" t="str">
        <f t="shared" si="56"/>
        <v>Ausfuhr</v>
      </c>
      <c r="AQ239" s="2" t="str">
        <f t="shared" si="57"/>
        <v>CH</v>
      </c>
      <c r="AR239" s="2" t="str">
        <f>VLOOKUP(AQ239,Countries!A:B,2,FALSE)</f>
        <v>Schweiz</v>
      </c>
      <c r="AS239" s="3">
        <f t="shared" si="58"/>
        <v>71.881945519999988</v>
      </c>
      <c r="AT239" s="3">
        <f t="shared" si="59"/>
        <v>68.72312462666666</v>
      </c>
      <c r="AU239" s="3">
        <f t="shared" si="60"/>
        <v>-3.1588208933333277</v>
      </c>
      <c r="AV239" s="15">
        <f t="shared" si="61"/>
        <v>-4.3944329919608241E-2</v>
      </c>
      <c r="AW239" s="88">
        <f t="shared" si="62"/>
        <v>7.3983148432993875E-2</v>
      </c>
      <c r="AX239" s="89">
        <f t="shared" si="63"/>
        <v>4.7539018362704639E-2</v>
      </c>
    </row>
    <row r="240" spans="1:50">
      <c r="A240" s="85" t="str">
        <f t="shared" si="65"/>
        <v>Ausfuhr_SN</v>
      </c>
      <c r="B240" s="2" t="str">
        <f t="shared" si="66"/>
        <v>Ausfuhr</v>
      </c>
      <c r="C240" s="1" t="str">
        <f>Countries!A239</f>
        <v>SN</v>
      </c>
      <c r="D240" s="3" t="str">
        <f>IFERROR(IF(VLOOKUP($A240,EU_Extra!$A:$AD,COLUMN(EU_Extra!#REF!),FALSE)=0,"",VLOOKUP($A240,EU_Extra!$A:$AD,COLUMN(EU_Extra!#REF!),FALSE)),"")</f>
        <v/>
      </c>
      <c r="E240" s="3" t="str">
        <f>IFERROR(IF(VLOOKUP($A240,EU_Extra!$A:$AD,COLUMN(EU_Extra!#REF!),FALSE)=0,"",VLOOKUP($A240,EU_Extra!$A:$AD,COLUMN(EU_Extra!#REF!),FALSE)),"")</f>
        <v/>
      </c>
      <c r="F240" s="3">
        <f>IFERROR(IF(VLOOKUP($A240,EU_Extra!$A:$AD,COLUMN(EU_Extra!E$3),FALSE)=0,"",VLOOKUP($A240,EU_Extra!$A:$AD,COLUMN(EU_Extra!E$3),FALSE)),"")</f>
        <v>46.981808000000001</v>
      </c>
      <c r="G240" s="3">
        <f>IFERROR(IF(VLOOKUP($A240,EU_Extra!$A:$AD,COLUMN(EU_Extra!F$3),FALSE)=0,"",VLOOKUP($A240,EU_Extra!$A:$AD,COLUMN(EU_Extra!F$3),FALSE)),"")</f>
        <v>42.902000000000001</v>
      </c>
      <c r="H240" s="3">
        <f>IFERROR(IF(VLOOKUP($A240,EU_Extra!$A:$AD,COLUMN(EU_Extra!G$3),FALSE)=0,"",VLOOKUP($A240,EU_Extra!$A:$AD,COLUMN(EU_Extra!G$3),FALSE)),"")</f>
        <v>17.750499999999999</v>
      </c>
      <c r="I240" s="3">
        <f>IFERROR(IF(VLOOKUP($A240,EU_Extra!$A:$AD,COLUMN(EU_Extra!H$3),FALSE)=0,"",VLOOKUP($A240,EU_Extra!$A:$AD,COLUMN(EU_Extra!H$3),FALSE)),"")</f>
        <v>44.625124</v>
      </c>
      <c r="J240" s="3">
        <f>IFERROR(IF(VLOOKUP($A240,EU_Extra!$A:$AD,COLUMN(EU_Extra!I$3),FALSE)=0,"",VLOOKUP($A240,EU_Extra!$A:$AD,COLUMN(EU_Extra!I$3),FALSE)),"")</f>
        <v>83.159919999999985</v>
      </c>
      <c r="K240" s="3">
        <f>IFERROR(IF(VLOOKUP($A240,EU_Extra!$A:$AD,COLUMN(EU_Extra!J$3),FALSE)=0,"",VLOOKUP($A240,EU_Extra!$A:$AD,COLUMN(EU_Extra!J$3),FALSE)),"")</f>
        <v>15.1365</v>
      </c>
      <c r="L240" s="3">
        <f>IFERROR(IF(VLOOKUP($A240,EU_Extra!$A:$AD,COLUMN(EU_Extra!K$3),FALSE)=0,"",VLOOKUP($A240,EU_Extra!$A:$AD,COLUMN(EU_Extra!K$3),FALSE)),"")</f>
        <v>10.699675999999998</v>
      </c>
      <c r="M240" s="3">
        <f>IFERROR(IF(VLOOKUP($A240,EU_Extra!$A:$AD,COLUMN(EU_Extra!L$3),FALSE)=0,"",VLOOKUP($A240,EU_Extra!$A:$AD,COLUMN(EU_Extra!L$3),FALSE)),"")</f>
        <v>39.093927999999998</v>
      </c>
      <c r="N240" s="3">
        <f>IFERROR(IF(VLOOKUP($A240,EU_Extra!$A:$AD,COLUMN(EU_Extra!M$3),FALSE)=0,"",VLOOKUP($A240,EU_Extra!$A:$AD,COLUMN(EU_Extra!M$3),FALSE)),"")</f>
        <v>77.402962200000005</v>
      </c>
      <c r="O240" s="3">
        <f>IFERROR(IF(VLOOKUP($A240,EU_Extra!$A:$AD,COLUMN(EU_Extra!N$3),FALSE)=0,"",VLOOKUP($A240,EU_Extra!$A:$AD,COLUMN(EU_Extra!N$3),FALSE)),"")</f>
        <v>19.204023879999998</v>
      </c>
      <c r="P240" s="3">
        <f>IFERROR(IF(VLOOKUP($A240,EU_Extra!$A:$AD,COLUMN(EU_Extra!O$3),FALSE)=0,"",VLOOKUP($A240,EU_Extra!$A:$AD,COLUMN(EU_Extra!O$3),FALSE)),"")</f>
        <v>48.176766000000001</v>
      </c>
      <c r="Q240" s="3">
        <f>IFERROR(IF(VLOOKUP($A240,EU_Extra!$A:$AD,COLUMN(EU_Extra!P$3),FALSE)=0,"",VLOOKUP($A240,EU_Extra!$A:$AD,COLUMN(EU_Extra!P$3),FALSE)),"")</f>
        <v>17.807225560000003</v>
      </c>
      <c r="R240" s="3">
        <f>IFERROR(IF(VLOOKUP($A240,EU_Extra!$A:$AD,COLUMN(EU_Extra!Q$3),FALSE)=0,"",VLOOKUP($A240,EU_Extra!$A:$AD,COLUMN(EU_Extra!Q$3),FALSE)),"")</f>
        <v>11.4026944</v>
      </c>
      <c r="S240" s="3">
        <f>IFERROR(IF(VLOOKUP($A240,EU_Extra!$A:$AD,COLUMN(EU_Extra!R$3),FALSE)=0,"",VLOOKUP($A240,EU_Extra!$A:$AD,COLUMN(EU_Extra!R$3),FALSE)),"")</f>
        <v>11.12790392</v>
      </c>
      <c r="T240" s="3">
        <f>IFERROR(IF(VLOOKUP($A240,EU_Extra!$A:$AD,COLUMN(EU_Extra!S$3),FALSE)=0,"",VLOOKUP($A240,EU_Extra!$A:$AD,COLUMN(EU_Extra!S$3),FALSE)),"")</f>
        <v>11.041359119999999</v>
      </c>
      <c r="U240" s="3">
        <f>IFERROR(IF(VLOOKUP($A240,EU_Extra!$A:$AD,COLUMN(EU_Extra!T$3),FALSE)=0,"",VLOOKUP($A240,EU_Extra!$A:$AD,COLUMN(EU_Extra!T$3),FALSE)),"")</f>
        <v>16.487710480000001</v>
      </c>
      <c r="V240" s="3">
        <f>IFERROR(IF(VLOOKUP($A240,EU_Extra!$A:$AD,COLUMN(EU_Extra!U$3),FALSE)=0,"",VLOOKUP($A240,EU_Extra!$A:$AD,COLUMN(EU_Extra!U$3),FALSE)),"")</f>
        <v>61.045972799999994</v>
      </c>
      <c r="W240" s="3">
        <f>IFERROR(IF(VLOOKUP($A240,EU_Extra!$A:$AD,COLUMN(EU_Extra!V$3),FALSE)=0,"",VLOOKUP($A240,EU_Extra!$A:$AD,COLUMN(EU_Extra!V$3),FALSE)),"")</f>
        <v>50.294683199999994</v>
      </c>
      <c r="X240" s="3">
        <f>IFERROR(IF(VLOOKUP($A240,EU_Extra!$A:$AD,COLUMN(EU_Extra!W$3),FALSE)=0,"",VLOOKUP($A240,EU_Extra!$A:$AD,COLUMN(EU_Extra!W$3),FALSE)),"")</f>
        <v>9.4455895200000004</v>
      </c>
      <c r="Y240" s="3">
        <f>IFERROR(IF(VLOOKUP($A240,EU_Extra!$A:$AD,COLUMN(EU_Extra!X$3),FALSE)=0,"",VLOOKUP($A240,EU_Extra!$A:$AD,COLUMN(EU_Extra!X$3),FALSE)),"")</f>
        <v>6.4927299199999995</v>
      </c>
      <c r="Z240" s="3">
        <f>IFERROR(IF(VLOOKUP($A240,EU_Extra!$A:$AD,COLUMN(EU_Extra!Y$3),FALSE)=0,"",VLOOKUP($A240,EU_Extra!$A:$AD,COLUMN(EU_Extra!Y$3),FALSE)),"")</f>
        <v>10.822814919999999</v>
      </c>
      <c r="AA240" s="157">
        <f t="shared" si="50"/>
        <v>48.511847999999993</v>
      </c>
      <c r="AB240" s="3">
        <f t="shared" si="51"/>
        <v>12.885657839999999</v>
      </c>
      <c r="AC240" s="3">
        <f t="shared" si="52"/>
        <v>40.26208184</v>
      </c>
      <c r="AD240" s="3">
        <f t="shared" si="53"/>
        <v>22.077667546666664</v>
      </c>
      <c r="AE240" s="3">
        <f t="shared" si="54"/>
        <v>8.6577724199999988</v>
      </c>
      <c r="AF240" s="3"/>
      <c r="AG240" s="3"/>
      <c r="AH240" s="3"/>
      <c r="AI240" s="3"/>
      <c r="AJ240" s="3" t="str">
        <f>IFERROR(IF(VLOOKUP($A240,EU_Extra!$A:$AD,COLUMN(EU_Extra!AC$3),FALSE)=0,"",VLOOKUP($A240,EU_Extra!$A:$AD,COLUMN(EU_Extra!AC$3),FALSE)),"")</f>
        <v/>
      </c>
      <c r="AK240" s="3" t="str">
        <f>IFERROR(IF(VLOOKUP($A240,EU_Extra!$A:$AD,COLUMN(EU_Extra!AD$3),FALSE)=0,"",VLOOKUP($A240,EU_Extra!$A:$AD,COLUMN(EU_Extra!AD$3),FALSE)),"")</f>
        <v/>
      </c>
      <c r="AO240" s="85" t="str">
        <f t="shared" si="55"/>
        <v>Ausfuhr_SN</v>
      </c>
      <c r="AP240" s="2" t="str">
        <f t="shared" si="56"/>
        <v>Ausfuhr</v>
      </c>
      <c r="AQ240" s="2" t="str">
        <f t="shared" si="57"/>
        <v>SN</v>
      </c>
      <c r="AR240" s="2" t="str">
        <f>VLOOKUP(AQ240,Countries!A:B,2,FALSE)</f>
        <v>Senegal</v>
      </c>
      <c r="AS240" s="3">
        <f t="shared" si="58"/>
        <v>10.822814919999999</v>
      </c>
      <c r="AT240" s="3">
        <f t="shared" si="59"/>
        <v>22.077667546666664</v>
      </c>
      <c r="AU240" s="3">
        <f t="shared" si="60"/>
        <v>11.254852626666665</v>
      </c>
      <c r="AV240" s="15">
        <f t="shared" si="61"/>
        <v>1.0399193994231033</v>
      </c>
      <c r="AW240" s="88">
        <f t="shared" si="62"/>
        <v>1.1139381366676564E-2</v>
      </c>
      <c r="AX240" s="89">
        <f t="shared" si="63"/>
        <v>1.5272322462916776E-2</v>
      </c>
    </row>
    <row r="241" spans="1:50">
      <c r="A241" s="85" t="str">
        <f t="shared" si="65"/>
        <v>Ausfuhr_XS</v>
      </c>
      <c r="B241" s="2" t="str">
        <f t="shared" si="66"/>
        <v>Ausfuhr</v>
      </c>
      <c r="C241" s="1" t="str">
        <f>Countries!A240</f>
        <v>XS</v>
      </c>
      <c r="D241" s="3" t="str">
        <f>IFERROR(IF(VLOOKUP($A241,EU_Extra!$A:$AD,COLUMN(EU_Extra!#REF!),FALSE)=0,"",VLOOKUP($A241,EU_Extra!$A:$AD,COLUMN(EU_Extra!#REF!),FALSE)),"")</f>
        <v/>
      </c>
      <c r="E241" s="3" t="str">
        <f>IFERROR(IF(VLOOKUP($A241,EU_Extra!$A:$AD,COLUMN(EU_Extra!#REF!),FALSE)=0,"",VLOOKUP($A241,EU_Extra!$A:$AD,COLUMN(EU_Extra!#REF!),FALSE)),"")</f>
        <v/>
      </c>
      <c r="F241" s="3" t="str">
        <f>IFERROR(IF(VLOOKUP($A241,EU_Extra!$A:$AD,COLUMN(EU_Extra!E$3),FALSE)=0,"",VLOOKUP($A241,EU_Extra!$A:$AD,COLUMN(EU_Extra!E$3),FALSE)),"")</f>
        <v/>
      </c>
      <c r="G241" s="3" t="str">
        <f>IFERROR(IF(VLOOKUP($A241,EU_Extra!$A:$AD,COLUMN(EU_Extra!F$3),FALSE)=0,"",VLOOKUP($A241,EU_Extra!$A:$AD,COLUMN(EU_Extra!F$3),FALSE)),"")</f>
        <v/>
      </c>
      <c r="H241" s="3" t="str">
        <f>IFERROR(IF(VLOOKUP($A241,EU_Extra!$A:$AD,COLUMN(EU_Extra!G$3),FALSE)=0,"",VLOOKUP($A241,EU_Extra!$A:$AD,COLUMN(EU_Extra!G$3),FALSE)),"")</f>
        <v/>
      </c>
      <c r="I241" s="3">
        <f>IFERROR(IF(VLOOKUP($A241,EU_Extra!$A:$AD,COLUMN(EU_Extra!H$3),FALSE)=0,"",VLOOKUP($A241,EU_Extra!$A:$AD,COLUMN(EU_Extra!H$3),FALSE)),"")</f>
        <v>24.941075999999999</v>
      </c>
      <c r="J241" s="3">
        <f>IFERROR(IF(VLOOKUP($A241,EU_Extra!$A:$AD,COLUMN(EU_Extra!I$3),FALSE)=0,"",VLOOKUP($A241,EU_Extra!$A:$AD,COLUMN(EU_Extra!I$3),FALSE)),"")</f>
        <v>35.233753999999998</v>
      </c>
      <c r="K241" s="3">
        <f>IFERROR(IF(VLOOKUP($A241,EU_Extra!$A:$AD,COLUMN(EU_Extra!J$3),FALSE)=0,"",VLOOKUP($A241,EU_Extra!$A:$AD,COLUMN(EU_Extra!J$3),FALSE)),"")</f>
        <v>1.5860165999999998</v>
      </c>
      <c r="L241" s="3">
        <f>IFERROR(IF(VLOOKUP($A241,EU_Extra!$A:$AD,COLUMN(EU_Extra!K$3),FALSE)=0,"",VLOOKUP($A241,EU_Extra!$A:$AD,COLUMN(EU_Extra!K$3),FALSE)),"")</f>
        <v>0.88358079999999994</v>
      </c>
      <c r="M241" s="3">
        <f>IFERROR(IF(VLOOKUP($A241,EU_Extra!$A:$AD,COLUMN(EU_Extra!L$3),FALSE)=0,"",VLOOKUP($A241,EU_Extra!$A:$AD,COLUMN(EU_Extra!L$3),FALSE)),"")</f>
        <v>4.0497284000000002</v>
      </c>
      <c r="N241" s="3">
        <f>IFERROR(IF(VLOOKUP($A241,EU_Extra!$A:$AD,COLUMN(EU_Extra!M$3),FALSE)=0,"",VLOOKUP($A241,EU_Extra!$A:$AD,COLUMN(EU_Extra!M$3),FALSE)),"")</f>
        <v>9.4143400000000002E-2</v>
      </c>
      <c r="O241" s="3">
        <f>IFERROR(IF(VLOOKUP($A241,EU_Extra!$A:$AD,COLUMN(EU_Extra!N$3),FALSE)=0,"",VLOOKUP($A241,EU_Extra!$A:$AD,COLUMN(EU_Extra!N$3),FALSE)),"")</f>
        <v>0.80120831999999986</v>
      </c>
      <c r="P241" s="3">
        <f>IFERROR(IF(VLOOKUP($A241,EU_Extra!$A:$AD,COLUMN(EU_Extra!O$3),FALSE)=0,"",VLOOKUP($A241,EU_Extra!$A:$AD,COLUMN(EU_Extra!O$3),FALSE)),"")</f>
        <v>0.64407904000000005</v>
      </c>
      <c r="Q241" s="3">
        <f>IFERROR(IF(VLOOKUP($A241,EU_Extra!$A:$AD,COLUMN(EU_Extra!P$3),FALSE)=0,"",VLOOKUP($A241,EU_Extra!$A:$AD,COLUMN(EU_Extra!P$3),FALSE)),"")</f>
        <v>0.19137408</v>
      </c>
      <c r="R241" s="3">
        <f>IFERROR(IF(VLOOKUP($A241,EU_Extra!$A:$AD,COLUMN(EU_Extra!Q$3),FALSE)=0,"",VLOOKUP($A241,EU_Extra!$A:$AD,COLUMN(EU_Extra!Q$3),FALSE)),"")</f>
        <v>0.20491236000000002</v>
      </c>
      <c r="S241" s="3">
        <f>IFERROR(IF(VLOOKUP($A241,EU_Extra!$A:$AD,COLUMN(EU_Extra!R$3),FALSE)=0,"",VLOOKUP($A241,EU_Extra!$A:$AD,COLUMN(EU_Extra!R$3),FALSE)),"")</f>
        <v>0.17041988</v>
      </c>
      <c r="T241" s="3">
        <f>IFERROR(IF(VLOOKUP($A241,EU_Extra!$A:$AD,COLUMN(EU_Extra!S$3),FALSE)=0,"",VLOOKUP($A241,EU_Extra!$A:$AD,COLUMN(EU_Extra!S$3),FALSE)),"")</f>
        <v>0.58689652000000003</v>
      </c>
      <c r="U241" s="3">
        <f>IFERROR(IF(VLOOKUP($A241,EU_Extra!$A:$AD,COLUMN(EU_Extra!T$3),FALSE)=0,"",VLOOKUP($A241,EU_Extra!$A:$AD,COLUMN(EU_Extra!T$3),FALSE)),"")</f>
        <v>0.48373691999999996</v>
      </c>
      <c r="V241" s="3">
        <f>IFERROR(IF(VLOOKUP($A241,EU_Extra!$A:$AD,COLUMN(EU_Extra!U$3),FALSE)=0,"",VLOOKUP($A241,EU_Extra!$A:$AD,COLUMN(EU_Extra!U$3),FALSE)),"")</f>
        <v>1.7697635599999999</v>
      </c>
      <c r="W241" s="3">
        <f>IFERROR(IF(VLOOKUP($A241,EU_Extra!$A:$AD,COLUMN(EU_Extra!V$3),FALSE)=0,"",VLOOKUP($A241,EU_Extra!$A:$AD,COLUMN(EU_Extra!V$3),FALSE)),"")</f>
        <v>1.8747013999999997</v>
      </c>
      <c r="X241" s="3">
        <f>IFERROR(IF(VLOOKUP($A241,EU_Extra!$A:$AD,COLUMN(EU_Extra!W$3),FALSE)=0,"",VLOOKUP($A241,EU_Extra!$A:$AD,COLUMN(EU_Extra!W$3),FALSE)),"")</f>
        <v>2.1877810799999997</v>
      </c>
      <c r="Y241" s="3">
        <f>IFERROR(IF(VLOOKUP($A241,EU_Extra!$A:$AD,COLUMN(EU_Extra!X$3),FALSE)=0,"",VLOOKUP($A241,EU_Extra!$A:$AD,COLUMN(EU_Extra!X$3),FALSE)),"")</f>
        <v>2.42922832</v>
      </c>
      <c r="Z241" s="3">
        <f>IFERROR(IF(VLOOKUP($A241,EU_Extra!$A:$AD,COLUMN(EU_Extra!Y$3),FALSE)=0,"",VLOOKUP($A241,EU_Extra!$A:$AD,COLUMN(EU_Extra!Y$3),FALSE)),"")</f>
        <v>2.3533130799999999</v>
      </c>
      <c r="AA241" s="157">
        <f t="shared" si="50"/>
        <v>30.087415</v>
      </c>
      <c r="AB241" s="3">
        <f t="shared" si="51"/>
        <v>0.41368443999999999</v>
      </c>
      <c r="AC241" s="3">
        <f t="shared" si="52"/>
        <v>1.9440820133333332</v>
      </c>
      <c r="AD241" s="3">
        <f t="shared" si="53"/>
        <v>2.1639035999999998</v>
      </c>
      <c r="AE241" s="3">
        <f t="shared" si="54"/>
        <v>2.3912706999999997</v>
      </c>
      <c r="AF241" s="3"/>
      <c r="AG241" s="3"/>
      <c r="AH241" s="3"/>
      <c r="AI241" s="3"/>
      <c r="AJ241" s="3" t="str">
        <f>IFERROR(IF(VLOOKUP($A241,EU_Extra!$A:$AD,COLUMN(EU_Extra!AC$3),FALSE)=0,"",VLOOKUP($A241,EU_Extra!$A:$AD,COLUMN(EU_Extra!AC$3),FALSE)),"")</f>
        <v/>
      </c>
      <c r="AK241" s="3" t="str">
        <f>IFERROR(IF(VLOOKUP($A241,EU_Extra!$A:$AD,COLUMN(EU_Extra!AD$3),FALSE)=0,"",VLOOKUP($A241,EU_Extra!$A:$AD,COLUMN(EU_Extra!AD$3),FALSE)),"")</f>
        <v/>
      </c>
      <c r="AO241" s="85" t="str">
        <f t="shared" si="55"/>
        <v>Ausfuhr_XS</v>
      </c>
      <c r="AP241" s="2" t="str">
        <f t="shared" si="56"/>
        <v>Ausfuhr</v>
      </c>
      <c r="AQ241" s="2" t="str">
        <f t="shared" si="57"/>
        <v>XS</v>
      </c>
      <c r="AR241" s="2" t="str">
        <f>VLOOKUP(AQ241,Countries!A:B,2,FALSE)</f>
        <v>Serbien</v>
      </c>
      <c r="AS241" s="3">
        <f t="shared" si="58"/>
        <v>2.3533130799999999</v>
      </c>
      <c r="AT241" s="3">
        <f t="shared" si="59"/>
        <v>2.1639035999999998</v>
      </c>
      <c r="AU241" s="3">
        <f t="shared" si="60"/>
        <v>-0.18940948000000013</v>
      </c>
      <c r="AV241" s="15">
        <f t="shared" si="61"/>
        <v>-8.0486069414736391E-2</v>
      </c>
      <c r="AW241" s="88">
        <f t="shared" si="62"/>
        <v>2.4223337608418826E-3</v>
      </c>
      <c r="AX241" s="89">
        <f t="shared" si="63"/>
        <v>1.4971044893091405E-3</v>
      </c>
    </row>
    <row r="242" spans="1:50">
      <c r="A242" s="85" t="str">
        <f t="shared" si="65"/>
        <v>Ausfuhr_CS</v>
      </c>
      <c r="B242" s="2" t="str">
        <f t="shared" si="66"/>
        <v>Ausfuhr</v>
      </c>
      <c r="C242" s="1" t="str">
        <f>Countries!A241</f>
        <v>CS</v>
      </c>
      <c r="D242" s="3" t="str">
        <f>IFERROR(IF(VLOOKUP($A242,EU_Extra!$A:$AD,COLUMN(EU_Extra!#REF!),FALSE)=0,"",VLOOKUP($A242,EU_Extra!$A:$AD,COLUMN(EU_Extra!#REF!),FALSE)),"")</f>
        <v/>
      </c>
      <c r="E242" s="3" t="str">
        <f>IFERROR(IF(VLOOKUP($A242,EU_Extra!$A:$AD,COLUMN(EU_Extra!#REF!),FALSE)=0,"",VLOOKUP($A242,EU_Extra!$A:$AD,COLUMN(EU_Extra!#REF!),FALSE)),"")</f>
        <v/>
      </c>
      <c r="F242" s="3" t="str">
        <f>IFERROR(IF(VLOOKUP($A242,EU_Extra!$A:$AD,COLUMN(EU_Extra!E$3),FALSE)=0,"",VLOOKUP($A242,EU_Extra!$A:$AD,COLUMN(EU_Extra!E$3),FALSE)),"")</f>
        <v/>
      </c>
      <c r="G242" s="3" t="str">
        <f>IFERROR(IF(VLOOKUP($A242,EU_Extra!$A:$AD,COLUMN(EU_Extra!F$3),FALSE)=0,"",VLOOKUP($A242,EU_Extra!$A:$AD,COLUMN(EU_Extra!F$3),FALSE)),"")</f>
        <v/>
      </c>
      <c r="H242" s="3">
        <f>IFERROR(IF(VLOOKUP($A242,EU_Extra!$A:$AD,COLUMN(EU_Extra!G$3),FALSE)=0,"",VLOOKUP($A242,EU_Extra!$A:$AD,COLUMN(EU_Extra!G$3),FALSE)),"")</f>
        <v>27.369142159999999</v>
      </c>
      <c r="I242" s="3">
        <f>IFERROR(IF(VLOOKUP($A242,EU_Extra!$A:$AD,COLUMN(EU_Extra!H$3),FALSE)=0,"",VLOOKUP($A242,EU_Extra!$A:$AD,COLUMN(EU_Extra!H$3),FALSE)),"")</f>
        <v>27.920464559999999</v>
      </c>
      <c r="J242" s="3" t="str">
        <f>IFERROR(IF(VLOOKUP($A242,EU_Extra!$A:$AD,COLUMN(EU_Extra!I$3),FALSE)=0,"",VLOOKUP($A242,EU_Extra!$A:$AD,COLUMN(EU_Extra!I$3),FALSE)),"")</f>
        <v/>
      </c>
      <c r="K242" s="3" t="str">
        <f>IFERROR(IF(VLOOKUP($A242,EU_Extra!$A:$AD,COLUMN(EU_Extra!J$3),FALSE)=0,"",VLOOKUP($A242,EU_Extra!$A:$AD,COLUMN(EU_Extra!J$3),FALSE)),"")</f>
        <v/>
      </c>
      <c r="L242" s="3" t="str">
        <f>IFERROR(IF(VLOOKUP($A242,EU_Extra!$A:$AD,COLUMN(EU_Extra!K$3),FALSE)=0,"",VLOOKUP($A242,EU_Extra!$A:$AD,COLUMN(EU_Extra!K$3),FALSE)),"")</f>
        <v/>
      </c>
      <c r="M242" s="3" t="str">
        <f>IFERROR(IF(VLOOKUP($A242,EU_Extra!$A:$AD,COLUMN(EU_Extra!L$3),FALSE)=0,"",VLOOKUP($A242,EU_Extra!$A:$AD,COLUMN(EU_Extra!L$3),FALSE)),"")</f>
        <v/>
      </c>
      <c r="N242" s="3" t="str">
        <f>IFERROR(IF(VLOOKUP($A242,EU_Extra!$A:$AD,COLUMN(EU_Extra!M$3),FALSE)=0,"",VLOOKUP($A242,EU_Extra!$A:$AD,COLUMN(EU_Extra!M$3),FALSE)),"")</f>
        <v/>
      </c>
      <c r="O242" s="3" t="str">
        <f>IFERROR(IF(VLOOKUP($A242,EU_Extra!$A:$AD,COLUMN(EU_Extra!N$3),FALSE)=0,"",VLOOKUP($A242,EU_Extra!$A:$AD,COLUMN(EU_Extra!N$3),FALSE)),"")</f>
        <v/>
      </c>
      <c r="P242" s="3" t="str">
        <f>IFERROR(IF(VLOOKUP($A242,EU_Extra!$A:$AD,COLUMN(EU_Extra!O$3),FALSE)=0,"",VLOOKUP($A242,EU_Extra!$A:$AD,COLUMN(EU_Extra!O$3),FALSE)),"")</f>
        <v/>
      </c>
      <c r="Q242" s="3" t="str">
        <f>IFERROR(IF(VLOOKUP($A242,EU_Extra!$A:$AD,COLUMN(EU_Extra!P$3),FALSE)=0,"",VLOOKUP($A242,EU_Extra!$A:$AD,COLUMN(EU_Extra!P$3),FALSE)),"")</f>
        <v/>
      </c>
      <c r="R242" s="3" t="str">
        <f>IFERROR(IF(VLOOKUP($A242,EU_Extra!$A:$AD,COLUMN(EU_Extra!Q$3),FALSE)=0,"",VLOOKUP($A242,EU_Extra!$A:$AD,COLUMN(EU_Extra!Q$3),FALSE)),"")</f>
        <v/>
      </c>
      <c r="S242" s="3" t="str">
        <f>IFERROR(IF(VLOOKUP($A242,EU_Extra!$A:$AD,COLUMN(EU_Extra!R$3),FALSE)=0,"",VLOOKUP($A242,EU_Extra!$A:$AD,COLUMN(EU_Extra!R$3),FALSE)),"")</f>
        <v/>
      </c>
      <c r="T242" s="3" t="str">
        <f>IFERROR(IF(VLOOKUP($A242,EU_Extra!$A:$AD,COLUMN(EU_Extra!S$3),FALSE)=0,"",VLOOKUP($A242,EU_Extra!$A:$AD,COLUMN(EU_Extra!S$3),FALSE)),"")</f>
        <v/>
      </c>
      <c r="U242" s="3" t="str">
        <f>IFERROR(IF(VLOOKUP($A242,EU_Extra!$A:$AD,COLUMN(EU_Extra!T$3),FALSE)=0,"",VLOOKUP($A242,EU_Extra!$A:$AD,COLUMN(EU_Extra!T$3),FALSE)),"")</f>
        <v/>
      </c>
      <c r="V242" s="3" t="str">
        <f>IFERROR(IF(VLOOKUP($A242,EU_Extra!$A:$AD,COLUMN(EU_Extra!U$3),FALSE)=0,"",VLOOKUP($A242,EU_Extra!$A:$AD,COLUMN(EU_Extra!U$3),FALSE)),"")</f>
        <v/>
      </c>
      <c r="W242" s="3" t="str">
        <f>IFERROR(IF(VLOOKUP($A242,EU_Extra!$A:$AD,COLUMN(EU_Extra!V$3),FALSE)=0,"",VLOOKUP($A242,EU_Extra!$A:$AD,COLUMN(EU_Extra!V$3),FALSE)),"")</f>
        <v/>
      </c>
      <c r="X242" s="3" t="str">
        <f>IFERROR(IF(VLOOKUP($A242,EU_Extra!$A:$AD,COLUMN(EU_Extra!W$3),FALSE)=0,"",VLOOKUP($A242,EU_Extra!$A:$AD,COLUMN(EU_Extra!W$3),FALSE)),"")</f>
        <v/>
      </c>
      <c r="Y242" s="3" t="str">
        <f>IFERROR(IF(VLOOKUP($A242,EU_Extra!$A:$AD,COLUMN(EU_Extra!X$3),FALSE)=0,"",VLOOKUP($A242,EU_Extra!$A:$AD,COLUMN(EU_Extra!X$3),FALSE)),"")</f>
        <v/>
      </c>
      <c r="Z242" s="3" t="str">
        <f>IFERROR(IF(VLOOKUP($A242,EU_Extra!$A:$AD,COLUMN(EU_Extra!Y$3),FALSE)=0,"",VLOOKUP($A242,EU_Extra!$A:$AD,COLUMN(EU_Extra!Y$3),FALSE)),"")</f>
        <v/>
      </c>
      <c r="AA242" s="157">
        <f t="shared" si="50"/>
        <v>27.644803359999997</v>
      </c>
      <c r="AB242" s="3">
        <f t="shared" si="51"/>
        <v>0</v>
      </c>
      <c r="AC242" s="3">
        <f t="shared" si="52"/>
        <v>0</v>
      </c>
      <c r="AD242" s="3">
        <f t="shared" si="53"/>
        <v>0</v>
      </c>
      <c r="AE242" s="3" t="str">
        <f t="shared" si="54"/>
        <v/>
      </c>
      <c r="AF242" s="3"/>
      <c r="AG242" s="3"/>
      <c r="AH242" s="3"/>
      <c r="AI242" s="3"/>
      <c r="AJ242" s="3" t="str">
        <f>IFERROR(IF(VLOOKUP($A242,EU_Extra!$A:$AD,COLUMN(EU_Extra!AC$3),FALSE)=0,"",VLOOKUP($A242,EU_Extra!$A:$AD,COLUMN(EU_Extra!AC$3),FALSE)),"")</f>
        <v/>
      </c>
      <c r="AK242" s="3" t="str">
        <f>IFERROR(IF(VLOOKUP($A242,EU_Extra!$A:$AD,COLUMN(EU_Extra!AD$3),FALSE)=0,"",VLOOKUP($A242,EU_Extra!$A:$AD,COLUMN(EU_Extra!AD$3),FALSE)),"")</f>
        <v/>
      </c>
      <c r="AO242" s="85" t="str">
        <f t="shared" si="55"/>
        <v>Ausfuhr_CS</v>
      </c>
      <c r="AP242" s="2" t="str">
        <f t="shared" si="56"/>
        <v>Ausfuhr</v>
      </c>
      <c r="AQ242" s="2" t="str">
        <f t="shared" si="57"/>
        <v>CS</v>
      </c>
      <c r="AR242" s="2" t="str">
        <f>VLOOKUP(AQ242,Countries!A:B,2,FALSE)</f>
        <v>Tschechoslow</v>
      </c>
      <c r="AS242" s="3" t="str">
        <f t="shared" si="58"/>
        <v/>
      </c>
      <c r="AT242" s="3">
        <f t="shared" si="59"/>
        <v>0</v>
      </c>
      <c r="AU242" s="3" t="str">
        <f t="shared" si="60"/>
        <v/>
      </c>
      <c r="AV242" s="15" t="str">
        <f t="shared" si="61"/>
        <v/>
      </c>
      <c r="AW242" s="88" t="str">
        <f t="shared" si="62"/>
        <v/>
      </c>
      <c r="AX242" s="89">
        <f t="shared" si="63"/>
        <v>2.3899999999999996E-7</v>
      </c>
    </row>
    <row r="243" spans="1:50">
      <c r="A243" s="85" t="str">
        <f t="shared" si="65"/>
        <v>Ausfuhr_SC</v>
      </c>
      <c r="B243" s="2" t="str">
        <f t="shared" si="66"/>
        <v>Ausfuhr</v>
      </c>
      <c r="C243" s="1" t="str">
        <f>Countries!A242</f>
        <v>SC</v>
      </c>
      <c r="D243" s="3" t="str">
        <f>IFERROR(IF(VLOOKUP($A243,EU_Extra!$A:$AD,COLUMN(EU_Extra!#REF!),FALSE)=0,"",VLOOKUP($A243,EU_Extra!$A:$AD,COLUMN(EU_Extra!#REF!),FALSE)),"")</f>
        <v/>
      </c>
      <c r="E243" s="3" t="str">
        <f>IFERROR(IF(VLOOKUP($A243,EU_Extra!$A:$AD,COLUMN(EU_Extra!#REF!),FALSE)=0,"",VLOOKUP($A243,EU_Extra!$A:$AD,COLUMN(EU_Extra!#REF!),FALSE)),"")</f>
        <v/>
      </c>
      <c r="F243" s="3">
        <f>IFERROR(IF(VLOOKUP($A243,EU_Extra!$A:$AD,COLUMN(EU_Extra!E$3),FALSE)=0,"",VLOOKUP($A243,EU_Extra!$A:$AD,COLUMN(EU_Extra!E$3),FALSE)),"")</f>
        <v>3.3279999999999998E-3</v>
      </c>
      <c r="G243" s="3">
        <f>IFERROR(IF(VLOOKUP($A243,EU_Extra!$A:$AD,COLUMN(EU_Extra!F$3),FALSE)=0,"",VLOOKUP($A243,EU_Extra!$A:$AD,COLUMN(EU_Extra!F$3),FALSE)),"")</f>
        <v>1.1999999999999999E-3</v>
      </c>
      <c r="H243" s="3">
        <f>IFERROR(IF(VLOOKUP($A243,EU_Extra!$A:$AD,COLUMN(EU_Extra!G$3),FALSE)=0,"",VLOOKUP($A243,EU_Extra!$A:$AD,COLUMN(EU_Extra!G$3),FALSE)),"")</f>
        <v>1.0999999999999998E-3</v>
      </c>
      <c r="I243" s="3" t="str">
        <f>IFERROR(IF(VLOOKUP($A243,EU_Extra!$A:$AD,COLUMN(EU_Extra!H$3),FALSE)=0,"",VLOOKUP($A243,EU_Extra!$A:$AD,COLUMN(EU_Extra!H$3),FALSE)),"")</f>
        <v/>
      </c>
      <c r="J243" s="3">
        <f>IFERROR(IF(VLOOKUP($A243,EU_Extra!$A:$AD,COLUMN(EU_Extra!I$3),FALSE)=0,"",VLOOKUP($A243,EU_Extra!$A:$AD,COLUMN(EU_Extra!I$3),FALSE)),"")</f>
        <v>7.1300000000000002E-2</v>
      </c>
      <c r="K243" s="3">
        <f>IFERROR(IF(VLOOKUP($A243,EU_Extra!$A:$AD,COLUMN(EU_Extra!J$3),FALSE)=0,"",VLOOKUP($A243,EU_Extra!$A:$AD,COLUMN(EU_Extra!J$3),FALSE)),"")</f>
        <v>3.2000000000000001E-2</v>
      </c>
      <c r="L243" s="3">
        <f>IFERROR(IF(VLOOKUP($A243,EU_Extra!$A:$AD,COLUMN(EU_Extra!K$3),FALSE)=0,"",VLOOKUP($A243,EU_Extra!$A:$AD,COLUMN(EU_Extra!K$3),FALSE)),"")</f>
        <v>4.176E-3</v>
      </c>
      <c r="M243" s="3">
        <f>IFERROR(IF(VLOOKUP($A243,EU_Extra!$A:$AD,COLUMN(EU_Extra!L$3),FALSE)=0,"",VLOOKUP($A243,EU_Extra!$A:$AD,COLUMN(EU_Extra!L$3),FALSE)),"")</f>
        <v>3.7439999999999999E-3</v>
      </c>
      <c r="N243" s="3">
        <f>IFERROR(IF(VLOOKUP($A243,EU_Extra!$A:$AD,COLUMN(EU_Extra!M$3),FALSE)=0,"",VLOOKUP($A243,EU_Extra!$A:$AD,COLUMN(EU_Extra!M$3),FALSE)),"")</f>
        <v>1.8519999999999998E-2</v>
      </c>
      <c r="O243" s="3">
        <f>IFERROR(IF(VLOOKUP($A243,EU_Extra!$A:$AD,COLUMN(EU_Extra!N$3),FALSE)=0,"",VLOOKUP($A243,EU_Extra!$A:$AD,COLUMN(EU_Extra!N$3),FALSE)),"")</f>
        <v>3.055E-3</v>
      </c>
      <c r="P243" s="3">
        <f>IFERROR(IF(VLOOKUP($A243,EU_Extra!$A:$AD,COLUMN(EU_Extra!O$3),FALSE)=0,"",VLOOKUP($A243,EU_Extra!$A:$AD,COLUMN(EU_Extra!O$3),FALSE)),"")</f>
        <v>2.5999999999999999E-3</v>
      </c>
      <c r="Q243" s="3">
        <f>IFERROR(IF(VLOOKUP($A243,EU_Extra!$A:$AD,COLUMN(EU_Extra!P$3),FALSE)=0,"",VLOOKUP($A243,EU_Extra!$A:$AD,COLUMN(EU_Extra!P$3),FALSE)),"")</f>
        <v>3.637E-3</v>
      </c>
      <c r="R243" s="3">
        <f>IFERROR(IF(VLOOKUP($A243,EU_Extra!$A:$AD,COLUMN(EU_Extra!Q$3),FALSE)=0,"",VLOOKUP($A243,EU_Extra!$A:$AD,COLUMN(EU_Extra!Q$3),FALSE)),"")</f>
        <v>8.6012000000000003E-4</v>
      </c>
      <c r="S243" s="3">
        <f>IFERROR(IF(VLOOKUP($A243,EU_Extra!$A:$AD,COLUMN(EU_Extra!R$3),FALSE)=0,"",VLOOKUP($A243,EU_Extra!$A:$AD,COLUMN(EU_Extra!R$3),FALSE)),"")</f>
        <v>4.3564399999999996E-3</v>
      </c>
      <c r="T243" s="3">
        <f>IFERROR(IF(VLOOKUP($A243,EU_Extra!$A:$AD,COLUMN(EU_Extra!S$3),FALSE)=0,"",VLOOKUP($A243,EU_Extra!$A:$AD,COLUMN(EU_Extra!S$3),FALSE)),"")</f>
        <v>6.0003999999999995E-3</v>
      </c>
      <c r="U243" s="3">
        <f>IFERROR(IF(VLOOKUP($A243,EU_Extra!$A:$AD,COLUMN(EU_Extra!T$3),FALSE)=0,"",VLOOKUP($A243,EU_Extra!$A:$AD,COLUMN(EU_Extra!T$3),FALSE)),"")</f>
        <v>3.4042E-3</v>
      </c>
      <c r="V243" s="3">
        <f>IFERROR(IF(VLOOKUP($A243,EU_Extra!$A:$AD,COLUMN(EU_Extra!U$3),FALSE)=0,"",VLOOKUP($A243,EU_Extra!$A:$AD,COLUMN(EU_Extra!U$3),FALSE)),"")</f>
        <v>2.5743200000000002E-3</v>
      </c>
      <c r="W243" s="3">
        <f>IFERROR(IF(VLOOKUP($A243,EU_Extra!$A:$AD,COLUMN(EU_Extra!V$3),FALSE)=0,"",VLOOKUP($A243,EU_Extra!$A:$AD,COLUMN(EU_Extra!V$3),FALSE)),"")</f>
        <v>1.79944E-3</v>
      </c>
      <c r="X243" s="3">
        <f>IFERROR(IF(VLOOKUP($A243,EU_Extra!$A:$AD,COLUMN(EU_Extra!W$3),FALSE)=0,"",VLOOKUP($A243,EU_Extra!$A:$AD,COLUMN(EU_Extra!W$3),FALSE)),"")</f>
        <v>5.3896E-4</v>
      </c>
      <c r="Y243" s="3">
        <f>IFERROR(IF(VLOOKUP($A243,EU_Extra!$A:$AD,COLUMN(EU_Extra!X$3),FALSE)=0,"",VLOOKUP($A243,EU_Extra!$A:$AD,COLUMN(EU_Extra!X$3),FALSE)),"")</f>
        <v>7.1444E-4</v>
      </c>
      <c r="Z243" s="3">
        <f>IFERROR(IF(VLOOKUP($A243,EU_Extra!$A:$AD,COLUMN(EU_Extra!Y$3),FALSE)=0,"",VLOOKUP($A243,EU_Extra!$A:$AD,COLUMN(EU_Extra!Y$3),FALSE)),"")</f>
        <v>1.3550400000000001E-3</v>
      </c>
      <c r="AA243" s="157">
        <f t="shared" si="50"/>
        <v>3.6200000000000003E-2</v>
      </c>
      <c r="AB243" s="3">
        <f t="shared" si="51"/>
        <v>4.5870133333333332E-3</v>
      </c>
      <c r="AC243" s="3">
        <f t="shared" si="52"/>
        <v>1.6375733333333332E-3</v>
      </c>
      <c r="AD243" s="3">
        <f t="shared" si="53"/>
        <v>1.0176133333333335E-3</v>
      </c>
      <c r="AE243" s="3">
        <f t="shared" si="54"/>
        <v>1.0347400000000001E-3</v>
      </c>
      <c r="AF243" s="3"/>
      <c r="AG243" s="3"/>
      <c r="AH243" s="3"/>
      <c r="AI243" s="3"/>
      <c r="AJ243" s="3" t="str">
        <f>IFERROR(IF(VLOOKUP($A243,EU_Extra!$A:$AD,COLUMN(EU_Extra!AC$3),FALSE)=0,"",VLOOKUP($A243,EU_Extra!$A:$AD,COLUMN(EU_Extra!AC$3),FALSE)),"")</f>
        <v/>
      </c>
      <c r="AK243" s="3" t="str">
        <f>IFERROR(IF(VLOOKUP($A243,EU_Extra!$A:$AD,COLUMN(EU_Extra!AD$3),FALSE)=0,"",VLOOKUP($A243,EU_Extra!$A:$AD,COLUMN(EU_Extra!AD$3),FALSE)),"")</f>
        <v/>
      </c>
      <c r="AO243" s="85" t="str">
        <f t="shared" si="55"/>
        <v>Ausfuhr_SC</v>
      </c>
      <c r="AP243" s="2" t="str">
        <f t="shared" si="56"/>
        <v>Ausfuhr</v>
      </c>
      <c r="AQ243" s="2" t="str">
        <f t="shared" si="57"/>
        <v>SC</v>
      </c>
      <c r="AR243" s="2" t="str">
        <f>VLOOKUP(AQ243,Countries!A:B,2,FALSE)</f>
        <v>Seychellen</v>
      </c>
      <c r="AS243" s="3">
        <f t="shared" si="58"/>
        <v>1.3550400000000001E-3</v>
      </c>
      <c r="AT243" s="3">
        <f t="shared" si="59"/>
        <v>1.0176133333333335E-3</v>
      </c>
      <c r="AU243" s="3">
        <f t="shared" si="60"/>
        <v>-3.3742666666666658E-4</v>
      </c>
      <c r="AV243" s="15">
        <f t="shared" si="61"/>
        <v>-0.24901577920730497</v>
      </c>
      <c r="AW243" s="88">
        <f t="shared" si="62"/>
        <v>1.634645135687252E-6</v>
      </c>
      <c r="AX243" s="89">
        <f t="shared" si="63"/>
        <v>9.4392752142047326E-7</v>
      </c>
    </row>
    <row r="244" spans="1:50">
      <c r="A244" s="85" t="str">
        <f t="shared" si="65"/>
        <v>Ausfuhr_SL</v>
      </c>
      <c r="B244" s="2" t="str">
        <f t="shared" si="66"/>
        <v>Ausfuhr</v>
      </c>
      <c r="C244" s="1" t="str">
        <f>Countries!A243</f>
        <v>SL</v>
      </c>
      <c r="D244" s="3" t="str">
        <f>IFERROR(IF(VLOOKUP($A244,EU_Extra!$A:$AD,COLUMN(EU_Extra!#REF!),FALSE)=0,"",VLOOKUP($A244,EU_Extra!$A:$AD,COLUMN(EU_Extra!#REF!),FALSE)),"")</f>
        <v/>
      </c>
      <c r="E244" s="3" t="str">
        <f>IFERROR(IF(VLOOKUP($A244,EU_Extra!$A:$AD,COLUMN(EU_Extra!#REF!),FALSE)=0,"",VLOOKUP($A244,EU_Extra!$A:$AD,COLUMN(EU_Extra!#REF!),FALSE)),"")</f>
        <v/>
      </c>
      <c r="F244" s="3">
        <f>IFERROR(IF(VLOOKUP($A244,EU_Extra!$A:$AD,COLUMN(EU_Extra!E$3),FALSE)=0,"",VLOOKUP($A244,EU_Extra!$A:$AD,COLUMN(EU_Extra!E$3),FALSE)),"")</f>
        <v>11.914634999999999</v>
      </c>
      <c r="G244" s="3">
        <f>IFERROR(IF(VLOOKUP($A244,EU_Extra!$A:$AD,COLUMN(EU_Extra!F$3),FALSE)=0,"",VLOOKUP($A244,EU_Extra!$A:$AD,COLUMN(EU_Extra!F$3),FALSE)),"")</f>
        <v>5.5701184000000001</v>
      </c>
      <c r="H244" s="3">
        <f>IFERROR(IF(VLOOKUP($A244,EU_Extra!$A:$AD,COLUMN(EU_Extra!G$3),FALSE)=0,"",VLOOKUP($A244,EU_Extra!$A:$AD,COLUMN(EU_Extra!G$3),FALSE)),"")</f>
        <v>2.6196919999999997</v>
      </c>
      <c r="I244" s="3">
        <f>IFERROR(IF(VLOOKUP($A244,EU_Extra!$A:$AD,COLUMN(EU_Extra!H$3),FALSE)=0,"",VLOOKUP($A244,EU_Extra!$A:$AD,COLUMN(EU_Extra!H$3),FALSE)),"")</f>
        <v>1.3461999999999998</v>
      </c>
      <c r="J244" s="3">
        <f>IFERROR(IF(VLOOKUP($A244,EU_Extra!$A:$AD,COLUMN(EU_Extra!I$3),FALSE)=0,"",VLOOKUP($A244,EU_Extra!$A:$AD,COLUMN(EU_Extra!I$3),FALSE)),"")</f>
        <v>6.9062999999999999</v>
      </c>
      <c r="K244" s="3">
        <f>IFERROR(IF(VLOOKUP($A244,EU_Extra!$A:$AD,COLUMN(EU_Extra!J$3),FALSE)=0,"",VLOOKUP($A244,EU_Extra!$A:$AD,COLUMN(EU_Extra!J$3),FALSE)),"")</f>
        <v>0.66379999999999995</v>
      </c>
      <c r="L244" s="3">
        <f>IFERROR(IF(VLOOKUP($A244,EU_Extra!$A:$AD,COLUMN(EU_Extra!K$3),FALSE)=0,"",VLOOKUP($A244,EU_Extra!$A:$AD,COLUMN(EU_Extra!K$3),FALSE)),"")</f>
        <v>0.45799999999999996</v>
      </c>
      <c r="M244" s="3">
        <f>IFERROR(IF(VLOOKUP($A244,EU_Extra!$A:$AD,COLUMN(EU_Extra!L$3),FALSE)=0,"",VLOOKUP($A244,EU_Extra!$A:$AD,COLUMN(EU_Extra!L$3),FALSE)),"")</f>
        <v>0.40859999999999996</v>
      </c>
      <c r="N244" s="3">
        <f>IFERROR(IF(VLOOKUP($A244,EU_Extra!$A:$AD,COLUMN(EU_Extra!M$3),FALSE)=0,"",VLOOKUP($A244,EU_Extra!$A:$AD,COLUMN(EU_Extra!M$3),FALSE)),"")</f>
        <v>1.703738</v>
      </c>
      <c r="O244" s="3">
        <f>IFERROR(IF(VLOOKUP($A244,EU_Extra!$A:$AD,COLUMN(EU_Extra!N$3),FALSE)=0,"",VLOOKUP($A244,EU_Extra!$A:$AD,COLUMN(EU_Extra!N$3),FALSE)),"")</f>
        <v>0.92301599999999995</v>
      </c>
      <c r="P244" s="3">
        <f>IFERROR(IF(VLOOKUP($A244,EU_Extra!$A:$AD,COLUMN(EU_Extra!O$3),FALSE)=0,"",VLOOKUP($A244,EU_Extra!$A:$AD,COLUMN(EU_Extra!O$3),FALSE)),"")</f>
        <v>2.0151499999999998</v>
      </c>
      <c r="Q244" s="3">
        <f>IFERROR(IF(VLOOKUP($A244,EU_Extra!$A:$AD,COLUMN(EU_Extra!P$3),FALSE)=0,"",VLOOKUP($A244,EU_Extra!$A:$AD,COLUMN(EU_Extra!P$3),FALSE)),"")</f>
        <v>3.4186839999999998</v>
      </c>
      <c r="R244" s="3">
        <f>IFERROR(IF(VLOOKUP($A244,EU_Extra!$A:$AD,COLUMN(EU_Extra!Q$3),FALSE)=0,"",VLOOKUP($A244,EU_Extra!$A:$AD,COLUMN(EU_Extra!Q$3),FALSE)),"")</f>
        <v>0.9538549999999999</v>
      </c>
      <c r="S244" s="3">
        <f>IFERROR(IF(VLOOKUP($A244,EU_Extra!$A:$AD,COLUMN(EU_Extra!R$3),FALSE)=0,"",VLOOKUP($A244,EU_Extra!$A:$AD,COLUMN(EU_Extra!R$3),FALSE)),"")</f>
        <v>5.5083579999999994</v>
      </c>
      <c r="T244" s="3">
        <f>IFERROR(IF(VLOOKUP($A244,EU_Extra!$A:$AD,COLUMN(EU_Extra!S$3),FALSE)=0,"",VLOOKUP($A244,EU_Extra!$A:$AD,COLUMN(EU_Extra!S$3),FALSE)),"")</f>
        <v>0.93142679999999989</v>
      </c>
      <c r="U244" s="3">
        <f>IFERROR(IF(VLOOKUP($A244,EU_Extra!$A:$AD,COLUMN(EU_Extra!T$3),FALSE)=0,"",VLOOKUP($A244,EU_Extra!$A:$AD,COLUMN(EU_Extra!T$3),FALSE)),"")</f>
        <v>19.996449599999998</v>
      </c>
      <c r="V244" s="3">
        <f>IFERROR(IF(VLOOKUP($A244,EU_Extra!$A:$AD,COLUMN(EU_Extra!U$3),FALSE)=0,"",VLOOKUP($A244,EU_Extra!$A:$AD,COLUMN(EU_Extra!U$3),FALSE)),"")</f>
        <v>28.480823999999998</v>
      </c>
      <c r="W244" s="3">
        <f>IFERROR(IF(VLOOKUP($A244,EU_Extra!$A:$AD,COLUMN(EU_Extra!V$3),FALSE)=0,"",VLOOKUP($A244,EU_Extra!$A:$AD,COLUMN(EU_Extra!V$3),FALSE)),"")</f>
        <v>17.686781280000002</v>
      </c>
      <c r="X244" s="3">
        <f>IFERROR(IF(VLOOKUP($A244,EU_Extra!$A:$AD,COLUMN(EU_Extra!W$3),FALSE)=0,"",VLOOKUP($A244,EU_Extra!$A:$AD,COLUMN(EU_Extra!W$3),FALSE)),"")</f>
        <v>14.95814352</v>
      </c>
      <c r="Y244" s="3">
        <f>IFERROR(IF(VLOOKUP($A244,EU_Extra!$A:$AD,COLUMN(EU_Extra!X$3),FALSE)=0,"",VLOOKUP($A244,EU_Extra!$A:$AD,COLUMN(EU_Extra!X$3),FALSE)),"")</f>
        <v>6.6567427599999993</v>
      </c>
      <c r="Z244" s="3">
        <f>IFERROR(IF(VLOOKUP($A244,EU_Extra!$A:$AD,COLUMN(EU_Extra!Y$3),FALSE)=0,"",VLOOKUP($A244,EU_Extra!$A:$AD,COLUMN(EU_Extra!Y$3),FALSE)),"")</f>
        <v>2.9344899999999998</v>
      </c>
      <c r="AA244" s="157">
        <f t="shared" si="50"/>
        <v>3.6240639999999993</v>
      </c>
      <c r="AB244" s="3">
        <f t="shared" si="51"/>
        <v>8.8120781333333316</v>
      </c>
      <c r="AC244" s="3">
        <f t="shared" si="52"/>
        <v>20.3752496</v>
      </c>
      <c r="AD244" s="3">
        <f t="shared" si="53"/>
        <v>13.100555853333333</v>
      </c>
      <c r="AE244" s="3">
        <f t="shared" si="54"/>
        <v>4.7956163799999993</v>
      </c>
      <c r="AF244" s="3"/>
      <c r="AG244" s="3"/>
      <c r="AH244" s="3"/>
      <c r="AI244" s="3"/>
      <c r="AJ244" s="3" t="str">
        <f>IFERROR(IF(VLOOKUP($A244,EU_Extra!$A:$AD,COLUMN(EU_Extra!AC$3),FALSE)=0,"",VLOOKUP($A244,EU_Extra!$A:$AD,COLUMN(EU_Extra!AC$3),FALSE)),"")</f>
        <v/>
      </c>
      <c r="AK244" s="3" t="str">
        <f>IFERROR(IF(VLOOKUP($A244,EU_Extra!$A:$AD,COLUMN(EU_Extra!AD$3),FALSE)=0,"",VLOOKUP($A244,EU_Extra!$A:$AD,COLUMN(EU_Extra!AD$3),FALSE)),"")</f>
        <v/>
      </c>
      <c r="AO244" s="85" t="str">
        <f t="shared" si="55"/>
        <v>Ausfuhr_SL</v>
      </c>
      <c r="AP244" s="2" t="str">
        <f t="shared" si="56"/>
        <v>Ausfuhr</v>
      </c>
      <c r="AQ244" s="2" t="str">
        <f t="shared" si="57"/>
        <v>SL</v>
      </c>
      <c r="AR244" s="2" t="str">
        <f>VLOOKUP(AQ244,Countries!A:B,2,FALSE)</f>
        <v>Sierra Leone</v>
      </c>
      <c r="AS244" s="3">
        <f t="shared" si="58"/>
        <v>2.9344899999999998</v>
      </c>
      <c r="AT244" s="3">
        <f t="shared" si="59"/>
        <v>13.100555853333333</v>
      </c>
      <c r="AU244" s="3">
        <f t="shared" si="60"/>
        <v>10.166065853333333</v>
      </c>
      <c r="AV244" s="15">
        <f t="shared" si="61"/>
        <v>3.4643384576350313</v>
      </c>
      <c r="AW244" s="88">
        <f t="shared" si="62"/>
        <v>3.0205003312543414E-3</v>
      </c>
      <c r="AX244" s="89">
        <f t="shared" si="63"/>
        <v>9.0624668071835439E-3</v>
      </c>
    </row>
    <row r="245" spans="1:50">
      <c r="A245" s="85" t="str">
        <f t="shared" si="65"/>
        <v>Ausfuhr_ZW</v>
      </c>
      <c r="B245" s="2" t="str">
        <f t="shared" si="66"/>
        <v>Ausfuhr</v>
      </c>
      <c r="C245" s="1" t="str">
        <f>Countries!A244</f>
        <v>ZW</v>
      </c>
      <c r="D245" s="3" t="str">
        <f>IFERROR(IF(VLOOKUP($A245,EU_Extra!$A:$AD,COLUMN(EU_Extra!#REF!),FALSE)=0,"",VLOOKUP($A245,EU_Extra!$A:$AD,COLUMN(EU_Extra!#REF!),FALSE)),"")</f>
        <v/>
      </c>
      <c r="E245" s="3" t="str">
        <f>IFERROR(IF(VLOOKUP($A245,EU_Extra!$A:$AD,COLUMN(EU_Extra!#REF!),FALSE)=0,"",VLOOKUP($A245,EU_Extra!$A:$AD,COLUMN(EU_Extra!#REF!),FALSE)),"")</f>
        <v/>
      </c>
      <c r="F245" s="3" t="str">
        <f>IFERROR(IF(VLOOKUP($A245,EU_Extra!$A:$AD,COLUMN(EU_Extra!E$3),FALSE)=0,"",VLOOKUP($A245,EU_Extra!$A:$AD,COLUMN(EU_Extra!E$3),FALSE)),"")</f>
        <v/>
      </c>
      <c r="G245" s="3">
        <f>IFERROR(IF(VLOOKUP($A245,EU_Extra!$A:$AD,COLUMN(EU_Extra!F$3),FALSE)=0,"",VLOOKUP($A245,EU_Extra!$A:$AD,COLUMN(EU_Extra!F$3),FALSE)),"")</f>
        <v>2.9999999999999997E-4</v>
      </c>
      <c r="H245" s="3" t="str">
        <f>IFERROR(IF(VLOOKUP($A245,EU_Extra!$A:$AD,COLUMN(EU_Extra!G$3),FALSE)=0,"",VLOOKUP($A245,EU_Extra!$A:$AD,COLUMN(EU_Extra!G$3),FALSE)),"")</f>
        <v/>
      </c>
      <c r="I245" s="3" t="str">
        <f>IFERROR(IF(VLOOKUP($A245,EU_Extra!$A:$AD,COLUMN(EU_Extra!H$3),FALSE)=0,"",VLOOKUP($A245,EU_Extra!$A:$AD,COLUMN(EU_Extra!H$3),FALSE)),"")</f>
        <v/>
      </c>
      <c r="J245" s="3" t="str">
        <f>IFERROR(IF(VLOOKUP($A245,EU_Extra!$A:$AD,COLUMN(EU_Extra!I$3),FALSE)=0,"",VLOOKUP($A245,EU_Extra!$A:$AD,COLUMN(EU_Extra!I$3),FALSE)),"")</f>
        <v/>
      </c>
      <c r="K245" s="3" t="str">
        <f>IFERROR(IF(VLOOKUP($A245,EU_Extra!$A:$AD,COLUMN(EU_Extra!J$3),FALSE)=0,"",VLOOKUP($A245,EU_Extra!$A:$AD,COLUMN(EU_Extra!J$3),FALSE)),"")</f>
        <v/>
      </c>
      <c r="L245" s="3">
        <f>IFERROR(IF(VLOOKUP($A245,EU_Extra!$A:$AD,COLUMN(EU_Extra!K$3),FALSE)=0,"",VLOOKUP($A245,EU_Extra!$A:$AD,COLUMN(EU_Extra!K$3),FALSE)),"")</f>
        <v>2.7599999999999999E-4</v>
      </c>
      <c r="M245" s="3" t="str">
        <f>IFERROR(IF(VLOOKUP($A245,EU_Extra!$A:$AD,COLUMN(EU_Extra!L$3),FALSE)=0,"",VLOOKUP($A245,EU_Extra!$A:$AD,COLUMN(EU_Extra!L$3),FALSE)),"")</f>
        <v/>
      </c>
      <c r="N245" s="3">
        <f>IFERROR(IF(VLOOKUP($A245,EU_Extra!$A:$AD,COLUMN(EU_Extra!M$3),FALSE)=0,"",VLOOKUP($A245,EU_Extra!$A:$AD,COLUMN(EU_Extra!M$3),FALSE)),"")</f>
        <v>3.3600000000000004E-5</v>
      </c>
      <c r="O245" s="3">
        <f>IFERROR(IF(VLOOKUP($A245,EU_Extra!$A:$AD,COLUMN(EU_Extra!N$3),FALSE)=0,"",VLOOKUP($A245,EU_Extra!$A:$AD,COLUMN(EU_Extra!N$3),FALSE)),"")</f>
        <v>9.9999999999999995E-7</v>
      </c>
      <c r="P245" s="3">
        <f>IFERROR(IF(VLOOKUP($A245,EU_Extra!$A:$AD,COLUMN(EU_Extra!O$3),FALSE)=0,"",VLOOKUP($A245,EU_Extra!$A:$AD,COLUMN(EU_Extra!O$3),FALSE)),"")</f>
        <v>1.2999999999999999E-5</v>
      </c>
      <c r="Q245" s="3">
        <f>IFERROR(IF(VLOOKUP($A245,EU_Extra!$A:$AD,COLUMN(EU_Extra!P$3),FALSE)=0,"",VLOOKUP($A245,EU_Extra!$A:$AD,COLUMN(EU_Extra!P$3),FALSE)),"")</f>
        <v>4.6999999999999997E-5</v>
      </c>
      <c r="R245" s="3">
        <f>IFERROR(IF(VLOOKUP($A245,EU_Extra!$A:$AD,COLUMN(EU_Extra!Q$3),FALSE)=0,"",VLOOKUP($A245,EU_Extra!$A:$AD,COLUMN(EU_Extra!Q$3),FALSE)),"")</f>
        <v>8.099999999999999E-5</v>
      </c>
      <c r="S245" s="3" t="str">
        <f>IFERROR(IF(VLOOKUP($A245,EU_Extra!$A:$AD,COLUMN(EU_Extra!R$3),FALSE)=0,"",VLOOKUP($A245,EU_Extra!$A:$AD,COLUMN(EU_Extra!R$3),FALSE)),"")</f>
        <v/>
      </c>
      <c r="T245" s="3">
        <f>IFERROR(IF(VLOOKUP($A245,EU_Extra!$A:$AD,COLUMN(EU_Extra!S$3),FALSE)=0,"",VLOOKUP($A245,EU_Extra!$A:$AD,COLUMN(EU_Extra!S$3),FALSE)),"")</f>
        <v>9.2E-6</v>
      </c>
      <c r="U245" s="3">
        <f>IFERROR(IF(VLOOKUP($A245,EU_Extra!$A:$AD,COLUMN(EU_Extra!T$3),FALSE)=0,"",VLOOKUP($A245,EU_Extra!$A:$AD,COLUMN(EU_Extra!T$3),FALSE)),"")</f>
        <v>9.2E-6</v>
      </c>
      <c r="V245" s="3">
        <f>IFERROR(IF(VLOOKUP($A245,EU_Extra!$A:$AD,COLUMN(EU_Extra!U$3),FALSE)=0,"",VLOOKUP($A245,EU_Extra!$A:$AD,COLUMN(EU_Extra!U$3),FALSE)),"")</f>
        <v>9.9999999999999995E-7</v>
      </c>
      <c r="W245" s="3" t="str">
        <f>IFERROR(IF(VLOOKUP($A245,EU_Extra!$A:$AD,COLUMN(EU_Extra!V$3),FALSE)=0,"",VLOOKUP($A245,EU_Extra!$A:$AD,COLUMN(EU_Extra!V$3),FALSE)),"")</f>
        <v/>
      </c>
      <c r="X245" s="3" t="str">
        <f>IFERROR(IF(VLOOKUP($A245,EU_Extra!$A:$AD,COLUMN(EU_Extra!W$3),FALSE)=0,"",VLOOKUP($A245,EU_Extra!$A:$AD,COLUMN(EU_Extra!W$3),FALSE)),"")</f>
        <v/>
      </c>
      <c r="Y245" s="3">
        <f>IFERROR(IF(VLOOKUP($A245,EU_Extra!$A:$AD,COLUMN(EU_Extra!X$3),FALSE)=0,"",VLOOKUP($A245,EU_Extra!$A:$AD,COLUMN(EU_Extra!X$3),FALSE)),"")</f>
        <v>3.0000000000000001E-6</v>
      </c>
      <c r="Z245" s="3" t="str">
        <f>IFERROR(IF(VLOOKUP($A245,EU_Extra!$A:$AD,COLUMN(EU_Extra!Y$3),FALSE)=0,"",VLOOKUP($A245,EU_Extra!$A:$AD,COLUMN(EU_Extra!Y$3),FALSE)),"")</f>
        <v/>
      </c>
      <c r="AA245" s="157">
        <f t="shared" si="50"/>
        <v>0</v>
      </c>
      <c r="AB245" s="3">
        <f t="shared" si="51"/>
        <v>9.2E-6</v>
      </c>
      <c r="AC245" s="3">
        <f t="shared" si="52"/>
        <v>9.9999999999999995E-7</v>
      </c>
      <c r="AD245" s="3">
        <f t="shared" si="53"/>
        <v>3.0000000000000001E-6</v>
      </c>
      <c r="AE245" s="3">
        <f t="shared" si="54"/>
        <v>3.0000000000000001E-6</v>
      </c>
      <c r="AF245" s="3"/>
      <c r="AG245" s="3"/>
      <c r="AH245" s="3"/>
      <c r="AI245" s="3"/>
      <c r="AJ245" s="3" t="str">
        <f>IFERROR(IF(VLOOKUP($A245,EU_Extra!$A:$AD,COLUMN(EU_Extra!AC$3),FALSE)=0,"",VLOOKUP($A245,EU_Extra!$A:$AD,COLUMN(EU_Extra!AC$3),FALSE)),"")</f>
        <v/>
      </c>
      <c r="AK245" s="3" t="str">
        <f>IFERROR(IF(VLOOKUP($A245,EU_Extra!$A:$AD,COLUMN(EU_Extra!AD$3),FALSE)=0,"",VLOOKUP($A245,EU_Extra!$A:$AD,COLUMN(EU_Extra!AD$3),FALSE)),"")</f>
        <v/>
      </c>
      <c r="AO245" s="85" t="str">
        <f t="shared" si="55"/>
        <v>Ausfuhr_ZW</v>
      </c>
      <c r="AP245" s="2" t="str">
        <f t="shared" si="56"/>
        <v>Ausfuhr</v>
      </c>
      <c r="AQ245" s="2" t="str">
        <f t="shared" si="57"/>
        <v>ZW</v>
      </c>
      <c r="AR245" s="2" t="str">
        <f>VLOOKUP(AQ245,Countries!A:B,2,FALSE)</f>
        <v>Simbabwe</v>
      </c>
      <c r="AS245" s="3" t="str">
        <f t="shared" si="58"/>
        <v/>
      </c>
      <c r="AT245" s="3">
        <f t="shared" si="59"/>
        <v>3.0000000000000001E-6</v>
      </c>
      <c r="AU245" s="3" t="str">
        <f t="shared" si="60"/>
        <v/>
      </c>
      <c r="AV245" s="15" t="str">
        <f t="shared" si="61"/>
        <v/>
      </c>
      <c r="AW245" s="88" t="str">
        <f t="shared" si="62"/>
        <v/>
      </c>
      <c r="AX245" s="89">
        <f t="shared" si="63"/>
        <v>2.4407523083187594E-7</v>
      </c>
    </row>
    <row r="246" spans="1:50">
      <c r="A246" s="85" t="str">
        <f t="shared" si="65"/>
        <v>Ausfuhr_SG</v>
      </c>
      <c r="B246" s="2" t="str">
        <f t="shared" si="66"/>
        <v>Ausfuhr</v>
      </c>
      <c r="C246" s="1" t="str">
        <f>Countries!A245</f>
        <v>SG</v>
      </c>
      <c r="D246" s="3" t="str">
        <f>IFERROR(IF(VLOOKUP($A246,EU_Extra!$A:$AD,COLUMN(EU_Extra!#REF!),FALSE)=0,"",VLOOKUP($A246,EU_Extra!$A:$AD,COLUMN(EU_Extra!#REF!),FALSE)),"")</f>
        <v/>
      </c>
      <c r="E246" s="3" t="str">
        <f>IFERROR(IF(VLOOKUP($A246,EU_Extra!$A:$AD,COLUMN(EU_Extra!#REF!),FALSE)=0,"",VLOOKUP($A246,EU_Extra!$A:$AD,COLUMN(EU_Extra!#REF!),FALSE)),"")</f>
        <v/>
      </c>
      <c r="F246" s="3">
        <f>IFERROR(IF(VLOOKUP($A246,EU_Extra!$A:$AD,COLUMN(EU_Extra!E$3),FALSE)=0,"",VLOOKUP($A246,EU_Extra!$A:$AD,COLUMN(EU_Extra!E$3),FALSE)),"")</f>
        <v>9.7638619999999996</v>
      </c>
      <c r="G246" s="3">
        <f>IFERROR(IF(VLOOKUP($A246,EU_Extra!$A:$AD,COLUMN(EU_Extra!F$3),FALSE)=0,"",VLOOKUP($A246,EU_Extra!$A:$AD,COLUMN(EU_Extra!F$3),FALSE)),"")</f>
        <v>8.0656216000000001</v>
      </c>
      <c r="H246" s="3">
        <f>IFERROR(IF(VLOOKUP($A246,EU_Extra!$A:$AD,COLUMN(EU_Extra!G$3),FALSE)=0,"",VLOOKUP($A246,EU_Extra!$A:$AD,COLUMN(EU_Extra!G$3),FALSE)),"")</f>
        <v>3.4027560000000001</v>
      </c>
      <c r="I246" s="3">
        <f>IFERROR(IF(VLOOKUP($A246,EU_Extra!$A:$AD,COLUMN(EU_Extra!H$3),FALSE)=0,"",VLOOKUP($A246,EU_Extra!$A:$AD,COLUMN(EU_Extra!H$3),FALSE)),"")</f>
        <v>32.342008</v>
      </c>
      <c r="J246" s="3">
        <f>IFERROR(IF(VLOOKUP($A246,EU_Extra!$A:$AD,COLUMN(EU_Extra!I$3),FALSE)=0,"",VLOOKUP($A246,EU_Extra!$A:$AD,COLUMN(EU_Extra!I$3),FALSE)),"")</f>
        <v>42.248879999999993</v>
      </c>
      <c r="K246" s="3">
        <f>IFERROR(IF(VLOOKUP($A246,EU_Extra!$A:$AD,COLUMN(EU_Extra!J$3),FALSE)=0,"",VLOOKUP($A246,EU_Extra!$A:$AD,COLUMN(EU_Extra!J$3),FALSE)),"")</f>
        <v>5.0011999999999994E-2</v>
      </c>
      <c r="L246" s="3">
        <f>IFERROR(IF(VLOOKUP($A246,EU_Extra!$A:$AD,COLUMN(EU_Extra!K$3),FALSE)=0,"",VLOOKUP($A246,EU_Extra!$A:$AD,COLUMN(EU_Extra!K$3),FALSE)),"")</f>
        <v>1.6271999999999998E-2</v>
      </c>
      <c r="M246" s="3">
        <f>IFERROR(IF(VLOOKUP($A246,EU_Extra!$A:$AD,COLUMN(EU_Extra!L$3),FALSE)=0,"",VLOOKUP($A246,EU_Extra!$A:$AD,COLUMN(EU_Extra!L$3),FALSE)),"")</f>
        <v>2.1172E-2</v>
      </c>
      <c r="N246" s="3">
        <f>IFERROR(IF(VLOOKUP($A246,EU_Extra!$A:$AD,COLUMN(EU_Extra!M$3),FALSE)=0,"",VLOOKUP($A246,EU_Extra!$A:$AD,COLUMN(EU_Extra!M$3),FALSE)),"")</f>
        <v>27.225164199999998</v>
      </c>
      <c r="O246" s="3">
        <f>IFERROR(IF(VLOOKUP($A246,EU_Extra!$A:$AD,COLUMN(EU_Extra!N$3),FALSE)=0,"",VLOOKUP($A246,EU_Extra!$A:$AD,COLUMN(EU_Extra!N$3),FALSE)),"")</f>
        <v>2.3978240400000002</v>
      </c>
      <c r="P246" s="3">
        <f>IFERROR(IF(VLOOKUP($A246,EU_Extra!$A:$AD,COLUMN(EU_Extra!O$3),FALSE)=0,"",VLOOKUP($A246,EU_Extra!$A:$AD,COLUMN(EU_Extra!O$3),FALSE)),"")</f>
        <v>8.7005985999999993</v>
      </c>
      <c r="Q246" s="3">
        <f>IFERROR(IF(VLOOKUP($A246,EU_Extra!$A:$AD,COLUMN(EU_Extra!P$3),FALSE)=0,"",VLOOKUP($A246,EU_Extra!$A:$AD,COLUMN(EU_Extra!P$3),FALSE)),"")</f>
        <v>1.3864912399999998</v>
      </c>
      <c r="R246" s="3">
        <f>IFERROR(IF(VLOOKUP($A246,EU_Extra!$A:$AD,COLUMN(EU_Extra!Q$3),FALSE)=0,"",VLOOKUP($A246,EU_Extra!$A:$AD,COLUMN(EU_Extra!Q$3),FALSE)),"")</f>
        <v>6.1013120000000004E-2</v>
      </c>
      <c r="S246" s="3">
        <f>IFERROR(IF(VLOOKUP($A246,EU_Extra!$A:$AD,COLUMN(EU_Extra!R$3),FALSE)=0,"",VLOOKUP($A246,EU_Extra!$A:$AD,COLUMN(EU_Extra!R$3),FALSE)),"")</f>
        <v>4.1629239999999998E-2</v>
      </c>
      <c r="T246" s="3">
        <f>IFERROR(IF(VLOOKUP($A246,EU_Extra!$A:$AD,COLUMN(EU_Extra!S$3),FALSE)=0,"",VLOOKUP($A246,EU_Extra!$A:$AD,COLUMN(EU_Extra!S$3),FALSE)),"")</f>
        <v>6.2831060000000001</v>
      </c>
      <c r="U246" s="3">
        <f>IFERROR(IF(VLOOKUP($A246,EU_Extra!$A:$AD,COLUMN(EU_Extra!T$3),FALSE)=0,"",VLOOKUP($A246,EU_Extra!$A:$AD,COLUMN(EU_Extra!T$3),FALSE)),"")</f>
        <v>10.310076919999998</v>
      </c>
      <c r="V246" s="3">
        <f>IFERROR(IF(VLOOKUP($A246,EU_Extra!$A:$AD,COLUMN(EU_Extra!U$3),FALSE)=0,"",VLOOKUP($A246,EU_Extra!$A:$AD,COLUMN(EU_Extra!U$3),FALSE)),"")</f>
        <v>10.64619448</v>
      </c>
      <c r="W246" s="3">
        <f>IFERROR(IF(VLOOKUP($A246,EU_Extra!$A:$AD,COLUMN(EU_Extra!V$3),FALSE)=0,"",VLOOKUP($A246,EU_Extra!$A:$AD,COLUMN(EU_Extra!V$3),FALSE)),"")</f>
        <v>3.44494108</v>
      </c>
      <c r="X246" s="3">
        <f>IFERROR(IF(VLOOKUP($A246,EU_Extra!$A:$AD,COLUMN(EU_Extra!W$3),FALSE)=0,"",VLOOKUP($A246,EU_Extra!$A:$AD,COLUMN(EU_Extra!W$3),FALSE)),"")</f>
        <v>0.11255403999999999</v>
      </c>
      <c r="Y246" s="3">
        <f>IFERROR(IF(VLOOKUP($A246,EU_Extra!$A:$AD,COLUMN(EU_Extra!X$3),FALSE)=0,"",VLOOKUP($A246,EU_Extra!$A:$AD,COLUMN(EU_Extra!X$3),FALSE)),"")</f>
        <v>0.58424292</v>
      </c>
      <c r="Z246" s="3">
        <f>IFERROR(IF(VLOOKUP($A246,EU_Extra!$A:$AD,COLUMN(EU_Extra!Y$3),FALSE)=0,"",VLOOKUP($A246,EU_Extra!$A:$AD,COLUMN(EU_Extra!Y$3),FALSE)),"")</f>
        <v>7.5205959999999988E-2</v>
      </c>
      <c r="AA246" s="157">
        <f t="shared" si="50"/>
        <v>25.997881333333329</v>
      </c>
      <c r="AB246" s="3">
        <f t="shared" si="51"/>
        <v>5.5449373866666667</v>
      </c>
      <c r="AC246" s="3">
        <f t="shared" si="52"/>
        <v>4.7345631999999993</v>
      </c>
      <c r="AD246" s="3">
        <f t="shared" si="53"/>
        <v>1.3805793466666667</v>
      </c>
      <c r="AE246" s="3">
        <f t="shared" si="54"/>
        <v>0.32972444000000001</v>
      </c>
      <c r="AF246" s="3"/>
      <c r="AG246" s="3"/>
      <c r="AH246" s="3"/>
      <c r="AI246" s="3"/>
      <c r="AJ246" s="3" t="str">
        <f>IFERROR(IF(VLOOKUP($A246,EU_Extra!$A:$AD,COLUMN(EU_Extra!AC$3),FALSE)=0,"",VLOOKUP($A246,EU_Extra!$A:$AD,COLUMN(EU_Extra!AC$3),FALSE)),"")</f>
        <v/>
      </c>
      <c r="AK246" s="3" t="str">
        <f>IFERROR(IF(VLOOKUP($A246,EU_Extra!$A:$AD,COLUMN(EU_Extra!AD$3),FALSE)=0,"",VLOOKUP($A246,EU_Extra!$A:$AD,COLUMN(EU_Extra!AD$3),FALSE)),"")</f>
        <v/>
      </c>
      <c r="AO246" s="85" t="str">
        <f t="shared" si="55"/>
        <v>Ausfuhr_SG</v>
      </c>
      <c r="AP246" s="2" t="str">
        <f t="shared" si="56"/>
        <v>Ausfuhr</v>
      </c>
      <c r="AQ246" s="2" t="str">
        <f t="shared" si="57"/>
        <v>SG</v>
      </c>
      <c r="AR246" s="2" t="str">
        <f>VLOOKUP(AQ246,Countries!A:B,2,FALSE)</f>
        <v>Singapur</v>
      </c>
      <c r="AS246" s="3">
        <f t="shared" si="58"/>
        <v>7.5205959999999988E-2</v>
      </c>
      <c r="AT246" s="3">
        <f t="shared" si="59"/>
        <v>1.3805793466666667</v>
      </c>
      <c r="AU246" s="3">
        <f t="shared" si="60"/>
        <v>1.3053733866666668</v>
      </c>
      <c r="AV246" s="15" t="str">
        <f t="shared" si="61"/>
        <v/>
      </c>
      <c r="AW246" s="88">
        <f t="shared" si="62"/>
        <v>7.7647081273386781E-5</v>
      </c>
      <c r="AX246" s="89">
        <f t="shared" si="63"/>
        <v>9.5524994201795336E-4</v>
      </c>
    </row>
    <row r="247" spans="1:50">
      <c r="A247" s="85" t="str">
        <f t="shared" si="65"/>
        <v>Ausfuhr_SX</v>
      </c>
      <c r="B247" s="2" t="str">
        <f t="shared" si="66"/>
        <v>Ausfuhr</v>
      </c>
      <c r="C247" s="1" t="str">
        <f>Countries!A246</f>
        <v>SX</v>
      </c>
      <c r="D247" s="3" t="str">
        <f>IFERROR(IF(VLOOKUP($A247,EU_Extra!$A:$AD,COLUMN(EU_Extra!#REF!),FALSE)=0,"",VLOOKUP($A247,EU_Extra!$A:$AD,COLUMN(EU_Extra!#REF!),FALSE)),"")</f>
        <v/>
      </c>
      <c r="E247" s="3" t="str">
        <f>IFERROR(IF(VLOOKUP($A247,EU_Extra!$A:$AD,COLUMN(EU_Extra!#REF!),FALSE)=0,"",VLOOKUP($A247,EU_Extra!$A:$AD,COLUMN(EU_Extra!#REF!),FALSE)),"")</f>
        <v/>
      </c>
      <c r="F247" s="3" t="str">
        <f>IFERROR(IF(VLOOKUP($A247,EU_Extra!$A:$AD,COLUMN(EU_Extra!E$3),FALSE)=0,"",VLOOKUP($A247,EU_Extra!$A:$AD,COLUMN(EU_Extra!E$3),FALSE)),"")</f>
        <v/>
      </c>
      <c r="G247" s="3" t="str">
        <f>IFERROR(IF(VLOOKUP($A247,EU_Extra!$A:$AD,COLUMN(EU_Extra!F$3),FALSE)=0,"",VLOOKUP($A247,EU_Extra!$A:$AD,COLUMN(EU_Extra!F$3),FALSE)),"")</f>
        <v/>
      </c>
      <c r="H247" s="3" t="str">
        <f>IFERROR(IF(VLOOKUP($A247,EU_Extra!$A:$AD,COLUMN(EU_Extra!G$3),FALSE)=0,"",VLOOKUP($A247,EU_Extra!$A:$AD,COLUMN(EU_Extra!G$3),FALSE)),"")</f>
        <v/>
      </c>
      <c r="I247" s="3" t="str">
        <f>IFERROR(IF(VLOOKUP($A247,EU_Extra!$A:$AD,COLUMN(EU_Extra!H$3),FALSE)=0,"",VLOOKUP($A247,EU_Extra!$A:$AD,COLUMN(EU_Extra!H$3),FALSE)),"")</f>
        <v/>
      </c>
      <c r="J247" s="3" t="str">
        <f>IFERROR(IF(VLOOKUP($A247,EU_Extra!$A:$AD,COLUMN(EU_Extra!I$3),FALSE)=0,"",VLOOKUP($A247,EU_Extra!$A:$AD,COLUMN(EU_Extra!I$3),FALSE)),"")</f>
        <v/>
      </c>
      <c r="K247" s="3" t="str">
        <f>IFERROR(IF(VLOOKUP($A247,EU_Extra!$A:$AD,COLUMN(EU_Extra!J$3),FALSE)=0,"",VLOOKUP($A247,EU_Extra!$A:$AD,COLUMN(EU_Extra!J$3),FALSE)),"")</f>
        <v/>
      </c>
      <c r="L247" s="3" t="str">
        <f>IFERROR(IF(VLOOKUP($A247,EU_Extra!$A:$AD,COLUMN(EU_Extra!K$3),FALSE)=0,"",VLOOKUP($A247,EU_Extra!$A:$AD,COLUMN(EU_Extra!K$3),FALSE)),"")</f>
        <v/>
      </c>
      <c r="M247" s="3" t="str">
        <f>IFERROR(IF(VLOOKUP($A247,EU_Extra!$A:$AD,COLUMN(EU_Extra!L$3),FALSE)=0,"",VLOOKUP($A247,EU_Extra!$A:$AD,COLUMN(EU_Extra!L$3),FALSE)),"")</f>
        <v/>
      </c>
      <c r="N247" s="3" t="str">
        <f>IFERROR(IF(VLOOKUP($A247,EU_Extra!$A:$AD,COLUMN(EU_Extra!M$3),FALSE)=0,"",VLOOKUP($A247,EU_Extra!$A:$AD,COLUMN(EU_Extra!M$3),FALSE)),"")</f>
        <v/>
      </c>
      <c r="O247" s="3" t="str">
        <f>IFERROR(IF(VLOOKUP($A247,EU_Extra!$A:$AD,COLUMN(EU_Extra!N$3),FALSE)=0,"",VLOOKUP($A247,EU_Extra!$A:$AD,COLUMN(EU_Extra!N$3),FALSE)),"")</f>
        <v/>
      </c>
      <c r="P247" s="3" t="str">
        <f>IFERROR(IF(VLOOKUP($A247,EU_Extra!$A:$AD,COLUMN(EU_Extra!O$3),FALSE)=0,"",VLOOKUP($A247,EU_Extra!$A:$AD,COLUMN(EU_Extra!O$3),FALSE)),"")</f>
        <v/>
      </c>
      <c r="Q247" s="3">
        <f>IFERROR(IF(VLOOKUP($A247,EU_Extra!$A:$AD,COLUMN(EU_Extra!P$3),FALSE)=0,"",VLOOKUP($A247,EU_Extra!$A:$AD,COLUMN(EU_Extra!P$3),FALSE)),"")</f>
        <v>6.9999999999999994E-5</v>
      </c>
      <c r="R247" s="3">
        <f>IFERROR(IF(VLOOKUP($A247,EU_Extra!$A:$AD,COLUMN(EU_Extra!Q$3),FALSE)=0,"",VLOOKUP($A247,EU_Extra!$A:$AD,COLUMN(EU_Extra!Q$3),FALSE)),"")</f>
        <v>2.2284000000000002E-3</v>
      </c>
      <c r="S247" s="3">
        <f>IFERROR(IF(VLOOKUP($A247,EU_Extra!$A:$AD,COLUMN(EU_Extra!R$3),FALSE)=0,"",VLOOKUP($A247,EU_Extra!$A:$AD,COLUMN(EU_Extra!R$3),FALSE)),"")</f>
        <v>2.1427600000000001E-3</v>
      </c>
      <c r="T247" s="3">
        <f>IFERROR(IF(VLOOKUP($A247,EU_Extra!$A:$AD,COLUMN(EU_Extra!S$3),FALSE)=0,"",VLOOKUP($A247,EU_Extra!$A:$AD,COLUMN(EU_Extra!S$3),FALSE)),"")</f>
        <v>5.0109999999999998E-3</v>
      </c>
      <c r="U247" s="3">
        <f>IFERROR(IF(VLOOKUP($A247,EU_Extra!$A:$AD,COLUMN(EU_Extra!T$3),FALSE)=0,"",VLOOKUP($A247,EU_Extra!$A:$AD,COLUMN(EU_Extra!T$3),FALSE)),"")</f>
        <v>4.15716E-3</v>
      </c>
      <c r="V247" s="3">
        <f>IFERROR(IF(VLOOKUP($A247,EU_Extra!$A:$AD,COLUMN(EU_Extra!U$3),FALSE)=0,"",VLOOKUP($A247,EU_Extra!$A:$AD,COLUMN(EU_Extra!U$3),FALSE)),"")</f>
        <v>1.7809999999999998E-3</v>
      </c>
      <c r="W247" s="3">
        <f>IFERROR(IF(VLOOKUP($A247,EU_Extra!$A:$AD,COLUMN(EU_Extra!V$3),FALSE)=0,"",VLOOKUP($A247,EU_Extra!$A:$AD,COLUMN(EU_Extra!V$3),FALSE)),"")</f>
        <v>2.26064E-3</v>
      </c>
      <c r="X247" s="3">
        <f>IFERROR(IF(VLOOKUP($A247,EU_Extra!$A:$AD,COLUMN(EU_Extra!W$3),FALSE)=0,"",VLOOKUP($A247,EU_Extra!$A:$AD,COLUMN(EU_Extra!W$3),FALSE)),"")</f>
        <v>6.3609999999999995E-3</v>
      </c>
      <c r="Y247" s="3">
        <f>IFERROR(IF(VLOOKUP($A247,EU_Extra!$A:$AD,COLUMN(EU_Extra!X$3),FALSE)=0,"",VLOOKUP($A247,EU_Extra!$A:$AD,COLUMN(EU_Extra!X$3),FALSE)),"")</f>
        <v>1.309132E-2</v>
      </c>
      <c r="Z247" s="3">
        <f>IFERROR(IF(VLOOKUP($A247,EU_Extra!$A:$AD,COLUMN(EU_Extra!Y$3),FALSE)=0,"",VLOOKUP($A247,EU_Extra!$A:$AD,COLUMN(EU_Extra!Y$3),FALSE)),"")</f>
        <v>5.1617999999999994E-3</v>
      </c>
      <c r="AA247" s="157">
        <f t="shared" si="50"/>
        <v>0</v>
      </c>
      <c r="AB247" s="3">
        <f t="shared" si="51"/>
        <v>3.7703066666666669E-3</v>
      </c>
      <c r="AC247" s="3">
        <f t="shared" si="52"/>
        <v>3.4675466666666665E-3</v>
      </c>
      <c r="AD247" s="3">
        <f t="shared" si="53"/>
        <v>7.2376533333333333E-3</v>
      </c>
      <c r="AE247" s="3">
        <f t="shared" si="54"/>
        <v>9.1265599999999988E-3</v>
      </c>
      <c r="AF247" s="3"/>
      <c r="AG247" s="3"/>
      <c r="AH247" s="3"/>
      <c r="AI247" s="3"/>
      <c r="AJ247" s="3" t="str">
        <f>IFERROR(IF(VLOOKUP($A247,EU_Extra!$A:$AD,COLUMN(EU_Extra!AC$3),FALSE)=0,"",VLOOKUP($A247,EU_Extra!$A:$AD,COLUMN(EU_Extra!AC$3),FALSE)),"")</f>
        <v/>
      </c>
      <c r="AK247" s="3" t="str">
        <f>IFERROR(IF(VLOOKUP($A247,EU_Extra!$A:$AD,COLUMN(EU_Extra!AD$3),FALSE)=0,"",VLOOKUP($A247,EU_Extra!$A:$AD,COLUMN(EU_Extra!AD$3),FALSE)),"")</f>
        <v/>
      </c>
      <c r="AO247" s="85" t="str">
        <f t="shared" si="55"/>
        <v>Ausfuhr_SX</v>
      </c>
      <c r="AP247" s="2" t="str">
        <f t="shared" si="56"/>
        <v>Ausfuhr</v>
      </c>
      <c r="AQ247" s="2" t="str">
        <f t="shared" si="57"/>
        <v>SX</v>
      </c>
      <c r="AR247" s="2" t="str">
        <f>VLOOKUP(AQ247,Countries!A:B,2,FALSE)</f>
        <v>St Martin</v>
      </c>
      <c r="AS247" s="3">
        <f t="shared" si="58"/>
        <v>5.1617999999999994E-3</v>
      </c>
      <c r="AT247" s="3">
        <f t="shared" si="59"/>
        <v>7.2376533333333333E-3</v>
      </c>
      <c r="AU247" s="3">
        <f t="shared" si="60"/>
        <v>2.0758533333333339E-3</v>
      </c>
      <c r="AV247" s="15">
        <f t="shared" si="61"/>
        <v>0.40215711434238716</v>
      </c>
      <c r="AW247" s="88">
        <f t="shared" si="62"/>
        <v>5.5566691916035358E-6</v>
      </c>
      <c r="AX247" s="89">
        <f t="shared" si="63"/>
        <v>5.2506004492544237E-6</v>
      </c>
    </row>
    <row r="248" spans="1:50">
      <c r="A248" s="85" t="str">
        <f t="shared" si="65"/>
        <v>Ausfuhr_SK</v>
      </c>
      <c r="B248" s="2" t="str">
        <f t="shared" si="66"/>
        <v>Ausfuhr</v>
      </c>
      <c r="C248" s="1" t="str">
        <f>Countries!A247</f>
        <v>SK</v>
      </c>
      <c r="D248" s="3" t="str">
        <f>IFERROR(IF(VLOOKUP($A248,EU_Extra!$A:$AD,COLUMN(EU_Extra!#REF!),FALSE)=0,"",VLOOKUP($A248,EU_Extra!$A:$AD,COLUMN(EU_Extra!#REF!),FALSE)),"")</f>
        <v/>
      </c>
      <c r="E248" s="3" t="str">
        <f>IFERROR(IF(VLOOKUP($A248,EU_Extra!$A:$AD,COLUMN(EU_Extra!#REF!),FALSE)=0,"",VLOOKUP($A248,EU_Extra!$A:$AD,COLUMN(EU_Extra!#REF!),FALSE)),"")</f>
        <v/>
      </c>
      <c r="F248" s="3" t="str">
        <f>IFERROR(IF(VLOOKUP($A248,EU_Extra!$A:$AD,COLUMN(EU_Extra!E$3),FALSE)=0,"",VLOOKUP($A248,EU_Extra!$A:$AD,COLUMN(EU_Extra!E$3),FALSE)),"")</f>
        <v/>
      </c>
      <c r="G248" s="3" t="str">
        <f>IFERROR(IF(VLOOKUP($A248,EU_Extra!$A:$AD,COLUMN(EU_Extra!F$3),FALSE)=0,"",VLOOKUP($A248,EU_Extra!$A:$AD,COLUMN(EU_Extra!F$3),FALSE)),"")</f>
        <v/>
      </c>
      <c r="H248" s="3" t="str">
        <f>IFERROR(IF(VLOOKUP($A248,EU_Extra!$A:$AD,COLUMN(EU_Extra!G$3),FALSE)=0,"",VLOOKUP($A248,EU_Extra!$A:$AD,COLUMN(EU_Extra!G$3),FALSE)),"")</f>
        <v/>
      </c>
      <c r="I248" s="3" t="str">
        <f>IFERROR(IF(VLOOKUP($A248,EU_Extra!$A:$AD,COLUMN(EU_Extra!H$3),FALSE)=0,"",VLOOKUP($A248,EU_Extra!$A:$AD,COLUMN(EU_Extra!H$3),FALSE)),"")</f>
        <v/>
      </c>
      <c r="J248" s="3" t="str">
        <f>IFERROR(IF(VLOOKUP($A248,EU_Extra!$A:$AD,COLUMN(EU_Extra!I$3),FALSE)=0,"",VLOOKUP($A248,EU_Extra!$A:$AD,COLUMN(EU_Extra!I$3),FALSE)),"")</f>
        <v/>
      </c>
      <c r="K248" s="3" t="str">
        <f>IFERROR(IF(VLOOKUP($A248,EU_Extra!$A:$AD,COLUMN(EU_Extra!J$3),FALSE)=0,"",VLOOKUP($A248,EU_Extra!$A:$AD,COLUMN(EU_Extra!J$3),FALSE)),"")</f>
        <v/>
      </c>
      <c r="L248" s="3" t="str">
        <f>IFERROR(IF(VLOOKUP($A248,EU_Extra!$A:$AD,COLUMN(EU_Extra!K$3),FALSE)=0,"",VLOOKUP($A248,EU_Extra!$A:$AD,COLUMN(EU_Extra!K$3),FALSE)),"")</f>
        <v/>
      </c>
      <c r="M248" s="3" t="str">
        <f>IFERROR(IF(VLOOKUP($A248,EU_Extra!$A:$AD,COLUMN(EU_Extra!L$3),FALSE)=0,"",VLOOKUP($A248,EU_Extra!$A:$AD,COLUMN(EU_Extra!L$3),FALSE)),"")</f>
        <v/>
      </c>
      <c r="N248" s="3" t="str">
        <f>IFERROR(IF(VLOOKUP($A248,EU_Extra!$A:$AD,COLUMN(EU_Extra!M$3),FALSE)=0,"",VLOOKUP($A248,EU_Extra!$A:$AD,COLUMN(EU_Extra!M$3),FALSE)),"")</f>
        <v/>
      </c>
      <c r="O248" s="3" t="str">
        <f>IFERROR(IF(VLOOKUP($A248,EU_Extra!$A:$AD,COLUMN(EU_Extra!N$3),FALSE)=0,"",VLOOKUP($A248,EU_Extra!$A:$AD,COLUMN(EU_Extra!N$3),FALSE)),"")</f>
        <v/>
      </c>
      <c r="P248" s="3" t="str">
        <f>IFERROR(IF(VLOOKUP($A248,EU_Extra!$A:$AD,COLUMN(EU_Extra!O$3),FALSE)=0,"",VLOOKUP($A248,EU_Extra!$A:$AD,COLUMN(EU_Extra!O$3),FALSE)),"")</f>
        <v/>
      </c>
      <c r="Q248" s="3" t="str">
        <f>IFERROR(IF(VLOOKUP($A248,EU_Extra!$A:$AD,COLUMN(EU_Extra!P$3),FALSE)=0,"",VLOOKUP($A248,EU_Extra!$A:$AD,COLUMN(EU_Extra!P$3),FALSE)),"")</f>
        <v/>
      </c>
      <c r="R248" s="3" t="str">
        <f>IFERROR(IF(VLOOKUP($A248,EU_Extra!$A:$AD,COLUMN(EU_Extra!Q$3),FALSE)=0,"",VLOOKUP($A248,EU_Extra!$A:$AD,COLUMN(EU_Extra!Q$3),FALSE)),"")</f>
        <v/>
      </c>
      <c r="S248" s="3" t="str">
        <f>IFERROR(IF(VLOOKUP($A248,EU_Extra!$A:$AD,COLUMN(EU_Extra!R$3),FALSE)=0,"",VLOOKUP($A248,EU_Extra!$A:$AD,COLUMN(EU_Extra!R$3),FALSE)),"")</f>
        <v/>
      </c>
      <c r="T248" s="3" t="str">
        <f>IFERROR(IF(VLOOKUP($A248,EU_Extra!$A:$AD,COLUMN(EU_Extra!S$3),FALSE)=0,"",VLOOKUP($A248,EU_Extra!$A:$AD,COLUMN(EU_Extra!S$3),FALSE)),"")</f>
        <v/>
      </c>
      <c r="U248" s="3" t="str">
        <f>IFERROR(IF(VLOOKUP($A248,EU_Extra!$A:$AD,COLUMN(EU_Extra!T$3),FALSE)=0,"",VLOOKUP($A248,EU_Extra!$A:$AD,COLUMN(EU_Extra!T$3),FALSE)),"")</f>
        <v/>
      </c>
      <c r="V248" s="3" t="str">
        <f>IFERROR(IF(VLOOKUP($A248,EU_Extra!$A:$AD,COLUMN(EU_Extra!U$3),FALSE)=0,"",VLOOKUP($A248,EU_Extra!$A:$AD,COLUMN(EU_Extra!U$3),FALSE)),"")</f>
        <v/>
      </c>
      <c r="W248" s="3" t="str">
        <f>IFERROR(IF(VLOOKUP($A248,EU_Extra!$A:$AD,COLUMN(EU_Extra!V$3),FALSE)=0,"",VLOOKUP($A248,EU_Extra!$A:$AD,COLUMN(EU_Extra!V$3),FALSE)),"")</f>
        <v/>
      </c>
      <c r="X248" s="3" t="str">
        <f>IFERROR(IF(VLOOKUP($A248,EU_Extra!$A:$AD,COLUMN(EU_Extra!W$3),FALSE)=0,"",VLOOKUP($A248,EU_Extra!$A:$AD,COLUMN(EU_Extra!W$3),FALSE)),"")</f>
        <v/>
      </c>
      <c r="Y248" s="3" t="str">
        <f>IFERROR(IF(VLOOKUP($A248,EU_Extra!$A:$AD,COLUMN(EU_Extra!X$3),FALSE)=0,"",VLOOKUP($A248,EU_Extra!$A:$AD,COLUMN(EU_Extra!X$3),FALSE)),"")</f>
        <v/>
      </c>
      <c r="Z248" s="3" t="str">
        <f>IFERROR(IF(VLOOKUP($A248,EU_Extra!$A:$AD,COLUMN(EU_Extra!Y$3),FALSE)=0,"",VLOOKUP($A248,EU_Extra!$A:$AD,COLUMN(EU_Extra!Y$3),FALSE)),"")</f>
        <v/>
      </c>
      <c r="AA248" s="157">
        <f t="shared" si="50"/>
        <v>0</v>
      </c>
      <c r="AB248" s="3">
        <f t="shared" si="51"/>
        <v>0</v>
      </c>
      <c r="AC248" s="3">
        <f t="shared" si="52"/>
        <v>0</v>
      </c>
      <c r="AD248" s="3">
        <f t="shared" si="53"/>
        <v>0</v>
      </c>
      <c r="AE248" s="3" t="str">
        <f t="shared" si="54"/>
        <v/>
      </c>
      <c r="AF248" s="3"/>
      <c r="AG248" s="3"/>
      <c r="AH248" s="3"/>
      <c r="AI248" s="3"/>
      <c r="AJ248" s="3" t="str">
        <f>IFERROR(IF(VLOOKUP($A248,EU_Extra!$A:$AD,COLUMN(EU_Extra!AC$3),FALSE)=0,"",VLOOKUP($A248,EU_Extra!$A:$AD,COLUMN(EU_Extra!AC$3),FALSE)),"")</f>
        <v/>
      </c>
      <c r="AK248" s="3" t="str">
        <f>IFERROR(IF(VLOOKUP($A248,EU_Extra!$A:$AD,COLUMN(EU_Extra!AD$3),FALSE)=0,"",VLOOKUP($A248,EU_Extra!$A:$AD,COLUMN(EU_Extra!AD$3),FALSE)),"")</f>
        <v/>
      </c>
      <c r="AO248" s="85" t="str">
        <f t="shared" si="55"/>
        <v>Ausfuhr_SK</v>
      </c>
      <c r="AP248" s="2" t="str">
        <f t="shared" si="56"/>
        <v>Ausfuhr</v>
      </c>
      <c r="AQ248" s="2" t="str">
        <f t="shared" si="57"/>
        <v>SK</v>
      </c>
      <c r="AR248" s="2" t="str">
        <f>VLOOKUP(AQ248,Countries!A:B,2,FALSE)</f>
        <v>Slowakei</v>
      </c>
      <c r="AS248" s="3" t="str">
        <f t="shared" si="58"/>
        <v/>
      </c>
      <c r="AT248" s="3">
        <f t="shared" si="59"/>
        <v>0</v>
      </c>
      <c r="AU248" s="3" t="str">
        <f t="shared" si="60"/>
        <v/>
      </c>
      <c r="AV248" s="15" t="str">
        <f t="shared" si="61"/>
        <v/>
      </c>
      <c r="AW248" s="88" t="str">
        <f t="shared" si="62"/>
        <v/>
      </c>
      <c r="AX248" s="89">
        <f t="shared" si="63"/>
        <v>2.4499999999999998E-7</v>
      </c>
    </row>
    <row r="249" spans="1:50">
      <c r="A249" s="85" t="str">
        <f t="shared" si="65"/>
        <v>Ausfuhr_SI</v>
      </c>
      <c r="B249" s="2" t="str">
        <f t="shared" si="66"/>
        <v>Ausfuhr</v>
      </c>
      <c r="C249" s="1" t="str">
        <f>Countries!A248</f>
        <v>SI</v>
      </c>
      <c r="D249" s="3" t="str">
        <f>IFERROR(IF(VLOOKUP($A249,EU_Extra!$A:$AD,COLUMN(EU_Extra!#REF!),FALSE)=0,"",VLOOKUP($A249,EU_Extra!$A:$AD,COLUMN(EU_Extra!#REF!),FALSE)),"")</f>
        <v/>
      </c>
      <c r="E249" s="3" t="str">
        <f>IFERROR(IF(VLOOKUP($A249,EU_Extra!$A:$AD,COLUMN(EU_Extra!#REF!),FALSE)=0,"",VLOOKUP($A249,EU_Extra!$A:$AD,COLUMN(EU_Extra!#REF!),FALSE)),"")</f>
        <v/>
      </c>
      <c r="F249" s="3" t="str">
        <f>IFERROR(IF(VLOOKUP($A249,EU_Extra!$A:$AD,COLUMN(EU_Extra!E$3),FALSE)=0,"",VLOOKUP($A249,EU_Extra!$A:$AD,COLUMN(EU_Extra!E$3),FALSE)),"")</f>
        <v/>
      </c>
      <c r="G249" s="3" t="str">
        <f>IFERROR(IF(VLOOKUP($A249,EU_Extra!$A:$AD,COLUMN(EU_Extra!F$3),FALSE)=0,"",VLOOKUP($A249,EU_Extra!$A:$AD,COLUMN(EU_Extra!F$3),FALSE)),"")</f>
        <v/>
      </c>
      <c r="H249" s="3" t="str">
        <f>IFERROR(IF(VLOOKUP($A249,EU_Extra!$A:$AD,COLUMN(EU_Extra!G$3),FALSE)=0,"",VLOOKUP($A249,EU_Extra!$A:$AD,COLUMN(EU_Extra!G$3),FALSE)),"")</f>
        <v/>
      </c>
      <c r="I249" s="3" t="str">
        <f>IFERROR(IF(VLOOKUP($A249,EU_Extra!$A:$AD,COLUMN(EU_Extra!H$3),FALSE)=0,"",VLOOKUP($A249,EU_Extra!$A:$AD,COLUMN(EU_Extra!H$3),FALSE)),"")</f>
        <v/>
      </c>
      <c r="J249" s="3" t="str">
        <f>IFERROR(IF(VLOOKUP($A249,EU_Extra!$A:$AD,COLUMN(EU_Extra!I$3),FALSE)=0,"",VLOOKUP($A249,EU_Extra!$A:$AD,COLUMN(EU_Extra!I$3),FALSE)),"")</f>
        <v/>
      </c>
      <c r="K249" s="3" t="str">
        <f>IFERROR(IF(VLOOKUP($A249,EU_Extra!$A:$AD,COLUMN(EU_Extra!J$3),FALSE)=0,"",VLOOKUP($A249,EU_Extra!$A:$AD,COLUMN(EU_Extra!J$3),FALSE)),"")</f>
        <v/>
      </c>
      <c r="L249" s="3" t="str">
        <f>IFERROR(IF(VLOOKUP($A249,EU_Extra!$A:$AD,COLUMN(EU_Extra!K$3),FALSE)=0,"",VLOOKUP($A249,EU_Extra!$A:$AD,COLUMN(EU_Extra!K$3),FALSE)),"")</f>
        <v/>
      </c>
      <c r="M249" s="3" t="str">
        <f>IFERROR(IF(VLOOKUP($A249,EU_Extra!$A:$AD,COLUMN(EU_Extra!L$3),FALSE)=0,"",VLOOKUP($A249,EU_Extra!$A:$AD,COLUMN(EU_Extra!L$3),FALSE)),"")</f>
        <v/>
      </c>
      <c r="N249" s="3" t="str">
        <f>IFERROR(IF(VLOOKUP($A249,EU_Extra!$A:$AD,COLUMN(EU_Extra!M$3),FALSE)=0,"",VLOOKUP($A249,EU_Extra!$A:$AD,COLUMN(EU_Extra!M$3),FALSE)),"")</f>
        <v/>
      </c>
      <c r="O249" s="3" t="str">
        <f>IFERROR(IF(VLOOKUP($A249,EU_Extra!$A:$AD,COLUMN(EU_Extra!N$3),FALSE)=0,"",VLOOKUP($A249,EU_Extra!$A:$AD,COLUMN(EU_Extra!N$3),FALSE)),"")</f>
        <v/>
      </c>
      <c r="P249" s="3" t="str">
        <f>IFERROR(IF(VLOOKUP($A249,EU_Extra!$A:$AD,COLUMN(EU_Extra!O$3),FALSE)=0,"",VLOOKUP($A249,EU_Extra!$A:$AD,COLUMN(EU_Extra!O$3),FALSE)),"")</f>
        <v/>
      </c>
      <c r="Q249" s="3" t="str">
        <f>IFERROR(IF(VLOOKUP($A249,EU_Extra!$A:$AD,COLUMN(EU_Extra!P$3),FALSE)=0,"",VLOOKUP($A249,EU_Extra!$A:$AD,COLUMN(EU_Extra!P$3),FALSE)),"")</f>
        <v/>
      </c>
      <c r="R249" s="3" t="str">
        <f>IFERROR(IF(VLOOKUP($A249,EU_Extra!$A:$AD,COLUMN(EU_Extra!Q$3),FALSE)=0,"",VLOOKUP($A249,EU_Extra!$A:$AD,COLUMN(EU_Extra!Q$3),FALSE)),"")</f>
        <v/>
      </c>
      <c r="S249" s="3" t="str">
        <f>IFERROR(IF(VLOOKUP($A249,EU_Extra!$A:$AD,COLUMN(EU_Extra!R$3),FALSE)=0,"",VLOOKUP($A249,EU_Extra!$A:$AD,COLUMN(EU_Extra!R$3),FALSE)),"")</f>
        <v/>
      </c>
      <c r="T249" s="3" t="str">
        <f>IFERROR(IF(VLOOKUP($A249,EU_Extra!$A:$AD,COLUMN(EU_Extra!S$3),FALSE)=0,"",VLOOKUP($A249,EU_Extra!$A:$AD,COLUMN(EU_Extra!S$3),FALSE)),"")</f>
        <v/>
      </c>
      <c r="U249" s="3" t="str">
        <f>IFERROR(IF(VLOOKUP($A249,EU_Extra!$A:$AD,COLUMN(EU_Extra!T$3),FALSE)=0,"",VLOOKUP($A249,EU_Extra!$A:$AD,COLUMN(EU_Extra!T$3),FALSE)),"")</f>
        <v/>
      </c>
      <c r="V249" s="3" t="str">
        <f>IFERROR(IF(VLOOKUP($A249,EU_Extra!$A:$AD,COLUMN(EU_Extra!U$3),FALSE)=0,"",VLOOKUP($A249,EU_Extra!$A:$AD,COLUMN(EU_Extra!U$3),FALSE)),"")</f>
        <v/>
      </c>
      <c r="W249" s="3" t="str">
        <f>IFERROR(IF(VLOOKUP($A249,EU_Extra!$A:$AD,COLUMN(EU_Extra!V$3),FALSE)=0,"",VLOOKUP($A249,EU_Extra!$A:$AD,COLUMN(EU_Extra!V$3),FALSE)),"")</f>
        <v/>
      </c>
      <c r="X249" s="3" t="str">
        <f>IFERROR(IF(VLOOKUP($A249,EU_Extra!$A:$AD,COLUMN(EU_Extra!W$3),FALSE)=0,"",VLOOKUP($A249,EU_Extra!$A:$AD,COLUMN(EU_Extra!W$3),FALSE)),"")</f>
        <v/>
      </c>
      <c r="Y249" s="3" t="str">
        <f>IFERROR(IF(VLOOKUP($A249,EU_Extra!$A:$AD,COLUMN(EU_Extra!X$3),FALSE)=0,"",VLOOKUP($A249,EU_Extra!$A:$AD,COLUMN(EU_Extra!X$3),FALSE)),"")</f>
        <v/>
      </c>
      <c r="Z249" s="3" t="str">
        <f>IFERROR(IF(VLOOKUP($A249,EU_Extra!$A:$AD,COLUMN(EU_Extra!Y$3),FALSE)=0,"",VLOOKUP($A249,EU_Extra!$A:$AD,COLUMN(EU_Extra!Y$3),FALSE)),"")</f>
        <v/>
      </c>
      <c r="AA249" s="157">
        <f t="shared" si="50"/>
        <v>0</v>
      </c>
      <c r="AB249" s="3">
        <f t="shared" si="51"/>
        <v>0</v>
      </c>
      <c r="AC249" s="3">
        <f t="shared" si="52"/>
        <v>0</v>
      </c>
      <c r="AD249" s="3">
        <f t="shared" si="53"/>
        <v>0</v>
      </c>
      <c r="AE249" s="3" t="str">
        <f t="shared" si="54"/>
        <v/>
      </c>
      <c r="AF249" s="3"/>
      <c r="AG249" s="3"/>
      <c r="AH249" s="3"/>
      <c r="AI249" s="3"/>
      <c r="AJ249" s="3" t="str">
        <f>IFERROR(IF(VLOOKUP($A249,EU_Extra!$A:$AD,COLUMN(EU_Extra!AC$3),FALSE)=0,"",VLOOKUP($A249,EU_Extra!$A:$AD,COLUMN(EU_Extra!AC$3),FALSE)),"")</f>
        <v/>
      </c>
      <c r="AK249" s="3" t="str">
        <f>IFERROR(IF(VLOOKUP($A249,EU_Extra!$A:$AD,COLUMN(EU_Extra!AD$3),FALSE)=0,"",VLOOKUP($A249,EU_Extra!$A:$AD,COLUMN(EU_Extra!AD$3),FALSE)),"")</f>
        <v/>
      </c>
      <c r="AO249" s="85" t="str">
        <f t="shared" si="55"/>
        <v>Ausfuhr_SI</v>
      </c>
      <c r="AP249" s="2" t="str">
        <f t="shared" si="56"/>
        <v>Ausfuhr</v>
      </c>
      <c r="AQ249" s="2" t="str">
        <f t="shared" si="57"/>
        <v>SI</v>
      </c>
      <c r="AR249" s="2" t="str">
        <f>VLOOKUP(AQ249,Countries!A:B,2,FALSE)</f>
        <v>Slowenien</v>
      </c>
      <c r="AS249" s="3" t="str">
        <f t="shared" si="58"/>
        <v/>
      </c>
      <c r="AT249" s="3">
        <f t="shared" si="59"/>
        <v>0</v>
      </c>
      <c r="AU249" s="3" t="str">
        <f t="shared" si="60"/>
        <v/>
      </c>
      <c r="AV249" s="15" t="str">
        <f t="shared" si="61"/>
        <v/>
      </c>
      <c r="AW249" s="88" t="str">
        <f t="shared" si="62"/>
        <v/>
      </c>
      <c r="AX249" s="89">
        <f t="shared" si="63"/>
        <v>2.4599999999999995E-7</v>
      </c>
    </row>
    <row r="250" spans="1:50">
      <c r="A250" s="85" t="str">
        <f t="shared" si="65"/>
        <v>Ausfuhr_SO</v>
      </c>
      <c r="B250" s="2" t="str">
        <f t="shared" si="66"/>
        <v>Ausfuhr</v>
      </c>
      <c r="C250" s="1" t="str">
        <f>Countries!A249</f>
        <v>SO</v>
      </c>
      <c r="D250" s="3" t="str">
        <f>IFERROR(IF(VLOOKUP($A250,EU_Extra!$A:$AD,COLUMN(EU_Extra!#REF!),FALSE)=0,"",VLOOKUP($A250,EU_Extra!$A:$AD,COLUMN(EU_Extra!#REF!),FALSE)),"")</f>
        <v/>
      </c>
      <c r="E250" s="3" t="str">
        <f>IFERROR(IF(VLOOKUP($A250,EU_Extra!$A:$AD,COLUMN(EU_Extra!#REF!),FALSE)=0,"",VLOOKUP($A250,EU_Extra!$A:$AD,COLUMN(EU_Extra!#REF!),FALSE)),"")</f>
        <v/>
      </c>
      <c r="F250" s="3">
        <f>IFERROR(IF(VLOOKUP($A250,EU_Extra!$A:$AD,COLUMN(EU_Extra!E$3),FALSE)=0,"",VLOOKUP($A250,EU_Extra!$A:$AD,COLUMN(EU_Extra!E$3),FALSE)),"")</f>
        <v>2.1499999999999998E-2</v>
      </c>
      <c r="G250" s="3" t="str">
        <f>IFERROR(IF(VLOOKUP($A250,EU_Extra!$A:$AD,COLUMN(EU_Extra!F$3),FALSE)=0,"",VLOOKUP($A250,EU_Extra!$A:$AD,COLUMN(EU_Extra!F$3),FALSE)),"")</f>
        <v/>
      </c>
      <c r="H250" s="3">
        <f>IFERROR(IF(VLOOKUP($A250,EU_Extra!$A:$AD,COLUMN(EU_Extra!G$3),FALSE)=0,"",VLOOKUP($A250,EU_Extra!$A:$AD,COLUMN(EU_Extra!G$3),FALSE)),"")</f>
        <v>2.3E-2</v>
      </c>
      <c r="I250" s="3">
        <f>IFERROR(IF(VLOOKUP($A250,EU_Extra!$A:$AD,COLUMN(EU_Extra!H$3),FALSE)=0,"",VLOOKUP($A250,EU_Extra!$A:$AD,COLUMN(EU_Extra!H$3),FALSE)),"")</f>
        <v>0.3463</v>
      </c>
      <c r="J250" s="3" t="str">
        <f>IFERROR(IF(VLOOKUP($A250,EU_Extra!$A:$AD,COLUMN(EU_Extra!I$3),FALSE)=0,"",VLOOKUP($A250,EU_Extra!$A:$AD,COLUMN(EU_Extra!I$3),FALSE)),"")</f>
        <v/>
      </c>
      <c r="K250" s="3" t="str">
        <f>IFERROR(IF(VLOOKUP($A250,EU_Extra!$A:$AD,COLUMN(EU_Extra!J$3),FALSE)=0,"",VLOOKUP($A250,EU_Extra!$A:$AD,COLUMN(EU_Extra!J$3),FALSE)),"")</f>
        <v/>
      </c>
      <c r="L250" s="3" t="str">
        <f>IFERROR(IF(VLOOKUP($A250,EU_Extra!$A:$AD,COLUMN(EU_Extra!K$3),FALSE)=0,"",VLOOKUP($A250,EU_Extra!$A:$AD,COLUMN(EU_Extra!K$3),FALSE)),"")</f>
        <v/>
      </c>
      <c r="M250" s="3" t="str">
        <f>IFERROR(IF(VLOOKUP($A250,EU_Extra!$A:$AD,COLUMN(EU_Extra!L$3),FALSE)=0,"",VLOOKUP($A250,EU_Extra!$A:$AD,COLUMN(EU_Extra!L$3),FALSE)),"")</f>
        <v/>
      </c>
      <c r="N250" s="3">
        <f>IFERROR(IF(VLOOKUP($A250,EU_Extra!$A:$AD,COLUMN(EU_Extra!M$3),FALSE)=0,"",VLOOKUP($A250,EU_Extra!$A:$AD,COLUMN(EU_Extra!M$3),FALSE)),"")</f>
        <v>7.2729000000000002E-2</v>
      </c>
      <c r="O250" s="3" t="str">
        <f>IFERROR(IF(VLOOKUP($A250,EU_Extra!$A:$AD,COLUMN(EU_Extra!N$3),FALSE)=0,"",VLOOKUP($A250,EU_Extra!$A:$AD,COLUMN(EU_Extra!N$3),FALSE)),"")</f>
        <v/>
      </c>
      <c r="P250" s="3" t="str">
        <f>IFERROR(IF(VLOOKUP($A250,EU_Extra!$A:$AD,COLUMN(EU_Extra!O$3),FALSE)=0,"",VLOOKUP($A250,EU_Extra!$A:$AD,COLUMN(EU_Extra!O$3),FALSE)),"")</f>
        <v/>
      </c>
      <c r="Q250" s="3" t="str">
        <f>IFERROR(IF(VLOOKUP($A250,EU_Extra!$A:$AD,COLUMN(EU_Extra!P$3),FALSE)=0,"",VLOOKUP($A250,EU_Extra!$A:$AD,COLUMN(EU_Extra!P$3),FALSE)),"")</f>
        <v/>
      </c>
      <c r="R250" s="3" t="str">
        <f>IFERROR(IF(VLOOKUP($A250,EU_Extra!$A:$AD,COLUMN(EU_Extra!Q$3),FALSE)=0,"",VLOOKUP($A250,EU_Extra!$A:$AD,COLUMN(EU_Extra!Q$3),FALSE)),"")</f>
        <v/>
      </c>
      <c r="S250" s="3">
        <f>IFERROR(IF(VLOOKUP($A250,EU_Extra!$A:$AD,COLUMN(EU_Extra!R$3),FALSE)=0,"",VLOOKUP($A250,EU_Extra!$A:$AD,COLUMN(EU_Extra!R$3),FALSE)),"")</f>
        <v>1.0725E-2</v>
      </c>
      <c r="T250" s="3">
        <f>IFERROR(IF(VLOOKUP($A250,EU_Extra!$A:$AD,COLUMN(EU_Extra!S$3),FALSE)=0,"",VLOOKUP($A250,EU_Extra!$A:$AD,COLUMN(EU_Extra!S$3),FALSE)),"")</f>
        <v>8.574E-3</v>
      </c>
      <c r="U250" s="3">
        <f>IFERROR(IF(VLOOKUP($A250,EU_Extra!$A:$AD,COLUMN(EU_Extra!T$3),FALSE)=0,"",VLOOKUP($A250,EU_Extra!$A:$AD,COLUMN(EU_Extra!T$3),FALSE)),"")</f>
        <v>0.21893799999999999</v>
      </c>
      <c r="V250" s="3">
        <f>IFERROR(IF(VLOOKUP($A250,EU_Extra!$A:$AD,COLUMN(EU_Extra!U$3),FALSE)=0,"",VLOOKUP($A250,EU_Extra!$A:$AD,COLUMN(EU_Extra!U$3),FALSE)),"")</f>
        <v>7.0893169599999997</v>
      </c>
      <c r="W250" s="3">
        <f>IFERROR(IF(VLOOKUP($A250,EU_Extra!$A:$AD,COLUMN(EU_Extra!V$3),FALSE)=0,"",VLOOKUP($A250,EU_Extra!$A:$AD,COLUMN(EU_Extra!V$3),FALSE)),"")</f>
        <v>1.0198319999999998</v>
      </c>
      <c r="X250" s="3">
        <f>IFERROR(IF(VLOOKUP($A250,EU_Extra!$A:$AD,COLUMN(EU_Extra!W$3),FALSE)=0,"",VLOOKUP($A250,EU_Extra!$A:$AD,COLUMN(EU_Extra!W$3),FALSE)),"")</f>
        <v>1.3448E-2</v>
      </c>
      <c r="Y250" s="3">
        <f>IFERROR(IF(VLOOKUP($A250,EU_Extra!$A:$AD,COLUMN(EU_Extra!X$3),FALSE)=0,"",VLOOKUP($A250,EU_Extra!$A:$AD,COLUMN(EU_Extra!X$3),FALSE)),"")</f>
        <v>1.6427999999999998E-2</v>
      </c>
      <c r="Z250" s="3">
        <f>IFERROR(IF(VLOOKUP($A250,EU_Extra!$A:$AD,COLUMN(EU_Extra!Y$3),FALSE)=0,"",VLOOKUP($A250,EU_Extra!$A:$AD,COLUMN(EU_Extra!Y$3),FALSE)),"")</f>
        <v>1.1611E-2</v>
      </c>
      <c r="AA250" s="157">
        <f t="shared" si="50"/>
        <v>0.18465000000000001</v>
      </c>
      <c r="AB250" s="3">
        <f t="shared" si="51"/>
        <v>7.9412333333333335E-2</v>
      </c>
      <c r="AC250" s="3">
        <f t="shared" si="52"/>
        <v>2.7075323199999999</v>
      </c>
      <c r="AD250" s="3">
        <f t="shared" si="53"/>
        <v>0.34990266666666664</v>
      </c>
      <c r="AE250" s="3">
        <f t="shared" si="54"/>
        <v>1.4019499999999999E-2</v>
      </c>
      <c r="AF250" s="3"/>
      <c r="AG250" s="3"/>
      <c r="AH250" s="3"/>
      <c r="AI250" s="3"/>
      <c r="AJ250" s="3" t="str">
        <f>IFERROR(IF(VLOOKUP($A250,EU_Extra!$A:$AD,COLUMN(EU_Extra!AC$3),FALSE)=0,"",VLOOKUP($A250,EU_Extra!$A:$AD,COLUMN(EU_Extra!AC$3),FALSE)),"")</f>
        <v/>
      </c>
      <c r="AK250" s="3" t="str">
        <f>IFERROR(IF(VLOOKUP($A250,EU_Extra!$A:$AD,COLUMN(EU_Extra!AD$3),FALSE)=0,"",VLOOKUP($A250,EU_Extra!$A:$AD,COLUMN(EU_Extra!AD$3),FALSE)),"")</f>
        <v/>
      </c>
      <c r="AO250" s="85" t="str">
        <f t="shared" si="55"/>
        <v>Ausfuhr_SO</v>
      </c>
      <c r="AP250" s="2" t="str">
        <f t="shared" si="56"/>
        <v>Ausfuhr</v>
      </c>
      <c r="AQ250" s="2" t="str">
        <f t="shared" si="57"/>
        <v>SO</v>
      </c>
      <c r="AR250" s="2" t="str">
        <f>VLOOKUP(AQ250,Countries!A:B,2,FALSE)</f>
        <v>Somalia</v>
      </c>
      <c r="AS250" s="3">
        <f t="shared" si="58"/>
        <v>1.1611E-2</v>
      </c>
      <c r="AT250" s="3">
        <f t="shared" si="59"/>
        <v>0.34990266666666664</v>
      </c>
      <c r="AU250" s="3">
        <f t="shared" si="60"/>
        <v>0.33829166666666666</v>
      </c>
      <c r="AV250" s="15" t="str">
        <f t="shared" si="61"/>
        <v/>
      </c>
      <c r="AW250" s="88">
        <f t="shared" si="62"/>
        <v>1.2197366535648159E-5</v>
      </c>
      <c r="AX250" s="89">
        <f t="shared" si="63"/>
        <v>2.422899340074298E-4</v>
      </c>
    </row>
    <row r="251" spans="1:50">
      <c r="A251" s="85" t="str">
        <f t="shared" si="65"/>
        <v>Ausfuhr_SU</v>
      </c>
      <c r="B251" s="2" t="str">
        <f t="shared" si="66"/>
        <v>Ausfuhr</v>
      </c>
      <c r="C251" s="1" t="str">
        <f>Countries!A250</f>
        <v>SU</v>
      </c>
      <c r="D251" s="3" t="str">
        <f>IFERROR(IF(VLOOKUP($A251,EU_Extra!$A:$AD,COLUMN(EU_Extra!#REF!),FALSE)=0,"",VLOOKUP($A251,EU_Extra!$A:$AD,COLUMN(EU_Extra!#REF!),FALSE)),"")</f>
        <v/>
      </c>
      <c r="E251" s="3" t="str">
        <f>IFERROR(IF(VLOOKUP($A251,EU_Extra!$A:$AD,COLUMN(EU_Extra!#REF!),FALSE)=0,"",VLOOKUP($A251,EU_Extra!$A:$AD,COLUMN(EU_Extra!#REF!),FALSE)),"")</f>
        <v/>
      </c>
      <c r="F251" s="3" t="str">
        <f>IFERROR(IF(VLOOKUP($A251,EU_Extra!$A:$AD,COLUMN(EU_Extra!E$3),FALSE)=0,"",VLOOKUP($A251,EU_Extra!$A:$AD,COLUMN(EU_Extra!E$3),FALSE)),"")</f>
        <v/>
      </c>
      <c r="G251" s="3" t="str">
        <f>IFERROR(IF(VLOOKUP($A251,EU_Extra!$A:$AD,COLUMN(EU_Extra!F$3),FALSE)=0,"",VLOOKUP($A251,EU_Extra!$A:$AD,COLUMN(EU_Extra!F$3),FALSE)),"")</f>
        <v/>
      </c>
      <c r="H251" s="3" t="str">
        <f>IFERROR(IF(VLOOKUP($A251,EU_Extra!$A:$AD,COLUMN(EU_Extra!G$3),FALSE)=0,"",VLOOKUP($A251,EU_Extra!$A:$AD,COLUMN(EU_Extra!G$3),FALSE)),"")</f>
        <v/>
      </c>
      <c r="I251" s="3" t="str">
        <f>IFERROR(IF(VLOOKUP($A251,EU_Extra!$A:$AD,COLUMN(EU_Extra!H$3),FALSE)=0,"",VLOOKUP($A251,EU_Extra!$A:$AD,COLUMN(EU_Extra!H$3),FALSE)),"")</f>
        <v/>
      </c>
      <c r="J251" s="3" t="str">
        <f>IFERROR(IF(VLOOKUP($A251,EU_Extra!$A:$AD,COLUMN(EU_Extra!I$3),FALSE)=0,"",VLOOKUP($A251,EU_Extra!$A:$AD,COLUMN(EU_Extra!I$3),FALSE)),"")</f>
        <v/>
      </c>
      <c r="K251" s="3" t="str">
        <f>IFERROR(IF(VLOOKUP($A251,EU_Extra!$A:$AD,COLUMN(EU_Extra!J$3),FALSE)=0,"",VLOOKUP($A251,EU_Extra!$A:$AD,COLUMN(EU_Extra!J$3),FALSE)),"")</f>
        <v/>
      </c>
      <c r="L251" s="3" t="str">
        <f>IFERROR(IF(VLOOKUP($A251,EU_Extra!$A:$AD,COLUMN(EU_Extra!K$3),FALSE)=0,"",VLOOKUP($A251,EU_Extra!$A:$AD,COLUMN(EU_Extra!K$3),FALSE)),"")</f>
        <v/>
      </c>
      <c r="M251" s="3" t="str">
        <f>IFERROR(IF(VLOOKUP($A251,EU_Extra!$A:$AD,COLUMN(EU_Extra!L$3),FALSE)=0,"",VLOOKUP($A251,EU_Extra!$A:$AD,COLUMN(EU_Extra!L$3),FALSE)),"")</f>
        <v/>
      </c>
      <c r="N251" s="3" t="str">
        <f>IFERROR(IF(VLOOKUP($A251,EU_Extra!$A:$AD,COLUMN(EU_Extra!M$3),FALSE)=0,"",VLOOKUP($A251,EU_Extra!$A:$AD,COLUMN(EU_Extra!M$3),FALSE)),"")</f>
        <v/>
      </c>
      <c r="O251" s="3" t="str">
        <f>IFERROR(IF(VLOOKUP($A251,EU_Extra!$A:$AD,COLUMN(EU_Extra!N$3),FALSE)=0,"",VLOOKUP($A251,EU_Extra!$A:$AD,COLUMN(EU_Extra!N$3),FALSE)),"")</f>
        <v/>
      </c>
      <c r="P251" s="3" t="str">
        <f>IFERROR(IF(VLOOKUP($A251,EU_Extra!$A:$AD,COLUMN(EU_Extra!O$3),FALSE)=0,"",VLOOKUP($A251,EU_Extra!$A:$AD,COLUMN(EU_Extra!O$3),FALSE)),"")</f>
        <v/>
      </c>
      <c r="Q251" s="3" t="str">
        <f>IFERROR(IF(VLOOKUP($A251,EU_Extra!$A:$AD,COLUMN(EU_Extra!P$3),FALSE)=0,"",VLOOKUP($A251,EU_Extra!$A:$AD,COLUMN(EU_Extra!P$3),FALSE)),"")</f>
        <v/>
      </c>
      <c r="R251" s="3" t="str">
        <f>IFERROR(IF(VLOOKUP($A251,EU_Extra!$A:$AD,COLUMN(EU_Extra!Q$3),FALSE)=0,"",VLOOKUP($A251,EU_Extra!$A:$AD,COLUMN(EU_Extra!Q$3),FALSE)),"")</f>
        <v/>
      </c>
      <c r="S251" s="3" t="str">
        <f>IFERROR(IF(VLOOKUP($A251,EU_Extra!$A:$AD,COLUMN(EU_Extra!R$3),FALSE)=0,"",VLOOKUP($A251,EU_Extra!$A:$AD,COLUMN(EU_Extra!R$3),FALSE)),"")</f>
        <v/>
      </c>
      <c r="T251" s="3" t="str">
        <f>IFERROR(IF(VLOOKUP($A251,EU_Extra!$A:$AD,COLUMN(EU_Extra!S$3),FALSE)=0,"",VLOOKUP($A251,EU_Extra!$A:$AD,COLUMN(EU_Extra!S$3),FALSE)),"")</f>
        <v/>
      </c>
      <c r="U251" s="3" t="str">
        <f>IFERROR(IF(VLOOKUP($A251,EU_Extra!$A:$AD,COLUMN(EU_Extra!T$3),FALSE)=0,"",VLOOKUP($A251,EU_Extra!$A:$AD,COLUMN(EU_Extra!T$3),FALSE)),"")</f>
        <v/>
      </c>
      <c r="V251" s="3" t="str">
        <f>IFERROR(IF(VLOOKUP($A251,EU_Extra!$A:$AD,COLUMN(EU_Extra!U$3),FALSE)=0,"",VLOOKUP($A251,EU_Extra!$A:$AD,COLUMN(EU_Extra!U$3),FALSE)),"")</f>
        <v/>
      </c>
      <c r="W251" s="3" t="str">
        <f>IFERROR(IF(VLOOKUP($A251,EU_Extra!$A:$AD,COLUMN(EU_Extra!V$3),FALSE)=0,"",VLOOKUP($A251,EU_Extra!$A:$AD,COLUMN(EU_Extra!V$3),FALSE)),"")</f>
        <v/>
      </c>
      <c r="X251" s="3" t="str">
        <f>IFERROR(IF(VLOOKUP($A251,EU_Extra!$A:$AD,COLUMN(EU_Extra!W$3),FALSE)=0,"",VLOOKUP($A251,EU_Extra!$A:$AD,COLUMN(EU_Extra!W$3),FALSE)),"")</f>
        <v/>
      </c>
      <c r="Y251" s="3" t="str">
        <f>IFERROR(IF(VLOOKUP($A251,EU_Extra!$A:$AD,COLUMN(EU_Extra!X$3),FALSE)=0,"",VLOOKUP($A251,EU_Extra!$A:$AD,COLUMN(EU_Extra!X$3),FALSE)),"")</f>
        <v/>
      </c>
      <c r="Z251" s="3" t="str">
        <f>IFERROR(IF(VLOOKUP($A251,EU_Extra!$A:$AD,COLUMN(EU_Extra!Y$3),FALSE)=0,"",VLOOKUP($A251,EU_Extra!$A:$AD,COLUMN(EU_Extra!Y$3),FALSE)),"")</f>
        <v/>
      </c>
      <c r="AA251" s="157">
        <f t="shared" si="50"/>
        <v>0</v>
      </c>
      <c r="AB251" s="3">
        <f t="shared" si="51"/>
        <v>0</v>
      </c>
      <c r="AC251" s="3">
        <f t="shared" si="52"/>
        <v>0</v>
      </c>
      <c r="AD251" s="3">
        <f t="shared" si="53"/>
        <v>0</v>
      </c>
      <c r="AE251" s="3" t="str">
        <f t="shared" si="54"/>
        <v/>
      </c>
      <c r="AF251" s="3"/>
      <c r="AG251" s="3"/>
      <c r="AH251" s="3"/>
      <c r="AI251" s="3"/>
      <c r="AJ251" s="3" t="str">
        <f>IFERROR(IF(VLOOKUP($A251,EU_Extra!$A:$AD,COLUMN(EU_Extra!AC$3),FALSE)=0,"",VLOOKUP($A251,EU_Extra!$A:$AD,COLUMN(EU_Extra!AC$3),FALSE)),"")</f>
        <v/>
      </c>
      <c r="AK251" s="3" t="str">
        <f>IFERROR(IF(VLOOKUP($A251,EU_Extra!$A:$AD,COLUMN(EU_Extra!AD$3),FALSE)=0,"",VLOOKUP($A251,EU_Extra!$A:$AD,COLUMN(EU_Extra!AD$3),FALSE)),"")</f>
        <v/>
      </c>
      <c r="AO251" s="85" t="str">
        <f t="shared" si="55"/>
        <v>Ausfuhr_SU</v>
      </c>
      <c r="AP251" s="2" t="str">
        <f t="shared" si="56"/>
        <v>Ausfuhr</v>
      </c>
      <c r="AQ251" s="2" t="str">
        <f t="shared" si="57"/>
        <v>SU</v>
      </c>
      <c r="AR251" s="2" t="str">
        <f>VLOOKUP(AQ251,Countries!A:B,2,FALSE)</f>
        <v>Sowjet Union</v>
      </c>
      <c r="AS251" s="3" t="str">
        <f t="shared" si="58"/>
        <v/>
      </c>
      <c r="AT251" s="3">
        <f t="shared" si="59"/>
        <v>0</v>
      </c>
      <c r="AU251" s="3" t="str">
        <f t="shared" si="60"/>
        <v/>
      </c>
      <c r="AV251" s="15" t="str">
        <f t="shared" si="61"/>
        <v/>
      </c>
      <c r="AW251" s="88" t="str">
        <f t="shared" si="62"/>
        <v/>
      </c>
      <c r="AX251" s="89">
        <f t="shared" si="63"/>
        <v>2.4799999999999994E-7</v>
      </c>
    </row>
    <row r="252" spans="1:50">
      <c r="A252" s="85" t="str">
        <f t="shared" si="65"/>
        <v>Ausfuhr_ES</v>
      </c>
      <c r="B252" s="2" t="str">
        <f t="shared" si="66"/>
        <v>Ausfuhr</v>
      </c>
      <c r="C252" s="1" t="str">
        <f>Countries!A251</f>
        <v>ES</v>
      </c>
      <c r="D252" s="3" t="str">
        <f>IFERROR(IF(VLOOKUP($A252,EU_Extra!$A:$AD,COLUMN(EU_Extra!#REF!),FALSE)=0,"",VLOOKUP($A252,EU_Extra!$A:$AD,COLUMN(EU_Extra!#REF!),FALSE)),"")</f>
        <v/>
      </c>
      <c r="E252" s="3" t="str">
        <f>IFERROR(IF(VLOOKUP($A252,EU_Extra!$A:$AD,COLUMN(EU_Extra!#REF!),FALSE)=0,"",VLOOKUP($A252,EU_Extra!$A:$AD,COLUMN(EU_Extra!#REF!),FALSE)),"")</f>
        <v/>
      </c>
      <c r="F252" s="3" t="str">
        <f>IFERROR(IF(VLOOKUP($A252,EU_Extra!$A:$AD,COLUMN(EU_Extra!E$3),FALSE)=0,"",VLOOKUP($A252,EU_Extra!$A:$AD,COLUMN(EU_Extra!E$3),FALSE)),"")</f>
        <v/>
      </c>
      <c r="G252" s="3" t="str">
        <f>IFERROR(IF(VLOOKUP($A252,EU_Extra!$A:$AD,COLUMN(EU_Extra!F$3),FALSE)=0,"",VLOOKUP($A252,EU_Extra!$A:$AD,COLUMN(EU_Extra!F$3),FALSE)),"")</f>
        <v/>
      </c>
      <c r="H252" s="3" t="str">
        <f>IFERROR(IF(VLOOKUP($A252,EU_Extra!$A:$AD,COLUMN(EU_Extra!G$3),FALSE)=0,"",VLOOKUP($A252,EU_Extra!$A:$AD,COLUMN(EU_Extra!G$3),FALSE)),"")</f>
        <v/>
      </c>
      <c r="I252" s="3" t="str">
        <f>IFERROR(IF(VLOOKUP($A252,EU_Extra!$A:$AD,COLUMN(EU_Extra!H$3),FALSE)=0,"",VLOOKUP($A252,EU_Extra!$A:$AD,COLUMN(EU_Extra!H$3),FALSE)),"")</f>
        <v/>
      </c>
      <c r="J252" s="3" t="str">
        <f>IFERROR(IF(VLOOKUP($A252,EU_Extra!$A:$AD,COLUMN(EU_Extra!I$3),FALSE)=0,"",VLOOKUP($A252,EU_Extra!$A:$AD,COLUMN(EU_Extra!I$3),FALSE)),"")</f>
        <v/>
      </c>
      <c r="K252" s="3" t="str">
        <f>IFERROR(IF(VLOOKUP($A252,EU_Extra!$A:$AD,COLUMN(EU_Extra!J$3),FALSE)=0,"",VLOOKUP($A252,EU_Extra!$A:$AD,COLUMN(EU_Extra!J$3),FALSE)),"")</f>
        <v/>
      </c>
      <c r="L252" s="3" t="str">
        <f>IFERROR(IF(VLOOKUP($A252,EU_Extra!$A:$AD,COLUMN(EU_Extra!K$3),FALSE)=0,"",VLOOKUP($A252,EU_Extra!$A:$AD,COLUMN(EU_Extra!K$3),FALSE)),"")</f>
        <v/>
      </c>
      <c r="M252" s="3" t="str">
        <f>IFERROR(IF(VLOOKUP($A252,EU_Extra!$A:$AD,COLUMN(EU_Extra!L$3),FALSE)=0,"",VLOOKUP($A252,EU_Extra!$A:$AD,COLUMN(EU_Extra!L$3),FALSE)),"")</f>
        <v/>
      </c>
      <c r="N252" s="3" t="str">
        <f>IFERROR(IF(VLOOKUP($A252,EU_Extra!$A:$AD,COLUMN(EU_Extra!M$3),FALSE)=0,"",VLOOKUP($A252,EU_Extra!$A:$AD,COLUMN(EU_Extra!M$3),FALSE)),"")</f>
        <v/>
      </c>
      <c r="O252" s="3" t="str">
        <f>IFERROR(IF(VLOOKUP($A252,EU_Extra!$A:$AD,COLUMN(EU_Extra!N$3),FALSE)=0,"",VLOOKUP($A252,EU_Extra!$A:$AD,COLUMN(EU_Extra!N$3),FALSE)),"")</f>
        <v/>
      </c>
      <c r="P252" s="3" t="str">
        <f>IFERROR(IF(VLOOKUP($A252,EU_Extra!$A:$AD,COLUMN(EU_Extra!O$3),FALSE)=0,"",VLOOKUP($A252,EU_Extra!$A:$AD,COLUMN(EU_Extra!O$3),FALSE)),"")</f>
        <v/>
      </c>
      <c r="Q252" s="3" t="str">
        <f>IFERROR(IF(VLOOKUP($A252,EU_Extra!$A:$AD,COLUMN(EU_Extra!P$3),FALSE)=0,"",VLOOKUP($A252,EU_Extra!$A:$AD,COLUMN(EU_Extra!P$3),FALSE)),"")</f>
        <v/>
      </c>
      <c r="R252" s="3" t="str">
        <f>IFERROR(IF(VLOOKUP($A252,EU_Extra!$A:$AD,COLUMN(EU_Extra!Q$3),FALSE)=0,"",VLOOKUP($A252,EU_Extra!$A:$AD,COLUMN(EU_Extra!Q$3),FALSE)),"")</f>
        <v/>
      </c>
      <c r="S252" s="3" t="str">
        <f>IFERROR(IF(VLOOKUP($A252,EU_Extra!$A:$AD,COLUMN(EU_Extra!R$3),FALSE)=0,"",VLOOKUP($A252,EU_Extra!$A:$AD,COLUMN(EU_Extra!R$3),FALSE)),"")</f>
        <v/>
      </c>
      <c r="T252" s="3" t="str">
        <f>IFERROR(IF(VLOOKUP($A252,EU_Extra!$A:$AD,COLUMN(EU_Extra!S$3),FALSE)=0,"",VLOOKUP($A252,EU_Extra!$A:$AD,COLUMN(EU_Extra!S$3),FALSE)),"")</f>
        <v/>
      </c>
      <c r="U252" s="3" t="str">
        <f>IFERROR(IF(VLOOKUP($A252,EU_Extra!$A:$AD,COLUMN(EU_Extra!T$3),FALSE)=0,"",VLOOKUP($A252,EU_Extra!$A:$AD,COLUMN(EU_Extra!T$3),FALSE)),"")</f>
        <v/>
      </c>
      <c r="V252" s="3" t="str">
        <f>IFERROR(IF(VLOOKUP($A252,EU_Extra!$A:$AD,COLUMN(EU_Extra!U$3),FALSE)=0,"",VLOOKUP($A252,EU_Extra!$A:$AD,COLUMN(EU_Extra!U$3),FALSE)),"")</f>
        <v/>
      </c>
      <c r="W252" s="3" t="str">
        <f>IFERROR(IF(VLOOKUP($A252,EU_Extra!$A:$AD,COLUMN(EU_Extra!V$3),FALSE)=0,"",VLOOKUP($A252,EU_Extra!$A:$AD,COLUMN(EU_Extra!V$3),FALSE)),"")</f>
        <v/>
      </c>
      <c r="X252" s="3" t="str">
        <f>IFERROR(IF(VLOOKUP($A252,EU_Extra!$A:$AD,COLUMN(EU_Extra!W$3),FALSE)=0,"",VLOOKUP($A252,EU_Extra!$A:$AD,COLUMN(EU_Extra!W$3),FALSE)),"")</f>
        <v/>
      </c>
      <c r="Y252" s="3" t="str">
        <f>IFERROR(IF(VLOOKUP($A252,EU_Extra!$A:$AD,COLUMN(EU_Extra!X$3),FALSE)=0,"",VLOOKUP($A252,EU_Extra!$A:$AD,COLUMN(EU_Extra!X$3),FALSE)),"")</f>
        <v/>
      </c>
      <c r="Z252" s="3" t="str">
        <f>IFERROR(IF(VLOOKUP($A252,EU_Extra!$A:$AD,COLUMN(EU_Extra!Y$3),FALSE)=0,"",VLOOKUP($A252,EU_Extra!$A:$AD,COLUMN(EU_Extra!Y$3),FALSE)),"")</f>
        <v/>
      </c>
      <c r="AA252" s="157">
        <f t="shared" si="50"/>
        <v>0</v>
      </c>
      <c r="AB252" s="3">
        <f t="shared" si="51"/>
        <v>0</v>
      </c>
      <c r="AC252" s="3">
        <f t="shared" si="52"/>
        <v>0</v>
      </c>
      <c r="AD252" s="3">
        <f t="shared" si="53"/>
        <v>0</v>
      </c>
      <c r="AE252" s="3" t="str">
        <f t="shared" si="54"/>
        <v/>
      </c>
      <c r="AF252" s="3"/>
      <c r="AG252" s="3"/>
      <c r="AH252" s="3"/>
      <c r="AI252" s="3"/>
      <c r="AJ252" s="3" t="str">
        <f>IFERROR(IF(VLOOKUP($A252,EU_Extra!$A:$AD,COLUMN(EU_Extra!AC$3),FALSE)=0,"",VLOOKUP($A252,EU_Extra!$A:$AD,COLUMN(EU_Extra!AC$3),FALSE)),"")</f>
        <v/>
      </c>
      <c r="AK252" s="3" t="str">
        <f>IFERROR(IF(VLOOKUP($A252,EU_Extra!$A:$AD,COLUMN(EU_Extra!AD$3),FALSE)=0,"",VLOOKUP($A252,EU_Extra!$A:$AD,COLUMN(EU_Extra!AD$3),FALSE)),"")</f>
        <v/>
      </c>
      <c r="AO252" s="85" t="str">
        <f t="shared" si="55"/>
        <v>Ausfuhr_ES</v>
      </c>
      <c r="AP252" s="2" t="str">
        <f t="shared" si="56"/>
        <v>Ausfuhr</v>
      </c>
      <c r="AQ252" s="2" t="str">
        <f t="shared" si="57"/>
        <v>ES</v>
      </c>
      <c r="AR252" s="2" t="str">
        <f>VLOOKUP(AQ252,Countries!A:B,2,FALSE)</f>
        <v>Spanien</v>
      </c>
      <c r="AS252" s="3" t="str">
        <f t="shared" si="58"/>
        <v/>
      </c>
      <c r="AT252" s="3">
        <f t="shared" si="59"/>
        <v>0</v>
      </c>
      <c r="AU252" s="3" t="str">
        <f t="shared" si="60"/>
        <v/>
      </c>
      <c r="AV252" s="15" t="str">
        <f t="shared" si="61"/>
        <v/>
      </c>
      <c r="AW252" s="88" t="str">
        <f t="shared" si="62"/>
        <v/>
      </c>
      <c r="AX252" s="89">
        <f t="shared" si="63"/>
        <v>2.4899999999999997E-7</v>
      </c>
    </row>
    <row r="253" spans="1:50">
      <c r="A253" s="85" t="str">
        <f t="shared" si="65"/>
        <v>Ausfuhr_LK</v>
      </c>
      <c r="B253" s="2" t="str">
        <f t="shared" si="66"/>
        <v>Ausfuhr</v>
      </c>
      <c r="C253" s="1" t="str">
        <f>Countries!A252</f>
        <v>LK</v>
      </c>
      <c r="D253" s="3" t="str">
        <f>IFERROR(IF(VLOOKUP($A253,EU_Extra!$A:$AD,COLUMN(EU_Extra!#REF!),FALSE)=0,"",VLOOKUP($A253,EU_Extra!$A:$AD,COLUMN(EU_Extra!#REF!),FALSE)),"")</f>
        <v/>
      </c>
      <c r="E253" s="3" t="str">
        <f>IFERROR(IF(VLOOKUP($A253,EU_Extra!$A:$AD,COLUMN(EU_Extra!#REF!),FALSE)=0,"",VLOOKUP($A253,EU_Extra!$A:$AD,COLUMN(EU_Extra!#REF!),FALSE)),"")</f>
        <v/>
      </c>
      <c r="F253" s="3">
        <f>IFERROR(IF(VLOOKUP($A253,EU_Extra!$A:$AD,COLUMN(EU_Extra!E$3),FALSE)=0,"",VLOOKUP($A253,EU_Extra!$A:$AD,COLUMN(EU_Extra!E$3),FALSE)),"")</f>
        <v>24.552499999999998</v>
      </c>
      <c r="G253" s="3">
        <f>IFERROR(IF(VLOOKUP($A253,EU_Extra!$A:$AD,COLUMN(EU_Extra!F$3),FALSE)=0,"",VLOOKUP($A253,EU_Extra!$A:$AD,COLUMN(EU_Extra!F$3),FALSE)),"")</f>
        <v>34.595599999999997</v>
      </c>
      <c r="H253" s="3">
        <f>IFERROR(IF(VLOOKUP($A253,EU_Extra!$A:$AD,COLUMN(EU_Extra!G$3),FALSE)=0,"",VLOOKUP($A253,EU_Extra!$A:$AD,COLUMN(EU_Extra!G$3),FALSE)),"")</f>
        <v>62.513099999999994</v>
      </c>
      <c r="I253" s="3">
        <f>IFERROR(IF(VLOOKUP($A253,EU_Extra!$A:$AD,COLUMN(EU_Extra!H$3),FALSE)=0,"",VLOOKUP($A253,EU_Extra!$A:$AD,COLUMN(EU_Extra!H$3),FALSE)),"")</f>
        <v>261.38099999999997</v>
      </c>
      <c r="J253" s="3">
        <f>IFERROR(IF(VLOOKUP($A253,EU_Extra!$A:$AD,COLUMN(EU_Extra!I$3),FALSE)=0,"",VLOOKUP($A253,EU_Extra!$A:$AD,COLUMN(EU_Extra!I$3),FALSE)),"")</f>
        <v>163.39509999999999</v>
      </c>
      <c r="K253" s="3">
        <f>IFERROR(IF(VLOOKUP($A253,EU_Extra!$A:$AD,COLUMN(EU_Extra!J$3),FALSE)=0,"",VLOOKUP($A253,EU_Extra!$A:$AD,COLUMN(EU_Extra!J$3),FALSE)),"")</f>
        <v>0.47299999999999998</v>
      </c>
      <c r="L253" s="3">
        <f>IFERROR(IF(VLOOKUP($A253,EU_Extra!$A:$AD,COLUMN(EU_Extra!K$3),FALSE)=0,"",VLOOKUP($A253,EU_Extra!$A:$AD,COLUMN(EU_Extra!K$3),FALSE)),"")</f>
        <v>0.44</v>
      </c>
      <c r="M253" s="3" t="str">
        <f>IFERROR(IF(VLOOKUP($A253,EU_Extra!$A:$AD,COLUMN(EU_Extra!L$3),FALSE)=0,"",VLOOKUP($A253,EU_Extra!$A:$AD,COLUMN(EU_Extra!L$3),FALSE)),"")</f>
        <v>Eps</v>
      </c>
      <c r="N253" s="3">
        <f>IFERROR(IF(VLOOKUP($A253,EU_Extra!$A:$AD,COLUMN(EU_Extra!M$3),FALSE)=0,"",VLOOKUP($A253,EU_Extra!$A:$AD,COLUMN(EU_Extra!M$3),FALSE)),"")</f>
        <v>24.854132999999997</v>
      </c>
      <c r="O253" s="3">
        <f>IFERROR(IF(VLOOKUP($A253,EU_Extra!$A:$AD,COLUMN(EU_Extra!N$3),FALSE)=0,"",VLOOKUP($A253,EU_Extra!$A:$AD,COLUMN(EU_Extra!N$3),FALSE)),"")</f>
        <v>0.53870099999999999</v>
      </c>
      <c r="P253" s="3">
        <f>IFERROR(IF(VLOOKUP($A253,EU_Extra!$A:$AD,COLUMN(EU_Extra!O$3),FALSE)=0,"",VLOOKUP($A253,EU_Extra!$A:$AD,COLUMN(EU_Extra!O$3),FALSE)),"")</f>
        <v>6.9193089999999993</v>
      </c>
      <c r="Q253" s="3">
        <f>IFERROR(IF(VLOOKUP($A253,EU_Extra!$A:$AD,COLUMN(EU_Extra!P$3),FALSE)=0,"",VLOOKUP($A253,EU_Extra!$A:$AD,COLUMN(EU_Extra!P$3),FALSE)),"")</f>
        <v>1.3542339999999999</v>
      </c>
      <c r="R253" s="3">
        <f>IFERROR(IF(VLOOKUP($A253,EU_Extra!$A:$AD,COLUMN(EU_Extra!Q$3),FALSE)=0,"",VLOOKUP($A253,EU_Extra!$A:$AD,COLUMN(EU_Extra!Q$3),FALSE)),"")</f>
        <v>1.0532999999999999E-2</v>
      </c>
      <c r="S253" s="3">
        <f>IFERROR(IF(VLOOKUP($A253,EU_Extra!$A:$AD,COLUMN(EU_Extra!R$3),FALSE)=0,"",VLOOKUP($A253,EU_Extra!$A:$AD,COLUMN(EU_Extra!R$3),FALSE)),"")</f>
        <v>1.7314E-2</v>
      </c>
      <c r="T253" s="3">
        <f>IFERROR(IF(VLOOKUP($A253,EU_Extra!$A:$AD,COLUMN(EU_Extra!S$3),FALSE)=0,"",VLOOKUP($A253,EU_Extra!$A:$AD,COLUMN(EU_Extra!S$3),FALSE)),"")</f>
        <v>37.397696959999998</v>
      </c>
      <c r="U253" s="3">
        <f>IFERROR(IF(VLOOKUP($A253,EU_Extra!$A:$AD,COLUMN(EU_Extra!T$3),FALSE)=0,"",VLOOKUP($A253,EU_Extra!$A:$AD,COLUMN(EU_Extra!T$3),FALSE)),"")</f>
        <v>35.037729880000001</v>
      </c>
      <c r="V253" s="3">
        <f>IFERROR(IF(VLOOKUP($A253,EU_Extra!$A:$AD,COLUMN(EU_Extra!U$3),FALSE)=0,"",VLOOKUP($A253,EU_Extra!$A:$AD,COLUMN(EU_Extra!U$3),FALSE)),"")</f>
        <v>169.5611208</v>
      </c>
      <c r="W253" s="3">
        <f>IFERROR(IF(VLOOKUP($A253,EU_Extra!$A:$AD,COLUMN(EU_Extra!V$3),FALSE)=0,"",VLOOKUP($A253,EU_Extra!$A:$AD,COLUMN(EU_Extra!V$3),FALSE)),"")</f>
        <v>2.9914799999999999E-3</v>
      </c>
      <c r="X253" s="3">
        <f>IFERROR(IF(VLOOKUP($A253,EU_Extra!$A:$AD,COLUMN(EU_Extra!W$3),FALSE)=0,"",VLOOKUP($A253,EU_Extra!$A:$AD,COLUMN(EU_Extra!W$3),FALSE)),"")</f>
        <v>1.6567999999999999E-3</v>
      </c>
      <c r="Y253" s="3">
        <f>IFERROR(IF(VLOOKUP($A253,EU_Extra!$A:$AD,COLUMN(EU_Extra!X$3),FALSE)=0,"",VLOOKUP($A253,EU_Extra!$A:$AD,COLUMN(EU_Extra!X$3),FALSE)),"")</f>
        <v>8.8248000000000005E-4</v>
      </c>
      <c r="Z253" s="3">
        <f>IFERROR(IF(VLOOKUP($A253,EU_Extra!$A:$AD,COLUMN(EU_Extra!Y$3),FALSE)=0,"",VLOOKUP($A253,EU_Extra!$A:$AD,COLUMN(EU_Extra!Y$3),FALSE)),"")</f>
        <v>7.9999999999999996E-6</v>
      </c>
      <c r="AA253" s="157">
        <f t="shared" si="50"/>
        <v>162.4297333333333</v>
      </c>
      <c r="AB253" s="3">
        <f t="shared" si="51"/>
        <v>24.15091361333333</v>
      </c>
      <c r="AC253" s="3">
        <f t="shared" si="52"/>
        <v>56.521923026666663</v>
      </c>
      <c r="AD253" s="3">
        <f t="shared" si="53"/>
        <v>1.8435866666666665E-3</v>
      </c>
      <c r="AE253" s="3">
        <f t="shared" si="54"/>
        <v>4.4524000000000001E-4</v>
      </c>
      <c r="AF253" s="3"/>
      <c r="AG253" s="3"/>
      <c r="AH253" s="3"/>
      <c r="AI253" s="3"/>
      <c r="AJ253" s="3" t="str">
        <f>IFERROR(IF(VLOOKUP($A253,EU_Extra!$A:$AD,COLUMN(EU_Extra!AC$3),FALSE)=0,"",VLOOKUP($A253,EU_Extra!$A:$AD,COLUMN(EU_Extra!AC$3),FALSE)),"")</f>
        <v/>
      </c>
      <c r="AK253" s="3" t="str">
        <f>IFERROR(IF(VLOOKUP($A253,EU_Extra!$A:$AD,COLUMN(EU_Extra!AD$3),FALSE)=0,"",VLOOKUP($A253,EU_Extra!$A:$AD,COLUMN(EU_Extra!AD$3),FALSE)),"")</f>
        <v/>
      </c>
      <c r="AO253" s="85" t="str">
        <f t="shared" si="55"/>
        <v>Ausfuhr_LK</v>
      </c>
      <c r="AP253" s="2" t="str">
        <f t="shared" si="56"/>
        <v>Ausfuhr</v>
      </c>
      <c r="AQ253" s="2" t="str">
        <f t="shared" si="57"/>
        <v>LK</v>
      </c>
      <c r="AR253" s="2" t="str">
        <f>VLOOKUP(AQ253,Countries!A:B,2,FALSE)</f>
        <v>Sri Lanka</v>
      </c>
      <c r="AS253" s="3">
        <f t="shared" si="58"/>
        <v>7.9999999999999996E-6</v>
      </c>
      <c r="AT253" s="3">
        <f t="shared" si="59"/>
        <v>1.8435866666666665E-3</v>
      </c>
      <c r="AU253" s="3">
        <f t="shared" si="60"/>
        <v>1.8355866666666665E-3</v>
      </c>
      <c r="AV253" s="15" t="str">
        <f t="shared" si="61"/>
        <v/>
      </c>
      <c r="AW253" s="88">
        <f t="shared" si="62"/>
        <v>2.5823382415684997E-7</v>
      </c>
      <c r="AX253" s="89">
        <f t="shared" si="63"/>
        <v>1.5252892973007086E-6</v>
      </c>
    </row>
    <row r="254" spans="1:50">
      <c r="A254" s="85" t="str">
        <f t="shared" si="65"/>
        <v>Ausfuhr_BL</v>
      </c>
      <c r="B254" s="2" t="str">
        <f t="shared" si="66"/>
        <v>Ausfuhr</v>
      </c>
      <c r="C254" s="1" t="str">
        <f>Countries!A253</f>
        <v>BL</v>
      </c>
      <c r="D254" s="3" t="str">
        <f>IFERROR(IF(VLOOKUP($A254,EU_Extra!$A:$AD,COLUMN(EU_Extra!#REF!),FALSE)=0,"",VLOOKUP($A254,EU_Extra!$A:$AD,COLUMN(EU_Extra!#REF!),FALSE)),"")</f>
        <v/>
      </c>
      <c r="E254" s="3" t="str">
        <f>IFERROR(IF(VLOOKUP($A254,EU_Extra!$A:$AD,COLUMN(EU_Extra!#REF!),FALSE)=0,"",VLOOKUP($A254,EU_Extra!$A:$AD,COLUMN(EU_Extra!#REF!),FALSE)),"")</f>
        <v/>
      </c>
      <c r="F254" s="3" t="str">
        <f>IFERROR(IF(VLOOKUP($A254,EU_Extra!$A:$AD,COLUMN(EU_Extra!E$3),FALSE)=0,"",VLOOKUP($A254,EU_Extra!$A:$AD,COLUMN(EU_Extra!E$3),FALSE)),"")</f>
        <v/>
      </c>
      <c r="G254" s="3" t="str">
        <f>IFERROR(IF(VLOOKUP($A254,EU_Extra!$A:$AD,COLUMN(EU_Extra!F$3),FALSE)=0,"",VLOOKUP($A254,EU_Extra!$A:$AD,COLUMN(EU_Extra!F$3),FALSE)),"")</f>
        <v/>
      </c>
      <c r="H254" s="3" t="str">
        <f>IFERROR(IF(VLOOKUP($A254,EU_Extra!$A:$AD,COLUMN(EU_Extra!G$3),FALSE)=0,"",VLOOKUP($A254,EU_Extra!$A:$AD,COLUMN(EU_Extra!G$3),FALSE)),"")</f>
        <v/>
      </c>
      <c r="I254" s="3" t="str">
        <f>IFERROR(IF(VLOOKUP($A254,EU_Extra!$A:$AD,COLUMN(EU_Extra!H$3),FALSE)=0,"",VLOOKUP($A254,EU_Extra!$A:$AD,COLUMN(EU_Extra!H$3),FALSE)),"")</f>
        <v/>
      </c>
      <c r="J254" s="3" t="str">
        <f>IFERROR(IF(VLOOKUP($A254,EU_Extra!$A:$AD,COLUMN(EU_Extra!I$3),FALSE)=0,"",VLOOKUP($A254,EU_Extra!$A:$AD,COLUMN(EU_Extra!I$3),FALSE)),"")</f>
        <v/>
      </c>
      <c r="K254" s="3" t="str">
        <f>IFERROR(IF(VLOOKUP($A254,EU_Extra!$A:$AD,COLUMN(EU_Extra!J$3),FALSE)=0,"",VLOOKUP($A254,EU_Extra!$A:$AD,COLUMN(EU_Extra!J$3),FALSE)),"")</f>
        <v/>
      </c>
      <c r="L254" s="3" t="str">
        <f>IFERROR(IF(VLOOKUP($A254,EU_Extra!$A:$AD,COLUMN(EU_Extra!K$3),FALSE)=0,"",VLOOKUP($A254,EU_Extra!$A:$AD,COLUMN(EU_Extra!K$3),FALSE)),"")</f>
        <v/>
      </c>
      <c r="M254" s="3" t="str">
        <f>IFERROR(IF(VLOOKUP($A254,EU_Extra!$A:$AD,COLUMN(EU_Extra!L$3),FALSE)=0,"",VLOOKUP($A254,EU_Extra!$A:$AD,COLUMN(EU_Extra!L$3),FALSE)),"")</f>
        <v/>
      </c>
      <c r="N254" s="3" t="str">
        <f>IFERROR(IF(VLOOKUP($A254,EU_Extra!$A:$AD,COLUMN(EU_Extra!M$3),FALSE)=0,"",VLOOKUP($A254,EU_Extra!$A:$AD,COLUMN(EU_Extra!M$3),FALSE)),"")</f>
        <v/>
      </c>
      <c r="O254" s="3" t="str">
        <f>IFERROR(IF(VLOOKUP($A254,EU_Extra!$A:$AD,COLUMN(EU_Extra!N$3),FALSE)=0,"",VLOOKUP($A254,EU_Extra!$A:$AD,COLUMN(EU_Extra!N$3),FALSE)),"")</f>
        <v/>
      </c>
      <c r="P254" s="3" t="str">
        <f>IFERROR(IF(VLOOKUP($A254,EU_Extra!$A:$AD,COLUMN(EU_Extra!O$3),FALSE)=0,"",VLOOKUP($A254,EU_Extra!$A:$AD,COLUMN(EU_Extra!O$3),FALSE)),"")</f>
        <v/>
      </c>
      <c r="Q254" s="3" t="str">
        <f>IFERROR(IF(VLOOKUP($A254,EU_Extra!$A:$AD,COLUMN(EU_Extra!P$3),FALSE)=0,"",VLOOKUP($A254,EU_Extra!$A:$AD,COLUMN(EU_Extra!P$3),FALSE)),"")</f>
        <v/>
      </c>
      <c r="R254" s="3">
        <f>IFERROR(IF(VLOOKUP($A254,EU_Extra!$A:$AD,COLUMN(EU_Extra!Q$3),FALSE)=0,"",VLOOKUP($A254,EU_Extra!$A:$AD,COLUMN(EU_Extra!Q$3),FALSE)),"")</f>
        <v>6.9999999999999999E-6</v>
      </c>
      <c r="S254" s="3">
        <f>IFERROR(IF(VLOOKUP($A254,EU_Extra!$A:$AD,COLUMN(EU_Extra!R$3),FALSE)=0,"",VLOOKUP($A254,EU_Extra!$A:$AD,COLUMN(EU_Extra!R$3),FALSE)),"")</f>
        <v>6.3999999999999997E-5</v>
      </c>
      <c r="T254" s="3">
        <f>IFERROR(IF(VLOOKUP($A254,EU_Extra!$A:$AD,COLUMN(EU_Extra!S$3),FALSE)=0,"",VLOOKUP($A254,EU_Extra!$A:$AD,COLUMN(EU_Extra!S$3),FALSE)),"")</f>
        <v>8.7000000000000001E-5</v>
      </c>
      <c r="U254" s="3">
        <f>IFERROR(IF(VLOOKUP($A254,EU_Extra!$A:$AD,COLUMN(EU_Extra!T$3),FALSE)=0,"",VLOOKUP($A254,EU_Extra!$A:$AD,COLUMN(EU_Extra!T$3),FALSE)),"")</f>
        <v>6.7999999999999999E-5</v>
      </c>
      <c r="V254" s="3">
        <f>IFERROR(IF(VLOOKUP($A254,EU_Extra!$A:$AD,COLUMN(EU_Extra!U$3),FALSE)=0,"",VLOOKUP($A254,EU_Extra!$A:$AD,COLUMN(EU_Extra!U$3),FALSE)),"")</f>
        <v>9.8999999999999994E-5</v>
      </c>
      <c r="W254" s="3">
        <f>IFERROR(IF(VLOOKUP($A254,EU_Extra!$A:$AD,COLUMN(EU_Extra!V$3),FALSE)=0,"",VLOOKUP($A254,EU_Extra!$A:$AD,COLUMN(EU_Extra!V$3),FALSE)),"")</f>
        <v>1.12E-4</v>
      </c>
      <c r="X254" s="3">
        <f>IFERROR(IF(VLOOKUP($A254,EU_Extra!$A:$AD,COLUMN(EU_Extra!W$3),FALSE)=0,"",VLOOKUP($A254,EU_Extra!$A:$AD,COLUMN(EU_Extra!W$3),FALSE)),"")</f>
        <v>5.8104000000000001E-4</v>
      </c>
      <c r="Y254" s="3">
        <f>IFERROR(IF(VLOOKUP($A254,EU_Extra!$A:$AD,COLUMN(EU_Extra!X$3),FALSE)=0,"",VLOOKUP($A254,EU_Extra!$A:$AD,COLUMN(EU_Extra!X$3),FALSE)),"")</f>
        <v>1.3004E-4</v>
      </c>
      <c r="Z254" s="3">
        <f>IFERROR(IF(VLOOKUP($A254,EU_Extra!$A:$AD,COLUMN(EU_Extra!Y$3),FALSE)=0,"",VLOOKUP($A254,EU_Extra!$A:$AD,COLUMN(EU_Extra!Y$3),FALSE)),"")</f>
        <v>1.7799999999999999E-4</v>
      </c>
      <c r="AA254" s="157">
        <f t="shared" si="50"/>
        <v>0</v>
      </c>
      <c r="AB254" s="3">
        <f t="shared" si="51"/>
        <v>7.2999999999999999E-5</v>
      </c>
      <c r="AC254" s="3">
        <f t="shared" si="52"/>
        <v>2.6401333333333333E-4</v>
      </c>
      <c r="AD254" s="3">
        <f t="shared" si="53"/>
        <v>2.7436000000000002E-4</v>
      </c>
      <c r="AE254" s="3">
        <f t="shared" si="54"/>
        <v>1.5401999999999999E-4</v>
      </c>
      <c r="AF254" s="3"/>
      <c r="AG254" s="3"/>
      <c r="AH254" s="3"/>
      <c r="AI254" s="3"/>
      <c r="AJ254" s="3" t="str">
        <f>IFERROR(IF(VLOOKUP($A254,EU_Extra!$A:$AD,COLUMN(EU_Extra!AC$3),FALSE)=0,"",VLOOKUP($A254,EU_Extra!$A:$AD,COLUMN(EU_Extra!AC$3),FALSE)),"")</f>
        <v/>
      </c>
      <c r="AK254" s="3" t="str">
        <f>IFERROR(IF(VLOOKUP($A254,EU_Extra!$A:$AD,COLUMN(EU_Extra!AD$3),FALSE)=0,"",VLOOKUP($A254,EU_Extra!$A:$AD,COLUMN(EU_Extra!AD$3),FALSE)),"")</f>
        <v/>
      </c>
      <c r="AO254" s="85" t="str">
        <f t="shared" si="55"/>
        <v>Ausfuhr_BL</v>
      </c>
      <c r="AP254" s="2" t="str">
        <f t="shared" si="56"/>
        <v>Ausfuhr</v>
      </c>
      <c r="AQ254" s="2" t="str">
        <f t="shared" si="57"/>
        <v>BL</v>
      </c>
      <c r="AR254" s="2" t="str">
        <f>VLOOKUP(AQ254,Countries!A:B,2,FALSE)</f>
        <v>St Barthelemy</v>
      </c>
      <c r="AS254" s="3">
        <f t="shared" si="58"/>
        <v>1.7799999999999999E-4</v>
      </c>
      <c r="AT254" s="3">
        <f t="shared" si="59"/>
        <v>2.7436000000000002E-4</v>
      </c>
      <c r="AU254" s="3">
        <f t="shared" si="60"/>
        <v>9.6360000000000033E-5</v>
      </c>
      <c r="AV254" s="15">
        <f t="shared" si="61"/>
        <v>0.54134856560674183</v>
      </c>
      <c r="AW254" s="88">
        <f t="shared" si="62"/>
        <v>4.3420258748991229E-7</v>
      </c>
      <c r="AX254" s="89">
        <f t="shared" si="63"/>
        <v>4.4078677701116434E-7</v>
      </c>
    </row>
    <row r="255" spans="1:50">
      <c r="A255" s="85" t="str">
        <f t="shared" si="65"/>
        <v>Ausfuhr_SH</v>
      </c>
      <c r="B255" s="2" t="str">
        <f t="shared" si="66"/>
        <v>Ausfuhr</v>
      </c>
      <c r="C255" s="1" t="str">
        <f>Countries!A254</f>
        <v>SH</v>
      </c>
      <c r="D255" s="3" t="str">
        <f>IFERROR(IF(VLOOKUP($A255,EU_Extra!$A:$AD,COLUMN(EU_Extra!#REF!),FALSE)=0,"",VLOOKUP($A255,EU_Extra!$A:$AD,COLUMN(EU_Extra!#REF!),FALSE)),"")</f>
        <v/>
      </c>
      <c r="E255" s="3" t="str">
        <f>IFERROR(IF(VLOOKUP($A255,EU_Extra!$A:$AD,COLUMN(EU_Extra!#REF!),FALSE)=0,"",VLOOKUP($A255,EU_Extra!$A:$AD,COLUMN(EU_Extra!#REF!),FALSE)),"")</f>
        <v/>
      </c>
      <c r="F255" s="3" t="str">
        <f>IFERROR(IF(VLOOKUP($A255,EU_Extra!$A:$AD,COLUMN(EU_Extra!E$3),FALSE)=0,"",VLOOKUP($A255,EU_Extra!$A:$AD,COLUMN(EU_Extra!E$3),FALSE)),"")</f>
        <v/>
      </c>
      <c r="G255" s="3" t="str">
        <f>IFERROR(IF(VLOOKUP($A255,EU_Extra!$A:$AD,COLUMN(EU_Extra!F$3),FALSE)=0,"",VLOOKUP($A255,EU_Extra!$A:$AD,COLUMN(EU_Extra!F$3),FALSE)),"")</f>
        <v/>
      </c>
      <c r="H255" s="3" t="str">
        <f>IFERROR(IF(VLOOKUP($A255,EU_Extra!$A:$AD,COLUMN(EU_Extra!G$3),FALSE)=0,"",VLOOKUP($A255,EU_Extra!$A:$AD,COLUMN(EU_Extra!G$3),FALSE)),"")</f>
        <v/>
      </c>
      <c r="I255" s="3" t="str">
        <f>IFERROR(IF(VLOOKUP($A255,EU_Extra!$A:$AD,COLUMN(EU_Extra!H$3),FALSE)=0,"",VLOOKUP($A255,EU_Extra!$A:$AD,COLUMN(EU_Extra!H$3),FALSE)),"")</f>
        <v/>
      </c>
      <c r="J255" s="3" t="str">
        <f>IFERROR(IF(VLOOKUP($A255,EU_Extra!$A:$AD,COLUMN(EU_Extra!I$3),FALSE)=0,"",VLOOKUP($A255,EU_Extra!$A:$AD,COLUMN(EU_Extra!I$3),FALSE)),"")</f>
        <v/>
      </c>
      <c r="K255" s="3" t="str">
        <f>IFERROR(IF(VLOOKUP($A255,EU_Extra!$A:$AD,COLUMN(EU_Extra!J$3),FALSE)=0,"",VLOOKUP($A255,EU_Extra!$A:$AD,COLUMN(EU_Extra!J$3),FALSE)),"")</f>
        <v/>
      </c>
      <c r="L255" s="3" t="str">
        <f>IFERROR(IF(VLOOKUP($A255,EU_Extra!$A:$AD,COLUMN(EU_Extra!K$3),FALSE)=0,"",VLOOKUP($A255,EU_Extra!$A:$AD,COLUMN(EU_Extra!K$3),FALSE)),"")</f>
        <v/>
      </c>
      <c r="M255" s="3" t="str">
        <f>IFERROR(IF(VLOOKUP($A255,EU_Extra!$A:$AD,COLUMN(EU_Extra!L$3),FALSE)=0,"",VLOOKUP($A255,EU_Extra!$A:$AD,COLUMN(EU_Extra!L$3),FALSE)),"")</f>
        <v/>
      </c>
      <c r="N255" s="3" t="str">
        <f>IFERROR(IF(VLOOKUP($A255,EU_Extra!$A:$AD,COLUMN(EU_Extra!M$3),FALSE)=0,"",VLOOKUP($A255,EU_Extra!$A:$AD,COLUMN(EU_Extra!M$3),FALSE)),"")</f>
        <v/>
      </c>
      <c r="O255" s="3" t="str">
        <f>IFERROR(IF(VLOOKUP($A255,EU_Extra!$A:$AD,COLUMN(EU_Extra!N$3),FALSE)=0,"",VLOOKUP($A255,EU_Extra!$A:$AD,COLUMN(EU_Extra!N$3),FALSE)),"")</f>
        <v/>
      </c>
      <c r="P255" s="3" t="str">
        <f>IFERROR(IF(VLOOKUP($A255,EU_Extra!$A:$AD,COLUMN(EU_Extra!O$3),FALSE)=0,"",VLOOKUP($A255,EU_Extra!$A:$AD,COLUMN(EU_Extra!O$3),FALSE)),"")</f>
        <v/>
      </c>
      <c r="Q255" s="3" t="str">
        <f>IFERROR(IF(VLOOKUP($A255,EU_Extra!$A:$AD,COLUMN(EU_Extra!P$3),FALSE)=0,"",VLOOKUP($A255,EU_Extra!$A:$AD,COLUMN(EU_Extra!P$3),FALSE)),"")</f>
        <v/>
      </c>
      <c r="R255" s="3" t="str">
        <f>IFERROR(IF(VLOOKUP($A255,EU_Extra!$A:$AD,COLUMN(EU_Extra!Q$3),FALSE)=0,"",VLOOKUP($A255,EU_Extra!$A:$AD,COLUMN(EU_Extra!Q$3),FALSE)),"")</f>
        <v/>
      </c>
      <c r="S255" s="3" t="str">
        <f>IFERROR(IF(VLOOKUP($A255,EU_Extra!$A:$AD,COLUMN(EU_Extra!R$3),FALSE)=0,"",VLOOKUP($A255,EU_Extra!$A:$AD,COLUMN(EU_Extra!R$3),FALSE)),"")</f>
        <v/>
      </c>
      <c r="T255" s="3" t="str">
        <f>IFERROR(IF(VLOOKUP($A255,EU_Extra!$A:$AD,COLUMN(EU_Extra!S$3),FALSE)=0,"",VLOOKUP($A255,EU_Extra!$A:$AD,COLUMN(EU_Extra!S$3),FALSE)),"")</f>
        <v/>
      </c>
      <c r="U255" s="3" t="str">
        <f>IFERROR(IF(VLOOKUP($A255,EU_Extra!$A:$AD,COLUMN(EU_Extra!T$3),FALSE)=0,"",VLOOKUP($A255,EU_Extra!$A:$AD,COLUMN(EU_Extra!T$3),FALSE)),"")</f>
        <v/>
      </c>
      <c r="V255" s="3" t="str">
        <f>IFERROR(IF(VLOOKUP($A255,EU_Extra!$A:$AD,COLUMN(EU_Extra!U$3),FALSE)=0,"",VLOOKUP($A255,EU_Extra!$A:$AD,COLUMN(EU_Extra!U$3),FALSE)),"")</f>
        <v/>
      </c>
      <c r="W255" s="3" t="str">
        <f>IFERROR(IF(VLOOKUP($A255,EU_Extra!$A:$AD,COLUMN(EU_Extra!V$3),FALSE)=0,"",VLOOKUP($A255,EU_Extra!$A:$AD,COLUMN(EU_Extra!V$3),FALSE)),"")</f>
        <v/>
      </c>
      <c r="X255" s="3" t="str">
        <f>IFERROR(IF(VLOOKUP($A255,EU_Extra!$A:$AD,COLUMN(EU_Extra!W$3),FALSE)=0,"",VLOOKUP($A255,EU_Extra!$A:$AD,COLUMN(EU_Extra!W$3),FALSE)),"")</f>
        <v/>
      </c>
      <c r="Y255" s="3" t="str">
        <f>IFERROR(IF(VLOOKUP($A255,EU_Extra!$A:$AD,COLUMN(EU_Extra!X$3),FALSE)=0,"",VLOOKUP($A255,EU_Extra!$A:$AD,COLUMN(EU_Extra!X$3),FALSE)),"")</f>
        <v/>
      </c>
      <c r="Z255" s="3" t="str">
        <f>IFERROR(IF(VLOOKUP($A255,EU_Extra!$A:$AD,COLUMN(EU_Extra!Y$3),FALSE)=0,"",VLOOKUP($A255,EU_Extra!$A:$AD,COLUMN(EU_Extra!Y$3),FALSE)),"")</f>
        <v/>
      </c>
      <c r="AA255" s="157">
        <f t="shared" si="50"/>
        <v>0</v>
      </c>
      <c r="AB255" s="3">
        <f t="shared" si="51"/>
        <v>0</v>
      </c>
      <c r="AC255" s="3">
        <f t="shared" si="52"/>
        <v>0</v>
      </c>
      <c r="AD255" s="3">
        <f t="shared" si="53"/>
        <v>0</v>
      </c>
      <c r="AE255" s="3" t="str">
        <f t="shared" si="54"/>
        <v/>
      </c>
      <c r="AF255" s="3"/>
      <c r="AG255" s="3"/>
      <c r="AH255" s="3"/>
      <c r="AI255" s="3"/>
      <c r="AJ255" s="3" t="str">
        <f>IFERROR(IF(VLOOKUP($A255,EU_Extra!$A:$AD,COLUMN(EU_Extra!AC$3),FALSE)=0,"",VLOOKUP($A255,EU_Extra!$A:$AD,COLUMN(EU_Extra!AC$3),FALSE)),"")</f>
        <v/>
      </c>
      <c r="AK255" s="3" t="str">
        <f>IFERROR(IF(VLOOKUP($A255,EU_Extra!$A:$AD,COLUMN(EU_Extra!AD$3),FALSE)=0,"",VLOOKUP($A255,EU_Extra!$A:$AD,COLUMN(EU_Extra!AD$3),FALSE)),"")</f>
        <v/>
      </c>
      <c r="AO255" s="85" t="str">
        <f t="shared" si="55"/>
        <v>Ausfuhr_SH</v>
      </c>
      <c r="AP255" s="2" t="str">
        <f t="shared" si="56"/>
        <v>Ausfuhr</v>
      </c>
      <c r="AQ255" s="2" t="str">
        <f t="shared" si="57"/>
        <v>SH</v>
      </c>
      <c r="AR255" s="2" t="str">
        <f>VLOOKUP(AQ255,Countries!A:B,2,FALSE)</f>
        <v>St Helena, Ascension und Tristan Da Cunha</v>
      </c>
      <c r="AS255" s="3" t="str">
        <f t="shared" si="58"/>
        <v/>
      </c>
      <c r="AT255" s="3">
        <f t="shared" si="59"/>
        <v>0</v>
      </c>
      <c r="AU255" s="3" t="str">
        <f t="shared" si="60"/>
        <v/>
      </c>
      <c r="AV255" s="15" t="str">
        <f t="shared" si="61"/>
        <v/>
      </c>
      <c r="AW255" s="88" t="str">
        <f t="shared" si="62"/>
        <v/>
      </c>
      <c r="AX255" s="89">
        <f t="shared" si="63"/>
        <v>2.5199999999999998E-7</v>
      </c>
    </row>
    <row r="256" spans="1:50">
      <c r="A256" s="85" t="str">
        <f t="shared" si="65"/>
        <v>Ausfuhr_KN</v>
      </c>
      <c r="B256" s="2" t="str">
        <f t="shared" si="66"/>
        <v>Ausfuhr</v>
      </c>
      <c r="C256" s="1" t="str">
        <f>Countries!A255</f>
        <v>KN</v>
      </c>
      <c r="D256" s="3" t="str">
        <f>IFERROR(IF(VLOOKUP($A256,EU_Extra!$A:$AD,COLUMN(EU_Extra!#REF!),FALSE)=0,"",VLOOKUP($A256,EU_Extra!$A:$AD,COLUMN(EU_Extra!#REF!),FALSE)),"")</f>
        <v/>
      </c>
      <c r="E256" s="3" t="str">
        <f>IFERROR(IF(VLOOKUP($A256,EU_Extra!$A:$AD,COLUMN(EU_Extra!#REF!),FALSE)=0,"",VLOOKUP($A256,EU_Extra!$A:$AD,COLUMN(EU_Extra!#REF!),FALSE)),"")</f>
        <v/>
      </c>
      <c r="F256" s="3" t="str">
        <f>IFERROR(IF(VLOOKUP($A256,EU_Extra!$A:$AD,COLUMN(EU_Extra!E$3),FALSE)=0,"",VLOOKUP($A256,EU_Extra!$A:$AD,COLUMN(EU_Extra!E$3),FALSE)),"")</f>
        <v/>
      </c>
      <c r="G256" s="3" t="str">
        <f>IFERROR(IF(VLOOKUP($A256,EU_Extra!$A:$AD,COLUMN(EU_Extra!F$3),FALSE)=0,"",VLOOKUP($A256,EU_Extra!$A:$AD,COLUMN(EU_Extra!F$3),FALSE)),"")</f>
        <v/>
      </c>
      <c r="H256" s="3" t="str">
        <f>IFERROR(IF(VLOOKUP($A256,EU_Extra!$A:$AD,COLUMN(EU_Extra!G$3),FALSE)=0,"",VLOOKUP($A256,EU_Extra!$A:$AD,COLUMN(EU_Extra!G$3),FALSE)),"")</f>
        <v/>
      </c>
      <c r="I256" s="3" t="str">
        <f>IFERROR(IF(VLOOKUP($A256,EU_Extra!$A:$AD,COLUMN(EU_Extra!H$3),FALSE)=0,"",VLOOKUP($A256,EU_Extra!$A:$AD,COLUMN(EU_Extra!H$3),FALSE)),"")</f>
        <v/>
      </c>
      <c r="J256" s="3" t="str">
        <f>IFERROR(IF(VLOOKUP($A256,EU_Extra!$A:$AD,COLUMN(EU_Extra!I$3),FALSE)=0,"",VLOOKUP($A256,EU_Extra!$A:$AD,COLUMN(EU_Extra!I$3),FALSE)),"")</f>
        <v/>
      </c>
      <c r="K256" s="3">
        <f>IFERROR(IF(VLOOKUP($A256,EU_Extra!$A:$AD,COLUMN(EU_Extra!J$3),FALSE)=0,"",VLOOKUP($A256,EU_Extra!$A:$AD,COLUMN(EU_Extra!J$3),FALSE)),"")</f>
        <v>0.19999999999999998</v>
      </c>
      <c r="L256" s="3">
        <f>IFERROR(IF(VLOOKUP($A256,EU_Extra!$A:$AD,COLUMN(EU_Extra!K$3),FALSE)=0,"",VLOOKUP($A256,EU_Extra!$A:$AD,COLUMN(EU_Extra!K$3),FALSE)),"")</f>
        <v>2.4999999999999998E-2</v>
      </c>
      <c r="M256" s="3" t="str">
        <f>IFERROR(IF(VLOOKUP($A256,EU_Extra!$A:$AD,COLUMN(EU_Extra!L$3),FALSE)=0,"",VLOOKUP($A256,EU_Extra!$A:$AD,COLUMN(EU_Extra!L$3),FALSE)),"")</f>
        <v/>
      </c>
      <c r="N256" s="3">
        <f>IFERROR(IF(VLOOKUP($A256,EU_Extra!$A:$AD,COLUMN(EU_Extra!M$3),FALSE)=0,"",VLOOKUP($A256,EU_Extra!$A:$AD,COLUMN(EU_Extra!M$3),FALSE)),"")</f>
        <v>0.16169999999999998</v>
      </c>
      <c r="O256" s="3" t="str">
        <f>IFERROR(IF(VLOOKUP($A256,EU_Extra!$A:$AD,COLUMN(EU_Extra!N$3),FALSE)=0,"",VLOOKUP($A256,EU_Extra!$A:$AD,COLUMN(EU_Extra!N$3),FALSE)),"")</f>
        <v/>
      </c>
      <c r="P256" s="3" t="str">
        <f>IFERROR(IF(VLOOKUP($A256,EU_Extra!$A:$AD,COLUMN(EU_Extra!O$3),FALSE)=0,"",VLOOKUP($A256,EU_Extra!$A:$AD,COLUMN(EU_Extra!O$3),FALSE)),"")</f>
        <v/>
      </c>
      <c r="Q256" s="3" t="str">
        <f>IFERROR(IF(VLOOKUP($A256,EU_Extra!$A:$AD,COLUMN(EU_Extra!P$3),FALSE)=0,"",VLOOKUP($A256,EU_Extra!$A:$AD,COLUMN(EU_Extra!P$3),FALSE)),"")</f>
        <v/>
      </c>
      <c r="R256" s="3" t="str">
        <f>IFERROR(IF(VLOOKUP($A256,EU_Extra!$A:$AD,COLUMN(EU_Extra!Q$3),FALSE)=0,"",VLOOKUP($A256,EU_Extra!$A:$AD,COLUMN(EU_Extra!Q$3),FALSE)),"")</f>
        <v/>
      </c>
      <c r="S256" s="3" t="str">
        <f>IFERROR(IF(VLOOKUP($A256,EU_Extra!$A:$AD,COLUMN(EU_Extra!R$3),FALSE)=0,"",VLOOKUP($A256,EU_Extra!$A:$AD,COLUMN(EU_Extra!R$3),FALSE)),"")</f>
        <v/>
      </c>
      <c r="T256" s="3" t="str">
        <f>IFERROR(IF(VLOOKUP($A256,EU_Extra!$A:$AD,COLUMN(EU_Extra!S$3),FALSE)=0,"",VLOOKUP($A256,EU_Extra!$A:$AD,COLUMN(EU_Extra!S$3),FALSE)),"")</f>
        <v/>
      </c>
      <c r="U256" s="3" t="str">
        <f>IFERROR(IF(VLOOKUP($A256,EU_Extra!$A:$AD,COLUMN(EU_Extra!T$3),FALSE)=0,"",VLOOKUP($A256,EU_Extra!$A:$AD,COLUMN(EU_Extra!T$3),FALSE)),"")</f>
        <v/>
      </c>
      <c r="V256" s="3" t="str">
        <f>IFERROR(IF(VLOOKUP($A256,EU_Extra!$A:$AD,COLUMN(EU_Extra!U$3),FALSE)=0,"",VLOOKUP($A256,EU_Extra!$A:$AD,COLUMN(EU_Extra!U$3),FALSE)),"")</f>
        <v/>
      </c>
      <c r="W256" s="3" t="str">
        <f>IFERROR(IF(VLOOKUP($A256,EU_Extra!$A:$AD,COLUMN(EU_Extra!V$3),FALSE)=0,"",VLOOKUP($A256,EU_Extra!$A:$AD,COLUMN(EU_Extra!V$3),FALSE)),"")</f>
        <v/>
      </c>
      <c r="X256" s="3" t="str">
        <f>IFERROR(IF(VLOOKUP($A256,EU_Extra!$A:$AD,COLUMN(EU_Extra!W$3),FALSE)=0,"",VLOOKUP($A256,EU_Extra!$A:$AD,COLUMN(EU_Extra!W$3),FALSE)),"")</f>
        <v/>
      </c>
      <c r="Y256" s="3" t="str">
        <f>IFERROR(IF(VLOOKUP($A256,EU_Extra!$A:$AD,COLUMN(EU_Extra!X$3),FALSE)=0,"",VLOOKUP($A256,EU_Extra!$A:$AD,COLUMN(EU_Extra!X$3),FALSE)),"")</f>
        <v/>
      </c>
      <c r="Z256" s="3" t="str">
        <f>IFERROR(IF(VLOOKUP($A256,EU_Extra!$A:$AD,COLUMN(EU_Extra!Y$3),FALSE)=0,"",VLOOKUP($A256,EU_Extra!$A:$AD,COLUMN(EU_Extra!Y$3),FALSE)),"")</f>
        <v/>
      </c>
      <c r="AA256" s="157">
        <f t="shared" si="50"/>
        <v>0</v>
      </c>
      <c r="AB256" s="3">
        <f t="shared" si="51"/>
        <v>0</v>
      </c>
      <c r="AC256" s="3">
        <f t="shared" si="52"/>
        <v>0</v>
      </c>
      <c r="AD256" s="3">
        <f t="shared" si="53"/>
        <v>0</v>
      </c>
      <c r="AE256" s="3" t="str">
        <f t="shared" si="54"/>
        <v/>
      </c>
      <c r="AF256" s="3"/>
      <c r="AG256" s="3"/>
      <c r="AH256" s="3"/>
      <c r="AI256" s="3"/>
      <c r="AJ256" s="3" t="str">
        <f>IFERROR(IF(VLOOKUP($A256,EU_Extra!$A:$AD,COLUMN(EU_Extra!AC$3),FALSE)=0,"",VLOOKUP($A256,EU_Extra!$A:$AD,COLUMN(EU_Extra!AC$3),FALSE)),"")</f>
        <v/>
      </c>
      <c r="AK256" s="3" t="str">
        <f>IFERROR(IF(VLOOKUP($A256,EU_Extra!$A:$AD,COLUMN(EU_Extra!AD$3),FALSE)=0,"",VLOOKUP($A256,EU_Extra!$A:$AD,COLUMN(EU_Extra!AD$3),FALSE)),"")</f>
        <v/>
      </c>
      <c r="AO256" s="85" t="str">
        <f t="shared" si="55"/>
        <v>Ausfuhr_KN</v>
      </c>
      <c r="AP256" s="2" t="str">
        <f t="shared" si="56"/>
        <v>Ausfuhr</v>
      </c>
      <c r="AQ256" s="2" t="str">
        <f t="shared" si="57"/>
        <v>KN</v>
      </c>
      <c r="AR256" s="2" t="str">
        <f>VLOOKUP(AQ256,Countries!A:B,2,FALSE)</f>
        <v>St Kitts und Nevis</v>
      </c>
      <c r="AS256" s="3" t="str">
        <f t="shared" si="58"/>
        <v/>
      </c>
      <c r="AT256" s="3">
        <f t="shared" si="59"/>
        <v>0</v>
      </c>
      <c r="AU256" s="3" t="str">
        <f t="shared" si="60"/>
        <v/>
      </c>
      <c r="AV256" s="15" t="str">
        <f t="shared" si="61"/>
        <v/>
      </c>
      <c r="AW256" s="88" t="str">
        <f t="shared" si="62"/>
        <v/>
      </c>
      <c r="AX256" s="89">
        <f t="shared" si="63"/>
        <v>2.5299999999999995E-7</v>
      </c>
    </row>
    <row r="257" spans="1:50">
      <c r="A257" s="85" t="str">
        <f t="shared" si="65"/>
        <v>Ausfuhr_LC</v>
      </c>
      <c r="B257" s="2" t="str">
        <f t="shared" si="66"/>
        <v>Ausfuhr</v>
      </c>
      <c r="C257" s="1" t="str">
        <f>Countries!A256</f>
        <v>LC</v>
      </c>
      <c r="D257" s="3" t="str">
        <f>IFERROR(IF(VLOOKUP($A257,EU_Extra!$A:$AD,COLUMN(EU_Extra!#REF!),FALSE)=0,"",VLOOKUP($A257,EU_Extra!$A:$AD,COLUMN(EU_Extra!#REF!),FALSE)),"")</f>
        <v/>
      </c>
      <c r="E257" s="3" t="str">
        <f>IFERROR(IF(VLOOKUP($A257,EU_Extra!$A:$AD,COLUMN(EU_Extra!#REF!),FALSE)=0,"",VLOOKUP($A257,EU_Extra!$A:$AD,COLUMN(EU_Extra!#REF!),FALSE)),"")</f>
        <v/>
      </c>
      <c r="F257" s="3">
        <f>IFERROR(IF(VLOOKUP($A257,EU_Extra!$A:$AD,COLUMN(EU_Extra!E$3),FALSE)=0,"",VLOOKUP($A257,EU_Extra!$A:$AD,COLUMN(EU_Extra!E$3),FALSE)),"")</f>
        <v>8.5999999999999993E-2</v>
      </c>
      <c r="G257" s="3" t="str">
        <f>IFERROR(IF(VLOOKUP($A257,EU_Extra!$A:$AD,COLUMN(EU_Extra!F$3),FALSE)=0,"",VLOOKUP($A257,EU_Extra!$A:$AD,COLUMN(EU_Extra!F$3),FALSE)),"")</f>
        <v/>
      </c>
      <c r="H257" s="3" t="str">
        <f>IFERROR(IF(VLOOKUP($A257,EU_Extra!$A:$AD,COLUMN(EU_Extra!G$3),FALSE)=0,"",VLOOKUP($A257,EU_Extra!$A:$AD,COLUMN(EU_Extra!G$3),FALSE)),"")</f>
        <v/>
      </c>
      <c r="I257" s="3" t="str">
        <f>IFERROR(IF(VLOOKUP($A257,EU_Extra!$A:$AD,COLUMN(EU_Extra!H$3),FALSE)=0,"",VLOOKUP($A257,EU_Extra!$A:$AD,COLUMN(EU_Extra!H$3),FALSE)),"")</f>
        <v/>
      </c>
      <c r="J257" s="3" t="str">
        <f>IFERROR(IF(VLOOKUP($A257,EU_Extra!$A:$AD,COLUMN(EU_Extra!I$3),FALSE)=0,"",VLOOKUP($A257,EU_Extra!$A:$AD,COLUMN(EU_Extra!I$3),FALSE)),"")</f>
        <v/>
      </c>
      <c r="K257" s="3">
        <f>IFERROR(IF(VLOOKUP($A257,EU_Extra!$A:$AD,COLUMN(EU_Extra!J$3),FALSE)=0,"",VLOOKUP($A257,EU_Extra!$A:$AD,COLUMN(EU_Extra!J$3),FALSE)),"")</f>
        <v>0.350184</v>
      </c>
      <c r="L257" s="3">
        <f>IFERROR(IF(VLOOKUP($A257,EU_Extra!$A:$AD,COLUMN(EU_Extra!K$3),FALSE)=0,"",VLOOKUP($A257,EU_Extra!$A:$AD,COLUMN(EU_Extra!K$3),FALSE)),"")</f>
        <v>0.25</v>
      </c>
      <c r="M257" s="3" t="str">
        <f>IFERROR(IF(VLOOKUP($A257,EU_Extra!$A:$AD,COLUMN(EU_Extra!L$3),FALSE)=0,"",VLOOKUP($A257,EU_Extra!$A:$AD,COLUMN(EU_Extra!L$3),FALSE)),"")</f>
        <v/>
      </c>
      <c r="N257" s="3" t="str">
        <f>IFERROR(IF(VLOOKUP($A257,EU_Extra!$A:$AD,COLUMN(EU_Extra!M$3),FALSE)=0,"",VLOOKUP($A257,EU_Extra!$A:$AD,COLUMN(EU_Extra!M$3),FALSE)),"")</f>
        <v/>
      </c>
      <c r="O257" s="3" t="str">
        <f>IFERROR(IF(VLOOKUP($A257,EU_Extra!$A:$AD,COLUMN(EU_Extra!N$3),FALSE)=0,"",VLOOKUP($A257,EU_Extra!$A:$AD,COLUMN(EU_Extra!N$3),FALSE)),"")</f>
        <v/>
      </c>
      <c r="P257" s="3" t="str">
        <f>IFERROR(IF(VLOOKUP($A257,EU_Extra!$A:$AD,COLUMN(EU_Extra!O$3),FALSE)=0,"",VLOOKUP($A257,EU_Extra!$A:$AD,COLUMN(EU_Extra!O$3),FALSE)),"")</f>
        <v/>
      </c>
      <c r="Q257" s="3" t="str">
        <f>IFERROR(IF(VLOOKUP($A257,EU_Extra!$A:$AD,COLUMN(EU_Extra!P$3),FALSE)=0,"",VLOOKUP($A257,EU_Extra!$A:$AD,COLUMN(EU_Extra!P$3),FALSE)),"")</f>
        <v/>
      </c>
      <c r="R257" s="3" t="str">
        <f>IFERROR(IF(VLOOKUP($A257,EU_Extra!$A:$AD,COLUMN(EU_Extra!Q$3),FALSE)=0,"",VLOOKUP($A257,EU_Extra!$A:$AD,COLUMN(EU_Extra!Q$3),FALSE)),"")</f>
        <v/>
      </c>
      <c r="S257" s="3" t="str">
        <f>IFERROR(IF(VLOOKUP($A257,EU_Extra!$A:$AD,COLUMN(EU_Extra!R$3),FALSE)=0,"",VLOOKUP($A257,EU_Extra!$A:$AD,COLUMN(EU_Extra!R$3),FALSE)),"")</f>
        <v/>
      </c>
      <c r="T257" s="3" t="str">
        <f>IFERROR(IF(VLOOKUP($A257,EU_Extra!$A:$AD,COLUMN(EU_Extra!S$3),FALSE)=0,"",VLOOKUP($A257,EU_Extra!$A:$AD,COLUMN(EU_Extra!S$3),FALSE)),"")</f>
        <v/>
      </c>
      <c r="U257" s="3">
        <f>IFERROR(IF(VLOOKUP($A257,EU_Extra!$A:$AD,COLUMN(EU_Extra!T$3),FALSE)=0,"",VLOOKUP($A257,EU_Extra!$A:$AD,COLUMN(EU_Extra!T$3),FALSE)),"")</f>
        <v>2.9999999999999997E-5</v>
      </c>
      <c r="V257" s="3">
        <f>IFERROR(IF(VLOOKUP($A257,EU_Extra!$A:$AD,COLUMN(EU_Extra!U$3),FALSE)=0,"",VLOOKUP($A257,EU_Extra!$A:$AD,COLUMN(EU_Extra!U$3),FALSE)),"")</f>
        <v>3.6999999999999998E-5</v>
      </c>
      <c r="W257" s="3">
        <f>IFERROR(IF(VLOOKUP($A257,EU_Extra!$A:$AD,COLUMN(EU_Extra!V$3),FALSE)=0,"",VLOOKUP($A257,EU_Extra!$A:$AD,COLUMN(EU_Extra!V$3),FALSE)),"")</f>
        <v>1.4E-5</v>
      </c>
      <c r="X257" s="3">
        <f>IFERROR(IF(VLOOKUP($A257,EU_Extra!$A:$AD,COLUMN(EU_Extra!W$3),FALSE)=0,"",VLOOKUP($A257,EU_Extra!$A:$AD,COLUMN(EU_Extra!W$3),FALSE)),"")</f>
        <v>1.1999999999999999E-3</v>
      </c>
      <c r="Y257" s="3">
        <f>IFERROR(IF(VLOOKUP($A257,EU_Extra!$A:$AD,COLUMN(EU_Extra!X$3),FALSE)=0,"",VLOOKUP($A257,EU_Extra!$A:$AD,COLUMN(EU_Extra!X$3),FALSE)),"")</f>
        <v>2.4999999999999998E-2</v>
      </c>
      <c r="Z257" s="3">
        <f>IFERROR(IF(VLOOKUP($A257,EU_Extra!$A:$AD,COLUMN(EU_Extra!Y$3),FALSE)=0,"",VLOOKUP($A257,EU_Extra!$A:$AD,COLUMN(EU_Extra!Y$3),FALSE)),"")</f>
        <v>2.2499999999999998E-3</v>
      </c>
      <c r="AA257" s="157">
        <f t="shared" si="50"/>
        <v>0</v>
      </c>
      <c r="AB257" s="3">
        <f t="shared" si="51"/>
        <v>2.9999999999999997E-5</v>
      </c>
      <c r="AC257" s="3">
        <f t="shared" si="52"/>
        <v>4.17E-4</v>
      </c>
      <c r="AD257" s="3">
        <f t="shared" si="53"/>
        <v>8.7379999999999992E-3</v>
      </c>
      <c r="AE257" s="3">
        <f t="shared" si="54"/>
        <v>1.3624999999999998E-2</v>
      </c>
      <c r="AF257" s="3"/>
      <c r="AG257" s="3"/>
      <c r="AH257" s="3"/>
      <c r="AI257" s="3"/>
      <c r="AJ257" s="3" t="str">
        <f>IFERROR(IF(VLOOKUP($A257,EU_Extra!$A:$AD,COLUMN(EU_Extra!AC$3),FALSE)=0,"",VLOOKUP($A257,EU_Extra!$A:$AD,COLUMN(EU_Extra!AC$3),FALSE)),"")</f>
        <v/>
      </c>
      <c r="AK257" s="3" t="str">
        <f>IFERROR(IF(VLOOKUP($A257,EU_Extra!$A:$AD,COLUMN(EU_Extra!AD$3),FALSE)=0,"",VLOOKUP($A257,EU_Extra!$A:$AD,COLUMN(EU_Extra!AD$3),FALSE)),"")</f>
        <v/>
      </c>
      <c r="AO257" s="85" t="str">
        <f t="shared" si="55"/>
        <v>Ausfuhr_LC</v>
      </c>
      <c r="AP257" s="2" t="str">
        <f t="shared" si="56"/>
        <v>Ausfuhr</v>
      </c>
      <c r="AQ257" s="2" t="str">
        <f t="shared" si="57"/>
        <v>LC</v>
      </c>
      <c r="AR257" s="2" t="str">
        <f>VLOOKUP(AQ257,Countries!A:B,2,FALSE)</f>
        <v>St Lucia</v>
      </c>
      <c r="AS257" s="3">
        <f t="shared" si="58"/>
        <v>2.2499999999999998E-3</v>
      </c>
      <c r="AT257" s="3">
        <f t="shared" si="59"/>
        <v>8.7379999999999992E-3</v>
      </c>
      <c r="AU257" s="3">
        <f t="shared" si="60"/>
        <v>6.487999999999999E-3</v>
      </c>
      <c r="AV257" s="15">
        <f t="shared" si="61"/>
        <v>2.8835558095555553</v>
      </c>
      <c r="AW257" s="88">
        <f t="shared" si="62"/>
        <v>2.5697630441140603E-6</v>
      </c>
      <c r="AX257" s="89">
        <f t="shared" si="63"/>
        <v>6.2984556696440957E-6</v>
      </c>
    </row>
    <row r="258" spans="1:50">
      <c r="A258" s="85" t="str">
        <f t="shared" si="65"/>
        <v>Ausfuhr_VC</v>
      </c>
      <c r="B258" s="2" t="str">
        <f t="shared" si="66"/>
        <v>Ausfuhr</v>
      </c>
      <c r="C258" s="1" t="str">
        <f>Countries!A257</f>
        <v>VC</v>
      </c>
      <c r="D258" s="3" t="str">
        <f>IFERROR(IF(VLOOKUP($A258,EU_Extra!$A:$AD,COLUMN(EU_Extra!#REF!),FALSE)=0,"",VLOOKUP($A258,EU_Extra!$A:$AD,COLUMN(EU_Extra!#REF!),FALSE)),"")</f>
        <v/>
      </c>
      <c r="E258" s="3" t="str">
        <f>IFERROR(IF(VLOOKUP($A258,EU_Extra!$A:$AD,COLUMN(EU_Extra!#REF!),FALSE)=0,"",VLOOKUP($A258,EU_Extra!$A:$AD,COLUMN(EU_Extra!#REF!),FALSE)),"")</f>
        <v/>
      </c>
      <c r="F258" s="3">
        <f>IFERROR(IF(VLOOKUP($A258,EU_Extra!$A:$AD,COLUMN(EU_Extra!E$3),FALSE)=0,"",VLOOKUP($A258,EU_Extra!$A:$AD,COLUMN(EU_Extra!E$3),FALSE)),"")</f>
        <v>0.16213620000000001</v>
      </c>
      <c r="G258" s="3">
        <f>IFERROR(IF(VLOOKUP($A258,EU_Extra!$A:$AD,COLUMN(EU_Extra!F$3),FALSE)=0,"",VLOOKUP($A258,EU_Extra!$A:$AD,COLUMN(EU_Extra!F$3),FALSE)),"")</f>
        <v>4.7999999999999996E-3</v>
      </c>
      <c r="H258" s="3">
        <f>IFERROR(IF(VLOOKUP($A258,EU_Extra!$A:$AD,COLUMN(EU_Extra!G$3),FALSE)=0,"",VLOOKUP($A258,EU_Extra!$A:$AD,COLUMN(EU_Extra!G$3),FALSE)),"")</f>
        <v>2.5899999999999999E-3</v>
      </c>
      <c r="I258" s="3">
        <f>IFERROR(IF(VLOOKUP($A258,EU_Extra!$A:$AD,COLUMN(EU_Extra!H$3),FALSE)=0,"",VLOOKUP($A258,EU_Extra!$A:$AD,COLUMN(EU_Extra!H$3),FALSE)),"")</f>
        <v>8.4099999999999995E-4</v>
      </c>
      <c r="J258" s="3">
        <f>IFERROR(IF(VLOOKUP($A258,EU_Extra!$A:$AD,COLUMN(EU_Extra!I$3),FALSE)=0,"",VLOOKUP($A258,EU_Extra!$A:$AD,COLUMN(EU_Extra!I$3),FALSE)),"")</f>
        <v>0.99033199999999999</v>
      </c>
      <c r="K258" s="3">
        <f>IFERROR(IF(VLOOKUP($A258,EU_Extra!$A:$AD,COLUMN(EU_Extra!J$3),FALSE)=0,"",VLOOKUP($A258,EU_Extra!$A:$AD,COLUMN(EU_Extra!J$3),FALSE)),"")</f>
        <v>0.17627699999999999</v>
      </c>
      <c r="L258" s="3">
        <f>IFERROR(IF(VLOOKUP($A258,EU_Extra!$A:$AD,COLUMN(EU_Extra!K$3),FALSE)=0,"",VLOOKUP($A258,EU_Extra!$A:$AD,COLUMN(EU_Extra!K$3),FALSE)),"")</f>
        <v>0.42549999999999999</v>
      </c>
      <c r="M258" s="3" t="str">
        <f>IFERROR(IF(VLOOKUP($A258,EU_Extra!$A:$AD,COLUMN(EU_Extra!L$3),FALSE)=0,"",VLOOKUP($A258,EU_Extra!$A:$AD,COLUMN(EU_Extra!L$3),FALSE)),"")</f>
        <v/>
      </c>
      <c r="N258" s="3" t="str">
        <f>IFERROR(IF(VLOOKUP($A258,EU_Extra!$A:$AD,COLUMN(EU_Extra!M$3),FALSE)=0,"",VLOOKUP($A258,EU_Extra!$A:$AD,COLUMN(EU_Extra!M$3),FALSE)),"")</f>
        <v/>
      </c>
      <c r="O258" s="3" t="str">
        <f>IFERROR(IF(VLOOKUP($A258,EU_Extra!$A:$AD,COLUMN(EU_Extra!N$3),FALSE)=0,"",VLOOKUP($A258,EU_Extra!$A:$AD,COLUMN(EU_Extra!N$3),FALSE)),"")</f>
        <v/>
      </c>
      <c r="P258" s="3" t="str">
        <f>IFERROR(IF(VLOOKUP($A258,EU_Extra!$A:$AD,COLUMN(EU_Extra!O$3),FALSE)=0,"",VLOOKUP($A258,EU_Extra!$A:$AD,COLUMN(EU_Extra!O$3),FALSE)),"")</f>
        <v/>
      </c>
      <c r="Q258" s="3" t="str">
        <f>IFERROR(IF(VLOOKUP($A258,EU_Extra!$A:$AD,COLUMN(EU_Extra!P$3),FALSE)=0,"",VLOOKUP($A258,EU_Extra!$A:$AD,COLUMN(EU_Extra!P$3),FALSE)),"")</f>
        <v/>
      </c>
      <c r="R258" s="3">
        <f>IFERROR(IF(VLOOKUP($A258,EU_Extra!$A:$AD,COLUMN(EU_Extra!Q$3),FALSE)=0,"",VLOOKUP($A258,EU_Extra!$A:$AD,COLUMN(EU_Extra!Q$3),FALSE)),"")</f>
        <v>4.9999999999999996E-5</v>
      </c>
      <c r="S258" s="3" t="str">
        <f>IFERROR(IF(VLOOKUP($A258,EU_Extra!$A:$AD,COLUMN(EU_Extra!R$3),FALSE)=0,"",VLOOKUP($A258,EU_Extra!$A:$AD,COLUMN(EU_Extra!R$3),FALSE)),"")</f>
        <v/>
      </c>
      <c r="T258" s="3" t="str">
        <f>IFERROR(IF(VLOOKUP($A258,EU_Extra!$A:$AD,COLUMN(EU_Extra!S$3),FALSE)=0,"",VLOOKUP($A258,EU_Extra!$A:$AD,COLUMN(EU_Extra!S$3),FALSE)),"")</f>
        <v/>
      </c>
      <c r="U258" s="3">
        <f>IFERROR(IF(VLOOKUP($A258,EU_Extra!$A:$AD,COLUMN(EU_Extra!T$3),FALSE)=0,"",VLOOKUP($A258,EU_Extra!$A:$AD,COLUMN(EU_Extra!T$3),FALSE)),"")</f>
        <v>3.8999999999999999E-5</v>
      </c>
      <c r="V258" s="3" t="str">
        <f>IFERROR(IF(VLOOKUP($A258,EU_Extra!$A:$AD,COLUMN(EU_Extra!U$3),FALSE)=0,"",VLOOKUP($A258,EU_Extra!$A:$AD,COLUMN(EU_Extra!U$3),FALSE)),"")</f>
        <v/>
      </c>
      <c r="W258" s="3" t="str">
        <f>IFERROR(IF(VLOOKUP($A258,EU_Extra!$A:$AD,COLUMN(EU_Extra!V$3),FALSE)=0,"",VLOOKUP($A258,EU_Extra!$A:$AD,COLUMN(EU_Extra!V$3),FALSE)),"")</f>
        <v/>
      </c>
      <c r="X258" s="3" t="str">
        <f>IFERROR(IF(VLOOKUP($A258,EU_Extra!$A:$AD,COLUMN(EU_Extra!W$3),FALSE)=0,"",VLOOKUP($A258,EU_Extra!$A:$AD,COLUMN(EU_Extra!W$3),FALSE)),"")</f>
        <v/>
      </c>
      <c r="Y258" s="3" t="str">
        <f>IFERROR(IF(VLOOKUP($A258,EU_Extra!$A:$AD,COLUMN(EU_Extra!X$3),FALSE)=0,"",VLOOKUP($A258,EU_Extra!$A:$AD,COLUMN(EU_Extra!X$3),FALSE)),"")</f>
        <v/>
      </c>
      <c r="Z258" s="3" t="str">
        <f>IFERROR(IF(VLOOKUP($A258,EU_Extra!$A:$AD,COLUMN(EU_Extra!Y$3),FALSE)=0,"",VLOOKUP($A258,EU_Extra!$A:$AD,COLUMN(EU_Extra!Y$3),FALSE)),"")</f>
        <v/>
      </c>
      <c r="AA258" s="157">
        <f t="shared" si="50"/>
        <v>0.33125433333333332</v>
      </c>
      <c r="AB258" s="3">
        <f t="shared" si="51"/>
        <v>3.8999999999999999E-5</v>
      </c>
      <c r="AC258" s="3">
        <f t="shared" si="52"/>
        <v>0</v>
      </c>
      <c r="AD258" s="3">
        <f t="shared" si="53"/>
        <v>0</v>
      </c>
      <c r="AE258" s="3" t="str">
        <f t="shared" si="54"/>
        <v/>
      </c>
      <c r="AF258" s="3"/>
      <c r="AG258" s="3"/>
      <c r="AH258" s="3"/>
      <c r="AI258" s="3"/>
      <c r="AJ258" s="3" t="str">
        <f>IFERROR(IF(VLOOKUP($A258,EU_Extra!$A:$AD,COLUMN(EU_Extra!AC$3),FALSE)=0,"",VLOOKUP($A258,EU_Extra!$A:$AD,COLUMN(EU_Extra!AC$3),FALSE)),"")</f>
        <v/>
      </c>
      <c r="AK258" s="3" t="str">
        <f>IFERROR(IF(VLOOKUP($A258,EU_Extra!$A:$AD,COLUMN(EU_Extra!AD$3),FALSE)=0,"",VLOOKUP($A258,EU_Extra!$A:$AD,COLUMN(EU_Extra!AD$3),FALSE)),"")</f>
        <v/>
      </c>
      <c r="AO258" s="85" t="str">
        <f t="shared" si="55"/>
        <v>Ausfuhr_VC</v>
      </c>
      <c r="AP258" s="2" t="str">
        <f t="shared" si="56"/>
        <v>Ausfuhr</v>
      </c>
      <c r="AQ258" s="2" t="str">
        <f t="shared" si="57"/>
        <v>VC</v>
      </c>
      <c r="AR258" s="2" t="str">
        <f>VLOOKUP(AQ258,Countries!A:B,2,FALSE)</f>
        <v>St. Vincent und die Grenadien</v>
      </c>
      <c r="AS258" s="3" t="str">
        <f t="shared" si="58"/>
        <v/>
      </c>
      <c r="AT258" s="3">
        <f t="shared" si="59"/>
        <v>0</v>
      </c>
      <c r="AU258" s="3" t="str">
        <f t="shared" si="60"/>
        <v/>
      </c>
      <c r="AV258" s="15" t="str">
        <f t="shared" si="61"/>
        <v/>
      </c>
      <c r="AW258" s="88" t="str">
        <f t="shared" si="62"/>
        <v/>
      </c>
      <c r="AX258" s="89">
        <f t="shared" si="63"/>
        <v>2.5499999999999994E-7</v>
      </c>
    </row>
    <row r="259" spans="1:50">
      <c r="A259" s="85" t="str">
        <f t="shared" si="65"/>
        <v>Ausfuhr_PM</v>
      </c>
      <c r="B259" s="2" t="str">
        <f t="shared" si="66"/>
        <v>Ausfuhr</v>
      </c>
      <c r="C259" s="1" t="str">
        <f>Countries!A258</f>
        <v>PM</v>
      </c>
      <c r="D259" s="3" t="str">
        <f>IFERROR(IF(VLOOKUP($A259,EU_Extra!$A:$AD,COLUMN(EU_Extra!#REF!),FALSE)=0,"",VLOOKUP($A259,EU_Extra!$A:$AD,COLUMN(EU_Extra!#REF!),FALSE)),"")</f>
        <v/>
      </c>
      <c r="E259" s="3" t="str">
        <f>IFERROR(IF(VLOOKUP($A259,EU_Extra!$A:$AD,COLUMN(EU_Extra!#REF!),FALSE)=0,"",VLOOKUP($A259,EU_Extra!$A:$AD,COLUMN(EU_Extra!#REF!),FALSE)),"")</f>
        <v/>
      </c>
      <c r="F259" s="3" t="str">
        <f>IFERROR(IF(VLOOKUP($A259,EU_Extra!$A:$AD,COLUMN(EU_Extra!E$3),FALSE)=0,"",VLOOKUP($A259,EU_Extra!$A:$AD,COLUMN(EU_Extra!E$3),FALSE)),"")</f>
        <v/>
      </c>
      <c r="G259" s="3" t="str">
        <f>IFERROR(IF(VLOOKUP($A259,EU_Extra!$A:$AD,COLUMN(EU_Extra!F$3),FALSE)=0,"",VLOOKUP($A259,EU_Extra!$A:$AD,COLUMN(EU_Extra!F$3),FALSE)),"")</f>
        <v/>
      </c>
      <c r="H259" s="3" t="str">
        <f>IFERROR(IF(VLOOKUP($A259,EU_Extra!$A:$AD,COLUMN(EU_Extra!G$3),FALSE)=0,"",VLOOKUP($A259,EU_Extra!$A:$AD,COLUMN(EU_Extra!G$3),FALSE)),"")</f>
        <v/>
      </c>
      <c r="I259" s="3">
        <f>IFERROR(IF(VLOOKUP($A259,EU_Extra!$A:$AD,COLUMN(EU_Extra!H$3),FALSE)=0,"",VLOOKUP($A259,EU_Extra!$A:$AD,COLUMN(EU_Extra!H$3),FALSE)),"")</f>
        <v>6.4400000000000004E-4</v>
      </c>
      <c r="J259" s="3" t="str">
        <f>IFERROR(IF(VLOOKUP($A259,EU_Extra!$A:$AD,COLUMN(EU_Extra!I$3),FALSE)=0,"",VLOOKUP($A259,EU_Extra!$A:$AD,COLUMN(EU_Extra!I$3),FALSE)),"")</f>
        <v/>
      </c>
      <c r="K259" s="3" t="str">
        <f>IFERROR(IF(VLOOKUP($A259,EU_Extra!$A:$AD,COLUMN(EU_Extra!J$3),FALSE)=0,"",VLOOKUP($A259,EU_Extra!$A:$AD,COLUMN(EU_Extra!J$3),FALSE)),"")</f>
        <v/>
      </c>
      <c r="L259" s="3" t="str">
        <f>IFERROR(IF(VLOOKUP($A259,EU_Extra!$A:$AD,COLUMN(EU_Extra!K$3),FALSE)=0,"",VLOOKUP($A259,EU_Extra!$A:$AD,COLUMN(EU_Extra!K$3),FALSE)),"")</f>
        <v/>
      </c>
      <c r="M259" s="3" t="str">
        <f>IFERROR(IF(VLOOKUP($A259,EU_Extra!$A:$AD,COLUMN(EU_Extra!L$3),FALSE)=0,"",VLOOKUP($A259,EU_Extra!$A:$AD,COLUMN(EU_Extra!L$3),FALSE)),"")</f>
        <v/>
      </c>
      <c r="N259" s="3">
        <f>IFERROR(IF(VLOOKUP($A259,EU_Extra!$A:$AD,COLUMN(EU_Extra!M$3),FALSE)=0,"",VLOOKUP($A259,EU_Extra!$A:$AD,COLUMN(EU_Extra!M$3),FALSE)),"")</f>
        <v>2.8899999999999998E-4</v>
      </c>
      <c r="O259" s="3">
        <f>IFERROR(IF(VLOOKUP($A259,EU_Extra!$A:$AD,COLUMN(EU_Extra!N$3),FALSE)=0,"",VLOOKUP($A259,EU_Extra!$A:$AD,COLUMN(EU_Extra!N$3),FALSE)),"")</f>
        <v>7.7123999999999997E-4</v>
      </c>
      <c r="P259" s="3">
        <f>IFERROR(IF(VLOOKUP($A259,EU_Extra!$A:$AD,COLUMN(EU_Extra!O$3),FALSE)=0,"",VLOOKUP($A259,EU_Extra!$A:$AD,COLUMN(EU_Extra!O$3),FALSE)),"")</f>
        <v>5.31E-4</v>
      </c>
      <c r="Q259" s="3">
        <f>IFERROR(IF(VLOOKUP($A259,EU_Extra!$A:$AD,COLUMN(EU_Extra!P$3),FALSE)=0,"",VLOOKUP($A259,EU_Extra!$A:$AD,COLUMN(EU_Extra!P$3),FALSE)),"")</f>
        <v>4.6599999999999994E-4</v>
      </c>
      <c r="R259" s="3">
        <f>IFERROR(IF(VLOOKUP($A259,EU_Extra!$A:$AD,COLUMN(EU_Extra!Q$3),FALSE)=0,"",VLOOKUP($A259,EU_Extra!$A:$AD,COLUMN(EU_Extra!Q$3),FALSE)),"")</f>
        <v>2.162E-4</v>
      </c>
      <c r="S259" s="3">
        <f>IFERROR(IF(VLOOKUP($A259,EU_Extra!$A:$AD,COLUMN(EU_Extra!R$3),FALSE)=0,"",VLOOKUP($A259,EU_Extra!$A:$AD,COLUMN(EU_Extra!R$3),FALSE)),"")</f>
        <v>2.9315999999999999E-4</v>
      </c>
      <c r="T259" s="3">
        <f>IFERROR(IF(VLOOKUP($A259,EU_Extra!$A:$AD,COLUMN(EU_Extra!S$3),FALSE)=0,"",VLOOKUP($A259,EU_Extra!$A:$AD,COLUMN(EU_Extra!S$3),FALSE)),"")</f>
        <v>1.3992399999999999E-3</v>
      </c>
      <c r="U259" s="3">
        <f>IFERROR(IF(VLOOKUP($A259,EU_Extra!$A:$AD,COLUMN(EU_Extra!T$3),FALSE)=0,"",VLOOKUP($A259,EU_Extra!$A:$AD,COLUMN(EU_Extra!T$3),FALSE)),"")</f>
        <v>3.4452799999999998E-3</v>
      </c>
      <c r="V259" s="3">
        <f>IFERROR(IF(VLOOKUP($A259,EU_Extra!$A:$AD,COLUMN(EU_Extra!U$3),FALSE)=0,"",VLOOKUP($A259,EU_Extra!$A:$AD,COLUMN(EU_Extra!U$3),FALSE)),"")</f>
        <v>2.0012799999999998E-3</v>
      </c>
      <c r="W259" s="3">
        <f>IFERROR(IF(VLOOKUP($A259,EU_Extra!$A:$AD,COLUMN(EU_Extra!V$3),FALSE)=0,"",VLOOKUP($A259,EU_Extra!$A:$AD,COLUMN(EU_Extra!V$3),FALSE)),"")</f>
        <v>1.8297999999999999E-3</v>
      </c>
      <c r="X259" s="3">
        <f>IFERROR(IF(VLOOKUP($A259,EU_Extra!$A:$AD,COLUMN(EU_Extra!W$3),FALSE)=0,"",VLOOKUP($A259,EU_Extra!$A:$AD,COLUMN(EU_Extra!W$3),FALSE)),"")</f>
        <v>1.1848E-3</v>
      </c>
      <c r="Y259" s="3">
        <f>IFERROR(IF(VLOOKUP($A259,EU_Extra!$A:$AD,COLUMN(EU_Extra!X$3),FALSE)=0,"",VLOOKUP($A259,EU_Extra!$A:$AD,COLUMN(EU_Extra!X$3),FALSE)),"")</f>
        <v>7.2495999999999997E-4</v>
      </c>
      <c r="Z259" s="3">
        <f>IFERROR(IF(VLOOKUP($A259,EU_Extra!$A:$AD,COLUMN(EU_Extra!Y$3),FALSE)=0,"",VLOOKUP($A259,EU_Extra!$A:$AD,COLUMN(EU_Extra!Y$3),FALSE)),"")</f>
        <v>5.8104000000000001E-4</v>
      </c>
      <c r="AA259" s="157">
        <f t="shared" si="50"/>
        <v>6.4400000000000004E-4</v>
      </c>
      <c r="AB259" s="3">
        <f t="shared" si="51"/>
        <v>1.7125599999999999E-3</v>
      </c>
      <c r="AC259" s="3">
        <f t="shared" si="52"/>
        <v>1.6719599999999999E-3</v>
      </c>
      <c r="AD259" s="3">
        <f t="shared" si="53"/>
        <v>1.2465200000000001E-3</v>
      </c>
      <c r="AE259" s="3">
        <f t="shared" si="54"/>
        <v>6.5299999999999993E-4</v>
      </c>
      <c r="AF259" s="3"/>
      <c r="AG259" s="3"/>
      <c r="AH259" s="3"/>
      <c r="AI259" s="3"/>
      <c r="AJ259" s="3" t="str">
        <f>IFERROR(IF(VLOOKUP($A259,EU_Extra!$A:$AD,COLUMN(EU_Extra!AC$3),FALSE)=0,"",VLOOKUP($A259,EU_Extra!$A:$AD,COLUMN(EU_Extra!AC$3),FALSE)),"")</f>
        <v/>
      </c>
      <c r="AK259" s="3" t="str">
        <f>IFERROR(IF(VLOOKUP($A259,EU_Extra!$A:$AD,COLUMN(EU_Extra!AD$3),FALSE)=0,"",VLOOKUP($A259,EU_Extra!$A:$AD,COLUMN(EU_Extra!AD$3),FALSE)),"")</f>
        <v/>
      </c>
      <c r="AO259" s="85" t="str">
        <f t="shared" si="55"/>
        <v>Ausfuhr_PM</v>
      </c>
      <c r="AP259" s="2" t="str">
        <f t="shared" si="56"/>
        <v>Ausfuhr</v>
      </c>
      <c r="AQ259" s="2" t="str">
        <f t="shared" si="57"/>
        <v>PM</v>
      </c>
      <c r="AR259" s="2" t="str">
        <f>VLOOKUP(AQ259,Countries!A:B,2,FALSE)</f>
        <v>St Pierre und Miquelon</v>
      </c>
      <c r="AS259" s="3">
        <f t="shared" si="58"/>
        <v>5.8104000000000001E-4</v>
      </c>
      <c r="AT259" s="3">
        <f t="shared" si="59"/>
        <v>1.2465200000000001E-3</v>
      </c>
      <c r="AU259" s="3">
        <f t="shared" si="60"/>
        <v>6.6548000000000009E-4</v>
      </c>
      <c r="AV259" s="15">
        <f t="shared" si="61"/>
        <v>1.1453258790207905</v>
      </c>
      <c r="AW259" s="88">
        <f t="shared" si="62"/>
        <v>8.54022648512015E-7</v>
      </c>
      <c r="AX259" s="89">
        <f t="shared" si="63"/>
        <v>1.1182722455166812E-6</v>
      </c>
    </row>
    <row r="260" spans="1:50">
      <c r="A260" s="85" t="str">
        <f t="shared" si="65"/>
        <v>Ausfuhr_SD</v>
      </c>
      <c r="B260" s="2" t="str">
        <f t="shared" si="66"/>
        <v>Ausfuhr</v>
      </c>
      <c r="C260" s="1" t="str">
        <f>Countries!A259</f>
        <v>SD</v>
      </c>
      <c r="D260" s="3" t="str">
        <f>IFERROR(IF(VLOOKUP($A260,EU_Extra!$A:$AD,COLUMN(EU_Extra!#REF!),FALSE)=0,"",VLOOKUP($A260,EU_Extra!$A:$AD,COLUMN(EU_Extra!#REF!),FALSE)),"")</f>
        <v/>
      </c>
      <c r="E260" s="3" t="str">
        <f>IFERROR(IF(VLOOKUP($A260,EU_Extra!$A:$AD,COLUMN(EU_Extra!#REF!),FALSE)=0,"",VLOOKUP($A260,EU_Extra!$A:$AD,COLUMN(EU_Extra!#REF!),FALSE)),"")</f>
        <v/>
      </c>
      <c r="F260" s="3">
        <f>IFERROR(IF(VLOOKUP($A260,EU_Extra!$A:$AD,COLUMN(EU_Extra!E$3),FALSE)=0,"",VLOOKUP($A260,EU_Extra!$A:$AD,COLUMN(EU_Extra!E$3),FALSE)),"")</f>
        <v>1.1638999999999999</v>
      </c>
      <c r="G260" s="3">
        <f>IFERROR(IF(VLOOKUP($A260,EU_Extra!$A:$AD,COLUMN(EU_Extra!F$3),FALSE)=0,"",VLOOKUP($A260,EU_Extra!$A:$AD,COLUMN(EU_Extra!F$3),FALSE)),"")</f>
        <v>0.75149999999999995</v>
      </c>
      <c r="H260" s="3">
        <f>IFERROR(IF(VLOOKUP($A260,EU_Extra!$A:$AD,COLUMN(EU_Extra!G$3),FALSE)=0,"",VLOOKUP($A260,EU_Extra!$A:$AD,COLUMN(EU_Extra!G$3),FALSE)),"")</f>
        <v>1.02346</v>
      </c>
      <c r="I260" s="3">
        <f>IFERROR(IF(VLOOKUP($A260,EU_Extra!$A:$AD,COLUMN(EU_Extra!H$3),FALSE)=0,"",VLOOKUP($A260,EU_Extra!$A:$AD,COLUMN(EU_Extra!H$3),FALSE)),"")</f>
        <v>53.0914</v>
      </c>
      <c r="J260" s="3">
        <f>IFERROR(IF(VLOOKUP($A260,EU_Extra!$A:$AD,COLUMN(EU_Extra!I$3),FALSE)=0,"",VLOOKUP($A260,EU_Extra!$A:$AD,COLUMN(EU_Extra!I$3),FALSE)),"")</f>
        <v>335.42309999999998</v>
      </c>
      <c r="K260" s="3">
        <f>IFERROR(IF(VLOOKUP($A260,EU_Extra!$A:$AD,COLUMN(EU_Extra!J$3),FALSE)=0,"",VLOOKUP($A260,EU_Extra!$A:$AD,COLUMN(EU_Extra!J$3),FALSE)),"")</f>
        <v>1.5282</v>
      </c>
      <c r="L260" s="3">
        <f>IFERROR(IF(VLOOKUP($A260,EU_Extra!$A:$AD,COLUMN(EU_Extra!K$3),FALSE)=0,"",VLOOKUP($A260,EU_Extra!$A:$AD,COLUMN(EU_Extra!K$3),FALSE)),"")</f>
        <v>2.5291999999999999</v>
      </c>
      <c r="M260" s="3">
        <f>IFERROR(IF(VLOOKUP($A260,EU_Extra!$A:$AD,COLUMN(EU_Extra!L$3),FALSE)=0,"",VLOOKUP($A260,EU_Extra!$A:$AD,COLUMN(EU_Extra!L$3),FALSE)),"")</f>
        <v>5.0000000000000001E-3</v>
      </c>
      <c r="N260" s="3">
        <f>IFERROR(IF(VLOOKUP($A260,EU_Extra!$A:$AD,COLUMN(EU_Extra!M$3),FALSE)=0,"",VLOOKUP($A260,EU_Extra!$A:$AD,COLUMN(EU_Extra!M$3),FALSE)),"")</f>
        <v>51.733059999999995</v>
      </c>
      <c r="O260" s="3">
        <f>IFERROR(IF(VLOOKUP($A260,EU_Extra!$A:$AD,COLUMN(EU_Extra!N$3),FALSE)=0,"",VLOOKUP($A260,EU_Extra!$A:$AD,COLUMN(EU_Extra!N$3),FALSE)),"")</f>
        <v>7.3215539999999999</v>
      </c>
      <c r="P260" s="3">
        <f>IFERROR(IF(VLOOKUP($A260,EU_Extra!$A:$AD,COLUMN(EU_Extra!O$3),FALSE)=0,"",VLOOKUP($A260,EU_Extra!$A:$AD,COLUMN(EU_Extra!O$3),FALSE)),"")</f>
        <v>55.11653192</v>
      </c>
      <c r="Q260" s="3">
        <f>IFERROR(IF(VLOOKUP($A260,EU_Extra!$A:$AD,COLUMN(EU_Extra!P$3),FALSE)=0,"",VLOOKUP($A260,EU_Extra!$A:$AD,COLUMN(EU_Extra!P$3),FALSE)),"")</f>
        <v>9.5637E-2</v>
      </c>
      <c r="R260" s="3">
        <f>IFERROR(IF(VLOOKUP($A260,EU_Extra!$A:$AD,COLUMN(EU_Extra!Q$3),FALSE)=0,"",VLOOKUP($A260,EU_Extra!$A:$AD,COLUMN(EU_Extra!Q$3),FALSE)),"")</f>
        <v>6.3699999999999998E-4</v>
      </c>
      <c r="S260" s="3">
        <f>IFERROR(IF(VLOOKUP($A260,EU_Extra!$A:$AD,COLUMN(EU_Extra!R$3),FALSE)=0,"",VLOOKUP($A260,EU_Extra!$A:$AD,COLUMN(EU_Extra!R$3),FALSE)),"")</f>
        <v>6.431413</v>
      </c>
      <c r="T260" s="3">
        <f>IFERROR(IF(VLOOKUP($A260,EU_Extra!$A:$AD,COLUMN(EU_Extra!S$3),FALSE)=0,"",VLOOKUP($A260,EU_Extra!$A:$AD,COLUMN(EU_Extra!S$3),FALSE)),"")</f>
        <v>30.314197999999998</v>
      </c>
      <c r="U260" s="3">
        <f>IFERROR(IF(VLOOKUP($A260,EU_Extra!$A:$AD,COLUMN(EU_Extra!T$3),FALSE)=0,"",VLOOKUP($A260,EU_Extra!$A:$AD,COLUMN(EU_Extra!T$3),FALSE)),"")</f>
        <v>20.533718799999999</v>
      </c>
      <c r="V260" s="3">
        <f>IFERROR(IF(VLOOKUP($A260,EU_Extra!$A:$AD,COLUMN(EU_Extra!U$3),FALSE)=0,"",VLOOKUP($A260,EU_Extra!$A:$AD,COLUMN(EU_Extra!U$3),FALSE)),"")</f>
        <v>37.201493599999999</v>
      </c>
      <c r="W260" s="3">
        <f>IFERROR(IF(VLOOKUP($A260,EU_Extra!$A:$AD,COLUMN(EU_Extra!V$3),FALSE)=0,"",VLOOKUP($A260,EU_Extra!$A:$AD,COLUMN(EU_Extra!V$3),FALSE)),"")</f>
        <v>0.33935779999999999</v>
      </c>
      <c r="X260" s="3">
        <f>IFERROR(IF(VLOOKUP($A260,EU_Extra!$A:$AD,COLUMN(EU_Extra!W$3),FALSE)=0,"",VLOOKUP($A260,EU_Extra!$A:$AD,COLUMN(EU_Extra!W$3),FALSE)),"")</f>
        <v>1.9444800000000002E-2</v>
      </c>
      <c r="Y260" s="3">
        <f>IFERROR(IF(VLOOKUP($A260,EU_Extra!$A:$AD,COLUMN(EU_Extra!X$3),FALSE)=0,"",VLOOKUP($A260,EU_Extra!$A:$AD,COLUMN(EU_Extra!X$3),FALSE)),"")</f>
        <v>6.2749999999999993E-3</v>
      </c>
      <c r="Z260" s="3">
        <f>IFERROR(IF(VLOOKUP($A260,EU_Extra!$A:$AD,COLUMN(EU_Extra!Y$3),FALSE)=0,"",VLOOKUP($A260,EU_Extra!$A:$AD,COLUMN(EU_Extra!Y$3),FALSE)),"")</f>
        <v>6.5859999999999998E-3</v>
      </c>
      <c r="AA260" s="157">
        <f t="shared" si="50"/>
        <v>129.84598666666668</v>
      </c>
      <c r="AB260" s="3">
        <f t="shared" si="51"/>
        <v>19.093109933333334</v>
      </c>
      <c r="AC260" s="3">
        <f t="shared" si="52"/>
        <v>12.520098733333334</v>
      </c>
      <c r="AD260" s="3">
        <f t="shared" si="53"/>
        <v>0.12169253333333331</v>
      </c>
      <c r="AE260" s="3">
        <f t="shared" si="54"/>
        <v>6.4304999999999996E-3</v>
      </c>
      <c r="AF260" s="3"/>
      <c r="AG260" s="3"/>
      <c r="AH260" s="3"/>
      <c r="AI260" s="3"/>
      <c r="AJ260" s="3" t="str">
        <f>IFERROR(IF(VLOOKUP($A260,EU_Extra!$A:$AD,COLUMN(EU_Extra!AC$3),FALSE)=0,"",VLOOKUP($A260,EU_Extra!$A:$AD,COLUMN(EU_Extra!AC$3),FALSE)),"")</f>
        <v/>
      </c>
      <c r="AK260" s="3" t="str">
        <f>IFERROR(IF(VLOOKUP($A260,EU_Extra!$A:$AD,COLUMN(EU_Extra!AD$3),FALSE)=0,"",VLOOKUP($A260,EU_Extra!$A:$AD,COLUMN(EU_Extra!AD$3),FALSE)),"")</f>
        <v/>
      </c>
      <c r="AO260" s="85" t="str">
        <f t="shared" si="55"/>
        <v>Ausfuhr_SD</v>
      </c>
      <c r="AP260" s="2" t="str">
        <f t="shared" si="56"/>
        <v>Ausfuhr</v>
      </c>
      <c r="AQ260" s="2" t="str">
        <f t="shared" si="57"/>
        <v>SD</v>
      </c>
      <c r="AR260" s="2" t="str">
        <f>VLOOKUP(AQ260,Countries!A:B,2,FALSE)</f>
        <v>Sudan</v>
      </c>
      <c r="AS260" s="3">
        <f t="shared" si="58"/>
        <v>6.5859999999999998E-3</v>
      </c>
      <c r="AT260" s="3">
        <f t="shared" si="59"/>
        <v>0.12169253333333331</v>
      </c>
      <c r="AU260" s="3">
        <f t="shared" si="60"/>
        <v>0.11510653333333332</v>
      </c>
      <c r="AV260" s="15" t="str">
        <f t="shared" si="61"/>
        <v/>
      </c>
      <c r="AW260" s="88">
        <f t="shared" si="62"/>
        <v>7.0354957371267567E-6</v>
      </c>
      <c r="AX260" s="89">
        <f t="shared" si="63"/>
        <v>8.4437032394142779E-5</v>
      </c>
    </row>
    <row r="261" spans="1:50">
      <c r="A261" s="85" t="str">
        <f t="shared" si="65"/>
        <v>Ausfuhr_SS</v>
      </c>
      <c r="B261" s="2" t="str">
        <f t="shared" si="66"/>
        <v>Ausfuhr</v>
      </c>
      <c r="C261" s="1" t="str">
        <f>Countries!A260</f>
        <v>SS</v>
      </c>
      <c r="D261" s="3" t="str">
        <f>IFERROR(IF(VLOOKUP($A261,EU_Extra!$A:$AD,COLUMN(EU_Extra!#REF!),FALSE)=0,"",VLOOKUP($A261,EU_Extra!$A:$AD,COLUMN(EU_Extra!#REF!),FALSE)),"")</f>
        <v/>
      </c>
      <c r="E261" s="3" t="str">
        <f>IFERROR(IF(VLOOKUP($A261,EU_Extra!$A:$AD,COLUMN(EU_Extra!#REF!),FALSE)=0,"",VLOOKUP($A261,EU_Extra!$A:$AD,COLUMN(EU_Extra!#REF!),FALSE)),"")</f>
        <v/>
      </c>
      <c r="F261" s="3" t="str">
        <f>IFERROR(IF(VLOOKUP($A261,EU_Extra!$A:$AD,COLUMN(EU_Extra!E$3),FALSE)=0,"",VLOOKUP($A261,EU_Extra!$A:$AD,COLUMN(EU_Extra!E$3),FALSE)),"")</f>
        <v/>
      </c>
      <c r="G261" s="3" t="str">
        <f>IFERROR(IF(VLOOKUP($A261,EU_Extra!$A:$AD,COLUMN(EU_Extra!F$3),FALSE)=0,"",VLOOKUP($A261,EU_Extra!$A:$AD,COLUMN(EU_Extra!F$3),FALSE)),"")</f>
        <v/>
      </c>
      <c r="H261" s="3" t="str">
        <f>IFERROR(IF(VLOOKUP($A261,EU_Extra!$A:$AD,COLUMN(EU_Extra!G$3),FALSE)=0,"",VLOOKUP($A261,EU_Extra!$A:$AD,COLUMN(EU_Extra!G$3),FALSE)),"")</f>
        <v/>
      </c>
      <c r="I261" s="3" t="str">
        <f>IFERROR(IF(VLOOKUP($A261,EU_Extra!$A:$AD,COLUMN(EU_Extra!H$3),FALSE)=0,"",VLOOKUP($A261,EU_Extra!$A:$AD,COLUMN(EU_Extra!H$3),FALSE)),"")</f>
        <v/>
      </c>
      <c r="J261" s="3" t="str">
        <f>IFERROR(IF(VLOOKUP($A261,EU_Extra!$A:$AD,COLUMN(EU_Extra!I$3),FALSE)=0,"",VLOOKUP($A261,EU_Extra!$A:$AD,COLUMN(EU_Extra!I$3),FALSE)),"")</f>
        <v/>
      </c>
      <c r="K261" s="3" t="str">
        <f>IFERROR(IF(VLOOKUP($A261,EU_Extra!$A:$AD,COLUMN(EU_Extra!J$3),FALSE)=0,"",VLOOKUP($A261,EU_Extra!$A:$AD,COLUMN(EU_Extra!J$3),FALSE)),"")</f>
        <v/>
      </c>
      <c r="L261" s="3" t="str">
        <f>IFERROR(IF(VLOOKUP($A261,EU_Extra!$A:$AD,COLUMN(EU_Extra!K$3),FALSE)=0,"",VLOOKUP($A261,EU_Extra!$A:$AD,COLUMN(EU_Extra!K$3),FALSE)),"")</f>
        <v/>
      </c>
      <c r="M261" s="3" t="str">
        <f>IFERROR(IF(VLOOKUP($A261,EU_Extra!$A:$AD,COLUMN(EU_Extra!L$3),FALSE)=0,"",VLOOKUP($A261,EU_Extra!$A:$AD,COLUMN(EU_Extra!L$3),FALSE)),"")</f>
        <v/>
      </c>
      <c r="N261" s="3" t="str">
        <f>IFERROR(IF(VLOOKUP($A261,EU_Extra!$A:$AD,COLUMN(EU_Extra!M$3),FALSE)=0,"",VLOOKUP($A261,EU_Extra!$A:$AD,COLUMN(EU_Extra!M$3),FALSE)),"")</f>
        <v/>
      </c>
      <c r="O261" s="3" t="str">
        <f>IFERROR(IF(VLOOKUP($A261,EU_Extra!$A:$AD,COLUMN(EU_Extra!N$3),FALSE)=0,"",VLOOKUP($A261,EU_Extra!$A:$AD,COLUMN(EU_Extra!N$3),FALSE)),"")</f>
        <v/>
      </c>
      <c r="P261" s="3" t="str">
        <f>IFERROR(IF(VLOOKUP($A261,EU_Extra!$A:$AD,COLUMN(EU_Extra!O$3),FALSE)=0,"",VLOOKUP($A261,EU_Extra!$A:$AD,COLUMN(EU_Extra!O$3),FALSE)),"")</f>
        <v/>
      </c>
      <c r="Q261" s="3" t="str">
        <f>IFERROR(IF(VLOOKUP($A261,EU_Extra!$A:$AD,COLUMN(EU_Extra!P$3),FALSE)=0,"",VLOOKUP($A261,EU_Extra!$A:$AD,COLUMN(EU_Extra!P$3),FALSE)),"")</f>
        <v/>
      </c>
      <c r="R261" s="3" t="str">
        <f>IFERROR(IF(VLOOKUP($A261,EU_Extra!$A:$AD,COLUMN(EU_Extra!Q$3),FALSE)=0,"",VLOOKUP($A261,EU_Extra!$A:$AD,COLUMN(EU_Extra!Q$3),FALSE)),"")</f>
        <v/>
      </c>
      <c r="S261" s="3" t="str">
        <f>IFERROR(IF(VLOOKUP($A261,EU_Extra!$A:$AD,COLUMN(EU_Extra!R$3),FALSE)=0,"",VLOOKUP($A261,EU_Extra!$A:$AD,COLUMN(EU_Extra!R$3),FALSE)),"")</f>
        <v/>
      </c>
      <c r="T261" s="3" t="str">
        <f>IFERROR(IF(VLOOKUP($A261,EU_Extra!$A:$AD,COLUMN(EU_Extra!S$3),FALSE)=0,"",VLOOKUP($A261,EU_Extra!$A:$AD,COLUMN(EU_Extra!S$3),FALSE)),"")</f>
        <v/>
      </c>
      <c r="U261" s="3" t="str">
        <f>IFERROR(IF(VLOOKUP($A261,EU_Extra!$A:$AD,COLUMN(EU_Extra!T$3),FALSE)=0,"",VLOOKUP($A261,EU_Extra!$A:$AD,COLUMN(EU_Extra!T$3),FALSE)),"")</f>
        <v/>
      </c>
      <c r="V261" s="3" t="str">
        <f>IFERROR(IF(VLOOKUP($A261,EU_Extra!$A:$AD,COLUMN(EU_Extra!U$3),FALSE)=0,"",VLOOKUP($A261,EU_Extra!$A:$AD,COLUMN(EU_Extra!U$3),FALSE)),"")</f>
        <v/>
      </c>
      <c r="W261" s="3" t="str">
        <f>IFERROR(IF(VLOOKUP($A261,EU_Extra!$A:$AD,COLUMN(EU_Extra!V$3),FALSE)=0,"",VLOOKUP($A261,EU_Extra!$A:$AD,COLUMN(EU_Extra!V$3),FALSE)),"")</f>
        <v/>
      </c>
      <c r="X261" s="3">
        <f>IFERROR(IF(VLOOKUP($A261,EU_Extra!$A:$AD,COLUMN(EU_Extra!W$3),FALSE)=0,"",VLOOKUP($A261,EU_Extra!$A:$AD,COLUMN(EU_Extra!W$3),FALSE)),"")</f>
        <v>1.2699999999999999E-3</v>
      </c>
      <c r="Y261" s="3">
        <f>IFERROR(IF(VLOOKUP($A261,EU_Extra!$A:$AD,COLUMN(EU_Extra!X$3),FALSE)=0,"",VLOOKUP($A261,EU_Extra!$A:$AD,COLUMN(EU_Extra!X$3),FALSE)),"")</f>
        <v>4.4999999999999999E-4</v>
      </c>
      <c r="Z261" s="3">
        <f>IFERROR(IF(VLOOKUP($A261,EU_Extra!$A:$AD,COLUMN(EU_Extra!Y$3),FALSE)=0,"",VLOOKUP($A261,EU_Extra!$A:$AD,COLUMN(EU_Extra!Y$3),FALSE)),"")</f>
        <v>5.8E-4</v>
      </c>
      <c r="AA261" s="157">
        <f t="shared" ref="AA261:AA303" si="67">IFERROR(AVERAGE(H261:J261),0)</f>
        <v>0</v>
      </c>
      <c r="AB261" s="3">
        <f t="shared" ref="AB261:AB303" si="68">IFERROR(AVERAGE(S261:U261),0)</f>
        <v>0</v>
      </c>
      <c r="AC261" s="3">
        <f t="shared" ref="AC261:AC303" si="69">IFERROR(AVERAGE(V261:X261),0)</f>
        <v>1.2699999999999999E-3</v>
      </c>
      <c r="AD261" s="3">
        <f t="shared" ref="AD261:AD303" si="70">IFERROR(AVERAGE(W261:Y261),0)</f>
        <v>8.5999999999999987E-4</v>
      </c>
      <c r="AE261" s="3">
        <f t="shared" ref="AE261:AE324" si="71">IFERROR(AVERAGE(Y261:Z261),"")</f>
        <v>5.1500000000000005E-4</v>
      </c>
      <c r="AF261" s="3"/>
      <c r="AG261" s="3"/>
      <c r="AH261" s="3"/>
      <c r="AI261" s="3"/>
      <c r="AJ261" s="3" t="str">
        <f>IFERROR(IF(VLOOKUP($A261,EU_Extra!$A:$AD,COLUMN(EU_Extra!AC$3),FALSE)=0,"",VLOOKUP($A261,EU_Extra!$A:$AD,COLUMN(EU_Extra!AC$3),FALSE)),"")</f>
        <v/>
      </c>
      <c r="AK261" s="3" t="str">
        <f>IFERROR(IF(VLOOKUP($A261,EU_Extra!$A:$AD,COLUMN(EU_Extra!AD$3),FALSE)=0,"",VLOOKUP($A261,EU_Extra!$A:$AD,COLUMN(EU_Extra!AD$3),FALSE)),"")</f>
        <v/>
      </c>
      <c r="AO261" s="85" t="str">
        <f t="shared" ref="AO261:AO305" si="72">CONCATENATE(AP261,"_",AQ261)</f>
        <v>Ausfuhr_SS</v>
      </c>
      <c r="AP261" s="2" t="str">
        <f t="shared" ref="AP261:AP305" si="73">B261</f>
        <v>Ausfuhr</v>
      </c>
      <c r="AQ261" s="2" t="str">
        <f t="shared" ref="AQ261:AQ305" si="74">C261</f>
        <v>SS</v>
      </c>
      <c r="AR261" s="2" t="str">
        <f>VLOOKUP(AQ261,Countries!A:B,2,FALSE)</f>
        <v>Südsudan</v>
      </c>
      <c r="AS261" s="3">
        <f t="shared" ref="AS261:AS305" si="75">HLOOKUP(AS$3,$C$3:$AK$1000,ROW($C261)-ROW($C$2),FALSE)</f>
        <v>5.8E-4</v>
      </c>
      <c r="AT261" s="3">
        <f t="shared" ref="AT261:AT305" si="76">HLOOKUP(AT$3,$C$3:$AK$1000,ROW($C261)-ROW($C$2),FALSE)</f>
        <v>8.5999999999999987E-4</v>
      </c>
      <c r="AU261" s="3">
        <f t="shared" ref="AU261:AU305" si="77">IFERROR(AT261-AS261,"")</f>
        <v>2.7999999999999987E-4</v>
      </c>
      <c r="AV261" s="15">
        <f t="shared" ref="AV261:AV302" si="78">IFERROR(IF(OR(AU261/AS261&gt;1000%),"",AU261/AS261+ROW(A258)*0.0000001%),"")</f>
        <v>0.48275887868965489</v>
      </c>
      <c r="AW261" s="88">
        <f t="shared" ref="AW261:AW303" si="79">IFERROR(AS261/$AS$303+ROW(A258)*0.0000001%,"")</f>
        <v>8.5495225137162446E-7</v>
      </c>
      <c r="AX261" s="89">
        <f t="shared" ref="AX261:AX303" si="80">IFERROR(AT261/$AT$303+ROW(B258)*0.0000001%,"")</f>
        <v>8.5289950513777999E-7</v>
      </c>
    </row>
    <row r="262" spans="1:50">
      <c r="A262" s="85" t="str">
        <f t="shared" si="65"/>
        <v>Ausfuhr_ZA</v>
      </c>
      <c r="B262" s="2" t="str">
        <f t="shared" si="66"/>
        <v>Ausfuhr</v>
      </c>
      <c r="C262" s="1" t="str">
        <f>Countries!A261</f>
        <v>ZA</v>
      </c>
      <c r="D262" s="3" t="str">
        <f>IFERROR(IF(VLOOKUP($A262,EU_Extra!$A:$AD,COLUMN(EU_Extra!#REF!),FALSE)=0,"",VLOOKUP($A262,EU_Extra!$A:$AD,COLUMN(EU_Extra!#REF!),FALSE)),"")</f>
        <v/>
      </c>
      <c r="E262" s="3" t="str">
        <f>IFERROR(IF(VLOOKUP($A262,EU_Extra!$A:$AD,COLUMN(EU_Extra!#REF!),FALSE)=0,"",VLOOKUP($A262,EU_Extra!$A:$AD,COLUMN(EU_Extra!#REF!),FALSE)),"")</f>
        <v/>
      </c>
      <c r="F262" s="3">
        <f>IFERROR(IF(VLOOKUP($A262,EU_Extra!$A:$AD,COLUMN(EU_Extra!E$3),FALSE)=0,"",VLOOKUP($A262,EU_Extra!$A:$AD,COLUMN(EU_Extra!E$3),FALSE)),"")</f>
        <v>0.134936</v>
      </c>
      <c r="G262" s="3">
        <f>IFERROR(IF(VLOOKUP($A262,EU_Extra!$A:$AD,COLUMN(EU_Extra!F$3),FALSE)=0,"",VLOOKUP($A262,EU_Extra!$A:$AD,COLUMN(EU_Extra!F$3),FALSE)),"")</f>
        <v>0.12324399999999999</v>
      </c>
      <c r="H262" s="3">
        <f>IFERROR(IF(VLOOKUP($A262,EU_Extra!$A:$AD,COLUMN(EU_Extra!G$3),FALSE)=0,"",VLOOKUP($A262,EU_Extra!$A:$AD,COLUMN(EU_Extra!G$3),FALSE)),"")</f>
        <v>0.22908000000000001</v>
      </c>
      <c r="I262" s="3">
        <f>IFERROR(IF(VLOOKUP($A262,EU_Extra!$A:$AD,COLUMN(EU_Extra!H$3),FALSE)=0,"",VLOOKUP($A262,EU_Extra!$A:$AD,COLUMN(EU_Extra!H$3),FALSE)),"")</f>
        <v>0.148172</v>
      </c>
      <c r="J262" s="3">
        <f>IFERROR(IF(VLOOKUP($A262,EU_Extra!$A:$AD,COLUMN(EU_Extra!I$3),FALSE)=0,"",VLOOKUP($A262,EU_Extra!$A:$AD,COLUMN(EU_Extra!I$3),FALSE)),"")</f>
        <v>0.428952</v>
      </c>
      <c r="K262" s="3">
        <f>IFERROR(IF(VLOOKUP($A262,EU_Extra!$A:$AD,COLUMN(EU_Extra!J$3),FALSE)=0,"",VLOOKUP($A262,EU_Extra!$A:$AD,COLUMN(EU_Extra!J$3),FALSE)),"")</f>
        <v>0.10668</v>
      </c>
      <c r="L262" s="3">
        <f>IFERROR(IF(VLOOKUP($A262,EU_Extra!$A:$AD,COLUMN(EU_Extra!K$3),FALSE)=0,"",VLOOKUP($A262,EU_Extra!$A:$AD,COLUMN(EU_Extra!K$3),FALSE)),"")</f>
        <v>0.123004</v>
      </c>
      <c r="M262" s="3">
        <f>IFERROR(IF(VLOOKUP($A262,EU_Extra!$A:$AD,COLUMN(EU_Extra!L$3),FALSE)=0,"",VLOOKUP($A262,EU_Extra!$A:$AD,COLUMN(EU_Extra!L$3),FALSE)),"")</f>
        <v>6.7591999999999999E-2</v>
      </c>
      <c r="N262" s="3">
        <f>IFERROR(IF(VLOOKUP($A262,EU_Extra!$A:$AD,COLUMN(EU_Extra!M$3),FALSE)=0,"",VLOOKUP($A262,EU_Extra!$A:$AD,COLUMN(EU_Extra!M$3),FALSE)),"")</f>
        <v>0.92673011999999988</v>
      </c>
      <c r="O262" s="3">
        <f>IFERROR(IF(VLOOKUP($A262,EU_Extra!$A:$AD,COLUMN(EU_Extra!N$3),FALSE)=0,"",VLOOKUP($A262,EU_Extra!$A:$AD,COLUMN(EU_Extra!N$3),FALSE)),"")</f>
        <v>8.4477759999999985E-2</v>
      </c>
      <c r="P262" s="3">
        <f>IFERROR(IF(VLOOKUP($A262,EU_Extra!$A:$AD,COLUMN(EU_Extra!O$3),FALSE)=0,"",VLOOKUP($A262,EU_Extra!$A:$AD,COLUMN(EU_Extra!O$3),FALSE)),"")</f>
        <v>7.1262607199999994</v>
      </c>
      <c r="Q262" s="3">
        <f>IFERROR(IF(VLOOKUP($A262,EU_Extra!$A:$AD,COLUMN(EU_Extra!P$3),FALSE)=0,"",VLOOKUP($A262,EU_Extra!$A:$AD,COLUMN(EU_Extra!P$3),FALSE)),"")</f>
        <v>0.15540028</v>
      </c>
      <c r="R262" s="3">
        <f>IFERROR(IF(VLOOKUP($A262,EU_Extra!$A:$AD,COLUMN(EU_Extra!Q$3),FALSE)=0,"",VLOOKUP($A262,EU_Extra!$A:$AD,COLUMN(EU_Extra!Q$3),FALSE)),"")</f>
        <v>0.12727359999999999</v>
      </c>
      <c r="S262" s="3">
        <f>IFERROR(IF(VLOOKUP($A262,EU_Extra!$A:$AD,COLUMN(EU_Extra!R$3),FALSE)=0,"",VLOOKUP($A262,EU_Extra!$A:$AD,COLUMN(EU_Extra!R$3),FALSE)),"")</f>
        <v>0.12900439999999999</v>
      </c>
      <c r="T262" s="3">
        <f>IFERROR(IF(VLOOKUP($A262,EU_Extra!$A:$AD,COLUMN(EU_Extra!S$3),FALSE)=0,"",VLOOKUP($A262,EU_Extra!$A:$AD,COLUMN(EU_Extra!S$3),FALSE)),"")</f>
        <v>33.931744919999993</v>
      </c>
      <c r="U262" s="3">
        <f>IFERROR(IF(VLOOKUP($A262,EU_Extra!$A:$AD,COLUMN(EU_Extra!T$3),FALSE)=0,"",VLOOKUP($A262,EU_Extra!$A:$AD,COLUMN(EU_Extra!T$3),FALSE)),"")</f>
        <v>11.77600112</v>
      </c>
      <c r="V262" s="3">
        <f>IFERROR(IF(VLOOKUP($A262,EU_Extra!$A:$AD,COLUMN(EU_Extra!U$3),FALSE)=0,"",VLOOKUP($A262,EU_Extra!$A:$AD,COLUMN(EU_Extra!U$3),FALSE)),"")</f>
        <v>47.170922999999995</v>
      </c>
      <c r="W262" s="3">
        <f>IFERROR(IF(VLOOKUP($A262,EU_Extra!$A:$AD,COLUMN(EU_Extra!V$3),FALSE)=0,"",VLOOKUP($A262,EU_Extra!$A:$AD,COLUMN(EU_Extra!V$3),FALSE)),"")</f>
        <v>6.7029515599999998</v>
      </c>
      <c r="X262" s="3">
        <f>IFERROR(IF(VLOOKUP($A262,EU_Extra!$A:$AD,COLUMN(EU_Extra!W$3),FALSE)=0,"",VLOOKUP($A262,EU_Extra!$A:$AD,COLUMN(EU_Extra!W$3),FALSE)),"")</f>
        <v>2.3980827599999999</v>
      </c>
      <c r="Y262" s="3">
        <f>IFERROR(IF(VLOOKUP($A262,EU_Extra!$A:$AD,COLUMN(EU_Extra!X$3),FALSE)=0,"",VLOOKUP($A262,EU_Extra!$A:$AD,COLUMN(EU_Extra!X$3),FALSE)),"")</f>
        <v>1.0905260800000001</v>
      </c>
      <c r="Z262" s="3">
        <f>IFERROR(IF(VLOOKUP($A262,EU_Extra!$A:$AD,COLUMN(EU_Extra!Y$3),FALSE)=0,"",VLOOKUP($A262,EU_Extra!$A:$AD,COLUMN(EU_Extra!Y$3),FALSE)),"")</f>
        <v>1.6854652000000001</v>
      </c>
      <c r="AA262" s="157">
        <f t="shared" si="67"/>
        <v>0.26873466666666668</v>
      </c>
      <c r="AB262" s="3">
        <f t="shared" si="68"/>
        <v>15.27891681333333</v>
      </c>
      <c r="AC262" s="3">
        <f t="shared" si="69"/>
        <v>18.757319106666667</v>
      </c>
      <c r="AD262" s="3">
        <f t="shared" si="70"/>
        <v>3.3971868000000001</v>
      </c>
      <c r="AE262" s="3">
        <f t="shared" si="71"/>
        <v>1.3879956400000002</v>
      </c>
      <c r="AF262" s="3"/>
      <c r="AG262" s="3"/>
      <c r="AH262" s="3"/>
      <c r="AI262" s="3"/>
      <c r="AJ262" s="3" t="str">
        <f>IFERROR(IF(VLOOKUP($A262,EU_Extra!$A:$AD,COLUMN(EU_Extra!AC$3),FALSE)=0,"",VLOOKUP($A262,EU_Extra!$A:$AD,COLUMN(EU_Extra!AC$3),FALSE)),"")</f>
        <v/>
      </c>
      <c r="AK262" s="3" t="str">
        <f>IFERROR(IF(VLOOKUP($A262,EU_Extra!$A:$AD,COLUMN(EU_Extra!AD$3),FALSE)=0,"",VLOOKUP($A262,EU_Extra!$A:$AD,COLUMN(EU_Extra!AD$3),FALSE)),"")</f>
        <v/>
      </c>
      <c r="AO262" s="85" t="str">
        <f t="shared" si="72"/>
        <v>Ausfuhr_ZA</v>
      </c>
      <c r="AP262" s="2" t="str">
        <f t="shared" si="73"/>
        <v>Ausfuhr</v>
      </c>
      <c r="AQ262" s="2" t="str">
        <f t="shared" si="74"/>
        <v>ZA</v>
      </c>
      <c r="AR262" s="2" t="str">
        <f>VLOOKUP(AQ262,Countries!A:B,2,FALSE)</f>
        <v>Südafrika</v>
      </c>
      <c r="AS262" s="3">
        <f t="shared" si="75"/>
        <v>1.6854652000000001</v>
      </c>
      <c r="AT262" s="3">
        <f t="shared" si="76"/>
        <v>3.3971868000000001</v>
      </c>
      <c r="AU262" s="3">
        <f t="shared" si="77"/>
        <v>1.7117216</v>
      </c>
      <c r="AV262" s="15">
        <f t="shared" si="78"/>
        <v>1.0155783913755601</v>
      </c>
      <c r="AW262" s="88">
        <f t="shared" si="79"/>
        <v>1.7349870099112508E-3</v>
      </c>
      <c r="AX262" s="89">
        <f t="shared" si="80"/>
        <v>2.3502412630006962E-3</v>
      </c>
    </row>
    <row r="263" spans="1:50">
      <c r="A263" s="85" t="str">
        <f t="shared" si="65"/>
        <v>Ausfuhr_GS</v>
      </c>
      <c r="B263" s="2" t="str">
        <f t="shared" si="66"/>
        <v>Ausfuhr</v>
      </c>
      <c r="C263" s="1" t="str">
        <f>Countries!A262</f>
        <v>GS</v>
      </c>
      <c r="D263" s="3" t="str">
        <f>IFERROR(IF(VLOOKUP($A263,EU_Extra!$A:$AD,COLUMN(EU_Extra!#REF!),FALSE)=0,"",VLOOKUP($A263,EU_Extra!$A:$AD,COLUMN(EU_Extra!#REF!),FALSE)),"")</f>
        <v/>
      </c>
      <c r="E263" s="3" t="str">
        <f>IFERROR(IF(VLOOKUP($A263,EU_Extra!$A:$AD,COLUMN(EU_Extra!#REF!),FALSE)=0,"",VLOOKUP($A263,EU_Extra!$A:$AD,COLUMN(EU_Extra!#REF!),FALSE)),"")</f>
        <v/>
      </c>
      <c r="F263" s="3" t="str">
        <f>IFERROR(IF(VLOOKUP($A263,EU_Extra!$A:$AD,COLUMN(EU_Extra!E$3),FALSE)=0,"",VLOOKUP($A263,EU_Extra!$A:$AD,COLUMN(EU_Extra!E$3),FALSE)),"")</f>
        <v/>
      </c>
      <c r="G263" s="3" t="str">
        <f>IFERROR(IF(VLOOKUP($A263,EU_Extra!$A:$AD,COLUMN(EU_Extra!F$3),FALSE)=0,"",VLOOKUP($A263,EU_Extra!$A:$AD,COLUMN(EU_Extra!F$3),FALSE)),"")</f>
        <v/>
      </c>
      <c r="H263" s="3" t="str">
        <f>IFERROR(IF(VLOOKUP($A263,EU_Extra!$A:$AD,COLUMN(EU_Extra!G$3),FALSE)=0,"",VLOOKUP($A263,EU_Extra!$A:$AD,COLUMN(EU_Extra!G$3),FALSE)),"")</f>
        <v/>
      </c>
      <c r="I263" s="3" t="str">
        <f>IFERROR(IF(VLOOKUP($A263,EU_Extra!$A:$AD,COLUMN(EU_Extra!H$3),FALSE)=0,"",VLOOKUP($A263,EU_Extra!$A:$AD,COLUMN(EU_Extra!H$3),FALSE)),"")</f>
        <v/>
      </c>
      <c r="J263" s="3" t="str">
        <f>IFERROR(IF(VLOOKUP($A263,EU_Extra!$A:$AD,COLUMN(EU_Extra!I$3),FALSE)=0,"",VLOOKUP($A263,EU_Extra!$A:$AD,COLUMN(EU_Extra!I$3),FALSE)),"")</f>
        <v/>
      </c>
      <c r="K263" s="3" t="str">
        <f>IFERROR(IF(VLOOKUP($A263,EU_Extra!$A:$AD,COLUMN(EU_Extra!J$3),FALSE)=0,"",VLOOKUP($A263,EU_Extra!$A:$AD,COLUMN(EU_Extra!J$3),FALSE)),"")</f>
        <v/>
      </c>
      <c r="L263" s="3" t="str">
        <f>IFERROR(IF(VLOOKUP($A263,EU_Extra!$A:$AD,COLUMN(EU_Extra!K$3),FALSE)=0,"",VLOOKUP($A263,EU_Extra!$A:$AD,COLUMN(EU_Extra!K$3),FALSE)),"")</f>
        <v/>
      </c>
      <c r="M263" s="3" t="str">
        <f>IFERROR(IF(VLOOKUP($A263,EU_Extra!$A:$AD,COLUMN(EU_Extra!L$3),FALSE)=0,"",VLOOKUP($A263,EU_Extra!$A:$AD,COLUMN(EU_Extra!L$3),FALSE)),"")</f>
        <v/>
      </c>
      <c r="N263" s="3" t="str">
        <f>IFERROR(IF(VLOOKUP($A263,EU_Extra!$A:$AD,COLUMN(EU_Extra!M$3),FALSE)=0,"",VLOOKUP($A263,EU_Extra!$A:$AD,COLUMN(EU_Extra!M$3),FALSE)),"")</f>
        <v/>
      </c>
      <c r="O263" s="3" t="str">
        <f>IFERROR(IF(VLOOKUP($A263,EU_Extra!$A:$AD,COLUMN(EU_Extra!N$3),FALSE)=0,"",VLOOKUP($A263,EU_Extra!$A:$AD,COLUMN(EU_Extra!N$3),FALSE)),"")</f>
        <v/>
      </c>
      <c r="P263" s="3" t="str">
        <f>IFERROR(IF(VLOOKUP($A263,EU_Extra!$A:$AD,COLUMN(EU_Extra!O$3),FALSE)=0,"",VLOOKUP($A263,EU_Extra!$A:$AD,COLUMN(EU_Extra!O$3),FALSE)),"")</f>
        <v/>
      </c>
      <c r="Q263" s="3" t="str">
        <f>IFERROR(IF(VLOOKUP($A263,EU_Extra!$A:$AD,COLUMN(EU_Extra!P$3),FALSE)=0,"",VLOOKUP($A263,EU_Extra!$A:$AD,COLUMN(EU_Extra!P$3),FALSE)),"")</f>
        <v/>
      </c>
      <c r="R263" s="3" t="str">
        <f>IFERROR(IF(VLOOKUP($A263,EU_Extra!$A:$AD,COLUMN(EU_Extra!Q$3),FALSE)=0,"",VLOOKUP($A263,EU_Extra!$A:$AD,COLUMN(EU_Extra!Q$3),FALSE)),"")</f>
        <v/>
      </c>
      <c r="S263" s="3" t="str">
        <f>IFERROR(IF(VLOOKUP($A263,EU_Extra!$A:$AD,COLUMN(EU_Extra!R$3),FALSE)=0,"",VLOOKUP($A263,EU_Extra!$A:$AD,COLUMN(EU_Extra!R$3),FALSE)),"")</f>
        <v/>
      </c>
      <c r="T263" s="3" t="str">
        <f>IFERROR(IF(VLOOKUP($A263,EU_Extra!$A:$AD,COLUMN(EU_Extra!S$3),FALSE)=0,"",VLOOKUP($A263,EU_Extra!$A:$AD,COLUMN(EU_Extra!S$3),FALSE)),"")</f>
        <v/>
      </c>
      <c r="U263" s="3" t="str">
        <f>IFERROR(IF(VLOOKUP($A263,EU_Extra!$A:$AD,COLUMN(EU_Extra!T$3),FALSE)=0,"",VLOOKUP($A263,EU_Extra!$A:$AD,COLUMN(EU_Extra!T$3),FALSE)),"")</f>
        <v/>
      </c>
      <c r="V263" s="3" t="str">
        <f>IFERROR(IF(VLOOKUP($A263,EU_Extra!$A:$AD,COLUMN(EU_Extra!U$3),FALSE)=0,"",VLOOKUP($A263,EU_Extra!$A:$AD,COLUMN(EU_Extra!U$3),FALSE)),"")</f>
        <v/>
      </c>
      <c r="W263" s="3" t="str">
        <f>IFERROR(IF(VLOOKUP($A263,EU_Extra!$A:$AD,COLUMN(EU_Extra!V$3),FALSE)=0,"",VLOOKUP($A263,EU_Extra!$A:$AD,COLUMN(EU_Extra!V$3),FALSE)),"")</f>
        <v/>
      </c>
      <c r="X263" s="3" t="str">
        <f>IFERROR(IF(VLOOKUP($A263,EU_Extra!$A:$AD,COLUMN(EU_Extra!W$3),FALSE)=0,"",VLOOKUP($A263,EU_Extra!$A:$AD,COLUMN(EU_Extra!W$3),FALSE)),"")</f>
        <v/>
      </c>
      <c r="Y263" s="3" t="str">
        <f>IFERROR(IF(VLOOKUP($A263,EU_Extra!$A:$AD,COLUMN(EU_Extra!X$3),FALSE)=0,"",VLOOKUP($A263,EU_Extra!$A:$AD,COLUMN(EU_Extra!X$3),FALSE)),"")</f>
        <v/>
      </c>
      <c r="Z263" s="3" t="str">
        <f>IFERROR(IF(VLOOKUP($A263,EU_Extra!$A:$AD,COLUMN(EU_Extra!Y$3),FALSE)=0,"",VLOOKUP($A263,EU_Extra!$A:$AD,COLUMN(EU_Extra!Y$3),FALSE)),"")</f>
        <v/>
      </c>
      <c r="AA263" s="157">
        <f t="shared" si="67"/>
        <v>0</v>
      </c>
      <c r="AB263" s="3">
        <f t="shared" si="68"/>
        <v>0</v>
      </c>
      <c r="AC263" s="3">
        <f t="shared" si="69"/>
        <v>0</v>
      </c>
      <c r="AD263" s="3">
        <f t="shared" si="70"/>
        <v>0</v>
      </c>
      <c r="AE263" s="3" t="str">
        <f t="shared" si="71"/>
        <v/>
      </c>
      <c r="AF263" s="3"/>
      <c r="AG263" s="3"/>
      <c r="AH263" s="3"/>
      <c r="AI263" s="3"/>
      <c r="AJ263" s="3" t="str">
        <f>IFERROR(IF(VLOOKUP($A263,EU_Extra!$A:$AD,COLUMN(EU_Extra!AC$3),FALSE)=0,"",VLOOKUP($A263,EU_Extra!$A:$AD,COLUMN(EU_Extra!AC$3),FALSE)),"")</f>
        <v/>
      </c>
      <c r="AK263" s="3" t="str">
        <f>IFERROR(IF(VLOOKUP($A263,EU_Extra!$A:$AD,COLUMN(EU_Extra!AD$3),FALSE)=0,"",VLOOKUP($A263,EU_Extra!$A:$AD,COLUMN(EU_Extra!AD$3),FALSE)),"")</f>
        <v/>
      </c>
      <c r="AO263" s="85" t="str">
        <f t="shared" si="72"/>
        <v>Ausfuhr_GS</v>
      </c>
      <c r="AP263" s="2" t="str">
        <f t="shared" si="73"/>
        <v>Ausfuhr</v>
      </c>
      <c r="AQ263" s="2" t="str">
        <f t="shared" si="74"/>
        <v>GS</v>
      </c>
      <c r="AR263" s="2" t="str">
        <f>VLOOKUP(AQ263,Countries!A:B,2,FALSE)</f>
        <v>Südgeorgien und Südlichen Sandwichinseln</v>
      </c>
      <c r="AS263" s="3" t="str">
        <f t="shared" si="75"/>
        <v/>
      </c>
      <c r="AT263" s="3">
        <f t="shared" si="76"/>
        <v>0</v>
      </c>
      <c r="AU263" s="3" t="str">
        <f t="shared" si="77"/>
        <v/>
      </c>
      <c r="AV263" s="15" t="str">
        <f t="shared" si="78"/>
        <v/>
      </c>
      <c r="AW263" s="88" t="str">
        <f t="shared" si="79"/>
        <v/>
      </c>
      <c r="AX263" s="89">
        <f t="shared" si="80"/>
        <v>2.5999999999999995E-7</v>
      </c>
    </row>
    <row r="264" spans="1:50">
      <c r="A264" s="85" t="str">
        <f t="shared" si="65"/>
        <v>Ausfuhr_YD</v>
      </c>
      <c r="B264" s="2" t="str">
        <f t="shared" si="66"/>
        <v>Ausfuhr</v>
      </c>
      <c r="C264" s="1" t="str">
        <f>Countries!A263</f>
        <v>YD</v>
      </c>
      <c r="D264" s="3" t="str">
        <f>IFERROR(IF(VLOOKUP($A264,EU_Extra!$A:$AD,COLUMN(EU_Extra!#REF!),FALSE)=0,"",VLOOKUP($A264,EU_Extra!$A:$AD,COLUMN(EU_Extra!#REF!),FALSE)),"")</f>
        <v/>
      </c>
      <c r="E264" s="3" t="str">
        <f>IFERROR(IF(VLOOKUP($A264,EU_Extra!$A:$AD,COLUMN(EU_Extra!#REF!),FALSE)=0,"",VLOOKUP($A264,EU_Extra!$A:$AD,COLUMN(EU_Extra!#REF!),FALSE)),"")</f>
        <v/>
      </c>
      <c r="F264" s="3" t="str">
        <f>IFERROR(IF(VLOOKUP($A264,EU_Extra!$A:$AD,COLUMN(EU_Extra!E$3),FALSE)=0,"",VLOOKUP($A264,EU_Extra!$A:$AD,COLUMN(EU_Extra!E$3),FALSE)),"")</f>
        <v/>
      </c>
      <c r="G264" s="3" t="str">
        <f>IFERROR(IF(VLOOKUP($A264,EU_Extra!$A:$AD,COLUMN(EU_Extra!F$3),FALSE)=0,"",VLOOKUP($A264,EU_Extra!$A:$AD,COLUMN(EU_Extra!F$3),FALSE)),"")</f>
        <v/>
      </c>
      <c r="H264" s="3" t="str">
        <f>IFERROR(IF(VLOOKUP($A264,EU_Extra!$A:$AD,COLUMN(EU_Extra!G$3),FALSE)=0,"",VLOOKUP($A264,EU_Extra!$A:$AD,COLUMN(EU_Extra!G$3),FALSE)),"")</f>
        <v/>
      </c>
      <c r="I264" s="3" t="str">
        <f>IFERROR(IF(VLOOKUP($A264,EU_Extra!$A:$AD,COLUMN(EU_Extra!H$3),FALSE)=0,"",VLOOKUP($A264,EU_Extra!$A:$AD,COLUMN(EU_Extra!H$3),FALSE)),"")</f>
        <v/>
      </c>
      <c r="J264" s="3" t="str">
        <f>IFERROR(IF(VLOOKUP($A264,EU_Extra!$A:$AD,COLUMN(EU_Extra!I$3),FALSE)=0,"",VLOOKUP($A264,EU_Extra!$A:$AD,COLUMN(EU_Extra!I$3),FALSE)),"")</f>
        <v/>
      </c>
      <c r="K264" s="3" t="str">
        <f>IFERROR(IF(VLOOKUP($A264,EU_Extra!$A:$AD,COLUMN(EU_Extra!J$3),FALSE)=0,"",VLOOKUP($A264,EU_Extra!$A:$AD,COLUMN(EU_Extra!J$3),FALSE)),"")</f>
        <v/>
      </c>
      <c r="L264" s="3" t="str">
        <f>IFERROR(IF(VLOOKUP($A264,EU_Extra!$A:$AD,COLUMN(EU_Extra!K$3),FALSE)=0,"",VLOOKUP($A264,EU_Extra!$A:$AD,COLUMN(EU_Extra!K$3),FALSE)),"")</f>
        <v/>
      </c>
      <c r="M264" s="3" t="str">
        <f>IFERROR(IF(VLOOKUP($A264,EU_Extra!$A:$AD,COLUMN(EU_Extra!L$3),FALSE)=0,"",VLOOKUP($A264,EU_Extra!$A:$AD,COLUMN(EU_Extra!L$3),FALSE)),"")</f>
        <v/>
      </c>
      <c r="N264" s="3" t="str">
        <f>IFERROR(IF(VLOOKUP($A264,EU_Extra!$A:$AD,COLUMN(EU_Extra!M$3),FALSE)=0,"",VLOOKUP($A264,EU_Extra!$A:$AD,COLUMN(EU_Extra!M$3),FALSE)),"")</f>
        <v/>
      </c>
      <c r="O264" s="3" t="str">
        <f>IFERROR(IF(VLOOKUP($A264,EU_Extra!$A:$AD,COLUMN(EU_Extra!N$3),FALSE)=0,"",VLOOKUP($A264,EU_Extra!$A:$AD,COLUMN(EU_Extra!N$3),FALSE)),"")</f>
        <v/>
      </c>
      <c r="P264" s="3" t="str">
        <f>IFERROR(IF(VLOOKUP($A264,EU_Extra!$A:$AD,COLUMN(EU_Extra!O$3),FALSE)=0,"",VLOOKUP($A264,EU_Extra!$A:$AD,COLUMN(EU_Extra!O$3),FALSE)),"")</f>
        <v/>
      </c>
      <c r="Q264" s="3" t="str">
        <f>IFERROR(IF(VLOOKUP($A264,EU_Extra!$A:$AD,COLUMN(EU_Extra!P$3),FALSE)=0,"",VLOOKUP($A264,EU_Extra!$A:$AD,COLUMN(EU_Extra!P$3),FALSE)),"")</f>
        <v/>
      </c>
      <c r="R264" s="3" t="str">
        <f>IFERROR(IF(VLOOKUP($A264,EU_Extra!$A:$AD,COLUMN(EU_Extra!Q$3),FALSE)=0,"",VLOOKUP($A264,EU_Extra!$A:$AD,COLUMN(EU_Extra!Q$3),FALSE)),"")</f>
        <v/>
      </c>
      <c r="S264" s="3" t="str">
        <f>IFERROR(IF(VLOOKUP($A264,EU_Extra!$A:$AD,COLUMN(EU_Extra!R$3),FALSE)=0,"",VLOOKUP($A264,EU_Extra!$A:$AD,COLUMN(EU_Extra!R$3),FALSE)),"")</f>
        <v/>
      </c>
      <c r="T264" s="3" t="str">
        <f>IFERROR(IF(VLOOKUP($A264,EU_Extra!$A:$AD,COLUMN(EU_Extra!S$3),FALSE)=0,"",VLOOKUP($A264,EU_Extra!$A:$AD,COLUMN(EU_Extra!S$3),FALSE)),"")</f>
        <v/>
      </c>
      <c r="U264" s="3" t="str">
        <f>IFERROR(IF(VLOOKUP($A264,EU_Extra!$A:$AD,COLUMN(EU_Extra!T$3),FALSE)=0,"",VLOOKUP($A264,EU_Extra!$A:$AD,COLUMN(EU_Extra!T$3),FALSE)),"")</f>
        <v/>
      </c>
      <c r="V264" s="3" t="str">
        <f>IFERROR(IF(VLOOKUP($A264,EU_Extra!$A:$AD,COLUMN(EU_Extra!U$3),FALSE)=0,"",VLOOKUP($A264,EU_Extra!$A:$AD,COLUMN(EU_Extra!U$3),FALSE)),"")</f>
        <v/>
      </c>
      <c r="W264" s="3" t="str">
        <f>IFERROR(IF(VLOOKUP($A264,EU_Extra!$A:$AD,COLUMN(EU_Extra!V$3),FALSE)=0,"",VLOOKUP($A264,EU_Extra!$A:$AD,COLUMN(EU_Extra!V$3),FALSE)),"")</f>
        <v/>
      </c>
      <c r="X264" s="3" t="str">
        <f>IFERROR(IF(VLOOKUP($A264,EU_Extra!$A:$AD,COLUMN(EU_Extra!W$3),FALSE)=0,"",VLOOKUP($A264,EU_Extra!$A:$AD,COLUMN(EU_Extra!W$3),FALSE)),"")</f>
        <v/>
      </c>
      <c r="Y264" s="3" t="str">
        <f>IFERROR(IF(VLOOKUP($A264,EU_Extra!$A:$AD,COLUMN(EU_Extra!X$3),FALSE)=0,"",VLOOKUP($A264,EU_Extra!$A:$AD,COLUMN(EU_Extra!X$3),FALSE)),"")</f>
        <v/>
      </c>
      <c r="Z264" s="3" t="str">
        <f>IFERROR(IF(VLOOKUP($A264,EU_Extra!$A:$AD,COLUMN(EU_Extra!Y$3),FALSE)=0,"",VLOOKUP($A264,EU_Extra!$A:$AD,COLUMN(EU_Extra!Y$3),FALSE)),"")</f>
        <v/>
      </c>
      <c r="AA264" s="157">
        <f t="shared" si="67"/>
        <v>0</v>
      </c>
      <c r="AB264" s="3">
        <f t="shared" si="68"/>
        <v>0</v>
      </c>
      <c r="AC264" s="3">
        <f t="shared" si="69"/>
        <v>0</v>
      </c>
      <c r="AD264" s="3">
        <f t="shared" si="70"/>
        <v>0</v>
      </c>
      <c r="AE264" s="3" t="str">
        <f t="shared" si="71"/>
        <v/>
      </c>
      <c r="AF264" s="3"/>
      <c r="AG264" s="3"/>
      <c r="AH264" s="3"/>
      <c r="AI264" s="3"/>
      <c r="AJ264" s="3" t="str">
        <f>IFERROR(IF(VLOOKUP($A264,EU_Extra!$A:$AD,COLUMN(EU_Extra!AC$3),FALSE)=0,"",VLOOKUP($A264,EU_Extra!$A:$AD,COLUMN(EU_Extra!AC$3),FALSE)),"")</f>
        <v/>
      </c>
      <c r="AK264" s="3" t="str">
        <f>IFERROR(IF(VLOOKUP($A264,EU_Extra!$A:$AD,COLUMN(EU_Extra!AD$3),FALSE)=0,"",VLOOKUP($A264,EU_Extra!$A:$AD,COLUMN(EU_Extra!AD$3),FALSE)),"")</f>
        <v/>
      </c>
      <c r="AO264" s="85" t="str">
        <f t="shared" si="72"/>
        <v>Ausfuhr_YD</v>
      </c>
      <c r="AP264" s="2" t="str">
        <f t="shared" si="73"/>
        <v>Ausfuhr</v>
      </c>
      <c r="AQ264" s="2" t="str">
        <f t="shared" si="74"/>
        <v>YD</v>
      </c>
      <c r="AR264" s="2" t="str">
        <f>VLOOKUP(AQ264,Countries!A:B,2,FALSE)</f>
        <v>Südjemen</v>
      </c>
      <c r="AS264" s="3" t="str">
        <f t="shared" si="75"/>
        <v/>
      </c>
      <c r="AT264" s="3">
        <f t="shared" si="76"/>
        <v>0</v>
      </c>
      <c r="AU264" s="3" t="str">
        <f t="shared" si="77"/>
        <v/>
      </c>
      <c r="AV264" s="15" t="str">
        <f t="shared" si="78"/>
        <v/>
      </c>
      <c r="AW264" s="88" t="str">
        <f t="shared" si="79"/>
        <v/>
      </c>
      <c r="AX264" s="89">
        <f t="shared" si="80"/>
        <v>2.6099999999999997E-7</v>
      </c>
    </row>
    <row r="265" spans="1:50">
      <c r="A265" s="85" t="str">
        <f t="shared" si="65"/>
        <v>Ausfuhr_SR</v>
      </c>
      <c r="B265" s="2" t="str">
        <f t="shared" si="66"/>
        <v>Ausfuhr</v>
      </c>
      <c r="C265" s="1" t="str">
        <f>Countries!A264</f>
        <v>SR</v>
      </c>
      <c r="D265" s="3" t="str">
        <f>IFERROR(IF(VLOOKUP($A265,EU_Extra!$A:$AD,COLUMN(EU_Extra!#REF!),FALSE)=0,"",VLOOKUP($A265,EU_Extra!$A:$AD,COLUMN(EU_Extra!#REF!),FALSE)),"")</f>
        <v/>
      </c>
      <c r="E265" s="3" t="str">
        <f>IFERROR(IF(VLOOKUP($A265,EU_Extra!$A:$AD,COLUMN(EU_Extra!#REF!),FALSE)=0,"",VLOOKUP($A265,EU_Extra!$A:$AD,COLUMN(EU_Extra!#REF!),FALSE)),"")</f>
        <v/>
      </c>
      <c r="F265" s="3">
        <f>IFERROR(IF(VLOOKUP($A265,EU_Extra!$A:$AD,COLUMN(EU_Extra!E$3),FALSE)=0,"",VLOOKUP($A265,EU_Extra!$A:$AD,COLUMN(EU_Extra!E$3),FALSE)),"")</f>
        <v>5.0663839999999993</v>
      </c>
      <c r="G265" s="3">
        <f>IFERROR(IF(VLOOKUP($A265,EU_Extra!$A:$AD,COLUMN(EU_Extra!F$3),FALSE)=0,"",VLOOKUP($A265,EU_Extra!$A:$AD,COLUMN(EU_Extra!F$3),FALSE)),"")</f>
        <v>5.2660600000000004</v>
      </c>
      <c r="H265" s="3">
        <f>IFERROR(IF(VLOOKUP($A265,EU_Extra!$A:$AD,COLUMN(EU_Extra!G$3),FALSE)=0,"",VLOOKUP($A265,EU_Extra!$A:$AD,COLUMN(EU_Extra!G$3),FALSE)),"")</f>
        <v>5.9364999999999997</v>
      </c>
      <c r="I265" s="3">
        <f>IFERROR(IF(VLOOKUP($A265,EU_Extra!$A:$AD,COLUMN(EU_Extra!H$3),FALSE)=0,"",VLOOKUP($A265,EU_Extra!$A:$AD,COLUMN(EU_Extra!H$3),FALSE)),"")</f>
        <v>5.8132999999999999</v>
      </c>
      <c r="J265" s="3">
        <f>IFERROR(IF(VLOOKUP($A265,EU_Extra!$A:$AD,COLUMN(EU_Extra!I$3),FALSE)=0,"",VLOOKUP($A265,EU_Extra!$A:$AD,COLUMN(EU_Extra!I$3),FALSE)),"")</f>
        <v>5.7212999999999994</v>
      </c>
      <c r="K265" s="3">
        <f>IFERROR(IF(VLOOKUP($A265,EU_Extra!$A:$AD,COLUMN(EU_Extra!J$3),FALSE)=0,"",VLOOKUP($A265,EU_Extra!$A:$AD,COLUMN(EU_Extra!J$3),FALSE)),"")</f>
        <v>1.0390999999999999</v>
      </c>
      <c r="L265" s="3">
        <f>IFERROR(IF(VLOOKUP($A265,EU_Extra!$A:$AD,COLUMN(EU_Extra!K$3),FALSE)=0,"",VLOOKUP($A265,EU_Extra!$A:$AD,COLUMN(EU_Extra!K$3),FALSE)),"")</f>
        <v>0.2339</v>
      </c>
      <c r="M265" s="3">
        <f>IFERROR(IF(VLOOKUP($A265,EU_Extra!$A:$AD,COLUMN(EU_Extra!L$3),FALSE)=0,"",VLOOKUP($A265,EU_Extra!$A:$AD,COLUMN(EU_Extra!L$3),FALSE)),"")</f>
        <v>1.0644799999999999</v>
      </c>
      <c r="N265" s="3">
        <f>IFERROR(IF(VLOOKUP($A265,EU_Extra!$A:$AD,COLUMN(EU_Extra!M$3),FALSE)=0,"",VLOOKUP($A265,EU_Extra!$A:$AD,COLUMN(EU_Extra!M$3),FALSE)),"")</f>
        <v>3.6484627999999999</v>
      </c>
      <c r="O265" s="3">
        <f>IFERROR(IF(VLOOKUP($A265,EU_Extra!$A:$AD,COLUMN(EU_Extra!N$3),FALSE)=0,"",VLOOKUP($A265,EU_Extra!$A:$AD,COLUMN(EU_Extra!N$3),FALSE)),"")</f>
        <v>0.61080560000000006</v>
      </c>
      <c r="P265" s="3">
        <f>IFERROR(IF(VLOOKUP($A265,EU_Extra!$A:$AD,COLUMN(EU_Extra!O$3),FALSE)=0,"",VLOOKUP($A265,EU_Extra!$A:$AD,COLUMN(EU_Extra!O$3),FALSE)),"")</f>
        <v>3.7529815599999998</v>
      </c>
      <c r="Q265" s="3">
        <f>IFERROR(IF(VLOOKUP($A265,EU_Extra!$A:$AD,COLUMN(EU_Extra!P$3),FALSE)=0,"",VLOOKUP($A265,EU_Extra!$A:$AD,COLUMN(EU_Extra!P$3),FALSE)),"")</f>
        <v>2.1645125200000002</v>
      </c>
      <c r="R265" s="3">
        <f>IFERROR(IF(VLOOKUP($A265,EU_Extra!$A:$AD,COLUMN(EU_Extra!Q$3),FALSE)=0,"",VLOOKUP($A265,EU_Extra!$A:$AD,COLUMN(EU_Extra!Q$3),FALSE)),"")</f>
        <v>1.26352164</v>
      </c>
      <c r="S265" s="3">
        <f>IFERROR(IF(VLOOKUP($A265,EU_Extra!$A:$AD,COLUMN(EU_Extra!R$3),FALSE)=0,"",VLOOKUP($A265,EU_Extra!$A:$AD,COLUMN(EU_Extra!R$3),FALSE)),"")</f>
        <v>1.4836798</v>
      </c>
      <c r="T265" s="3">
        <f>IFERROR(IF(VLOOKUP($A265,EU_Extra!$A:$AD,COLUMN(EU_Extra!S$3),FALSE)=0,"",VLOOKUP($A265,EU_Extra!$A:$AD,COLUMN(EU_Extra!S$3),FALSE)),"")</f>
        <v>1.2160879199999999</v>
      </c>
      <c r="U265" s="3">
        <f>IFERROR(IF(VLOOKUP($A265,EU_Extra!$A:$AD,COLUMN(EU_Extra!T$3),FALSE)=0,"",VLOOKUP($A265,EU_Extra!$A:$AD,COLUMN(EU_Extra!T$3),FALSE)),"")</f>
        <v>0.99397215999999999</v>
      </c>
      <c r="V265" s="3">
        <f>IFERROR(IF(VLOOKUP($A265,EU_Extra!$A:$AD,COLUMN(EU_Extra!U$3),FALSE)=0,"",VLOOKUP($A265,EU_Extra!$A:$AD,COLUMN(EU_Extra!U$3),FALSE)),"")</f>
        <v>3.7899803599999999</v>
      </c>
      <c r="W265" s="3">
        <f>IFERROR(IF(VLOOKUP($A265,EU_Extra!$A:$AD,COLUMN(EU_Extra!V$3),FALSE)=0,"",VLOOKUP($A265,EU_Extra!$A:$AD,COLUMN(EU_Extra!V$3),FALSE)),"")</f>
        <v>0.82083611999999995</v>
      </c>
      <c r="X265" s="3">
        <f>IFERROR(IF(VLOOKUP($A265,EU_Extra!$A:$AD,COLUMN(EU_Extra!W$3),FALSE)=0,"",VLOOKUP($A265,EU_Extra!$A:$AD,COLUMN(EU_Extra!W$3),FALSE)),"")</f>
        <v>0.50220796000000001</v>
      </c>
      <c r="Y265" s="3">
        <f>IFERROR(IF(VLOOKUP($A265,EU_Extra!$A:$AD,COLUMN(EU_Extra!X$3),FALSE)=0,"",VLOOKUP($A265,EU_Extra!$A:$AD,COLUMN(EU_Extra!X$3),FALSE)),"")</f>
        <v>1.2195514000000001</v>
      </c>
      <c r="Z265" s="3">
        <f>IFERROR(IF(VLOOKUP($A265,EU_Extra!$A:$AD,COLUMN(EU_Extra!Y$3),FALSE)=0,"",VLOOKUP($A265,EU_Extra!$A:$AD,COLUMN(EU_Extra!Y$3),FALSE)),"")</f>
        <v>0.85695712000000002</v>
      </c>
      <c r="AA265" s="157">
        <f t="shared" si="67"/>
        <v>5.8236999999999997</v>
      </c>
      <c r="AB265" s="3">
        <f t="shared" si="68"/>
        <v>1.2312466266666666</v>
      </c>
      <c r="AC265" s="3">
        <f t="shared" si="69"/>
        <v>1.7043414799999999</v>
      </c>
      <c r="AD265" s="3">
        <f t="shared" si="70"/>
        <v>0.84753182666666671</v>
      </c>
      <c r="AE265" s="3">
        <f t="shared" si="71"/>
        <v>1.03825426</v>
      </c>
      <c r="AF265" s="3"/>
      <c r="AG265" s="3"/>
      <c r="AH265" s="3"/>
      <c r="AI265" s="3"/>
      <c r="AJ265" s="3" t="str">
        <f>IFERROR(IF(VLOOKUP($A265,EU_Extra!$A:$AD,COLUMN(EU_Extra!AC$3),FALSE)=0,"",VLOOKUP($A265,EU_Extra!$A:$AD,COLUMN(EU_Extra!AC$3),FALSE)),"")</f>
        <v/>
      </c>
      <c r="AK265" s="3" t="str">
        <f>IFERROR(IF(VLOOKUP($A265,EU_Extra!$A:$AD,COLUMN(EU_Extra!AD$3),FALSE)=0,"",VLOOKUP($A265,EU_Extra!$A:$AD,COLUMN(EU_Extra!AD$3),FALSE)),"")</f>
        <v/>
      </c>
      <c r="AO265" s="85" t="str">
        <f t="shared" si="72"/>
        <v>Ausfuhr_SR</v>
      </c>
      <c r="AP265" s="2" t="str">
        <f t="shared" si="73"/>
        <v>Ausfuhr</v>
      </c>
      <c r="AQ265" s="2" t="str">
        <f t="shared" si="74"/>
        <v>SR</v>
      </c>
      <c r="AR265" s="2" t="str">
        <f>VLOOKUP(AQ265,Countries!A:B,2,FALSE)</f>
        <v>Suriname</v>
      </c>
      <c r="AS265" s="3">
        <f t="shared" si="75"/>
        <v>0.85695712000000002</v>
      </c>
      <c r="AT265" s="3">
        <f t="shared" si="76"/>
        <v>0.84753182666666671</v>
      </c>
      <c r="AU265" s="3">
        <f t="shared" si="77"/>
        <v>-9.4252933333333067E-3</v>
      </c>
      <c r="AV265" s="15">
        <f t="shared" si="78"/>
        <v>-1.0998296869938915E-2</v>
      </c>
      <c r="AW265" s="88">
        <f t="shared" si="79"/>
        <v>8.8226627950507483E-4</v>
      </c>
      <c r="AX265" s="89">
        <f t="shared" si="80"/>
        <v>5.8653672589827771E-4</v>
      </c>
    </row>
    <row r="266" spans="1:50">
      <c r="A266" s="85" t="str">
        <f t="shared" si="65"/>
        <v>Ausfuhr_SJ</v>
      </c>
      <c r="B266" s="2" t="str">
        <f t="shared" si="66"/>
        <v>Ausfuhr</v>
      </c>
      <c r="C266" s="1" t="str">
        <f>Countries!A265</f>
        <v>SJ</v>
      </c>
      <c r="D266" s="3" t="str">
        <f>IFERROR(IF(VLOOKUP($A266,EU_Extra!$A:$AD,COLUMN(EU_Extra!#REF!),FALSE)=0,"",VLOOKUP($A266,EU_Extra!$A:$AD,COLUMN(EU_Extra!#REF!),FALSE)),"")</f>
        <v/>
      </c>
      <c r="E266" s="3" t="str">
        <f>IFERROR(IF(VLOOKUP($A266,EU_Extra!$A:$AD,COLUMN(EU_Extra!#REF!),FALSE)=0,"",VLOOKUP($A266,EU_Extra!$A:$AD,COLUMN(EU_Extra!#REF!),FALSE)),"")</f>
        <v/>
      </c>
      <c r="F266" s="3" t="str">
        <f>IFERROR(IF(VLOOKUP($A266,EU_Extra!$A:$AD,COLUMN(EU_Extra!E$3),FALSE)=0,"",VLOOKUP($A266,EU_Extra!$A:$AD,COLUMN(EU_Extra!E$3),FALSE)),"")</f>
        <v/>
      </c>
      <c r="G266" s="3" t="str">
        <f>IFERROR(IF(VLOOKUP($A266,EU_Extra!$A:$AD,COLUMN(EU_Extra!F$3),FALSE)=0,"",VLOOKUP($A266,EU_Extra!$A:$AD,COLUMN(EU_Extra!F$3),FALSE)),"")</f>
        <v/>
      </c>
      <c r="H266" s="3" t="str">
        <f>IFERROR(IF(VLOOKUP($A266,EU_Extra!$A:$AD,COLUMN(EU_Extra!G$3),FALSE)=0,"",VLOOKUP($A266,EU_Extra!$A:$AD,COLUMN(EU_Extra!G$3),FALSE)),"")</f>
        <v/>
      </c>
      <c r="I266" s="3" t="str">
        <f>IFERROR(IF(VLOOKUP($A266,EU_Extra!$A:$AD,COLUMN(EU_Extra!H$3),FALSE)=0,"",VLOOKUP($A266,EU_Extra!$A:$AD,COLUMN(EU_Extra!H$3),FALSE)),"")</f>
        <v/>
      </c>
      <c r="J266" s="3" t="str">
        <f>IFERROR(IF(VLOOKUP($A266,EU_Extra!$A:$AD,COLUMN(EU_Extra!I$3),FALSE)=0,"",VLOOKUP($A266,EU_Extra!$A:$AD,COLUMN(EU_Extra!I$3),FALSE)),"")</f>
        <v/>
      </c>
      <c r="K266" s="3" t="str">
        <f>IFERROR(IF(VLOOKUP($A266,EU_Extra!$A:$AD,COLUMN(EU_Extra!J$3),FALSE)=0,"",VLOOKUP($A266,EU_Extra!$A:$AD,COLUMN(EU_Extra!J$3),FALSE)),"")</f>
        <v/>
      </c>
      <c r="L266" s="3" t="str">
        <f>IFERROR(IF(VLOOKUP($A266,EU_Extra!$A:$AD,COLUMN(EU_Extra!K$3),FALSE)=0,"",VLOOKUP($A266,EU_Extra!$A:$AD,COLUMN(EU_Extra!K$3),FALSE)),"")</f>
        <v/>
      </c>
      <c r="M266" s="3" t="str">
        <f>IFERROR(IF(VLOOKUP($A266,EU_Extra!$A:$AD,COLUMN(EU_Extra!L$3),FALSE)=0,"",VLOOKUP($A266,EU_Extra!$A:$AD,COLUMN(EU_Extra!L$3),FALSE)),"")</f>
        <v/>
      </c>
      <c r="N266" s="3" t="str">
        <f>IFERROR(IF(VLOOKUP($A266,EU_Extra!$A:$AD,COLUMN(EU_Extra!M$3),FALSE)=0,"",VLOOKUP($A266,EU_Extra!$A:$AD,COLUMN(EU_Extra!M$3),FALSE)),"")</f>
        <v/>
      </c>
      <c r="O266" s="3" t="str">
        <f>IFERROR(IF(VLOOKUP($A266,EU_Extra!$A:$AD,COLUMN(EU_Extra!N$3),FALSE)=0,"",VLOOKUP($A266,EU_Extra!$A:$AD,COLUMN(EU_Extra!N$3),FALSE)),"")</f>
        <v/>
      </c>
      <c r="P266" s="3" t="str">
        <f>IFERROR(IF(VLOOKUP($A266,EU_Extra!$A:$AD,COLUMN(EU_Extra!O$3),FALSE)=0,"",VLOOKUP($A266,EU_Extra!$A:$AD,COLUMN(EU_Extra!O$3),FALSE)),"")</f>
        <v/>
      </c>
      <c r="Q266" s="3" t="str">
        <f>IFERROR(IF(VLOOKUP($A266,EU_Extra!$A:$AD,COLUMN(EU_Extra!P$3),FALSE)=0,"",VLOOKUP($A266,EU_Extra!$A:$AD,COLUMN(EU_Extra!P$3),FALSE)),"")</f>
        <v/>
      </c>
      <c r="R266" s="3" t="str">
        <f>IFERROR(IF(VLOOKUP($A266,EU_Extra!$A:$AD,COLUMN(EU_Extra!Q$3),FALSE)=0,"",VLOOKUP($A266,EU_Extra!$A:$AD,COLUMN(EU_Extra!Q$3),FALSE)),"")</f>
        <v/>
      </c>
      <c r="S266" s="3" t="str">
        <f>IFERROR(IF(VLOOKUP($A266,EU_Extra!$A:$AD,COLUMN(EU_Extra!R$3),FALSE)=0,"",VLOOKUP($A266,EU_Extra!$A:$AD,COLUMN(EU_Extra!R$3),FALSE)),"")</f>
        <v/>
      </c>
      <c r="T266" s="3" t="str">
        <f>IFERROR(IF(VLOOKUP($A266,EU_Extra!$A:$AD,COLUMN(EU_Extra!S$3),FALSE)=0,"",VLOOKUP($A266,EU_Extra!$A:$AD,COLUMN(EU_Extra!S$3),FALSE)),"")</f>
        <v/>
      </c>
      <c r="U266" s="3" t="str">
        <f>IFERROR(IF(VLOOKUP($A266,EU_Extra!$A:$AD,COLUMN(EU_Extra!T$3),FALSE)=0,"",VLOOKUP($A266,EU_Extra!$A:$AD,COLUMN(EU_Extra!T$3),FALSE)),"")</f>
        <v/>
      </c>
      <c r="V266" s="3" t="str">
        <f>IFERROR(IF(VLOOKUP($A266,EU_Extra!$A:$AD,COLUMN(EU_Extra!U$3),FALSE)=0,"",VLOOKUP($A266,EU_Extra!$A:$AD,COLUMN(EU_Extra!U$3),FALSE)),"")</f>
        <v/>
      </c>
      <c r="W266" s="3" t="str">
        <f>IFERROR(IF(VLOOKUP($A266,EU_Extra!$A:$AD,COLUMN(EU_Extra!V$3),FALSE)=0,"",VLOOKUP($A266,EU_Extra!$A:$AD,COLUMN(EU_Extra!V$3),FALSE)),"")</f>
        <v/>
      </c>
      <c r="X266" s="3" t="str">
        <f>IFERROR(IF(VLOOKUP($A266,EU_Extra!$A:$AD,COLUMN(EU_Extra!W$3),FALSE)=0,"",VLOOKUP($A266,EU_Extra!$A:$AD,COLUMN(EU_Extra!W$3),FALSE)),"")</f>
        <v/>
      </c>
      <c r="Y266" s="3" t="str">
        <f>IFERROR(IF(VLOOKUP($A266,EU_Extra!$A:$AD,COLUMN(EU_Extra!X$3),FALSE)=0,"",VLOOKUP($A266,EU_Extra!$A:$AD,COLUMN(EU_Extra!X$3),FALSE)),"")</f>
        <v/>
      </c>
      <c r="Z266" s="3" t="str">
        <f>IFERROR(IF(VLOOKUP($A266,EU_Extra!$A:$AD,COLUMN(EU_Extra!Y$3),FALSE)=0,"",VLOOKUP($A266,EU_Extra!$A:$AD,COLUMN(EU_Extra!Y$3),FALSE)),"")</f>
        <v/>
      </c>
      <c r="AA266" s="157">
        <f t="shared" si="67"/>
        <v>0</v>
      </c>
      <c r="AB266" s="3">
        <f t="shared" si="68"/>
        <v>0</v>
      </c>
      <c r="AC266" s="3">
        <f t="shared" si="69"/>
        <v>0</v>
      </c>
      <c r="AD266" s="3">
        <f t="shared" si="70"/>
        <v>0</v>
      </c>
      <c r="AE266" s="3" t="str">
        <f t="shared" si="71"/>
        <v/>
      </c>
      <c r="AF266" s="3"/>
      <c r="AG266" s="3"/>
      <c r="AH266" s="3"/>
      <c r="AI266" s="3"/>
      <c r="AJ266" s="3" t="str">
        <f>IFERROR(IF(VLOOKUP($A266,EU_Extra!$A:$AD,COLUMN(EU_Extra!AC$3),FALSE)=0,"",VLOOKUP($A266,EU_Extra!$A:$AD,COLUMN(EU_Extra!AC$3),FALSE)),"")</f>
        <v/>
      </c>
      <c r="AK266" s="3" t="str">
        <f>IFERROR(IF(VLOOKUP($A266,EU_Extra!$A:$AD,COLUMN(EU_Extra!AD$3),FALSE)=0,"",VLOOKUP($A266,EU_Extra!$A:$AD,COLUMN(EU_Extra!AD$3),FALSE)),"")</f>
        <v/>
      </c>
      <c r="AO266" s="85" t="str">
        <f t="shared" si="72"/>
        <v>Ausfuhr_SJ</v>
      </c>
      <c r="AP266" s="2" t="str">
        <f t="shared" si="73"/>
        <v>Ausfuhr</v>
      </c>
      <c r="AQ266" s="2" t="str">
        <f t="shared" si="74"/>
        <v>SJ</v>
      </c>
      <c r="AR266" s="2" t="str">
        <f>VLOOKUP(AQ266,Countries!A:B,2,FALSE)</f>
        <v>Svalbard</v>
      </c>
      <c r="AS266" s="3" t="str">
        <f t="shared" si="75"/>
        <v/>
      </c>
      <c r="AT266" s="3">
        <f t="shared" si="76"/>
        <v>0</v>
      </c>
      <c r="AU266" s="3" t="str">
        <f t="shared" si="77"/>
        <v/>
      </c>
      <c r="AV266" s="15" t="str">
        <f t="shared" si="78"/>
        <v/>
      </c>
      <c r="AW266" s="88" t="str">
        <f t="shared" si="79"/>
        <v/>
      </c>
      <c r="AX266" s="89">
        <f t="shared" si="80"/>
        <v>2.6299999999999996E-7</v>
      </c>
    </row>
    <row r="267" spans="1:50">
      <c r="A267" s="85" t="str">
        <f t="shared" si="65"/>
        <v>Ausfuhr_SZ</v>
      </c>
      <c r="B267" s="2" t="str">
        <f t="shared" si="66"/>
        <v>Ausfuhr</v>
      </c>
      <c r="C267" s="1" t="str">
        <f>Countries!A266</f>
        <v>SZ</v>
      </c>
      <c r="D267" s="3" t="str">
        <f>IFERROR(IF(VLOOKUP($A267,EU_Extra!$A:$AD,COLUMN(EU_Extra!#REF!),FALSE)=0,"",VLOOKUP($A267,EU_Extra!$A:$AD,COLUMN(EU_Extra!#REF!),FALSE)),"")</f>
        <v/>
      </c>
      <c r="E267" s="3" t="str">
        <f>IFERROR(IF(VLOOKUP($A267,EU_Extra!$A:$AD,COLUMN(EU_Extra!#REF!),FALSE)=0,"",VLOOKUP($A267,EU_Extra!$A:$AD,COLUMN(EU_Extra!#REF!),FALSE)),"")</f>
        <v/>
      </c>
      <c r="F267" s="3" t="str">
        <f>IFERROR(IF(VLOOKUP($A267,EU_Extra!$A:$AD,COLUMN(EU_Extra!E$3),FALSE)=0,"",VLOOKUP($A267,EU_Extra!$A:$AD,COLUMN(EU_Extra!E$3),FALSE)),"")</f>
        <v/>
      </c>
      <c r="G267" s="3" t="str">
        <f>IFERROR(IF(VLOOKUP($A267,EU_Extra!$A:$AD,COLUMN(EU_Extra!F$3),FALSE)=0,"",VLOOKUP($A267,EU_Extra!$A:$AD,COLUMN(EU_Extra!F$3),FALSE)),"")</f>
        <v/>
      </c>
      <c r="H267" s="3">
        <f>IFERROR(IF(VLOOKUP($A267,EU_Extra!$A:$AD,COLUMN(EU_Extra!G$3),FALSE)=0,"",VLOOKUP($A267,EU_Extra!$A:$AD,COLUMN(EU_Extra!G$3),FALSE)),"")</f>
        <v>2.9999999999999997E-4</v>
      </c>
      <c r="I267" s="3" t="str">
        <f>IFERROR(IF(VLOOKUP($A267,EU_Extra!$A:$AD,COLUMN(EU_Extra!H$3),FALSE)=0,"",VLOOKUP($A267,EU_Extra!$A:$AD,COLUMN(EU_Extra!H$3),FALSE)),"")</f>
        <v/>
      </c>
      <c r="J267" s="3">
        <f>IFERROR(IF(VLOOKUP($A267,EU_Extra!$A:$AD,COLUMN(EU_Extra!I$3),FALSE)=0,"",VLOOKUP($A267,EU_Extra!$A:$AD,COLUMN(EU_Extra!I$3),FALSE)),"")</f>
        <v>4.6000000000000001E-4</v>
      </c>
      <c r="K267" s="3" t="str">
        <f>IFERROR(IF(VLOOKUP($A267,EU_Extra!$A:$AD,COLUMN(EU_Extra!J$3),FALSE)=0,"",VLOOKUP($A267,EU_Extra!$A:$AD,COLUMN(EU_Extra!J$3),FALSE)),"")</f>
        <v/>
      </c>
      <c r="L267" s="3" t="str">
        <f>IFERROR(IF(VLOOKUP($A267,EU_Extra!$A:$AD,COLUMN(EU_Extra!K$3),FALSE)=0,"",VLOOKUP($A267,EU_Extra!$A:$AD,COLUMN(EU_Extra!K$3),FALSE)),"")</f>
        <v/>
      </c>
      <c r="M267" s="3" t="str">
        <f>IFERROR(IF(VLOOKUP($A267,EU_Extra!$A:$AD,COLUMN(EU_Extra!L$3),FALSE)=0,"",VLOOKUP($A267,EU_Extra!$A:$AD,COLUMN(EU_Extra!L$3),FALSE)),"")</f>
        <v/>
      </c>
      <c r="N267" s="3" t="str">
        <f>IFERROR(IF(VLOOKUP($A267,EU_Extra!$A:$AD,COLUMN(EU_Extra!M$3),FALSE)=0,"",VLOOKUP($A267,EU_Extra!$A:$AD,COLUMN(EU_Extra!M$3),FALSE)),"")</f>
        <v/>
      </c>
      <c r="O267" s="3" t="str">
        <f>IFERROR(IF(VLOOKUP($A267,EU_Extra!$A:$AD,COLUMN(EU_Extra!N$3),FALSE)=0,"",VLOOKUP($A267,EU_Extra!$A:$AD,COLUMN(EU_Extra!N$3),FALSE)),"")</f>
        <v/>
      </c>
      <c r="P267" s="3" t="str">
        <f>IFERROR(IF(VLOOKUP($A267,EU_Extra!$A:$AD,COLUMN(EU_Extra!O$3),FALSE)=0,"",VLOOKUP($A267,EU_Extra!$A:$AD,COLUMN(EU_Extra!O$3),FALSE)),"")</f>
        <v/>
      </c>
      <c r="Q267" s="3" t="str">
        <f>IFERROR(IF(VLOOKUP($A267,EU_Extra!$A:$AD,COLUMN(EU_Extra!P$3),FALSE)=0,"",VLOOKUP($A267,EU_Extra!$A:$AD,COLUMN(EU_Extra!P$3),FALSE)),"")</f>
        <v/>
      </c>
      <c r="R267" s="3" t="str">
        <f>IFERROR(IF(VLOOKUP($A267,EU_Extra!$A:$AD,COLUMN(EU_Extra!Q$3),FALSE)=0,"",VLOOKUP($A267,EU_Extra!$A:$AD,COLUMN(EU_Extra!Q$3),FALSE)),"")</f>
        <v/>
      </c>
      <c r="S267" s="3" t="str">
        <f>IFERROR(IF(VLOOKUP($A267,EU_Extra!$A:$AD,COLUMN(EU_Extra!R$3),FALSE)=0,"",VLOOKUP($A267,EU_Extra!$A:$AD,COLUMN(EU_Extra!R$3),FALSE)),"")</f>
        <v/>
      </c>
      <c r="T267" s="3" t="str">
        <f>IFERROR(IF(VLOOKUP($A267,EU_Extra!$A:$AD,COLUMN(EU_Extra!S$3),FALSE)=0,"",VLOOKUP($A267,EU_Extra!$A:$AD,COLUMN(EU_Extra!S$3),FALSE)),"")</f>
        <v/>
      </c>
      <c r="U267" s="3">
        <f>IFERROR(IF(VLOOKUP($A267,EU_Extra!$A:$AD,COLUMN(EU_Extra!T$3),FALSE)=0,"",VLOOKUP($A267,EU_Extra!$A:$AD,COLUMN(EU_Extra!T$3),FALSE)),"")</f>
        <v>9.9999999999999995E-7</v>
      </c>
      <c r="V267" s="3" t="str">
        <f>IFERROR(IF(VLOOKUP($A267,EU_Extra!$A:$AD,COLUMN(EU_Extra!U$3),FALSE)=0,"",VLOOKUP($A267,EU_Extra!$A:$AD,COLUMN(EU_Extra!U$3),FALSE)),"")</f>
        <v/>
      </c>
      <c r="W267" s="3" t="str">
        <f>IFERROR(IF(VLOOKUP($A267,EU_Extra!$A:$AD,COLUMN(EU_Extra!V$3),FALSE)=0,"",VLOOKUP($A267,EU_Extra!$A:$AD,COLUMN(EU_Extra!V$3),FALSE)),"")</f>
        <v/>
      </c>
      <c r="X267" s="3" t="str">
        <f>IFERROR(IF(VLOOKUP($A267,EU_Extra!$A:$AD,COLUMN(EU_Extra!W$3),FALSE)=0,"",VLOOKUP($A267,EU_Extra!$A:$AD,COLUMN(EU_Extra!W$3),FALSE)),"")</f>
        <v/>
      </c>
      <c r="Y267" s="3" t="str">
        <f>IFERROR(IF(VLOOKUP($A267,EU_Extra!$A:$AD,COLUMN(EU_Extra!X$3),FALSE)=0,"",VLOOKUP($A267,EU_Extra!$A:$AD,COLUMN(EU_Extra!X$3),FALSE)),"")</f>
        <v/>
      </c>
      <c r="Z267" s="3" t="str">
        <f>IFERROR(IF(VLOOKUP($A267,EU_Extra!$A:$AD,COLUMN(EU_Extra!Y$3),FALSE)=0,"",VLOOKUP($A267,EU_Extra!$A:$AD,COLUMN(EU_Extra!Y$3),FALSE)),"")</f>
        <v/>
      </c>
      <c r="AA267" s="157">
        <f t="shared" si="67"/>
        <v>3.8000000000000002E-4</v>
      </c>
      <c r="AB267" s="3">
        <f t="shared" si="68"/>
        <v>9.9999999999999995E-7</v>
      </c>
      <c r="AC267" s="3">
        <f t="shared" si="69"/>
        <v>0</v>
      </c>
      <c r="AD267" s="3">
        <f t="shared" si="70"/>
        <v>0</v>
      </c>
      <c r="AE267" s="3" t="str">
        <f t="shared" si="71"/>
        <v/>
      </c>
      <c r="AF267" s="3"/>
      <c r="AG267" s="3"/>
      <c r="AH267" s="3"/>
      <c r="AI267" s="3"/>
      <c r="AJ267" s="3" t="str">
        <f>IFERROR(IF(VLOOKUP($A267,EU_Extra!$A:$AD,COLUMN(EU_Extra!AC$3),FALSE)=0,"",VLOOKUP($A267,EU_Extra!$A:$AD,COLUMN(EU_Extra!AC$3),FALSE)),"")</f>
        <v/>
      </c>
      <c r="AK267" s="3" t="str">
        <f>IFERROR(IF(VLOOKUP($A267,EU_Extra!$A:$AD,COLUMN(EU_Extra!AD$3),FALSE)=0,"",VLOOKUP($A267,EU_Extra!$A:$AD,COLUMN(EU_Extra!AD$3),FALSE)),"")</f>
        <v/>
      </c>
      <c r="AO267" s="85" t="str">
        <f t="shared" si="72"/>
        <v>Ausfuhr_SZ</v>
      </c>
      <c r="AP267" s="2" t="str">
        <f t="shared" si="73"/>
        <v>Ausfuhr</v>
      </c>
      <c r="AQ267" s="2" t="str">
        <f t="shared" si="74"/>
        <v>SZ</v>
      </c>
      <c r="AR267" s="2" t="str">
        <f>VLOOKUP(AQ267,Countries!A:B,2,FALSE)</f>
        <v>Swasiland</v>
      </c>
      <c r="AS267" s="3" t="str">
        <f t="shared" si="75"/>
        <v/>
      </c>
      <c r="AT267" s="3">
        <f t="shared" si="76"/>
        <v>0</v>
      </c>
      <c r="AU267" s="3" t="str">
        <f t="shared" si="77"/>
        <v/>
      </c>
      <c r="AV267" s="15" t="str">
        <f t="shared" si="78"/>
        <v/>
      </c>
      <c r="AW267" s="88" t="str">
        <f t="shared" si="79"/>
        <v/>
      </c>
      <c r="AX267" s="89">
        <f t="shared" si="80"/>
        <v>2.6399999999999998E-7</v>
      </c>
    </row>
    <row r="268" spans="1:50">
      <c r="A268" s="85" t="str">
        <f t="shared" si="65"/>
        <v>Ausfuhr_TJ</v>
      </c>
      <c r="B268" s="2" t="str">
        <f t="shared" si="66"/>
        <v>Ausfuhr</v>
      </c>
      <c r="C268" s="1" t="str">
        <f>Countries!A267</f>
        <v>TJ</v>
      </c>
      <c r="D268" s="3" t="str">
        <f>IFERROR(IF(VLOOKUP($A268,EU_Extra!$A:$AD,COLUMN(EU_Extra!#REF!),FALSE)=0,"",VLOOKUP($A268,EU_Extra!$A:$AD,COLUMN(EU_Extra!#REF!),FALSE)),"")</f>
        <v/>
      </c>
      <c r="E268" s="3" t="str">
        <f>IFERROR(IF(VLOOKUP($A268,EU_Extra!$A:$AD,COLUMN(EU_Extra!#REF!),FALSE)=0,"",VLOOKUP($A268,EU_Extra!$A:$AD,COLUMN(EU_Extra!#REF!),FALSE)),"")</f>
        <v/>
      </c>
      <c r="F268" s="3">
        <f>IFERROR(IF(VLOOKUP($A268,EU_Extra!$A:$AD,COLUMN(EU_Extra!E$3),FALSE)=0,"",VLOOKUP($A268,EU_Extra!$A:$AD,COLUMN(EU_Extra!E$3),FALSE)),"")</f>
        <v>11.039</v>
      </c>
      <c r="G268" s="3">
        <f>IFERROR(IF(VLOOKUP($A268,EU_Extra!$A:$AD,COLUMN(EU_Extra!F$3),FALSE)=0,"",VLOOKUP($A268,EU_Extra!$A:$AD,COLUMN(EU_Extra!F$3),FALSE)),"")</f>
        <v>64.667649999999995</v>
      </c>
      <c r="H268" s="3">
        <f>IFERROR(IF(VLOOKUP($A268,EU_Extra!$A:$AD,COLUMN(EU_Extra!G$3),FALSE)=0,"",VLOOKUP($A268,EU_Extra!$A:$AD,COLUMN(EU_Extra!G$3),FALSE)),"")</f>
        <v>63.950499999999998</v>
      </c>
      <c r="I268" s="3">
        <f>IFERROR(IF(VLOOKUP($A268,EU_Extra!$A:$AD,COLUMN(EU_Extra!H$3),FALSE)=0,"",VLOOKUP($A268,EU_Extra!$A:$AD,COLUMN(EU_Extra!H$3),FALSE)),"")</f>
        <v>90.03609999999999</v>
      </c>
      <c r="J268" s="3">
        <f>IFERROR(IF(VLOOKUP($A268,EU_Extra!$A:$AD,COLUMN(EU_Extra!I$3),FALSE)=0,"",VLOOKUP($A268,EU_Extra!$A:$AD,COLUMN(EU_Extra!I$3),FALSE)),"")</f>
        <v>113.6206</v>
      </c>
      <c r="K268" s="3">
        <f>IFERROR(IF(VLOOKUP($A268,EU_Extra!$A:$AD,COLUMN(EU_Extra!J$3),FALSE)=0,"",VLOOKUP($A268,EU_Extra!$A:$AD,COLUMN(EU_Extra!J$3),FALSE)),"")</f>
        <v>34.798899999999996</v>
      </c>
      <c r="L268" s="3">
        <f>IFERROR(IF(VLOOKUP($A268,EU_Extra!$A:$AD,COLUMN(EU_Extra!K$3),FALSE)=0,"",VLOOKUP($A268,EU_Extra!$A:$AD,COLUMN(EU_Extra!K$3),FALSE)),"")</f>
        <v>61.936099999999996</v>
      </c>
      <c r="M268" s="3">
        <f>IFERROR(IF(VLOOKUP($A268,EU_Extra!$A:$AD,COLUMN(EU_Extra!L$3),FALSE)=0,"",VLOOKUP($A268,EU_Extra!$A:$AD,COLUMN(EU_Extra!L$3),FALSE)),"")</f>
        <v>4.8479999999999999</v>
      </c>
      <c r="N268" s="3">
        <f>IFERROR(IF(VLOOKUP($A268,EU_Extra!$A:$AD,COLUMN(EU_Extra!M$3),FALSE)=0,"",VLOOKUP($A268,EU_Extra!$A:$AD,COLUMN(EU_Extra!M$3),FALSE)),"")</f>
        <v>64.010179999999991</v>
      </c>
      <c r="O268" s="3">
        <f>IFERROR(IF(VLOOKUP($A268,EU_Extra!$A:$AD,COLUMN(EU_Extra!N$3),FALSE)=0,"",VLOOKUP($A268,EU_Extra!$A:$AD,COLUMN(EU_Extra!N$3),FALSE)),"")</f>
        <v>4.3019029999999994</v>
      </c>
      <c r="P268" s="3">
        <f>IFERROR(IF(VLOOKUP($A268,EU_Extra!$A:$AD,COLUMN(EU_Extra!O$3),FALSE)=0,"",VLOOKUP($A268,EU_Extra!$A:$AD,COLUMN(EU_Extra!O$3),FALSE)),"")</f>
        <v>5.4503519999999996</v>
      </c>
      <c r="Q268" s="3">
        <f>IFERROR(IF(VLOOKUP($A268,EU_Extra!$A:$AD,COLUMN(EU_Extra!P$3),FALSE)=0,"",VLOOKUP($A268,EU_Extra!$A:$AD,COLUMN(EU_Extra!P$3),FALSE)),"")</f>
        <v>1.8599999999999999E-4</v>
      </c>
      <c r="R268" s="3">
        <f>IFERROR(IF(VLOOKUP($A268,EU_Extra!$A:$AD,COLUMN(EU_Extra!Q$3),FALSE)=0,"",VLOOKUP($A268,EU_Extra!$A:$AD,COLUMN(EU_Extra!Q$3),FALSE)),"")</f>
        <v>1.250256</v>
      </c>
      <c r="S268" s="3">
        <f>IFERROR(IF(VLOOKUP($A268,EU_Extra!$A:$AD,COLUMN(EU_Extra!R$3),FALSE)=0,"",VLOOKUP($A268,EU_Extra!$A:$AD,COLUMN(EU_Extra!R$3),FALSE)),"")</f>
        <v>4.6552519999999999</v>
      </c>
      <c r="T268" s="3">
        <f>IFERROR(IF(VLOOKUP($A268,EU_Extra!$A:$AD,COLUMN(EU_Extra!S$3),FALSE)=0,"",VLOOKUP($A268,EU_Extra!$A:$AD,COLUMN(EU_Extra!S$3),FALSE)),"")</f>
        <v>1.0054719999999999</v>
      </c>
      <c r="U268" s="3">
        <f>IFERROR(IF(VLOOKUP($A268,EU_Extra!$A:$AD,COLUMN(EU_Extra!T$3),FALSE)=0,"",VLOOKUP($A268,EU_Extra!$A:$AD,COLUMN(EU_Extra!T$3),FALSE)),"")</f>
        <v>0.63580499999999995</v>
      </c>
      <c r="V268" s="3">
        <f>IFERROR(IF(VLOOKUP($A268,EU_Extra!$A:$AD,COLUMN(EU_Extra!U$3),FALSE)=0,"",VLOOKUP($A268,EU_Extra!$A:$AD,COLUMN(EU_Extra!U$3),FALSE)),"")</f>
        <v>1.97126728</v>
      </c>
      <c r="W268" s="3">
        <f>IFERROR(IF(VLOOKUP($A268,EU_Extra!$A:$AD,COLUMN(EU_Extra!V$3),FALSE)=0,"",VLOOKUP($A268,EU_Extra!$A:$AD,COLUMN(EU_Extra!V$3),FALSE)),"")</f>
        <v>0.39992099999999997</v>
      </c>
      <c r="X268" s="3">
        <f>IFERROR(IF(VLOOKUP($A268,EU_Extra!$A:$AD,COLUMN(EU_Extra!W$3),FALSE)=0,"",VLOOKUP($A268,EU_Extra!$A:$AD,COLUMN(EU_Extra!W$3),FALSE)),"")</f>
        <v>1.2669999999999999E-3</v>
      </c>
      <c r="Y268" s="3">
        <f>IFERROR(IF(VLOOKUP($A268,EU_Extra!$A:$AD,COLUMN(EU_Extra!X$3),FALSE)=0,"",VLOOKUP($A268,EU_Extra!$A:$AD,COLUMN(EU_Extra!X$3),FALSE)),"")</f>
        <v>0.882552</v>
      </c>
      <c r="Z268" s="3">
        <f>IFERROR(IF(VLOOKUP($A268,EU_Extra!$A:$AD,COLUMN(EU_Extra!Y$3),FALSE)=0,"",VLOOKUP($A268,EU_Extra!$A:$AD,COLUMN(EU_Extra!Y$3),FALSE)),"")</f>
        <v>1.3829999999999999E-3</v>
      </c>
      <c r="AA268" s="157">
        <f t="shared" si="67"/>
        <v>89.202399999999997</v>
      </c>
      <c r="AB268" s="3">
        <f t="shared" si="68"/>
        <v>2.098843</v>
      </c>
      <c r="AC268" s="3">
        <f t="shared" si="69"/>
        <v>0.79081842666666669</v>
      </c>
      <c r="AD268" s="3">
        <f t="shared" si="70"/>
        <v>0.42791333333333331</v>
      </c>
      <c r="AE268" s="3">
        <f t="shared" si="71"/>
        <v>0.44196750000000001</v>
      </c>
      <c r="AF268" s="3"/>
      <c r="AG268" s="3"/>
      <c r="AH268" s="3"/>
      <c r="AI268" s="3"/>
      <c r="AJ268" s="3" t="str">
        <f>IFERROR(IF(VLOOKUP($A268,EU_Extra!$A:$AD,COLUMN(EU_Extra!AC$3),FALSE)=0,"",VLOOKUP($A268,EU_Extra!$A:$AD,COLUMN(EU_Extra!AC$3),FALSE)),"")</f>
        <v/>
      </c>
      <c r="AK268" s="3" t="str">
        <f>IFERROR(IF(VLOOKUP($A268,EU_Extra!$A:$AD,COLUMN(EU_Extra!AD$3),FALSE)=0,"",VLOOKUP($A268,EU_Extra!$A:$AD,COLUMN(EU_Extra!AD$3),FALSE)),"")</f>
        <v/>
      </c>
      <c r="AO268" s="85" t="str">
        <f t="shared" si="72"/>
        <v>Ausfuhr_TJ</v>
      </c>
      <c r="AP268" s="2" t="str">
        <f t="shared" si="73"/>
        <v>Ausfuhr</v>
      </c>
      <c r="AQ268" s="2" t="str">
        <f t="shared" si="74"/>
        <v>TJ</v>
      </c>
      <c r="AR268" s="2" t="str">
        <f>VLOOKUP(AQ268,Countries!A:B,2,FALSE)</f>
        <v>Tadschikistan</v>
      </c>
      <c r="AS268" s="3">
        <f t="shared" si="75"/>
        <v>1.3829999999999999E-3</v>
      </c>
      <c r="AT268" s="3">
        <f t="shared" si="76"/>
        <v>0.42791333333333331</v>
      </c>
      <c r="AU268" s="3">
        <f t="shared" si="77"/>
        <v>0.42653033333333329</v>
      </c>
      <c r="AV268" s="15" t="str">
        <f t="shared" si="78"/>
        <v/>
      </c>
      <c r="AW268" s="88">
        <f t="shared" si="79"/>
        <v>1.6884223511154424E-6</v>
      </c>
      <c r="AX268" s="89">
        <f t="shared" si="80"/>
        <v>2.9627131423471851E-4</v>
      </c>
    </row>
    <row r="269" spans="1:50">
      <c r="A269" s="85" t="str">
        <f t="shared" si="65"/>
        <v>Ausfuhr_TW</v>
      </c>
      <c r="B269" s="2" t="str">
        <f t="shared" si="66"/>
        <v>Ausfuhr</v>
      </c>
      <c r="C269" s="1" t="str">
        <f>Countries!A268</f>
        <v>TW</v>
      </c>
      <c r="D269" s="3" t="str">
        <f>IFERROR(IF(VLOOKUP($A269,EU_Extra!$A:$AD,COLUMN(EU_Extra!#REF!),FALSE)=0,"",VLOOKUP($A269,EU_Extra!$A:$AD,COLUMN(EU_Extra!#REF!),FALSE)),"")</f>
        <v/>
      </c>
      <c r="E269" s="3" t="str">
        <f>IFERROR(IF(VLOOKUP($A269,EU_Extra!$A:$AD,COLUMN(EU_Extra!#REF!),FALSE)=0,"",VLOOKUP($A269,EU_Extra!$A:$AD,COLUMN(EU_Extra!#REF!),FALSE)),"")</f>
        <v/>
      </c>
      <c r="F269" s="3">
        <f>IFERROR(IF(VLOOKUP($A269,EU_Extra!$A:$AD,COLUMN(EU_Extra!E$3),FALSE)=0,"",VLOOKUP($A269,EU_Extra!$A:$AD,COLUMN(EU_Extra!E$3),FALSE)),"")</f>
        <v>3.49E-2</v>
      </c>
      <c r="G269" s="3">
        <f>IFERROR(IF(VLOOKUP($A269,EU_Extra!$A:$AD,COLUMN(EU_Extra!F$3),FALSE)=0,"",VLOOKUP($A269,EU_Extra!$A:$AD,COLUMN(EU_Extra!F$3),FALSE)),"")</f>
        <v>1.2587999999999998E-2</v>
      </c>
      <c r="H269" s="3">
        <f>IFERROR(IF(VLOOKUP($A269,EU_Extra!$A:$AD,COLUMN(EU_Extra!G$3),FALSE)=0,"",VLOOKUP($A269,EU_Extra!$A:$AD,COLUMN(EU_Extra!G$3),FALSE)),"")</f>
        <v>0.43569599999999997</v>
      </c>
      <c r="I269" s="3">
        <f>IFERROR(IF(VLOOKUP($A269,EU_Extra!$A:$AD,COLUMN(EU_Extra!H$3),FALSE)=0,"",VLOOKUP($A269,EU_Extra!$A:$AD,COLUMN(EU_Extra!H$3),FALSE)),"")</f>
        <v>0.31779999999999997</v>
      </c>
      <c r="J269" s="3">
        <f>IFERROR(IF(VLOOKUP($A269,EU_Extra!$A:$AD,COLUMN(EU_Extra!I$3),FALSE)=0,"",VLOOKUP($A269,EU_Extra!$A:$AD,COLUMN(EU_Extra!I$3),FALSE)),"")</f>
        <v>9.5607839999999999</v>
      </c>
      <c r="K269" s="3">
        <f>IFERROR(IF(VLOOKUP($A269,EU_Extra!$A:$AD,COLUMN(EU_Extra!J$3),FALSE)=0,"",VLOOKUP($A269,EU_Extra!$A:$AD,COLUMN(EU_Extra!J$3),FALSE)),"")</f>
        <v>0.16895999999999997</v>
      </c>
      <c r="L269" s="3">
        <f>IFERROR(IF(VLOOKUP($A269,EU_Extra!$A:$AD,COLUMN(EU_Extra!K$3),FALSE)=0,"",VLOOKUP($A269,EU_Extra!$A:$AD,COLUMN(EU_Extra!K$3),FALSE)),"")</f>
        <v>1.7678919999999998</v>
      </c>
      <c r="M269" s="3">
        <f>IFERROR(IF(VLOOKUP($A269,EU_Extra!$A:$AD,COLUMN(EU_Extra!L$3),FALSE)=0,"",VLOOKUP($A269,EU_Extra!$A:$AD,COLUMN(EU_Extra!L$3),FALSE)),"")</f>
        <v>1.9276599999999997</v>
      </c>
      <c r="N269" s="3">
        <f>IFERROR(IF(VLOOKUP($A269,EU_Extra!$A:$AD,COLUMN(EU_Extra!M$3),FALSE)=0,"",VLOOKUP($A269,EU_Extra!$A:$AD,COLUMN(EU_Extra!M$3),FALSE)),"")</f>
        <v>0.96972675999999991</v>
      </c>
      <c r="O269" s="3">
        <f>IFERROR(IF(VLOOKUP($A269,EU_Extra!$A:$AD,COLUMN(EU_Extra!N$3),FALSE)=0,"",VLOOKUP($A269,EU_Extra!$A:$AD,COLUMN(EU_Extra!N$3),FALSE)),"")</f>
        <v>0.19523623999999998</v>
      </c>
      <c r="P269" s="3">
        <f>IFERROR(IF(VLOOKUP($A269,EU_Extra!$A:$AD,COLUMN(EU_Extra!O$3),FALSE)=0,"",VLOOKUP($A269,EU_Extra!$A:$AD,COLUMN(EU_Extra!O$3),FALSE)),"")</f>
        <v>0.43297755999999998</v>
      </c>
      <c r="Q269" s="3">
        <f>IFERROR(IF(VLOOKUP($A269,EU_Extra!$A:$AD,COLUMN(EU_Extra!P$3),FALSE)=0,"",VLOOKUP($A269,EU_Extra!$A:$AD,COLUMN(EU_Extra!P$3),FALSE)),"")</f>
        <v>0.5380719599999999</v>
      </c>
      <c r="R269" s="3">
        <f>IFERROR(IF(VLOOKUP($A269,EU_Extra!$A:$AD,COLUMN(EU_Extra!Q$3),FALSE)=0,"",VLOOKUP($A269,EU_Extra!$A:$AD,COLUMN(EU_Extra!Q$3),FALSE)),"")</f>
        <v>7.2438599999999992E-2</v>
      </c>
      <c r="S269" s="3">
        <f>IFERROR(IF(VLOOKUP($A269,EU_Extra!$A:$AD,COLUMN(EU_Extra!R$3),FALSE)=0,"",VLOOKUP($A269,EU_Extra!$A:$AD,COLUMN(EU_Extra!R$3),FALSE)),"")</f>
        <v>9.7113920000000006E-2</v>
      </c>
      <c r="T269" s="3">
        <f>IFERROR(IF(VLOOKUP($A269,EU_Extra!$A:$AD,COLUMN(EU_Extra!S$3),FALSE)=0,"",VLOOKUP($A269,EU_Extra!$A:$AD,COLUMN(EU_Extra!S$3),FALSE)),"")</f>
        <v>9.3922679999999995E-2</v>
      </c>
      <c r="U269" s="3">
        <f>IFERROR(IF(VLOOKUP($A269,EU_Extra!$A:$AD,COLUMN(EU_Extra!T$3),FALSE)=0,"",VLOOKUP($A269,EU_Extra!$A:$AD,COLUMN(EU_Extra!T$3),FALSE)),"")</f>
        <v>0.11224555999999999</v>
      </c>
      <c r="V269" s="3">
        <f>IFERROR(IF(VLOOKUP($A269,EU_Extra!$A:$AD,COLUMN(EU_Extra!U$3),FALSE)=0,"",VLOOKUP($A269,EU_Extra!$A:$AD,COLUMN(EU_Extra!U$3),FALSE)),"")</f>
        <v>0.24878339999999999</v>
      </c>
      <c r="W269" s="3">
        <f>IFERROR(IF(VLOOKUP($A269,EU_Extra!$A:$AD,COLUMN(EU_Extra!V$3),FALSE)=0,"",VLOOKUP($A269,EU_Extra!$A:$AD,COLUMN(EU_Extra!V$3),FALSE)),"")</f>
        <v>0.39934259999999999</v>
      </c>
      <c r="X269" s="3">
        <f>IFERROR(IF(VLOOKUP($A269,EU_Extra!$A:$AD,COLUMN(EU_Extra!W$3),FALSE)=0,"",VLOOKUP($A269,EU_Extra!$A:$AD,COLUMN(EU_Extra!W$3),FALSE)),"")</f>
        <v>0.1849152</v>
      </c>
      <c r="Y269" s="3">
        <f>IFERROR(IF(VLOOKUP($A269,EU_Extra!$A:$AD,COLUMN(EU_Extra!X$3),FALSE)=0,"",VLOOKUP($A269,EU_Extra!$A:$AD,COLUMN(EU_Extra!X$3),FALSE)),"")</f>
        <v>0.18577768</v>
      </c>
      <c r="Z269" s="3">
        <f>IFERROR(IF(VLOOKUP($A269,EU_Extra!$A:$AD,COLUMN(EU_Extra!Y$3),FALSE)=0,"",VLOOKUP($A269,EU_Extra!$A:$AD,COLUMN(EU_Extra!Y$3),FALSE)),"")</f>
        <v>0.10395699999999999</v>
      </c>
      <c r="AA269" s="157">
        <f t="shared" si="67"/>
        <v>3.4380933333333332</v>
      </c>
      <c r="AB269" s="3">
        <f t="shared" si="68"/>
        <v>0.10109405333333332</v>
      </c>
      <c r="AC269" s="3">
        <f t="shared" si="69"/>
        <v>0.27768039999999999</v>
      </c>
      <c r="AD269" s="3">
        <f t="shared" si="70"/>
        <v>0.25667849333333331</v>
      </c>
      <c r="AE269" s="3">
        <f t="shared" si="71"/>
        <v>0.14486734000000001</v>
      </c>
      <c r="AF269" s="3"/>
      <c r="AG269" s="3"/>
      <c r="AH269" s="3"/>
      <c r="AI269" s="3"/>
      <c r="AJ269" s="3" t="str">
        <f>IFERROR(IF(VLOOKUP($A269,EU_Extra!$A:$AD,COLUMN(EU_Extra!AC$3),FALSE)=0,"",VLOOKUP($A269,EU_Extra!$A:$AD,COLUMN(EU_Extra!AC$3),FALSE)),"")</f>
        <v/>
      </c>
      <c r="AK269" s="3" t="str">
        <f>IFERROR(IF(VLOOKUP($A269,EU_Extra!$A:$AD,COLUMN(EU_Extra!AD$3),FALSE)=0,"",VLOOKUP($A269,EU_Extra!$A:$AD,COLUMN(EU_Extra!AD$3),FALSE)),"")</f>
        <v/>
      </c>
      <c r="AO269" s="85" t="str">
        <f t="shared" si="72"/>
        <v>Ausfuhr_TW</v>
      </c>
      <c r="AP269" s="2" t="str">
        <f t="shared" si="73"/>
        <v>Ausfuhr</v>
      </c>
      <c r="AQ269" s="2" t="str">
        <f t="shared" si="74"/>
        <v>TW</v>
      </c>
      <c r="AR269" s="2" t="str">
        <f>VLOOKUP(AQ269,Countries!A:B,2,FALSE)</f>
        <v>Taiwan</v>
      </c>
      <c r="AS269" s="3">
        <f t="shared" si="75"/>
        <v>0.10395699999999999</v>
      </c>
      <c r="AT269" s="3">
        <f t="shared" si="76"/>
        <v>0.25667849333333331</v>
      </c>
      <c r="AU269" s="3">
        <f t="shared" si="77"/>
        <v>0.15272149333333332</v>
      </c>
      <c r="AV269" s="15">
        <f t="shared" si="78"/>
        <v>1.4690835728800882</v>
      </c>
      <c r="AW269" s="88">
        <f t="shared" si="79"/>
        <v>1.0726145723420684E-4</v>
      </c>
      <c r="AX269" s="89">
        <f t="shared" si="80"/>
        <v>1.7782170774826856E-4</v>
      </c>
    </row>
    <row r="270" spans="1:50">
      <c r="A270" s="85" t="str">
        <f t="shared" si="65"/>
        <v>Ausfuhr_TH</v>
      </c>
      <c r="B270" s="2" t="str">
        <f t="shared" si="66"/>
        <v>Ausfuhr</v>
      </c>
      <c r="C270" s="1" t="str">
        <f>Countries!A269</f>
        <v>TH</v>
      </c>
      <c r="D270" s="3" t="str">
        <f>IFERROR(IF(VLOOKUP($A270,EU_Extra!$A:$AD,COLUMN(EU_Extra!#REF!),FALSE)=0,"",VLOOKUP($A270,EU_Extra!$A:$AD,COLUMN(EU_Extra!#REF!),FALSE)),"")</f>
        <v/>
      </c>
      <c r="E270" s="3" t="str">
        <f>IFERROR(IF(VLOOKUP($A270,EU_Extra!$A:$AD,COLUMN(EU_Extra!#REF!),FALSE)=0,"",VLOOKUP($A270,EU_Extra!$A:$AD,COLUMN(EU_Extra!#REF!),FALSE)),"")</f>
        <v/>
      </c>
      <c r="F270" s="3">
        <f>IFERROR(IF(VLOOKUP($A270,EU_Extra!$A:$AD,COLUMN(EU_Extra!E$3),FALSE)=0,"",VLOOKUP($A270,EU_Extra!$A:$AD,COLUMN(EU_Extra!E$3),FALSE)),"")</f>
        <v>3.4065999999999999E-2</v>
      </c>
      <c r="G270" s="3">
        <f>IFERROR(IF(VLOOKUP($A270,EU_Extra!$A:$AD,COLUMN(EU_Extra!F$3),FALSE)=0,"",VLOOKUP($A270,EU_Extra!$A:$AD,COLUMN(EU_Extra!F$3),FALSE)),"")</f>
        <v>1.3399999999999999E-2</v>
      </c>
      <c r="H270" s="3">
        <f>IFERROR(IF(VLOOKUP($A270,EU_Extra!$A:$AD,COLUMN(EU_Extra!G$3),FALSE)=0,"",VLOOKUP($A270,EU_Extra!$A:$AD,COLUMN(EU_Extra!G$3),FALSE)),"")</f>
        <v>2.4591999999999996E-2</v>
      </c>
      <c r="I270" s="3">
        <f>IFERROR(IF(VLOOKUP($A270,EU_Extra!$A:$AD,COLUMN(EU_Extra!H$3),FALSE)=0,"",VLOOKUP($A270,EU_Extra!$A:$AD,COLUMN(EU_Extra!H$3),FALSE)),"")</f>
        <v>4.4699</v>
      </c>
      <c r="J270" s="3">
        <f>IFERROR(IF(VLOOKUP($A270,EU_Extra!$A:$AD,COLUMN(EU_Extra!I$3),FALSE)=0,"",VLOOKUP($A270,EU_Extra!$A:$AD,COLUMN(EU_Extra!I$3),FALSE)),"")</f>
        <v>8.6725999999999992</v>
      </c>
      <c r="K270" s="3">
        <f>IFERROR(IF(VLOOKUP($A270,EU_Extra!$A:$AD,COLUMN(EU_Extra!J$3),FALSE)=0,"",VLOOKUP($A270,EU_Extra!$A:$AD,COLUMN(EU_Extra!J$3),FALSE)),"")</f>
        <v>3.5699999999999996E-2</v>
      </c>
      <c r="L270" s="3">
        <f>IFERROR(IF(VLOOKUP($A270,EU_Extra!$A:$AD,COLUMN(EU_Extra!K$3),FALSE)=0,"",VLOOKUP($A270,EU_Extra!$A:$AD,COLUMN(EU_Extra!K$3),FALSE)),"")</f>
        <v>4.0500000000000001E-2</v>
      </c>
      <c r="M270" s="3">
        <f>IFERROR(IF(VLOOKUP($A270,EU_Extra!$A:$AD,COLUMN(EU_Extra!L$3),FALSE)=0,"",VLOOKUP($A270,EU_Extra!$A:$AD,COLUMN(EU_Extra!L$3),FALSE)),"")</f>
        <v>5.1643999999999995E-2</v>
      </c>
      <c r="N270" s="3">
        <f>IFERROR(IF(VLOOKUP($A270,EU_Extra!$A:$AD,COLUMN(EU_Extra!M$3),FALSE)=0,"",VLOOKUP($A270,EU_Extra!$A:$AD,COLUMN(EU_Extra!M$3),FALSE)),"")</f>
        <v>6.9989999999999997E-2</v>
      </c>
      <c r="O270" s="3">
        <f>IFERROR(IF(VLOOKUP($A270,EU_Extra!$A:$AD,COLUMN(EU_Extra!N$3),FALSE)=0,"",VLOOKUP($A270,EU_Extra!$A:$AD,COLUMN(EU_Extra!N$3),FALSE)),"")</f>
        <v>8.0506999999999995E-2</v>
      </c>
      <c r="P270" s="3">
        <f>IFERROR(IF(VLOOKUP($A270,EU_Extra!$A:$AD,COLUMN(EU_Extra!O$3),FALSE)=0,"",VLOOKUP($A270,EU_Extra!$A:$AD,COLUMN(EU_Extra!O$3),FALSE)),"")</f>
        <v>7.5458999999999998E-2</v>
      </c>
      <c r="Q270" s="3">
        <f>IFERROR(IF(VLOOKUP($A270,EU_Extra!$A:$AD,COLUMN(EU_Extra!P$3),FALSE)=0,"",VLOOKUP($A270,EU_Extra!$A:$AD,COLUMN(EU_Extra!P$3),FALSE)),"")</f>
        <v>6.3058639999999999E-2</v>
      </c>
      <c r="R270" s="3">
        <f>IFERROR(IF(VLOOKUP($A270,EU_Extra!$A:$AD,COLUMN(EU_Extra!Q$3),FALSE)=0,"",VLOOKUP($A270,EU_Extra!$A:$AD,COLUMN(EU_Extra!Q$3),FALSE)),"")</f>
        <v>6.5896159999999995E-2</v>
      </c>
      <c r="S270" s="3">
        <f>IFERROR(IF(VLOOKUP($A270,EU_Extra!$A:$AD,COLUMN(EU_Extra!R$3),FALSE)=0,"",VLOOKUP($A270,EU_Extra!$A:$AD,COLUMN(EU_Extra!R$3),FALSE)),"")</f>
        <v>5.9990399999999999E-2</v>
      </c>
      <c r="T270" s="3">
        <f>IFERROR(IF(VLOOKUP($A270,EU_Extra!$A:$AD,COLUMN(EU_Extra!S$3),FALSE)=0,"",VLOOKUP($A270,EU_Extra!$A:$AD,COLUMN(EU_Extra!S$3),FALSE)),"")</f>
        <v>3.6480359999999996E-2</v>
      </c>
      <c r="U270" s="3">
        <f>IFERROR(IF(VLOOKUP($A270,EU_Extra!$A:$AD,COLUMN(EU_Extra!T$3),FALSE)=0,"",VLOOKUP($A270,EU_Extra!$A:$AD,COLUMN(EU_Extra!T$3),FALSE)),"")</f>
        <v>3.4887999999999995E-2</v>
      </c>
      <c r="V270" s="3">
        <f>IFERROR(IF(VLOOKUP($A270,EU_Extra!$A:$AD,COLUMN(EU_Extra!U$3),FALSE)=0,"",VLOOKUP($A270,EU_Extra!$A:$AD,COLUMN(EU_Extra!U$3),FALSE)),"")</f>
        <v>4.1437079999999994E-2</v>
      </c>
      <c r="W270" s="3">
        <f>IFERROR(IF(VLOOKUP($A270,EU_Extra!$A:$AD,COLUMN(EU_Extra!V$3),FALSE)=0,"",VLOOKUP($A270,EU_Extra!$A:$AD,COLUMN(EU_Extra!V$3),FALSE)),"")</f>
        <v>5.9536600000000002E-2</v>
      </c>
      <c r="X270" s="3">
        <f>IFERROR(IF(VLOOKUP($A270,EU_Extra!$A:$AD,COLUMN(EU_Extra!W$3),FALSE)=0,"",VLOOKUP($A270,EU_Extra!$A:$AD,COLUMN(EU_Extra!W$3),FALSE)),"")</f>
        <v>4.04874E-2</v>
      </c>
      <c r="Y270" s="3">
        <f>IFERROR(IF(VLOOKUP($A270,EU_Extra!$A:$AD,COLUMN(EU_Extra!X$3),FALSE)=0,"",VLOOKUP($A270,EU_Extra!$A:$AD,COLUMN(EU_Extra!X$3),FALSE)),"")</f>
        <v>7.096791999999999E-2</v>
      </c>
      <c r="Z270" s="3">
        <f>IFERROR(IF(VLOOKUP($A270,EU_Extra!$A:$AD,COLUMN(EU_Extra!Y$3),FALSE)=0,"",VLOOKUP($A270,EU_Extra!$A:$AD,COLUMN(EU_Extra!Y$3),FALSE)),"")</f>
        <v>3.2990999999999999E-2</v>
      </c>
      <c r="AA270" s="157">
        <f t="shared" si="67"/>
        <v>4.3890306666666667</v>
      </c>
      <c r="AB270" s="3">
        <f t="shared" si="68"/>
        <v>4.378625333333333E-2</v>
      </c>
      <c r="AC270" s="3">
        <f t="shared" si="69"/>
        <v>4.715369333333333E-2</v>
      </c>
      <c r="AD270" s="3">
        <f t="shared" si="70"/>
        <v>5.6997306666666664E-2</v>
      </c>
      <c r="AE270" s="3">
        <f t="shared" si="71"/>
        <v>5.1979459999999991E-2</v>
      </c>
      <c r="AF270" s="3"/>
      <c r="AG270" s="3"/>
      <c r="AH270" s="3"/>
      <c r="AI270" s="3"/>
      <c r="AJ270" s="3" t="str">
        <f>IFERROR(IF(VLOOKUP($A270,EU_Extra!$A:$AD,COLUMN(EU_Extra!AC$3),FALSE)=0,"",VLOOKUP($A270,EU_Extra!$A:$AD,COLUMN(EU_Extra!AC$3),FALSE)),"")</f>
        <v/>
      </c>
      <c r="AK270" s="3" t="str">
        <f>IFERROR(IF(VLOOKUP($A270,EU_Extra!$A:$AD,COLUMN(EU_Extra!AD$3),FALSE)=0,"",VLOOKUP($A270,EU_Extra!$A:$AD,COLUMN(EU_Extra!AD$3),FALSE)),"")</f>
        <v/>
      </c>
      <c r="AO270" s="85" t="str">
        <f t="shared" si="72"/>
        <v>Ausfuhr_TH</v>
      </c>
      <c r="AP270" s="2" t="str">
        <f t="shared" si="73"/>
        <v>Ausfuhr</v>
      </c>
      <c r="AQ270" s="2" t="str">
        <f t="shared" si="74"/>
        <v>TH</v>
      </c>
      <c r="AR270" s="2" t="str">
        <f>VLOOKUP(AQ270,Countries!A:B,2,FALSE)</f>
        <v>Thailand</v>
      </c>
      <c r="AS270" s="3">
        <f t="shared" si="75"/>
        <v>3.2990999999999999E-2</v>
      </c>
      <c r="AT270" s="3">
        <f t="shared" si="76"/>
        <v>5.6997306666666664E-2</v>
      </c>
      <c r="AU270" s="3">
        <f t="shared" si="77"/>
        <v>2.4006306666666664E-2</v>
      </c>
      <c r="AV270" s="15">
        <f t="shared" si="78"/>
        <v>0.72766255873612995</v>
      </c>
      <c r="AW270" s="88">
        <f t="shared" si="79"/>
        <v>3.4222261594829767E-5</v>
      </c>
      <c r="AX270" s="89">
        <f t="shared" si="80"/>
        <v>3.9694522709518948E-5</v>
      </c>
    </row>
    <row r="271" spans="1:50">
      <c r="A271" s="85" t="str">
        <f t="shared" si="65"/>
        <v>Ausfuhr_TL</v>
      </c>
      <c r="B271" s="2" t="str">
        <f t="shared" si="66"/>
        <v>Ausfuhr</v>
      </c>
      <c r="C271" s="1" t="str">
        <f>Countries!A270</f>
        <v>TL</v>
      </c>
      <c r="D271" s="3" t="str">
        <f>IFERROR(IF(VLOOKUP($A271,EU_Extra!$A:$AD,COLUMN(EU_Extra!#REF!),FALSE)=0,"",VLOOKUP($A271,EU_Extra!$A:$AD,COLUMN(EU_Extra!#REF!),FALSE)),"")</f>
        <v/>
      </c>
      <c r="E271" s="3" t="str">
        <f>IFERROR(IF(VLOOKUP($A271,EU_Extra!$A:$AD,COLUMN(EU_Extra!#REF!),FALSE)=0,"",VLOOKUP($A271,EU_Extra!$A:$AD,COLUMN(EU_Extra!#REF!),FALSE)),"")</f>
        <v/>
      </c>
      <c r="F271" s="3" t="str">
        <f>IFERROR(IF(VLOOKUP($A271,EU_Extra!$A:$AD,COLUMN(EU_Extra!E$3),FALSE)=0,"",VLOOKUP($A271,EU_Extra!$A:$AD,COLUMN(EU_Extra!E$3),FALSE)),"")</f>
        <v/>
      </c>
      <c r="G271" s="3">
        <f>IFERROR(IF(VLOOKUP($A271,EU_Extra!$A:$AD,COLUMN(EU_Extra!F$3),FALSE)=0,"",VLOOKUP($A271,EU_Extra!$A:$AD,COLUMN(EU_Extra!F$3),FALSE)),"")</f>
        <v>3.5400000000000001E-2</v>
      </c>
      <c r="H271" s="3">
        <f>IFERROR(IF(VLOOKUP($A271,EU_Extra!$A:$AD,COLUMN(EU_Extra!G$3),FALSE)=0,"",VLOOKUP($A271,EU_Extra!$A:$AD,COLUMN(EU_Extra!G$3),FALSE)),"")</f>
        <v>2.98E-2</v>
      </c>
      <c r="I271" s="3">
        <f>IFERROR(IF(VLOOKUP($A271,EU_Extra!$A:$AD,COLUMN(EU_Extra!H$3),FALSE)=0,"",VLOOKUP($A271,EU_Extra!$A:$AD,COLUMN(EU_Extra!H$3),FALSE)),"")</f>
        <v>1.5999999999999999E-3</v>
      </c>
      <c r="J271" s="3">
        <f>IFERROR(IF(VLOOKUP($A271,EU_Extra!$A:$AD,COLUMN(EU_Extra!I$3),FALSE)=0,"",VLOOKUP($A271,EU_Extra!$A:$AD,COLUMN(EU_Extra!I$3),FALSE)),"")</f>
        <v>4.7299999999999995E-2</v>
      </c>
      <c r="K271" s="3">
        <f>IFERROR(IF(VLOOKUP($A271,EU_Extra!$A:$AD,COLUMN(EU_Extra!J$3),FALSE)=0,"",VLOOKUP($A271,EU_Extra!$A:$AD,COLUMN(EU_Extra!J$3),FALSE)),"")</f>
        <v>4.24E-2</v>
      </c>
      <c r="L271" s="3">
        <f>IFERROR(IF(VLOOKUP($A271,EU_Extra!$A:$AD,COLUMN(EU_Extra!K$3),FALSE)=0,"",VLOOKUP($A271,EU_Extra!$A:$AD,COLUMN(EU_Extra!K$3),FALSE)),"")</f>
        <v>0.1779</v>
      </c>
      <c r="M271" s="3">
        <f>IFERROR(IF(VLOOKUP($A271,EU_Extra!$A:$AD,COLUMN(EU_Extra!L$3),FALSE)=0,"",VLOOKUP($A271,EU_Extra!$A:$AD,COLUMN(EU_Extra!L$3),FALSE)),"")</f>
        <v>0.154</v>
      </c>
      <c r="N271" s="3">
        <f>IFERROR(IF(VLOOKUP($A271,EU_Extra!$A:$AD,COLUMN(EU_Extra!M$3),FALSE)=0,"",VLOOKUP($A271,EU_Extra!$A:$AD,COLUMN(EU_Extra!M$3),FALSE)),"")</f>
        <v>0.1103312</v>
      </c>
      <c r="O271" s="3">
        <f>IFERROR(IF(VLOOKUP($A271,EU_Extra!$A:$AD,COLUMN(EU_Extra!N$3),FALSE)=0,"",VLOOKUP($A271,EU_Extra!$A:$AD,COLUMN(EU_Extra!N$3),FALSE)),"")</f>
        <v>9.1655199999999999E-3</v>
      </c>
      <c r="P271" s="3">
        <f>IFERROR(IF(VLOOKUP($A271,EU_Extra!$A:$AD,COLUMN(EU_Extra!O$3),FALSE)=0,"",VLOOKUP($A271,EU_Extra!$A:$AD,COLUMN(EU_Extra!O$3),FALSE)),"")</f>
        <v>4.2407999999999994E-3</v>
      </c>
      <c r="Q271" s="3">
        <f>IFERROR(IF(VLOOKUP($A271,EU_Extra!$A:$AD,COLUMN(EU_Extra!P$3),FALSE)=0,"",VLOOKUP($A271,EU_Extra!$A:$AD,COLUMN(EU_Extra!P$3),FALSE)),"")</f>
        <v>1.7025200000000001E-3</v>
      </c>
      <c r="R271" s="3">
        <f>IFERROR(IF(VLOOKUP($A271,EU_Extra!$A:$AD,COLUMN(EU_Extra!Q$3),FALSE)=0,"",VLOOKUP($A271,EU_Extra!$A:$AD,COLUMN(EU_Extra!Q$3),FALSE)),"")</f>
        <v>2.0707199999999999E-3</v>
      </c>
      <c r="S271" s="3">
        <f>IFERROR(IF(VLOOKUP($A271,EU_Extra!$A:$AD,COLUMN(EU_Extra!R$3),FALSE)=0,"",VLOOKUP($A271,EU_Extra!$A:$AD,COLUMN(EU_Extra!R$3),FALSE)),"")</f>
        <v>3.6171999999999997E-3</v>
      </c>
      <c r="T271" s="3">
        <f>IFERROR(IF(VLOOKUP($A271,EU_Extra!$A:$AD,COLUMN(EU_Extra!S$3),FALSE)=0,"",VLOOKUP($A271,EU_Extra!$A:$AD,COLUMN(EU_Extra!S$3),FALSE)),"")</f>
        <v>2.6159999999999998E-3</v>
      </c>
      <c r="U271" s="3">
        <f>IFERROR(IF(VLOOKUP($A271,EU_Extra!$A:$AD,COLUMN(EU_Extra!T$3),FALSE)=0,"",VLOOKUP($A271,EU_Extra!$A:$AD,COLUMN(EU_Extra!T$3),FALSE)),"")</f>
        <v>7.2369999999999995E-3</v>
      </c>
      <c r="V271" s="3">
        <f>IFERROR(IF(VLOOKUP($A271,EU_Extra!$A:$AD,COLUMN(EU_Extra!U$3),FALSE)=0,"",VLOOKUP($A271,EU_Extra!$A:$AD,COLUMN(EU_Extra!U$3),FALSE)),"")</f>
        <v>7.123E-3</v>
      </c>
      <c r="W271" s="3">
        <f>IFERROR(IF(VLOOKUP($A271,EU_Extra!$A:$AD,COLUMN(EU_Extra!V$3),FALSE)=0,"",VLOOKUP($A271,EU_Extra!$A:$AD,COLUMN(EU_Extra!V$3),FALSE)),"")</f>
        <v>1.0911799999999999E-2</v>
      </c>
      <c r="X271" s="3">
        <f>IFERROR(IF(VLOOKUP($A271,EU_Extra!$A:$AD,COLUMN(EU_Extra!W$3),FALSE)=0,"",VLOOKUP($A271,EU_Extra!$A:$AD,COLUMN(EU_Extra!W$3),FALSE)),"")</f>
        <v>5.0489999999999997E-3</v>
      </c>
      <c r="Y271" s="3">
        <f>IFERROR(IF(VLOOKUP($A271,EU_Extra!$A:$AD,COLUMN(EU_Extra!X$3),FALSE)=0,"",VLOOKUP($A271,EU_Extra!$A:$AD,COLUMN(EU_Extra!X$3),FALSE)),"")</f>
        <v>5.2009599999999993E-3</v>
      </c>
      <c r="Z271" s="3">
        <f>IFERROR(IF(VLOOKUP($A271,EU_Extra!$A:$AD,COLUMN(EU_Extra!Y$3),FALSE)=0,"",VLOOKUP($A271,EU_Extra!$A:$AD,COLUMN(EU_Extra!Y$3),FALSE)),"")</f>
        <v>4.9442399999999999E-3</v>
      </c>
      <c r="AA271" s="157">
        <f t="shared" si="67"/>
        <v>2.6233333333333331E-2</v>
      </c>
      <c r="AB271" s="3">
        <f t="shared" si="68"/>
        <v>4.4900666666666663E-3</v>
      </c>
      <c r="AC271" s="3">
        <f t="shared" si="69"/>
        <v>7.6946000000000002E-3</v>
      </c>
      <c r="AD271" s="3">
        <f t="shared" si="70"/>
        <v>7.0539199999999982E-3</v>
      </c>
      <c r="AE271" s="3">
        <f t="shared" si="71"/>
        <v>5.0726E-3</v>
      </c>
      <c r="AF271" s="3"/>
      <c r="AG271" s="3"/>
      <c r="AH271" s="3"/>
      <c r="AI271" s="3"/>
      <c r="AJ271" s="3" t="str">
        <f>IFERROR(IF(VLOOKUP($A271,EU_Extra!$A:$AD,COLUMN(EU_Extra!AC$3),FALSE)=0,"",VLOOKUP($A271,EU_Extra!$A:$AD,COLUMN(EU_Extra!AC$3),FALSE)),"")</f>
        <v/>
      </c>
      <c r="AK271" s="3" t="str">
        <f>IFERROR(IF(VLOOKUP($A271,EU_Extra!$A:$AD,COLUMN(EU_Extra!AD$3),FALSE)=0,"",VLOOKUP($A271,EU_Extra!$A:$AD,COLUMN(EU_Extra!AD$3),FALSE)),"")</f>
        <v/>
      </c>
      <c r="AO271" s="85" t="str">
        <f t="shared" si="72"/>
        <v>Ausfuhr_TL</v>
      </c>
      <c r="AP271" s="2" t="str">
        <f t="shared" si="73"/>
        <v>Ausfuhr</v>
      </c>
      <c r="AQ271" s="2" t="str">
        <f t="shared" si="74"/>
        <v>TL</v>
      </c>
      <c r="AR271" s="2" t="str">
        <f>VLOOKUP(AQ271,Countries!A:B,2,FALSE)</f>
        <v>Timor Leste</v>
      </c>
      <c r="AS271" s="3">
        <f t="shared" si="75"/>
        <v>4.9442399999999999E-3</v>
      </c>
      <c r="AT271" s="3">
        <f t="shared" si="76"/>
        <v>7.0539199999999982E-3</v>
      </c>
      <c r="AU271" s="3">
        <f t="shared" si="77"/>
        <v>2.1096799999999983E-3</v>
      </c>
      <c r="AV271" s="15">
        <f t="shared" si="78"/>
        <v>0.42669476503088816</v>
      </c>
      <c r="AW271" s="88">
        <f t="shared" si="79"/>
        <v>5.3567503436580007E-6</v>
      </c>
      <c r="AX271" s="89">
        <f t="shared" si="80"/>
        <v>5.1475040898621959E-6</v>
      </c>
    </row>
    <row r="272" spans="1:50">
      <c r="A272" s="85" t="str">
        <f t="shared" si="65"/>
        <v>Ausfuhr_TG</v>
      </c>
      <c r="B272" s="2" t="str">
        <f t="shared" si="66"/>
        <v>Ausfuhr</v>
      </c>
      <c r="C272" s="1" t="str">
        <f>Countries!A271</f>
        <v>TG</v>
      </c>
      <c r="D272" s="3" t="str">
        <f>IFERROR(IF(VLOOKUP($A272,EU_Extra!$A:$AD,COLUMN(EU_Extra!#REF!),FALSE)=0,"",VLOOKUP($A272,EU_Extra!$A:$AD,COLUMN(EU_Extra!#REF!),FALSE)),"")</f>
        <v/>
      </c>
      <c r="E272" s="3" t="str">
        <f>IFERROR(IF(VLOOKUP($A272,EU_Extra!$A:$AD,COLUMN(EU_Extra!#REF!),FALSE)=0,"",VLOOKUP($A272,EU_Extra!$A:$AD,COLUMN(EU_Extra!#REF!),FALSE)),"")</f>
        <v/>
      </c>
      <c r="F272" s="3">
        <f>IFERROR(IF(VLOOKUP($A272,EU_Extra!$A:$AD,COLUMN(EU_Extra!E$3),FALSE)=0,"",VLOOKUP($A272,EU_Extra!$A:$AD,COLUMN(EU_Extra!E$3),FALSE)),"")</f>
        <v>29.602399999999999</v>
      </c>
      <c r="G272" s="3">
        <f>IFERROR(IF(VLOOKUP($A272,EU_Extra!$A:$AD,COLUMN(EU_Extra!F$3),FALSE)=0,"",VLOOKUP($A272,EU_Extra!$A:$AD,COLUMN(EU_Extra!F$3),FALSE)),"")</f>
        <v>48.878299999999996</v>
      </c>
      <c r="H272" s="3">
        <f>IFERROR(IF(VLOOKUP($A272,EU_Extra!$A:$AD,COLUMN(EU_Extra!G$3),FALSE)=0,"",VLOOKUP($A272,EU_Extra!$A:$AD,COLUMN(EU_Extra!G$3),FALSE)),"")</f>
        <v>39.627899999999997</v>
      </c>
      <c r="I272" s="3">
        <f>IFERROR(IF(VLOOKUP($A272,EU_Extra!$A:$AD,COLUMN(EU_Extra!H$3),FALSE)=0,"",VLOOKUP($A272,EU_Extra!$A:$AD,COLUMN(EU_Extra!H$3),FALSE)),"")</f>
        <v>20.1143</v>
      </c>
      <c r="J272" s="3">
        <f>IFERROR(IF(VLOOKUP($A272,EU_Extra!$A:$AD,COLUMN(EU_Extra!I$3),FALSE)=0,"",VLOOKUP($A272,EU_Extra!$A:$AD,COLUMN(EU_Extra!I$3),FALSE)),"")</f>
        <v>24.668399999999998</v>
      </c>
      <c r="K272" s="3">
        <f>IFERROR(IF(VLOOKUP($A272,EU_Extra!$A:$AD,COLUMN(EU_Extra!J$3),FALSE)=0,"",VLOOKUP($A272,EU_Extra!$A:$AD,COLUMN(EU_Extra!J$3),FALSE)),"")</f>
        <v>4.8697999999999997</v>
      </c>
      <c r="L272" s="3">
        <f>IFERROR(IF(VLOOKUP($A272,EU_Extra!$A:$AD,COLUMN(EU_Extra!K$3),FALSE)=0,"",VLOOKUP($A272,EU_Extra!$A:$AD,COLUMN(EU_Extra!K$3),FALSE)),"")</f>
        <v>1.3804999999999998</v>
      </c>
      <c r="M272" s="3">
        <f>IFERROR(IF(VLOOKUP($A272,EU_Extra!$A:$AD,COLUMN(EU_Extra!L$3),FALSE)=0,"",VLOOKUP($A272,EU_Extra!$A:$AD,COLUMN(EU_Extra!L$3),FALSE)),"")</f>
        <v>2.4188999999999998</v>
      </c>
      <c r="N272" s="3">
        <f>IFERROR(IF(VLOOKUP($A272,EU_Extra!$A:$AD,COLUMN(EU_Extra!M$3),FALSE)=0,"",VLOOKUP($A272,EU_Extra!$A:$AD,COLUMN(EU_Extra!M$3),FALSE)),"")</f>
        <v>5.8293779999999993</v>
      </c>
      <c r="O272" s="3">
        <f>IFERROR(IF(VLOOKUP($A272,EU_Extra!$A:$AD,COLUMN(EU_Extra!N$3),FALSE)=0,"",VLOOKUP($A272,EU_Extra!$A:$AD,COLUMN(EU_Extra!N$3),FALSE)),"")</f>
        <v>5.8086089999999997</v>
      </c>
      <c r="P272" s="3">
        <f>IFERROR(IF(VLOOKUP($A272,EU_Extra!$A:$AD,COLUMN(EU_Extra!O$3),FALSE)=0,"",VLOOKUP($A272,EU_Extra!$A:$AD,COLUMN(EU_Extra!O$3),FALSE)),"")</f>
        <v>6.1942027999999993</v>
      </c>
      <c r="Q272" s="3">
        <f>IFERROR(IF(VLOOKUP($A272,EU_Extra!$A:$AD,COLUMN(EU_Extra!P$3),FALSE)=0,"",VLOOKUP($A272,EU_Extra!$A:$AD,COLUMN(EU_Extra!P$3),FALSE)),"")</f>
        <v>2.5196888399999997</v>
      </c>
      <c r="R272" s="3">
        <f>IFERROR(IF(VLOOKUP($A272,EU_Extra!$A:$AD,COLUMN(EU_Extra!Q$3),FALSE)=0,"",VLOOKUP($A272,EU_Extra!$A:$AD,COLUMN(EU_Extra!Q$3),FALSE)),"")</f>
        <v>2.1349377600000001</v>
      </c>
      <c r="S272" s="3">
        <f>IFERROR(IF(VLOOKUP($A272,EU_Extra!$A:$AD,COLUMN(EU_Extra!R$3),FALSE)=0,"",VLOOKUP($A272,EU_Extra!$A:$AD,COLUMN(EU_Extra!R$3),FALSE)),"")</f>
        <v>10.29337248</v>
      </c>
      <c r="T272" s="3">
        <f>IFERROR(IF(VLOOKUP($A272,EU_Extra!$A:$AD,COLUMN(EU_Extra!S$3),FALSE)=0,"",VLOOKUP($A272,EU_Extra!$A:$AD,COLUMN(EU_Extra!S$3),FALSE)),"")</f>
        <v>6.9329310399999997</v>
      </c>
      <c r="U272" s="3">
        <f>IFERROR(IF(VLOOKUP($A272,EU_Extra!$A:$AD,COLUMN(EU_Extra!T$3),FALSE)=0,"",VLOOKUP($A272,EU_Extra!$A:$AD,COLUMN(EU_Extra!T$3),FALSE)),"")</f>
        <v>8.4662549999999985</v>
      </c>
      <c r="V272" s="3">
        <f>IFERROR(IF(VLOOKUP($A272,EU_Extra!$A:$AD,COLUMN(EU_Extra!U$3),FALSE)=0,"",VLOOKUP($A272,EU_Extra!$A:$AD,COLUMN(EU_Extra!U$3),FALSE)),"")</f>
        <v>41.605338119999992</v>
      </c>
      <c r="W272" s="3">
        <f>IFERROR(IF(VLOOKUP($A272,EU_Extra!$A:$AD,COLUMN(EU_Extra!V$3),FALSE)=0,"",VLOOKUP($A272,EU_Extra!$A:$AD,COLUMN(EU_Extra!V$3),FALSE)),"")</f>
        <v>30.00443688</v>
      </c>
      <c r="X272" s="3">
        <f>IFERROR(IF(VLOOKUP($A272,EU_Extra!$A:$AD,COLUMN(EU_Extra!W$3),FALSE)=0,"",VLOOKUP($A272,EU_Extra!$A:$AD,COLUMN(EU_Extra!W$3),FALSE)),"")</f>
        <v>11.024232039999999</v>
      </c>
      <c r="Y272" s="3">
        <f>IFERROR(IF(VLOOKUP($A272,EU_Extra!$A:$AD,COLUMN(EU_Extra!X$3),FALSE)=0,"",VLOOKUP($A272,EU_Extra!$A:$AD,COLUMN(EU_Extra!X$3),FALSE)),"")</f>
        <v>14.07913224</v>
      </c>
      <c r="Z272" s="3">
        <f>IFERROR(IF(VLOOKUP($A272,EU_Extra!$A:$AD,COLUMN(EU_Extra!Y$3),FALSE)=0,"",VLOOKUP($A272,EU_Extra!$A:$AD,COLUMN(EU_Extra!Y$3),FALSE)),"")</f>
        <v>13.732795039999999</v>
      </c>
      <c r="AA272" s="157">
        <f t="shared" si="67"/>
        <v>28.136866666666663</v>
      </c>
      <c r="AB272" s="3">
        <f t="shared" si="68"/>
        <v>8.5641861733333329</v>
      </c>
      <c r="AC272" s="3">
        <f t="shared" si="69"/>
        <v>27.54466901333333</v>
      </c>
      <c r="AD272" s="3">
        <f t="shared" si="70"/>
        <v>18.369267053333335</v>
      </c>
      <c r="AE272" s="3">
        <f t="shared" si="71"/>
        <v>13.90596364</v>
      </c>
      <c r="AF272" s="3"/>
      <c r="AG272" s="3"/>
      <c r="AH272" s="3"/>
      <c r="AI272" s="3"/>
      <c r="AJ272" s="3" t="str">
        <f>IFERROR(IF(VLOOKUP($A272,EU_Extra!$A:$AD,COLUMN(EU_Extra!AC$3),FALSE)=0,"",VLOOKUP($A272,EU_Extra!$A:$AD,COLUMN(EU_Extra!AC$3),FALSE)),"")</f>
        <v/>
      </c>
      <c r="AK272" s="3" t="str">
        <f>IFERROR(IF(VLOOKUP($A272,EU_Extra!$A:$AD,COLUMN(EU_Extra!AD$3),FALSE)=0,"",VLOOKUP($A272,EU_Extra!$A:$AD,COLUMN(EU_Extra!AD$3),FALSE)),"")</f>
        <v/>
      </c>
      <c r="AO272" s="85" t="str">
        <f t="shared" si="72"/>
        <v>Ausfuhr_TG</v>
      </c>
      <c r="AP272" s="2" t="str">
        <f t="shared" si="73"/>
        <v>Ausfuhr</v>
      </c>
      <c r="AQ272" s="2" t="str">
        <f t="shared" si="74"/>
        <v>TG</v>
      </c>
      <c r="AR272" s="2" t="str">
        <f>VLOOKUP(AQ272,Countries!A:B,2,FALSE)</f>
        <v>Togo</v>
      </c>
      <c r="AS272" s="3">
        <f t="shared" si="75"/>
        <v>13.732795039999999</v>
      </c>
      <c r="AT272" s="3">
        <f t="shared" si="76"/>
        <v>18.369267053333335</v>
      </c>
      <c r="AU272" s="3">
        <f t="shared" si="77"/>
        <v>4.6364720133333357</v>
      </c>
      <c r="AV272" s="15">
        <f t="shared" si="78"/>
        <v>0.33762068784616489</v>
      </c>
      <c r="AW272" s="88">
        <f t="shared" si="79"/>
        <v>1.4134446442677721E-2</v>
      </c>
      <c r="AX272" s="89">
        <f t="shared" si="80"/>
        <v>1.2707092116013639E-2</v>
      </c>
    </row>
    <row r="273" spans="1:50">
      <c r="A273" s="85" t="str">
        <f t="shared" si="65"/>
        <v>Ausfuhr_TK</v>
      </c>
      <c r="B273" s="2" t="str">
        <f t="shared" si="66"/>
        <v>Ausfuhr</v>
      </c>
      <c r="C273" s="1" t="str">
        <f>Countries!A272</f>
        <v>TK</v>
      </c>
      <c r="D273" s="3" t="str">
        <f>IFERROR(IF(VLOOKUP($A273,EU_Extra!$A:$AD,COLUMN(EU_Extra!#REF!),FALSE)=0,"",VLOOKUP($A273,EU_Extra!$A:$AD,COLUMN(EU_Extra!#REF!),FALSE)),"")</f>
        <v/>
      </c>
      <c r="E273" s="3" t="str">
        <f>IFERROR(IF(VLOOKUP($A273,EU_Extra!$A:$AD,COLUMN(EU_Extra!#REF!),FALSE)=0,"",VLOOKUP($A273,EU_Extra!$A:$AD,COLUMN(EU_Extra!#REF!),FALSE)),"")</f>
        <v/>
      </c>
      <c r="F273" s="3" t="str">
        <f>IFERROR(IF(VLOOKUP($A273,EU_Extra!$A:$AD,COLUMN(EU_Extra!E$3),FALSE)=0,"",VLOOKUP($A273,EU_Extra!$A:$AD,COLUMN(EU_Extra!E$3),FALSE)),"")</f>
        <v/>
      </c>
      <c r="G273" s="3" t="str">
        <f>IFERROR(IF(VLOOKUP($A273,EU_Extra!$A:$AD,COLUMN(EU_Extra!F$3),FALSE)=0,"",VLOOKUP($A273,EU_Extra!$A:$AD,COLUMN(EU_Extra!F$3),FALSE)),"")</f>
        <v/>
      </c>
      <c r="H273" s="3" t="str">
        <f>IFERROR(IF(VLOOKUP($A273,EU_Extra!$A:$AD,COLUMN(EU_Extra!G$3),FALSE)=0,"",VLOOKUP($A273,EU_Extra!$A:$AD,COLUMN(EU_Extra!G$3),FALSE)),"")</f>
        <v/>
      </c>
      <c r="I273" s="3" t="str">
        <f>IFERROR(IF(VLOOKUP($A273,EU_Extra!$A:$AD,COLUMN(EU_Extra!H$3),FALSE)=0,"",VLOOKUP($A273,EU_Extra!$A:$AD,COLUMN(EU_Extra!H$3),FALSE)),"")</f>
        <v/>
      </c>
      <c r="J273" s="3" t="str">
        <f>IFERROR(IF(VLOOKUP($A273,EU_Extra!$A:$AD,COLUMN(EU_Extra!I$3),FALSE)=0,"",VLOOKUP($A273,EU_Extra!$A:$AD,COLUMN(EU_Extra!I$3),FALSE)),"")</f>
        <v/>
      </c>
      <c r="K273" s="3" t="str">
        <f>IFERROR(IF(VLOOKUP($A273,EU_Extra!$A:$AD,COLUMN(EU_Extra!J$3),FALSE)=0,"",VLOOKUP($A273,EU_Extra!$A:$AD,COLUMN(EU_Extra!J$3),FALSE)),"")</f>
        <v/>
      </c>
      <c r="L273" s="3" t="str">
        <f>IFERROR(IF(VLOOKUP($A273,EU_Extra!$A:$AD,COLUMN(EU_Extra!K$3),FALSE)=0,"",VLOOKUP($A273,EU_Extra!$A:$AD,COLUMN(EU_Extra!K$3),FALSE)),"")</f>
        <v/>
      </c>
      <c r="M273" s="3" t="str">
        <f>IFERROR(IF(VLOOKUP($A273,EU_Extra!$A:$AD,COLUMN(EU_Extra!L$3),FALSE)=0,"",VLOOKUP($A273,EU_Extra!$A:$AD,COLUMN(EU_Extra!L$3),FALSE)),"")</f>
        <v/>
      </c>
      <c r="N273" s="3" t="str">
        <f>IFERROR(IF(VLOOKUP($A273,EU_Extra!$A:$AD,COLUMN(EU_Extra!M$3),FALSE)=0,"",VLOOKUP($A273,EU_Extra!$A:$AD,COLUMN(EU_Extra!M$3),FALSE)),"")</f>
        <v/>
      </c>
      <c r="O273" s="3" t="str">
        <f>IFERROR(IF(VLOOKUP($A273,EU_Extra!$A:$AD,COLUMN(EU_Extra!N$3),FALSE)=0,"",VLOOKUP($A273,EU_Extra!$A:$AD,COLUMN(EU_Extra!N$3),FALSE)),"")</f>
        <v/>
      </c>
      <c r="P273" s="3" t="str">
        <f>IFERROR(IF(VLOOKUP($A273,EU_Extra!$A:$AD,COLUMN(EU_Extra!O$3),FALSE)=0,"",VLOOKUP($A273,EU_Extra!$A:$AD,COLUMN(EU_Extra!O$3),FALSE)),"")</f>
        <v/>
      </c>
      <c r="Q273" s="3" t="str">
        <f>IFERROR(IF(VLOOKUP($A273,EU_Extra!$A:$AD,COLUMN(EU_Extra!P$3),FALSE)=0,"",VLOOKUP($A273,EU_Extra!$A:$AD,COLUMN(EU_Extra!P$3),FALSE)),"")</f>
        <v/>
      </c>
      <c r="R273" s="3" t="str">
        <f>IFERROR(IF(VLOOKUP($A273,EU_Extra!$A:$AD,COLUMN(EU_Extra!Q$3),FALSE)=0,"",VLOOKUP($A273,EU_Extra!$A:$AD,COLUMN(EU_Extra!Q$3),FALSE)),"")</f>
        <v/>
      </c>
      <c r="S273" s="3" t="str">
        <f>IFERROR(IF(VLOOKUP($A273,EU_Extra!$A:$AD,COLUMN(EU_Extra!R$3),FALSE)=0,"",VLOOKUP($A273,EU_Extra!$A:$AD,COLUMN(EU_Extra!R$3),FALSE)),"")</f>
        <v/>
      </c>
      <c r="T273" s="3" t="str">
        <f>IFERROR(IF(VLOOKUP($A273,EU_Extra!$A:$AD,COLUMN(EU_Extra!S$3),FALSE)=0,"",VLOOKUP($A273,EU_Extra!$A:$AD,COLUMN(EU_Extra!S$3),FALSE)),"")</f>
        <v/>
      </c>
      <c r="U273" s="3" t="str">
        <f>IFERROR(IF(VLOOKUP($A273,EU_Extra!$A:$AD,COLUMN(EU_Extra!T$3),FALSE)=0,"",VLOOKUP($A273,EU_Extra!$A:$AD,COLUMN(EU_Extra!T$3),FALSE)),"")</f>
        <v/>
      </c>
      <c r="V273" s="3" t="str">
        <f>IFERROR(IF(VLOOKUP($A273,EU_Extra!$A:$AD,COLUMN(EU_Extra!U$3),FALSE)=0,"",VLOOKUP($A273,EU_Extra!$A:$AD,COLUMN(EU_Extra!U$3),FALSE)),"")</f>
        <v/>
      </c>
      <c r="W273" s="3" t="str">
        <f>IFERROR(IF(VLOOKUP($A273,EU_Extra!$A:$AD,COLUMN(EU_Extra!V$3),FALSE)=0,"",VLOOKUP($A273,EU_Extra!$A:$AD,COLUMN(EU_Extra!V$3),FALSE)),"")</f>
        <v/>
      </c>
      <c r="X273" s="3" t="str">
        <f>IFERROR(IF(VLOOKUP($A273,EU_Extra!$A:$AD,COLUMN(EU_Extra!W$3),FALSE)=0,"",VLOOKUP($A273,EU_Extra!$A:$AD,COLUMN(EU_Extra!W$3),FALSE)),"")</f>
        <v/>
      </c>
      <c r="Y273" s="3" t="str">
        <f>IFERROR(IF(VLOOKUP($A273,EU_Extra!$A:$AD,COLUMN(EU_Extra!X$3),FALSE)=0,"",VLOOKUP($A273,EU_Extra!$A:$AD,COLUMN(EU_Extra!X$3),FALSE)),"")</f>
        <v/>
      </c>
      <c r="Z273" s="3" t="str">
        <f>IFERROR(IF(VLOOKUP($A273,EU_Extra!$A:$AD,COLUMN(EU_Extra!Y$3),FALSE)=0,"",VLOOKUP($A273,EU_Extra!$A:$AD,COLUMN(EU_Extra!Y$3),FALSE)),"")</f>
        <v/>
      </c>
      <c r="AA273" s="157">
        <f t="shared" si="67"/>
        <v>0</v>
      </c>
      <c r="AB273" s="3">
        <f t="shared" si="68"/>
        <v>0</v>
      </c>
      <c r="AC273" s="3">
        <f t="shared" si="69"/>
        <v>0</v>
      </c>
      <c r="AD273" s="3">
        <f t="shared" si="70"/>
        <v>0</v>
      </c>
      <c r="AE273" s="3" t="str">
        <f t="shared" si="71"/>
        <v/>
      </c>
      <c r="AF273" s="3"/>
      <c r="AG273" s="3"/>
      <c r="AH273" s="3"/>
      <c r="AI273" s="3"/>
      <c r="AJ273" s="3" t="str">
        <f>IFERROR(IF(VLOOKUP($A273,EU_Extra!$A:$AD,COLUMN(EU_Extra!AC$3),FALSE)=0,"",VLOOKUP($A273,EU_Extra!$A:$AD,COLUMN(EU_Extra!AC$3),FALSE)),"")</f>
        <v/>
      </c>
      <c r="AK273" s="3" t="str">
        <f>IFERROR(IF(VLOOKUP($A273,EU_Extra!$A:$AD,COLUMN(EU_Extra!AD$3),FALSE)=0,"",VLOOKUP($A273,EU_Extra!$A:$AD,COLUMN(EU_Extra!AD$3),FALSE)),"")</f>
        <v/>
      </c>
      <c r="AO273" s="85" t="str">
        <f t="shared" si="72"/>
        <v>Ausfuhr_TK</v>
      </c>
      <c r="AP273" s="2" t="str">
        <f t="shared" si="73"/>
        <v>Ausfuhr</v>
      </c>
      <c r="AQ273" s="2" t="str">
        <f t="shared" si="74"/>
        <v>TK</v>
      </c>
      <c r="AR273" s="2" t="str">
        <f>VLOOKUP(AQ273,Countries!A:B,2,FALSE)</f>
        <v>Tokelau</v>
      </c>
      <c r="AS273" s="3" t="str">
        <f t="shared" si="75"/>
        <v/>
      </c>
      <c r="AT273" s="3">
        <f t="shared" si="76"/>
        <v>0</v>
      </c>
      <c r="AU273" s="3" t="str">
        <f t="shared" si="77"/>
        <v/>
      </c>
      <c r="AV273" s="15" t="str">
        <f t="shared" si="78"/>
        <v/>
      </c>
      <c r="AW273" s="88" t="str">
        <f t="shared" si="79"/>
        <v/>
      </c>
      <c r="AX273" s="89">
        <f t="shared" si="80"/>
        <v>2.6999999999999996E-7</v>
      </c>
    </row>
    <row r="274" spans="1:50">
      <c r="A274" s="85" t="str">
        <f t="shared" si="65"/>
        <v>Ausfuhr_TO</v>
      </c>
      <c r="B274" s="2" t="str">
        <f t="shared" si="66"/>
        <v>Ausfuhr</v>
      </c>
      <c r="C274" s="1" t="str">
        <f>Countries!A273</f>
        <v>TO</v>
      </c>
      <c r="D274" s="3" t="str">
        <f>IFERROR(IF(VLOOKUP($A274,EU_Extra!$A:$AD,COLUMN(EU_Extra!#REF!),FALSE)=0,"",VLOOKUP($A274,EU_Extra!$A:$AD,COLUMN(EU_Extra!#REF!),FALSE)),"")</f>
        <v/>
      </c>
      <c r="E274" s="3" t="str">
        <f>IFERROR(IF(VLOOKUP($A274,EU_Extra!$A:$AD,COLUMN(EU_Extra!#REF!),FALSE)=0,"",VLOOKUP($A274,EU_Extra!$A:$AD,COLUMN(EU_Extra!#REF!),FALSE)),"")</f>
        <v/>
      </c>
      <c r="F274" s="3">
        <f>IFERROR(IF(VLOOKUP($A274,EU_Extra!$A:$AD,COLUMN(EU_Extra!E$3),FALSE)=0,"",VLOOKUP($A274,EU_Extra!$A:$AD,COLUMN(EU_Extra!E$3),FALSE)),"")</f>
        <v>3.3999999999999997E-4</v>
      </c>
      <c r="G274" s="3">
        <f>IFERROR(IF(VLOOKUP($A274,EU_Extra!$A:$AD,COLUMN(EU_Extra!F$3),FALSE)=0,"",VLOOKUP($A274,EU_Extra!$A:$AD,COLUMN(EU_Extra!F$3),FALSE)),"")</f>
        <v>9.9999999999999991E-5</v>
      </c>
      <c r="H274" s="3" t="str">
        <f>IFERROR(IF(VLOOKUP($A274,EU_Extra!$A:$AD,COLUMN(EU_Extra!G$3),FALSE)=0,"",VLOOKUP($A274,EU_Extra!$A:$AD,COLUMN(EU_Extra!G$3),FALSE)),"")</f>
        <v/>
      </c>
      <c r="I274" s="3" t="str">
        <f>IFERROR(IF(VLOOKUP($A274,EU_Extra!$A:$AD,COLUMN(EU_Extra!H$3),FALSE)=0,"",VLOOKUP($A274,EU_Extra!$A:$AD,COLUMN(EU_Extra!H$3),FALSE)),"")</f>
        <v/>
      </c>
      <c r="J274" s="3" t="str">
        <f>IFERROR(IF(VLOOKUP($A274,EU_Extra!$A:$AD,COLUMN(EU_Extra!I$3),FALSE)=0,"",VLOOKUP($A274,EU_Extra!$A:$AD,COLUMN(EU_Extra!I$3),FALSE)),"")</f>
        <v/>
      </c>
      <c r="K274" s="3" t="str">
        <f>IFERROR(IF(VLOOKUP($A274,EU_Extra!$A:$AD,COLUMN(EU_Extra!J$3),FALSE)=0,"",VLOOKUP($A274,EU_Extra!$A:$AD,COLUMN(EU_Extra!J$3),FALSE)),"")</f>
        <v/>
      </c>
      <c r="L274" s="3" t="str">
        <f>IFERROR(IF(VLOOKUP($A274,EU_Extra!$A:$AD,COLUMN(EU_Extra!K$3),FALSE)=0,"",VLOOKUP($A274,EU_Extra!$A:$AD,COLUMN(EU_Extra!K$3),FALSE)),"")</f>
        <v/>
      </c>
      <c r="M274" s="3" t="str">
        <f>IFERROR(IF(VLOOKUP($A274,EU_Extra!$A:$AD,COLUMN(EU_Extra!L$3),FALSE)=0,"",VLOOKUP($A274,EU_Extra!$A:$AD,COLUMN(EU_Extra!L$3),FALSE)),"")</f>
        <v/>
      </c>
      <c r="N274" s="3" t="str">
        <f>IFERROR(IF(VLOOKUP($A274,EU_Extra!$A:$AD,COLUMN(EU_Extra!M$3),FALSE)=0,"",VLOOKUP($A274,EU_Extra!$A:$AD,COLUMN(EU_Extra!M$3),FALSE)),"")</f>
        <v/>
      </c>
      <c r="O274" s="3" t="str">
        <f>IFERROR(IF(VLOOKUP($A274,EU_Extra!$A:$AD,COLUMN(EU_Extra!N$3),FALSE)=0,"",VLOOKUP($A274,EU_Extra!$A:$AD,COLUMN(EU_Extra!N$3),FALSE)),"")</f>
        <v/>
      </c>
      <c r="P274" s="3" t="str">
        <f>IFERROR(IF(VLOOKUP($A274,EU_Extra!$A:$AD,COLUMN(EU_Extra!O$3),FALSE)=0,"",VLOOKUP($A274,EU_Extra!$A:$AD,COLUMN(EU_Extra!O$3),FALSE)),"")</f>
        <v/>
      </c>
      <c r="Q274" s="3" t="str">
        <f>IFERROR(IF(VLOOKUP($A274,EU_Extra!$A:$AD,COLUMN(EU_Extra!P$3),FALSE)=0,"",VLOOKUP($A274,EU_Extra!$A:$AD,COLUMN(EU_Extra!P$3),FALSE)),"")</f>
        <v/>
      </c>
      <c r="R274" s="3" t="str">
        <f>IFERROR(IF(VLOOKUP($A274,EU_Extra!$A:$AD,COLUMN(EU_Extra!Q$3),FALSE)=0,"",VLOOKUP($A274,EU_Extra!$A:$AD,COLUMN(EU_Extra!Q$3),FALSE)),"")</f>
        <v/>
      </c>
      <c r="S274" s="3" t="str">
        <f>IFERROR(IF(VLOOKUP($A274,EU_Extra!$A:$AD,COLUMN(EU_Extra!R$3),FALSE)=0,"",VLOOKUP($A274,EU_Extra!$A:$AD,COLUMN(EU_Extra!R$3),FALSE)),"")</f>
        <v/>
      </c>
      <c r="T274" s="3" t="str">
        <f>IFERROR(IF(VLOOKUP($A274,EU_Extra!$A:$AD,COLUMN(EU_Extra!S$3),FALSE)=0,"",VLOOKUP($A274,EU_Extra!$A:$AD,COLUMN(EU_Extra!S$3),FALSE)),"")</f>
        <v/>
      </c>
      <c r="U274" s="3" t="str">
        <f>IFERROR(IF(VLOOKUP($A274,EU_Extra!$A:$AD,COLUMN(EU_Extra!T$3),FALSE)=0,"",VLOOKUP($A274,EU_Extra!$A:$AD,COLUMN(EU_Extra!T$3),FALSE)),"")</f>
        <v/>
      </c>
      <c r="V274" s="3" t="str">
        <f>IFERROR(IF(VLOOKUP($A274,EU_Extra!$A:$AD,COLUMN(EU_Extra!U$3),FALSE)=0,"",VLOOKUP($A274,EU_Extra!$A:$AD,COLUMN(EU_Extra!U$3),FALSE)),"")</f>
        <v/>
      </c>
      <c r="W274" s="3" t="str">
        <f>IFERROR(IF(VLOOKUP($A274,EU_Extra!$A:$AD,COLUMN(EU_Extra!V$3),FALSE)=0,"",VLOOKUP($A274,EU_Extra!$A:$AD,COLUMN(EU_Extra!V$3),FALSE)),"")</f>
        <v/>
      </c>
      <c r="X274" s="3" t="str">
        <f>IFERROR(IF(VLOOKUP($A274,EU_Extra!$A:$AD,COLUMN(EU_Extra!W$3),FALSE)=0,"",VLOOKUP($A274,EU_Extra!$A:$AD,COLUMN(EU_Extra!W$3),FALSE)),"")</f>
        <v/>
      </c>
      <c r="Y274" s="3" t="str">
        <f>IFERROR(IF(VLOOKUP($A274,EU_Extra!$A:$AD,COLUMN(EU_Extra!X$3),FALSE)=0,"",VLOOKUP($A274,EU_Extra!$A:$AD,COLUMN(EU_Extra!X$3),FALSE)),"")</f>
        <v/>
      </c>
      <c r="Z274" s="3" t="str">
        <f>IFERROR(IF(VLOOKUP($A274,EU_Extra!$A:$AD,COLUMN(EU_Extra!Y$3),FALSE)=0,"",VLOOKUP($A274,EU_Extra!$A:$AD,COLUMN(EU_Extra!Y$3),FALSE)),"")</f>
        <v/>
      </c>
      <c r="AA274" s="157">
        <f t="shared" si="67"/>
        <v>0</v>
      </c>
      <c r="AB274" s="3">
        <f t="shared" si="68"/>
        <v>0</v>
      </c>
      <c r="AC274" s="3">
        <f t="shared" si="69"/>
        <v>0</v>
      </c>
      <c r="AD274" s="3">
        <f t="shared" si="70"/>
        <v>0</v>
      </c>
      <c r="AE274" s="3" t="str">
        <f t="shared" si="71"/>
        <v/>
      </c>
      <c r="AF274" s="3"/>
      <c r="AG274" s="3"/>
      <c r="AH274" s="3"/>
      <c r="AI274" s="3"/>
      <c r="AJ274" s="3" t="str">
        <f>IFERROR(IF(VLOOKUP($A274,EU_Extra!$A:$AD,COLUMN(EU_Extra!AC$3),FALSE)=0,"",VLOOKUP($A274,EU_Extra!$A:$AD,COLUMN(EU_Extra!AC$3),FALSE)),"")</f>
        <v/>
      </c>
      <c r="AK274" s="3" t="str">
        <f>IFERROR(IF(VLOOKUP($A274,EU_Extra!$A:$AD,COLUMN(EU_Extra!AD$3),FALSE)=0,"",VLOOKUP($A274,EU_Extra!$A:$AD,COLUMN(EU_Extra!AD$3),FALSE)),"")</f>
        <v/>
      </c>
      <c r="AO274" s="85" t="str">
        <f t="shared" si="72"/>
        <v>Ausfuhr_TO</v>
      </c>
      <c r="AP274" s="2" t="str">
        <f t="shared" si="73"/>
        <v>Ausfuhr</v>
      </c>
      <c r="AQ274" s="2" t="str">
        <f t="shared" si="74"/>
        <v>TO</v>
      </c>
      <c r="AR274" s="2" t="str">
        <f>VLOOKUP(AQ274,Countries!A:B,2,FALSE)</f>
        <v>Tonga</v>
      </c>
      <c r="AS274" s="3" t="str">
        <f t="shared" si="75"/>
        <v/>
      </c>
      <c r="AT274" s="3">
        <f t="shared" si="76"/>
        <v>0</v>
      </c>
      <c r="AU274" s="3" t="str">
        <f t="shared" si="77"/>
        <v/>
      </c>
      <c r="AV274" s="15" t="str">
        <f t="shared" si="78"/>
        <v/>
      </c>
      <c r="AW274" s="88" t="str">
        <f t="shared" si="79"/>
        <v/>
      </c>
      <c r="AX274" s="89">
        <f t="shared" si="80"/>
        <v>2.7099999999999998E-7</v>
      </c>
    </row>
    <row r="275" spans="1:50">
      <c r="A275" s="85" t="str">
        <f t="shared" si="65"/>
        <v>Ausfuhr_TT</v>
      </c>
      <c r="B275" s="2" t="str">
        <f t="shared" si="66"/>
        <v>Ausfuhr</v>
      </c>
      <c r="C275" s="1" t="str">
        <f>Countries!A274</f>
        <v>TT</v>
      </c>
      <c r="D275" s="3" t="str">
        <f>IFERROR(IF(VLOOKUP($A275,EU_Extra!$A:$AD,COLUMN(EU_Extra!#REF!),FALSE)=0,"",VLOOKUP($A275,EU_Extra!$A:$AD,COLUMN(EU_Extra!#REF!),FALSE)),"")</f>
        <v/>
      </c>
      <c r="E275" s="3" t="str">
        <f>IFERROR(IF(VLOOKUP($A275,EU_Extra!$A:$AD,COLUMN(EU_Extra!#REF!),FALSE)=0,"",VLOOKUP($A275,EU_Extra!$A:$AD,COLUMN(EU_Extra!#REF!),FALSE)),"")</f>
        <v/>
      </c>
      <c r="F275" s="3">
        <f>IFERROR(IF(VLOOKUP($A275,EU_Extra!$A:$AD,COLUMN(EU_Extra!E$3),FALSE)=0,"",VLOOKUP($A275,EU_Extra!$A:$AD,COLUMN(EU_Extra!E$3),FALSE)),"")</f>
        <v>2.9099999999999997E-2</v>
      </c>
      <c r="G275" s="3">
        <f>IFERROR(IF(VLOOKUP($A275,EU_Extra!$A:$AD,COLUMN(EU_Extra!F$3),FALSE)=0,"",VLOOKUP($A275,EU_Extra!$A:$AD,COLUMN(EU_Extra!F$3),FALSE)),"")</f>
        <v>1.4E-3</v>
      </c>
      <c r="H275" s="3">
        <f>IFERROR(IF(VLOOKUP($A275,EU_Extra!$A:$AD,COLUMN(EU_Extra!G$3),FALSE)=0,"",VLOOKUP($A275,EU_Extra!$A:$AD,COLUMN(EU_Extra!G$3),FALSE)),"")</f>
        <v>0.52100000000000002</v>
      </c>
      <c r="I275" s="3">
        <f>IFERROR(IF(VLOOKUP($A275,EU_Extra!$A:$AD,COLUMN(EU_Extra!H$3),FALSE)=0,"",VLOOKUP($A275,EU_Extra!$A:$AD,COLUMN(EU_Extra!H$3),FALSE)),"")</f>
        <v>1.9E-3</v>
      </c>
      <c r="J275" s="3">
        <f>IFERROR(IF(VLOOKUP($A275,EU_Extra!$A:$AD,COLUMN(EU_Extra!I$3),FALSE)=0,"",VLOOKUP($A275,EU_Extra!$A:$AD,COLUMN(EU_Extra!I$3),FALSE)),"")</f>
        <v>0.52969999999999995</v>
      </c>
      <c r="K275" s="3">
        <f>IFERROR(IF(VLOOKUP($A275,EU_Extra!$A:$AD,COLUMN(EU_Extra!J$3),FALSE)=0,"",VLOOKUP($A275,EU_Extra!$A:$AD,COLUMN(EU_Extra!J$3),FALSE)),"")</f>
        <v>5.0000000000000001E-4</v>
      </c>
      <c r="L275" s="3">
        <f>IFERROR(IF(VLOOKUP($A275,EU_Extra!$A:$AD,COLUMN(EU_Extra!K$3),FALSE)=0,"",VLOOKUP($A275,EU_Extra!$A:$AD,COLUMN(EU_Extra!K$3),FALSE)),"")</f>
        <v>5.3E-3</v>
      </c>
      <c r="M275" s="3">
        <f>IFERROR(IF(VLOOKUP($A275,EU_Extra!$A:$AD,COLUMN(EU_Extra!L$3),FALSE)=0,"",VLOOKUP($A275,EU_Extra!$A:$AD,COLUMN(EU_Extra!L$3),FALSE)),"")</f>
        <v>9.9999999999999991E-5</v>
      </c>
      <c r="N275" s="3">
        <f>IFERROR(IF(VLOOKUP($A275,EU_Extra!$A:$AD,COLUMN(EU_Extra!M$3),FALSE)=0,"",VLOOKUP($A275,EU_Extra!$A:$AD,COLUMN(EU_Extra!M$3),FALSE)),"")</f>
        <v>2.0999999999999998E-4</v>
      </c>
      <c r="O275" s="3">
        <f>IFERROR(IF(VLOOKUP($A275,EU_Extra!$A:$AD,COLUMN(EU_Extra!N$3),FALSE)=0,"",VLOOKUP($A275,EU_Extra!$A:$AD,COLUMN(EU_Extra!N$3),FALSE)),"")</f>
        <v>1.1999999999999999E-4</v>
      </c>
      <c r="P275" s="3">
        <f>IFERROR(IF(VLOOKUP($A275,EU_Extra!$A:$AD,COLUMN(EU_Extra!O$3),FALSE)=0,"",VLOOKUP($A275,EU_Extra!$A:$AD,COLUMN(EU_Extra!O$3),FALSE)),"")</f>
        <v>4.08E-4</v>
      </c>
      <c r="Q275" s="3">
        <f>IFERROR(IF(VLOOKUP($A275,EU_Extra!$A:$AD,COLUMN(EU_Extra!P$3),FALSE)=0,"",VLOOKUP($A275,EU_Extra!$A:$AD,COLUMN(EU_Extra!P$3),FALSE)),"")</f>
        <v>1.1769999999999999E-3</v>
      </c>
      <c r="R275" s="3">
        <f>IFERROR(IF(VLOOKUP($A275,EU_Extra!$A:$AD,COLUMN(EU_Extra!Q$3),FALSE)=0,"",VLOOKUP($A275,EU_Extra!$A:$AD,COLUMN(EU_Extra!Q$3),FALSE)),"")</f>
        <v>1.0671999999999999E-2</v>
      </c>
      <c r="S275" s="3">
        <f>IFERROR(IF(VLOOKUP($A275,EU_Extra!$A:$AD,COLUMN(EU_Extra!R$3),FALSE)=0,"",VLOOKUP($A275,EU_Extra!$A:$AD,COLUMN(EU_Extra!R$3),FALSE)),"")</f>
        <v>4.4699999999999997E-4</v>
      </c>
      <c r="T275" s="3">
        <f>IFERROR(IF(VLOOKUP($A275,EU_Extra!$A:$AD,COLUMN(EU_Extra!S$3),FALSE)=0,"",VLOOKUP($A275,EU_Extra!$A:$AD,COLUMN(EU_Extra!S$3),FALSE)),"")</f>
        <v>1.7999999999999998E-4</v>
      </c>
      <c r="U275" s="3" t="str">
        <f>IFERROR(IF(VLOOKUP($A275,EU_Extra!$A:$AD,COLUMN(EU_Extra!T$3),FALSE)=0,"",VLOOKUP($A275,EU_Extra!$A:$AD,COLUMN(EU_Extra!T$3),FALSE)),"")</f>
        <v/>
      </c>
      <c r="V275" s="3" t="str">
        <f>IFERROR(IF(VLOOKUP($A275,EU_Extra!$A:$AD,COLUMN(EU_Extra!U$3),FALSE)=0,"",VLOOKUP($A275,EU_Extra!$A:$AD,COLUMN(EU_Extra!U$3),FALSE)),"")</f>
        <v/>
      </c>
      <c r="W275" s="3" t="str">
        <f>IFERROR(IF(VLOOKUP($A275,EU_Extra!$A:$AD,COLUMN(EU_Extra!V$3),FALSE)=0,"",VLOOKUP($A275,EU_Extra!$A:$AD,COLUMN(EU_Extra!V$3),FALSE)),"")</f>
        <v/>
      </c>
      <c r="X275" s="3" t="str">
        <f>IFERROR(IF(VLOOKUP($A275,EU_Extra!$A:$AD,COLUMN(EU_Extra!W$3),FALSE)=0,"",VLOOKUP($A275,EU_Extra!$A:$AD,COLUMN(EU_Extra!W$3),FALSE)),"")</f>
        <v/>
      </c>
      <c r="Y275" s="3" t="str">
        <f>IFERROR(IF(VLOOKUP($A275,EU_Extra!$A:$AD,COLUMN(EU_Extra!X$3),FALSE)=0,"",VLOOKUP($A275,EU_Extra!$A:$AD,COLUMN(EU_Extra!X$3),FALSE)),"")</f>
        <v/>
      </c>
      <c r="Z275" s="3">
        <f>IFERROR(IF(VLOOKUP($A275,EU_Extra!$A:$AD,COLUMN(EU_Extra!Y$3),FALSE)=0,"",VLOOKUP($A275,EU_Extra!$A:$AD,COLUMN(EU_Extra!Y$3),FALSE)),"")</f>
        <v>5.3000000000000001E-5</v>
      </c>
      <c r="AA275" s="157">
        <f t="shared" si="67"/>
        <v>0.35086666666666666</v>
      </c>
      <c r="AB275" s="3">
        <f t="shared" si="68"/>
        <v>3.1349999999999998E-4</v>
      </c>
      <c r="AC275" s="3">
        <f t="shared" si="69"/>
        <v>0</v>
      </c>
      <c r="AD275" s="3">
        <f t="shared" si="70"/>
        <v>0</v>
      </c>
      <c r="AE275" s="3">
        <f t="shared" si="71"/>
        <v>5.3000000000000001E-5</v>
      </c>
      <c r="AF275" s="3"/>
      <c r="AG275" s="3"/>
      <c r="AH275" s="3"/>
      <c r="AI275" s="3"/>
      <c r="AJ275" s="3" t="str">
        <f>IFERROR(IF(VLOOKUP($A275,EU_Extra!$A:$AD,COLUMN(EU_Extra!AC$3),FALSE)=0,"",VLOOKUP($A275,EU_Extra!$A:$AD,COLUMN(EU_Extra!AC$3),FALSE)),"")</f>
        <v/>
      </c>
      <c r="AK275" s="3" t="str">
        <f>IFERROR(IF(VLOOKUP($A275,EU_Extra!$A:$AD,COLUMN(EU_Extra!AD$3),FALSE)=0,"",VLOOKUP($A275,EU_Extra!$A:$AD,COLUMN(EU_Extra!AD$3),FALSE)),"")</f>
        <v/>
      </c>
      <c r="AO275" s="85" t="str">
        <f t="shared" si="72"/>
        <v>Ausfuhr_TT</v>
      </c>
      <c r="AP275" s="2" t="str">
        <f t="shared" si="73"/>
        <v>Ausfuhr</v>
      </c>
      <c r="AQ275" s="2" t="str">
        <f t="shared" si="74"/>
        <v>TT</v>
      </c>
      <c r="AR275" s="2" t="str">
        <f>VLOOKUP(AQ275,Countries!A:B,2,FALSE)</f>
        <v>Trinidad und Tobago</v>
      </c>
      <c r="AS275" s="3">
        <f t="shared" si="75"/>
        <v>5.3000000000000001E-5</v>
      </c>
      <c r="AT275" s="3">
        <f t="shared" si="76"/>
        <v>0</v>
      </c>
      <c r="AU275" s="3">
        <f t="shared" si="77"/>
        <v>-5.3000000000000001E-5</v>
      </c>
      <c r="AV275" s="15">
        <f t="shared" si="78"/>
        <v>-0.99999972800000003</v>
      </c>
      <c r="AW275" s="88">
        <f t="shared" si="79"/>
        <v>3.2654908503913116E-7</v>
      </c>
      <c r="AX275" s="89">
        <f t="shared" si="80"/>
        <v>2.7199999999999995E-7</v>
      </c>
    </row>
    <row r="276" spans="1:50">
      <c r="A276" s="85" t="str">
        <f t="shared" si="65"/>
        <v>Ausfuhr_TD</v>
      </c>
      <c r="B276" s="2" t="str">
        <f t="shared" si="66"/>
        <v>Ausfuhr</v>
      </c>
      <c r="C276" s="1" t="str">
        <f>Countries!A275</f>
        <v>TD</v>
      </c>
      <c r="D276" s="3" t="str">
        <f>IFERROR(IF(VLOOKUP($A276,EU_Extra!$A:$AD,COLUMN(EU_Extra!#REF!),FALSE)=0,"",VLOOKUP($A276,EU_Extra!$A:$AD,COLUMN(EU_Extra!#REF!),FALSE)),"")</f>
        <v/>
      </c>
      <c r="E276" s="3" t="str">
        <f>IFERROR(IF(VLOOKUP($A276,EU_Extra!$A:$AD,COLUMN(EU_Extra!#REF!),FALSE)=0,"",VLOOKUP($A276,EU_Extra!$A:$AD,COLUMN(EU_Extra!#REF!),FALSE)),"")</f>
        <v/>
      </c>
      <c r="F276" s="3">
        <f>IFERROR(IF(VLOOKUP($A276,EU_Extra!$A:$AD,COLUMN(EU_Extra!E$3),FALSE)=0,"",VLOOKUP($A276,EU_Extra!$A:$AD,COLUMN(EU_Extra!E$3),FALSE)),"")</f>
        <v>1.1595</v>
      </c>
      <c r="G276" s="3">
        <f>IFERROR(IF(VLOOKUP($A276,EU_Extra!$A:$AD,COLUMN(EU_Extra!F$3),FALSE)=0,"",VLOOKUP($A276,EU_Extra!$A:$AD,COLUMN(EU_Extra!F$3),FALSE)),"")</f>
        <v>0.15140000000000001</v>
      </c>
      <c r="H276" s="3">
        <f>IFERROR(IF(VLOOKUP($A276,EU_Extra!$A:$AD,COLUMN(EU_Extra!G$3),FALSE)=0,"",VLOOKUP($A276,EU_Extra!$A:$AD,COLUMN(EU_Extra!G$3),FALSE)),"")</f>
        <v>0.37589999999999996</v>
      </c>
      <c r="I276" s="3">
        <f>IFERROR(IF(VLOOKUP($A276,EU_Extra!$A:$AD,COLUMN(EU_Extra!H$3),FALSE)=0,"",VLOOKUP($A276,EU_Extra!$A:$AD,COLUMN(EU_Extra!H$3),FALSE)),"")</f>
        <v>1.5091999999999999</v>
      </c>
      <c r="J276" s="3">
        <f>IFERROR(IF(VLOOKUP($A276,EU_Extra!$A:$AD,COLUMN(EU_Extra!I$3),FALSE)=0,"",VLOOKUP($A276,EU_Extra!$A:$AD,COLUMN(EU_Extra!I$3),FALSE)),"")</f>
        <v>0.52739599999999998</v>
      </c>
      <c r="K276" s="3">
        <f>IFERROR(IF(VLOOKUP($A276,EU_Extra!$A:$AD,COLUMN(EU_Extra!J$3),FALSE)=0,"",VLOOKUP($A276,EU_Extra!$A:$AD,COLUMN(EU_Extra!J$3),FALSE)),"")</f>
        <v>0.71479999999999999</v>
      </c>
      <c r="L276" s="3">
        <f>IFERROR(IF(VLOOKUP($A276,EU_Extra!$A:$AD,COLUMN(EU_Extra!K$3),FALSE)=0,"",VLOOKUP($A276,EU_Extra!$A:$AD,COLUMN(EU_Extra!K$3),FALSE)),"")</f>
        <v>1.0451999999999999</v>
      </c>
      <c r="M276" s="3">
        <f>IFERROR(IF(VLOOKUP($A276,EU_Extra!$A:$AD,COLUMN(EU_Extra!L$3),FALSE)=0,"",VLOOKUP($A276,EU_Extra!$A:$AD,COLUMN(EU_Extra!L$3),FALSE)),"")</f>
        <v>1.4705999999999999</v>
      </c>
      <c r="N276" s="3">
        <f>IFERROR(IF(VLOOKUP($A276,EU_Extra!$A:$AD,COLUMN(EU_Extra!M$3),FALSE)=0,"",VLOOKUP($A276,EU_Extra!$A:$AD,COLUMN(EU_Extra!M$3),FALSE)),"")</f>
        <v>6.3823659999999993</v>
      </c>
      <c r="O276" s="3">
        <f>IFERROR(IF(VLOOKUP($A276,EU_Extra!$A:$AD,COLUMN(EU_Extra!N$3),FALSE)=0,"",VLOOKUP($A276,EU_Extra!$A:$AD,COLUMN(EU_Extra!N$3),FALSE)),"")</f>
        <v>1.898212</v>
      </c>
      <c r="P276" s="3">
        <f>IFERROR(IF(VLOOKUP($A276,EU_Extra!$A:$AD,COLUMN(EU_Extra!O$3),FALSE)=0,"",VLOOKUP($A276,EU_Extra!$A:$AD,COLUMN(EU_Extra!O$3),FALSE)),"")</f>
        <v>0.13800300000000001</v>
      </c>
      <c r="Q276" s="3">
        <f>IFERROR(IF(VLOOKUP($A276,EU_Extra!$A:$AD,COLUMN(EU_Extra!P$3),FALSE)=0,"",VLOOKUP($A276,EU_Extra!$A:$AD,COLUMN(EU_Extra!P$3),FALSE)),"")</f>
        <v>0.31276499999999996</v>
      </c>
      <c r="R276" s="3">
        <f>IFERROR(IF(VLOOKUP($A276,EU_Extra!$A:$AD,COLUMN(EU_Extra!Q$3),FALSE)=0,"",VLOOKUP($A276,EU_Extra!$A:$AD,COLUMN(EU_Extra!Q$3),FALSE)),"")</f>
        <v>1.3854E-2</v>
      </c>
      <c r="S276" s="3">
        <f>IFERROR(IF(VLOOKUP($A276,EU_Extra!$A:$AD,COLUMN(EU_Extra!R$3),FALSE)=0,"",VLOOKUP($A276,EU_Extra!$A:$AD,COLUMN(EU_Extra!R$3),FALSE)),"")</f>
        <v>1.684772E-2</v>
      </c>
      <c r="T276" s="3">
        <f>IFERROR(IF(VLOOKUP($A276,EU_Extra!$A:$AD,COLUMN(EU_Extra!S$3),FALSE)=0,"",VLOOKUP($A276,EU_Extra!$A:$AD,COLUMN(EU_Extra!S$3),FALSE)),"")</f>
        <v>1.667476E-2</v>
      </c>
      <c r="U276" s="3">
        <f>IFERROR(IF(VLOOKUP($A276,EU_Extra!$A:$AD,COLUMN(EU_Extra!T$3),FALSE)=0,"",VLOOKUP($A276,EU_Extra!$A:$AD,COLUMN(EU_Extra!T$3),FALSE)),"")</f>
        <v>0.76403927999999988</v>
      </c>
      <c r="V276" s="3">
        <f>IFERROR(IF(VLOOKUP($A276,EU_Extra!$A:$AD,COLUMN(EU_Extra!U$3),FALSE)=0,"",VLOOKUP($A276,EU_Extra!$A:$AD,COLUMN(EU_Extra!U$3),FALSE)),"")</f>
        <v>5.4325844400000003</v>
      </c>
      <c r="W276" s="3">
        <f>IFERROR(IF(VLOOKUP($A276,EU_Extra!$A:$AD,COLUMN(EU_Extra!V$3),FALSE)=0,"",VLOOKUP($A276,EU_Extra!$A:$AD,COLUMN(EU_Extra!V$3),FALSE)),"")</f>
        <v>0.96768559999999992</v>
      </c>
      <c r="X276" s="3">
        <f>IFERROR(IF(VLOOKUP($A276,EU_Extra!$A:$AD,COLUMN(EU_Extra!W$3),FALSE)=0,"",VLOOKUP($A276,EU_Extra!$A:$AD,COLUMN(EU_Extra!W$3),FALSE)),"")</f>
        <v>3.2243008799999999</v>
      </c>
      <c r="Y276" s="3">
        <f>IFERROR(IF(VLOOKUP($A276,EU_Extra!$A:$AD,COLUMN(EU_Extra!X$3),FALSE)=0,"",VLOOKUP($A276,EU_Extra!$A:$AD,COLUMN(EU_Extra!X$3),FALSE)),"")</f>
        <v>6.2690799999999998E-3</v>
      </c>
      <c r="Z276" s="3">
        <f>IFERROR(IF(VLOOKUP($A276,EU_Extra!$A:$AD,COLUMN(EU_Extra!Y$3),FALSE)=0,"",VLOOKUP($A276,EU_Extra!$A:$AD,COLUMN(EU_Extra!Y$3),FALSE)),"")</f>
        <v>1.6936359999999998E-2</v>
      </c>
      <c r="AA276" s="157">
        <f t="shared" si="67"/>
        <v>0.80416533333333329</v>
      </c>
      <c r="AB276" s="3">
        <f t="shared" si="68"/>
        <v>0.26585391999999997</v>
      </c>
      <c r="AC276" s="3">
        <f t="shared" si="69"/>
        <v>3.2081903066666668</v>
      </c>
      <c r="AD276" s="3">
        <f t="shared" si="70"/>
        <v>1.39941852</v>
      </c>
      <c r="AE276" s="3">
        <f t="shared" si="71"/>
        <v>1.1602719999999999E-2</v>
      </c>
      <c r="AF276" s="3"/>
      <c r="AG276" s="3"/>
      <c r="AH276" s="3"/>
      <c r="AI276" s="3"/>
      <c r="AJ276" s="3" t="str">
        <f>IFERROR(IF(VLOOKUP($A276,EU_Extra!$A:$AD,COLUMN(EU_Extra!AC$3),FALSE)=0,"",VLOOKUP($A276,EU_Extra!$A:$AD,COLUMN(EU_Extra!AC$3),FALSE)),"")</f>
        <v/>
      </c>
      <c r="AK276" s="3" t="str">
        <f>IFERROR(IF(VLOOKUP($A276,EU_Extra!$A:$AD,COLUMN(EU_Extra!AD$3),FALSE)=0,"",VLOOKUP($A276,EU_Extra!$A:$AD,COLUMN(EU_Extra!AD$3),FALSE)),"")</f>
        <v/>
      </c>
      <c r="AO276" s="85" t="str">
        <f t="shared" si="72"/>
        <v>Ausfuhr_TD</v>
      </c>
      <c r="AP276" s="2" t="str">
        <f t="shared" si="73"/>
        <v>Ausfuhr</v>
      </c>
      <c r="AQ276" s="2" t="str">
        <f t="shared" si="74"/>
        <v>TD</v>
      </c>
      <c r="AR276" s="2" t="str">
        <f>VLOOKUP(AQ276,Countries!A:B,2,FALSE)</f>
        <v>Tschad</v>
      </c>
      <c r="AS276" s="3">
        <f t="shared" si="75"/>
        <v>1.6936359999999998E-2</v>
      </c>
      <c r="AT276" s="3">
        <f t="shared" si="76"/>
        <v>1.39941852</v>
      </c>
      <c r="AU276" s="3">
        <f t="shared" si="77"/>
        <v>1.3824821599999999</v>
      </c>
      <c r="AV276" s="15" t="str">
        <f t="shared" si="78"/>
        <v/>
      </c>
      <c r="AW276" s="88">
        <f t="shared" si="79"/>
        <v>1.770437626213849E-5</v>
      </c>
      <c r="AX276" s="89">
        <f t="shared" si="80"/>
        <v>9.6831181980074955E-4</v>
      </c>
    </row>
    <row r="277" spans="1:50">
      <c r="A277" s="85" t="str">
        <f t="shared" si="65"/>
        <v>Ausfuhr_CZ</v>
      </c>
      <c r="B277" s="2" t="str">
        <f t="shared" si="66"/>
        <v>Ausfuhr</v>
      </c>
      <c r="C277" s="1" t="str">
        <f>Countries!A276</f>
        <v>CZ</v>
      </c>
      <c r="D277" s="3" t="str">
        <f>IFERROR(IF(VLOOKUP($A277,EU_Extra!$A:$AD,COLUMN(EU_Extra!#REF!),FALSE)=0,"",VLOOKUP($A277,EU_Extra!$A:$AD,COLUMN(EU_Extra!#REF!),FALSE)),"")</f>
        <v/>
      </c>
      <c r="E277" s="3" t="str">
        <f>IFERROR(IF(VLOOKUP($A277,EU_Extra!$A:$AD,COLUMN(EU_Extra!#REF!),FALSE)=0,"",VLOOKUP($A277,EU_Extra!$A:$AD,COLUMN(EU_Extra!#REF!),FALSE)),"")</f>
        <v/>
      </c>
      <c r="F277" s="3" t="str">
        <f>IFERROR(IF(VLOOKUP($A277,EU_Extra!$A:$AD,COLUMN(EU_Extra!E$3),FALSE)=0,"",VLOOKUP($A277,EU_Extra!$A:$AD,COLUMN(EU_Extra!E$3),FALSE)),"")</f>
        <v/>
      </c>
      <c r="G277" s="3" t="str">
        <f>IFERROR(IF(VLOOKUP($A277,EU_Extra!$A:$AD,COLUMN(EU_Extra!F$3),FALSE)=0,"",VLOOKUP($A277,EU_Extra!$A:$AD,COLUMN(EU_Extra!F$3),FALSE)),"")</f>
        <v/>
      </c>
      <c r="H277" s="3" t="str">
        <f>IFERROR(IF(VLOOKUP($A277,EU_Extra!$A:$AD,COLUMN(EU_Extra!G$3),FALSE)=0,"",VLOOKUP($A277,EU_Extra!$A:$AD,COLUMN(EU_Extra!G$3),FALSE)),"")</f>
        <v/>
      </c>
      <c r="I277" s="3" t="str">
        <f>IFERROR(IF(VLOOKUP($A277,EU_Extra!$A:$AD,COLUMN(EU_Extra!H$3),FALSE)=0,"",VLOOKUP($A277,EU_Extra!$A:$AD,COLUMN(EU_Extra!H$3),FALSE)),"")</f>
        <v/>
      </c>
      <c r="J277" s="3" t="str">
        <f>IFERROR(IF(VLOOKUP($A277,EU_Extra!$A:$AD,COLUMN(EU_Extra!I$3),FALSE)=0,"",VLOOKUP($A277,EU_Extra!$A:$AD,COLUMN(EU_Extra!I$3),FALSE)),"")</f>
        <v/>
      </c>
      <c r="K277" s="3" t="str">
        <f>IFERROR(IF(VLOOKUP($A277,EU_Extra!$A:$AD,COLUMN(EU_Extra!J$3),FALSE)=0,"",VLOOKUP($A277,EU_Extra!$A:$AD,COLUMN(EU_Extra!J$3),FALSE)),"")</f>
        <v/>
      </c>
      <c r="L277" s="3" t="str">
        <f>IFERROR(IF(VLOOKUP($A277,EU_Extra!$A:$AD,COLUMN(EU_Extra!K$3),FALSE)=0,"",VLOOKUP($A277,EU_Extra!$A:$AD,COLUMN(EU_Extra!K$3),FALSE)),"")</f>
        <v/>
      </c>
      <c r="M277" s="3" t="str">
        <f>IFERROR(IF(VLOOKUP($A277,EU_Extra!$A:$AD,COLUMN(EU_Extra!L$3),FALSE)=0,"",VLOOKUP($A277,EU_Extra!$A:$AD,COLUMN(EU_Extra!L$3),FALSE)),"")</f>
        <v/>
      </c>
      <c r="N277" s="3" t="str">
        <f>IFERROR(IF(VLOOKUP($A277,EU_Extra!$A:$AD,COLUMN(EU_Extra!M$3),FALSE)=0,"",VLOOKUP($A277,EU_Extra!$A:$AD,COLUMN(EU_Extra!M$3),FALSE)),"")</f>
        <v/>
      </c>
      <c r="O277" s="3" t="str">
        <f>IFERROR(IF(VLOOKUP($A277,EU_Extra!$A:$AD,COLUMN(EU_Extra!N$3),FALSE)=0,"",VLOOKUP($A277,EU_Extra!$A:$AD,COLUMN(EU_Extra!N$3),FALSE)),"")</f>
        <v/>
      </c>
      <c r="P277" s="3" t="str">
        <f>IFERROR(IF(VLOOKUP($A277,EU_Extra!$A:$AD,COLUMN(EU_Extra!O$3),FALSE)=0,"",VLOOKUP($A277,EU_Extra!$A:$AD,COLUMN(EU_Extra!O$3),FALSE)),"")</f>
        <v/>
      </c>
      <c r="Q277" s="3" t="str">
        <f>IFERROR(IF(VLOOKUP($A277,EU_Extra!$A:$AD,COLUMN(EU_Extra!P$3),FALSE)=0,"",VLOOKUP($A277,EU_Extra!$A:$AD,COLUMN(EU_Extra!P$3),FALSE)),"")</f>
        <v/>
      </c>
      <c r="R277" s="3" t="str">
        <f>IFERROR(IF(VLOOKUP($A277,EU_Extra!$A:$AD,COLUMN(EU_Extra!Q$3),FALSE)=0,"",VLOOKUP($A277,EU_Extra!$A:$AD,COLUMN(EU_Extra!Q$3),FALSE)),"")</f>
        <v/>
      </c>
      <c r="S277" s="3" t="str">
        <f>IFERROR(IF(VLOOKUP($A277,EU_Extra!$A:$AD,COLUMN(EU_Extra!R$3),FALSE)=0,"",VLOOKUP($A277,EU_Extra!$A:$AD,COLUMN(EU_Extra!R$3),FALSE)),"")</f>
        <v/>
      </c>
      <c r="T277" s="3" t="str">
        <f>IFERROR(IF(VLOOKUP($A277,EU_Extra!$A:$AD,COLUMN(EU_Extra!S$3),FALSE)=0,"",VLOOKUP($A277,EU_Extra!$A:$AD,COLUMN(EU_Extra!S$3),FALSE)),"")</f>
        <v/>
      </c>
      <c r="U277" s="3" t="str">
        <f>IFERROR(IF(VLOOKUP($A277,EU_Extra!$A:$AD,COLUMN(EU_Extra!T$3),FALSE)=0,"",VLOOKUP($A277,EU_Extra!$A:$AD,COLUMN(EU_Extra!T$3),FALSE)),"")</f>
        <v/>
      </c>
      <c r="V277" s="3" t="str">
        <f>IFERROR(IF(VLOOKUP($A277,EU_Extra!$A:$AD,COLUMN(EU_Extra!U$3),FALSE)=0,"",VLOOKUP($A277,EU_Extra!$A:$AD,COLUMN(EU_Extra!U$3),FALSE)),"")</f>
        <v/>
      </c>
      <c r="W277" s="3" t="str">
        <f>IFERROR(IF(VLOOKUP($A277,EU_Extra!$A:$AD,COLUMN(EU_Extra!V$3),FALSE)=0,"",VLOOKUP($A277,EU_Extra!$A:$AD,COLUMN(EU_Extra!V$3),FALSE)),"")</f>
        <v/>
      </c>
      <c r="X277" s="3" t="str">
        <f>IFERROR(IF(VLOOKUP($A277,EU_Extra!$A:$AD,COLUMN(EU_Extra!W$3),FALSE)=0,"",VLOOKUP($A277,EU_Extra!$A:$AD,COLUMN(EU_Extra!W$3),FALSE)),"")</f>
        <v/>
      </c>
      <c r="Y277" s="3" t="str">
        <f>IFERROR(IF(VLOOKUP($A277,EU_Extra!$A:$AD,COLUMN(EU_Extra!X$3),FALSE)=0,"",VLOOKUP($A277,EU_Extra!$A:$AD,COLUMN(EU_Extra!X$3),FALSE)),"")</f>
        <v/>
      </c>
      <c r="Z277" s="3" t="str">
        <f>IFERROR(IF(VLOOKUP($A277,EU_Extra!$A:$AD,COLUMN(EU_Extra!Y$3),FALSE)=0,"",VLOOKUP($A277,EU_Extra!$A:$AD,COLUMN(EU_Extra!Y$3),FALSE)),"")</f>
        <v/>
      </c>
      <c r="AA277" s="157">
        <f t="shared" si="67"/>
        <v>0</v>
      </c>
      <c r="AB277" s="3">
        <f t="shared" si="68"/>
        <v>0</v>
      </c>
      <c r="AC277" s="3">
        <f t="shared" si="69"/>
        <v>0</v>
      </c>
      <c r="AD277" s="3">
        <f t="shared" si="70"/>
        <v>0</v>
      </c>
      <c r="AE277" s="3" t="str">
        <f t="shared" si="71"/>
        <v/>
      </c>
      <c r="AF277" s="3"/>
      <c r="AG277" s="3"/>
      <c r="AH277" s="3"/>
      <c r="AI277" s="3"/>
      <c r="AJ277" s="3" t="str">
        <f>IFERROR(IF(VLOOKUP($A277,EU_Extra!$A:$AD,COLUMN(EU_Extra!AC$3),FALSE)=0,"",VLOOKUP($A277,EU_Extra!$A:$AD,COLUMN(EU_Extra!AC$3),FALSE)),"")</f>
        <v/>
      </c>
      <c r="AK277" s="3" t="str">
        <f>IFERROR(IF(VLOOKUP($A277,EU_Extra!$A:$AD,COLUMN(EU_Extra!AD$3),FALSE)=0,"",VLOOKUP($A277,EU_Extra!$A:$AD,COLUMN(EU_Extra!AD$3),FALSE)),"")</f>
        <v/>
      </c>
      <c r="AO277" s="85" t="str">
        <f t="shared" si="72"/>
        <v>Ausfuhr_CZ</v>
      </c>
      <c r="AP277" s="2" t="str">
        <f t="shared" si="73"/>
        <v>Ausfuhr</v>
      </c>
      <c r="AQ277" s="2" t="str">
        <f t="shared" si="74"/>
        <v>CZ</v>
      </c>
      <c r="AR277" s="2" t="str">
        <f>VLOOKUP(AQ277,Countries!A:B,2,FALSE)</f>
        <v>Tschechien</v>
      </c>
      <c r="AS277" s="3" t="str">
        <f t="shared" si="75"/>
        <v/>
      </c>
      <c r="AT277" s="3">
        <f t="shared" si="76"/>
        <v>0</v>
      </c>
      <c r="AU277" s="3" t="str">
        <f t="shared" si="77"/>
        <v/>
      </c>
      <c r="AV277" s="15" t="str">
        <f t="shared" si="78"/>
        <v/>
      </c>
      <c r="AW277" s="88" t="str">
        <f t="shared" si="79"/>
        <v/>
      </c>
      <c r="AX277" s="89">
        <f t="shared" si="80"/>
        <v>2.7399999999999994E-7</v>
      </c>
    </row>
    <row r="278" spans="1:50">
      <c r="A278" s="85" t="str">
        <f t="shared" si="65"/>
        <v>Ausfuhr_TR</v>
      </c>
      <c r="B278" s="2" t="str">
        <f t="shared" si="66"/>
        <v>Ausfuhr</v>
      </c>
      <c r="C278" s="1" t="str">
        <f>Countries!A277</f>
        <v>TR</v>
      </c>
      <c r="D278" s="3" t="str">
        <f>IFERROR(IF(VLOOKUP($A278,EU_Extra!$A:$AD,COLUMN(EU_Extra!#REF!),FALSE)=0,"",VLOOKUP($A278,EU_Extra!$A:$AD,COLUMN(EU_Extra!#REF!),FALSE)),"")</f>
        <v/>
      </c>
      <c r="E278" s="3" t="str">
        <f>IFERROR(IF(VLOOKUP($A278,EU_Extra!$A:$AD,COLUMN(EU_Extra!#REF!),FALSE)=0,"",VLOOKUP($A278,EU_Extra!$A:$AD,COLUMN(EU_Extra!#REF!),FALSE)),"")</f>
        <v/>
      </c>
      <c r="F278" s="3">
        <f>IFERROR(IF(VLOOKUP($A278,EU_Extra!$A:$AD,COLUMN(EU_Extra!E$3),FALSE)=0,"",VLOOKUP($A278,EU_Extra!$A:$AD,COLUMN(EU_Extra!E$3),FALSE)),"")</f>
        <v>3.4317709999999999</v>
      </c>
      <c r="G278" s="3">
        <f>IFERROR(IF(VLOOKUP($A278,EU_Extra!$A:$AD,COLUMN(EU_Extra!F$3),FALSE)=0,"",VLOOKUP($A278,EU_Extra!$A:$AD,COLUMN(EU_Extra!F$3),FALSE)),"")</f>
        <v>3.6754540000000002</v>
      </c>
      <c r="H278" s="3">
        <f>IFERROR(IF(VLOOKUP($A278,EU_Extra!$A:$AD,COLUMN(EU_Extra!G$3),FALSE)=0,"",VLOOKUP($A278,EU_Extra!$A:$AD,COLUMN(EU_Extra!G$3),FALSE)),"")</f>
        <v>28.371538999999999</v>
      </c>
      <c r="I278" s="3">
        <f>IFERROR(IF(VLOOKUP($A278,EU_Extra!$A:$AD,COLUMN(EU_Extra!H$3),FALSE)=0,"",VLOOKUP($A278,EU_Extra!$A:$AD,COLUMN(EU_Extra!H$3),FALSE)),"")</f>
        <v>29.549599999999998</v>
      </c>
      <c r="J278" s="3">
        <f>IFERROR(IF(VLOOKUP($A278,EU_Extra!$A:$AD,COLUMN(EU_Extra!I$3),FALSE)=0,"",VLOOKUP($A278,EU_Extra!$A:$AD,COLUMN(EU_Extra!I$3),FALSE)),"")</f>
        <v>14.649092</v>
      </c>
      <c r="K278" s="3">
        <f>IFERROR(IF(VLOOKUP($A278,EU_Extra!$A:$AD,COLUMN(EU_Extra!J$3),FALSE)=0,"",VLOOKUP($A278,EU_Extra!$A:$AD,COLUMN(EU_Extra!J$3),FALSE)),"")</f>
        <v>0.56066800000000006</v>
      </c>
      <c r="L278" s="3">
        <f>IFERROR(IF(VLOOKUP($A278,EU_Extra!$A:$AD,COLUMN(EU_Extra!K$3),FALSE)=0,"",VLOOKUP($A278,EU_Extra!$A:$AD,COLUMN(EU_Extra!K$3),FALSE)),"")</f>
        <v>0.41637599999999997</v>
      </c>
      <c r="M278" s="3">
        <f>IFERROR(IF(VLOOKUP($A278,EU_Extra!$A:$AD,COLUMN(EU_Extra!L$3),FALSE)=0,"",VLOOKUP($A278,EU_Extra!$A:$AD,COLUMN(EU_Extra!L$3),FALSE)),"")</f>
        <v>0.29219999999999996</v>
      </c>
      <c r="N278" s="3">
        <f>IFERROR(IF(VLOOKUP($A278,EU_Extra!$A:$AD,COLUMN(EU_Extra!M$3),FALSE)=0,"",VLOOKUP($A278,EU_Extra!$A:$AD,COLUMN(EU_Extra!M$3),FALSE)),"")</f>
        <v>0.82705223999999988</v>
      </c>
      <c r="O278" s="3">
        <f>IFERROR(IF(VLOOKUP($A278,EU_Extra!$A:$AD,COLUMN(EU_Extra!N$3),FALSE)=0,"",VLOOKUP($A278,EU_Extra!$A:$AD,COLUMN(EU_Extra!N$3),FALSE)),"")</f>
        <v>2.5334677600000002</v>
      </c>
      <c r="P278" s="3">
        <f>IFERROR(IF(VLOOKUP($A278,EU_Extra!$A:$AD,COLUMN(EU_Extra!O$3),FALSE)=0,"",VLOOKUP($A278,EU_Extra!$A:$AD,COLUMN(EU_Extra!O$3),FALSE)),"")</f>
        <v>2.4262351600000001</v>
      </c>
      <c r="Q278" s="3">
        <f>IFERROR(IF(VLOOKUP($A278,EU_Extra!$A:$AD,COLUMN(EU_Extra!P$3),FALSE)=0,"",VLOOKUP($A278,EU_Extra!$A:$AD,COLUMN(EU_Extra!P$3),FALSE)),"")</f>
        <v>5.3314903199999994</v>
      </c>
      <c r="R278" s="3">
        <f>IFERROR(IF(VLOOKUP($A278,EU_Extra!$A:$AD,COLUMN(EU_Extra!Q$3),FALSE)=0,"",VLOOKUP($A278,EU_Extra!$A:$AD,COLUMN(EU_Extra!Q$3),FALSE)),"")</f>
        <v>2.8592315599999996</v>
      </c>
      <c r="S278" s="3">
        <f>IFERROR(IF(VLOOKUP($A278,EU_Extra!$A:$AD,COLUMN(EU_Extra!R$3),FALSE)=0,"",VLOOKUP($A278,EU_Extra!$A:$AD,COLUMN(EU_Extra!R$3),FALSE)),"")</f>
        <v>4.4119489600000001</v>
      </c>
      <c r="T278" s="3">
        <f>IFERROR(IF(VLOOKUP($A278,EU_Extra!$A:$AD,COLUMN(EU_Extra!S$3),FALSE)=0,"",VLOOKUP($A278,EU_Extra!$A:$AD,COLUMN(EU_Extra!S$3),FALSE)),"")</f>
        <v>102.11580244</v>
      </c>
      <c r="U278" s="3">
        <f>IFERROR(IF(VLOOKUP($A278,EU_Extra!$A:$AD,COLUMN(EU_Extra!T$3),FALSE)=0,"",VLOOKUP($A278,EU_Extra!$A:$AD,COLUMN(EU_Extra!T$3),FALSE)),"")</f>
        <v>49.927269519999996</v>
      </c>
      <c r="V278" s="3">
        <f>IFERROR(IF(VLOOKUP($A278,EU_Extra!$A:$AD,COLUMN(EU_Extra!U$3),FALSE)=0,"",VLOOKUP($A278,EU_Extra!$A:$AD,COLUMN(EU_Extra!U$3),FALSE)),"")</f>
        <v>166.95421944</v>
      </c>
      <c r="W278" s="3">
        <f>IFERROR(IF(VLOOKUP($A278,EU_Extra!$A:$AD,COLUMN(EU_Extra!V$3),FALSE)=0,"",VLOOKUP($A278,EU_Extra!$A:$AD,COLUMN(EU_Extra!V$3),FALSE)),"")</f>
        <v>22.155231279999999</v>
      </c>
      <c r="X278" s="3">
        <f>IFERROR(IF(VLOOKUP($A278,EU_Extra!$A:$AD,COLUMN(EU_Extra!W$3),FALSE)=0,"",VLOOKUP($A278,EU_Extra!$A:$AD,COLUMN(EU_Extra!W$3),FALSE)),"")</f>
        <v>9.7374881199999983</v>
      </c>
      <c r="Y278" s="3">
        <f>IFERROR(IF(VLOOKUP($A278,EU_Extra!$A:$AD,COLUMN(EU_Extra!X$3),FALSE)=0,"",VLOOKUP($A278,EU_Extra!$A:$AD,COLUMN(EU_Extra!X$3),FALSE)),"")</f>
        <v>12.149968600000001</v>
      </c>
      <c r="Z278" s="3">
        <f>IFERROR(IF(VLOOKUP($A278,EU_Extra!$A:$AD,COLUMN(EU_Extra!Y$3),FALSE)=0,"",VLOOKUP($A278,EU_Extra!$A:$AD,COLUMN(EU_Extra!Y$3),FALSE)),"")</f>
        <v>15.7325386</v>
      </c>
      <c r="AA278" s="157">
        <f t="shared" si="67"/>
        <v>24.190076999999999</v>
      </c>
      <c r="AB278" s="3">
        <f t="shared" si="68"/>
        <v>52.151673639999991</v>
      </c>
      <c r="AC278" s="3">
        <f t="shared" si="69"/>
        <v>66.282312946666664</v>
      </c>
      <c r="AD278" s="3">
        <f t="shared" si="70"/>
        <v>14.680895999999999</v>
      </c>
      <c r="AE278" s="3">
        <f t="shared" si="71"/>
        <v>13.9412536</v>
      </c>
      <c r="AF278" s="3"/>
      <c r="AG278" s="3"/>
      <c r="AH278" s="3"/>
      <c r="AI278" s="3"/>
      <c r="AJ278" s="3" t="str">
        <f>IFERROR(IF(VLOOKUP($A278,EU_Extra!$A:$AD,COLUMN(EU_Extra!AC$3),FALSE)=0,"",VLOOKUP($A278,EU_Extra!$A:$AD,COLUMN(EU_Extra!AC$3),FALSE)),"")</f>
        <v/>
      </c>
      <c r="AK278" s="3" t="str">
        <f>IFERROR(IF(VLOOKUP($A278,EU_Extra!$A:$AD,COLUMN(EU_Extra!AD$3),FALSE)=0,"",VLOOKUP($A278,EU_Extra!$A:$AD,COLUMN(EU_Extra!AD$3),FALSE)),"")</f>
        <v/>
      </c>
      <c r="AO278" s="85" t="str">
        <f t="shared" si="72"/>
        <v>Ausfuhr_TR</v>
      </c>
      <c r="AP278" s="2" t="str">
        <f t="shared" si="73"/>
        <v>Ausfuhr</v>
      </c>
      <c r="AQ278" s="2" t="str">
        <f t="shared" si="74"/>
        <v>TR</v>
      </c>
      <c r="AR278" s="2" t="str">
        <f>VLOOKUP(AQ278,Countries!A:B,2,FALSE)</f>
        <v>Türkei</v>
      </c>
      <c r="AS278" s="3">
        <f t="shared" si="75"/>
        <v>15.7325386</v>
      </c>
      <c r="AT278" s="3">
        <f t="shared" si="76"/>
        <v>14.680895999999999</v>
      </c>
      <c r="AU278" s="3">
        <f t="shared" si="77"/>
        <v>-1.051642600000001</v>
      </c>
      <c r="AV278" s="15">
        <f t="shared" si="78"/>
        <v>-6.6844792203585385E-2</v>
      </c>
      <c r="AW278" s="88">
        <f t="shared" si="79"/>
        <v>1.6192644546656872E-2</v>
      </c>
      <c r="AX278" s="89">
        <f t="shared" si="80"/>
        <v>1.0155691006254901E-2</v>
      </c>
    </row>
    <row r="279" spans="1:50">
      <c r="A279" s="85" t="str">
        <f t="shared" si="65"/>
        <v>Ausfuhr_TN</v>
      </c>
      <c r="B279" s="2" t="str">
        <f t="shared" si="66"/>
        <v>Ausfuhr</v>
      </c>
      <c r="C279" s="1" t="str">
        <f>Countries!A278</f>
        <v>TN</v>
      </c>
      <c r="D279" s="3" t="str">
        <f>IFERROR(IF(VLOOKUP($A279,EU_Extra!$A:$AD,COLUMN(EU_Extra!#REF!),FALSE)=0,"",VLOOKUP($A279,EU_Extra!$A:$AD,COLUMN(EU_Extra!#REF!),FALSE)),"")</f>
        <v/>
      </c>
      <c r="E279" s="3" t="str">
        <f>IFERROR(IF(VLOOKUP($A279,EU_Extra!$A:$AD,COLUMN(EU_Extra!#REF!),FALSE)=0,"",VLOOKUP($A279,EU_Extra!$A:$AD,COLUMN(EU_Extra!#REF!),FALSE)),"")</f>
        <v/>
      </c>
      <c r="F279" s="3">
        <f>IFERROR(IF(VLOOKUP($A279,EU_Extra!$A:$AD,COLUMN(EU_Extra!E$3),FALSE)=0,"",VLOOKUP($A279,EU_Extra!$A:$AD,COLUMN(EU_Extra!E$3),FALSE)),"")</f>
        <v>23.939679999999999</v>
      </c>
      <c r="G279" s="3">
        <f>IFERROR(IF(VLOOKUP($A279,EU_Extra!$A:$AD,COLUMN(EU_Extra!F$3),FALSE)=0,"",VLOOKUP($A279,EU_Extra!$A:$AD,COLUMN(EU_Extra!F$3),FALSE)),"")</f>
        <v>116.5821</v>
      </c>
      <c r="H279" s="3">
        <f>IFERROR(IF(VLOOKUP($A279,EU_Extra!$A:$AD,COLUMN(EU_Extra!G$3),FALSE)=0,"",VLOOKUP($A279,EU_Extra!$A:$AD,COLUMN(EU_Extra!G$3),FALSE)),"")</f>
        <v>114.83529999999999</v>
      </c>
      <c r="I279" s="3">
        <f>IFERROR(IF(VLOOKUP($A279,EU_Extra!$A:$AD,COLUMN(EU_Extra!H$3),FALSE)=0,"",VLOOKUP($A279,EU_Extra!$A:$AD,COLUMN(EU_Extra!H$3),FALSE)),"")</f>
        <v>65.864099999999993</v>
      </c>
      <c r="J279" s="3">
        <f>IFERROR(IF(VLOOKUP($A279,EU_Extra!$A:$AD,COLUMN(EU_Extra!I$3),FALSE)=0,"",VLOOKUP($A279,EU_Extra!$A:$AD,COLUMN(EU_Extra!I$3),FALSE)),"")</f>
        <v>160.60553199999998</v>
      </c>
      <c r="K279" s="3">
        <f>IFERROR(IF(VLOOKUP($A279,EU_Extra!$A:$AD,COLUMN(EU_Extra!J$3),FALSE)=0,"",VLOOKUP($A279,EU_Extra!$A:$AD,COLUMN(EU_Extra!J$3),FALSE)),"")</f>
        <v>48.570927999999995</v>
      </c>
      <c r="L279" s="3">
        <f>IFERROR(IF(VLOOKUP($A279,EU_Extra!$A:$AD,COLUMN(EU_Extra!K$3),FALSE)=0,"",VLOOKUP($A279,EU_Extra!$A:$AD,COLUMN(EU_Extra!K$3),FALSE)),"")</f>
        <v>27.129851999999996</v>
      </c>
      <c r="M279" s="3">
        <f>IFERROR(IF(VLOOKUP($A279,EU_Extra!$A:$AD,COLUMN(EU_Extra!L$3),FALSE)=0,"",VLOOKUP($A279,EU_Extra!$A:$AD,COLUMN(EU_Extra!L$3),FALSE)),"")</f>
        <v>1.4740959999999999</v>
      </c>
      <c r="N279" s="3">
        <f>IFERROR(IF(VLOOKUP($A279,EU_Extra!$A:$AD,COLUMN(EU_Extra!M$3),FALSE)=0,"",VLOOKUP($A279,EU_Extra!$A:$AD,COLUMN(EU_Extra!M$3),FALSE)),"")</f>
        <v>145.81471199999999</v>
      </c>
      <c r="O279" s="3">
        <f>IFERROR(IF(VLOOKUP($A279,EU_Extra!$A:$AD,COLUMN(EU_Extra!N$3),FALSE)=0,"",VLOOKUP($A279,EU_Extra!$A:$AD,COLUMN(EU_Extra!N$3),FALSE)),"")</f>
        <v>30.807151999999999</v>
      </c>
      <c r="P279" s="3">
        <f>IFERROR(IF(VLOOKUP($A279,EU_Extra!$A:$AD,COLUMN(EU_Extra!O$3),FALSE)=0,"",VLOOKUP($A279,EU_Extra!$A:$AD,COLUMN(EU_Extra!O$3),FALSE)),"")</f>
        <v>81.140197999999998</v>
      </c>
      <c r="Q279" s="3">
        <f>IFERROR(IF(VLOOKUP($A279,EU_Extra!$A:$AD,COLUMN(EU_Extra!P$3),FALSE)=0,"",VLOOKUP($A279,EU_Extra!$A:$AD,COLUMN(EU_Extra!P$3),FALSE)),"")</f>
        <v>20.335103999999998</v>
      </c>
      <c r="R279" s="3">
        <f>IFERROR(IF(VLOOKUP($A279,EU_Extra!$A:$AD,COLUMN(EU_Extra!Q$3),FALSE)=0,"",VLOOKUP($A279,EU_Extra!$A:$AD,COLUMN(EU_Extra!Q$3),FALSE)),"")</f>
        <v>0.72922947999999999</v>
      </c>
      <c r="S279" s="3">
        <f>IFERROR(IF(VLOOKUP($A279,EU_Extra!$A:$AD,COLUMN(EU_Extra!R$3),FALSE)=0,"",VLOOKUP($A279,EU_Extra!$A:$AD,COLUMN(EU_Extra!R$3),FALSE)),"")</f>
        <v>26.164260119999998</v>
      </c>
      <c r="T279" s="3">
        <f>IFERROR(IF(VLOOKUP($A279,EU_Extra!$A:$AD,COLUMN(EU_Extra!S$3),FALSE)=0,"",VLOOKUP($A279,EU_Extra!$A:$AD,COLUMN(EU_Extra!S$3),FALSE)),"")</f>
        <v>0.7017718799999999</v>
      </c>
      <c r="U279" s="3">
        <f>IFERROR(IF(VLOOKUP($A279,EU_Extra!$A:$AD,COLUMN(EU_Extra!T$3),FALSE)=0,"",VLOOKUP($A279,EU_Extra!$A:$AD,COLUMN(EU_Extra!T$3),FALSE)),"")</f>
        <v>0.92298323999999998</v>
      </c>
      <c r="V279" s="3">
        <f>IFERROR(IF(VLOOKUP($A279,EU_Extra!$A:$AD,COLUMN(EU_Extra!U$3),FALSE)=0,"",VLOOKUP($A279,EU_Extra!$A:$AD,COLUMN(EU_Extra!U$3),FALSE)),"")</f>
        <v>0.81413131999999999</v>
      </c>
      <c r="W279" s="3">
        <f>IFERROR(IF(VLOOKUP($A279,EU_Extra!$A:$AD,COLUMN(EU_Extra!V$3),FALSE)=0,"",VLOOKUP($A279,EU_Extra!$A:$AD,COLUMN(EU_Extra!V$3),FALSE)),"")</f>
        <v>15.4564574</v>
      </c>
      <c r="X279" s="3">
        <f>IFERROR(IF(VLOOKUP($A279,EU_Extra!$A:$AD,COLUMN(EU_Extra!W$3),FALSE)=0,"",VLOOKUP($A279,EU_Extra!$A:$AD,COLUMN(EU_Extra!W$3),FALSE)),"")</f>
        <v>0.78314223999999999</v>
      </c>
      <c r="Y279" s="3">
        <f>IFERROR(IF(VLOOKUP($A279,EU_Extra!$A:$AD,COLUMN(EU_Extra!X$3),FALSE)=0,"",VLOOKUP($A279,EU_Extra!$A:$AD,COLUMN(EU_Extra!X$3),FALSE)),"")</f>
        <v>0.57135999999999998</v>
      </c>
      <c r="Z279" s="3">
        <f>IFERROR(IF(VLOOKUP($A279,EU_Extra!$A:$AD,COLUMN(EU_Extra!Y$3),FALSE)=0,"",VLOOKUP($A279,EU_Extra!$A:$AD,COLUMN(EU_Extra!Y$3),FALSE)),"")</f>
        <v>0.79539291999999995</v>
      </c>
      <c r="AA279" s="157">
        <f t="shared" si="67"/>
        <v>113.76831066666665</v>
      </c>
      <c r="AB279" s="3">
        <f t="shared" si="68"/>
        <v>9.2630050799999992</v>
      </c>
      <c r="AC279" s="3">
        <f t="shared" si="69"/>
        <v>5.6845769866666664</v>
      </c>
      <c r="AD279" s="3">
        <f t="shared" si="70"/>
        <v>5.6036532133333319</v>
      </c>
      <c r="AE279" s="3">
        <f t="shared" si="71"/>
        <v>0.68337645999999996</v>
      </c>
      <c r="AF279" s="3"/>
      <c r="AG279" s="3"/>
      <c r="AH279" s="3"/>
      <c r="AI279" s="3"/>
      <c r="AJ279" s="3" t="str">
        <f>IFERROR(IF(VLOOKUP($A279,EU_Extra!$A:$AD,COLUMN(EU_Extra!AC$3),FALSE)=0,"",VLOOKUP($A279,EU_Extra!$A:$AD,COLUMN(EU_Extra!AC$3),FALSE)),"")</f>
        <v/>
      </c>
      <c r="AK279" s="3" t="str">
        <f>IFERROR(IF(VLOOKUP($A279,EU_Extra!$A:$AD,COLUMN(EU_Extra!AD$3),FALSE)=0,"",VLOOKUP($A279,EU_Extra!$A:$AD,COLUMN(EU_Extra!AD$3),FALSE)),"")</f>
        <v/>
      </c>
      <c r="AO279" s="85" t="str">
        <f t="shared" si="72"/>
        <v>Ausfuhr_TN</v>
      </c>
      <c r="AP279" s="2" t="str">
        <f t="shared" si="73"/>
        <v>Ausfuhr</v>
      </c>
      <c r="AQ279" s="2" t="str">
        <f t="shared" si="74"/>
        <v>TN</v>
      </c>
      <c r="AR279" s="2" t="str">
        <f>VLOOKUP(AQ279,Countries!A:B,2,FALSE)</f>
        <v>Tunisien</v>
      </c>
      <c r="AS279" s="3">
        <f t="shared" si="75"/>
        <v>0.79539291999999995</v>
      </c>
      <c r="AT279" s="3">
        <f t="shared" si="76"/>
        <v>5.6036532133333319</v>
      </c>
      <c r="AU279" s="3">
        <f t="shared" si="77"/>
        <v>4.8082602933333316</v>
      </c>
      <c r="AV279" s="15">
        <f t="shared" si="78"/>
        <v>6.0451386880106721</v>
      </c>
      <c r="AW279" s="88">
        <f t="shared" si="79"/>
        <v>8.1891667986043167E-4</v>
      </c>
      <c r="AX279" s="89">
        <f t="shared" si="80"/>
        <v>3.8765673064834077E-3</v>
      </c>
    </row>
    <row r="280" spans="1:50">
      <c r="A280" s="85" t="str">
        <f t="shared" si="65"/>
        <v>Ausfuhr_TM</v>
      </c>
      <c r="B280" s="2" t="str">
        <f t="shared" si="66"/>
        <v>Ausfuhr</v>
      </c>
      <c r="C280" s="1" t="str">
        <f>Countries!A279</f>
        <v>TM</v>
      </c>
      <c r="D280" s="3" t="str">
        <f>IFERROR(IF(VLOOKUP($A280,EU_Extra!$A:$AD,COLUMN(EU_Extra!#REF!),FALSE)=0,"",VLOOKUP($A280,EU_Extra!$A:$AD,COLUMN(EU_Extra!#REF!),FALSE)),"")</f>
        <v/>
      </c>
      <c r="E280" s="3" t="str">
        <f>IFERROR(IF(VLOOKUP($A280,EU_Extra!$A:$AD,COLUMN(EU_Extra!#REF!),FALSE)=0,"",VLOOKUP($A280,EU_Extra!$A:$AD,COLUMN(EU_Extra!#REF!),FALSE)),"")</f>
        <v/>
      </c>
      <c r="F280" s="3">
        <f>IFERROR(IF(VLOOKUP($A280,EU_Extra!$A:$AD,COLUMN(EU_Extra!E$3),FALSE)=0,"",VLOOKUP($A280,EU_Extra!$A:$AD,COLUMN(EU_Extra!E$3),FALSE)),"")</f>
        <v>0.91740899999999992</v>
      </c>
      <c r="G280" s="3">
        <f>IFERROR(IF(VLOOKUP($A280,EU_Extra!$A:$AD,COLUMN(EU_Extra!F$3),FALSE)=0,"",VLOOKUP($A280,EU_Extra!$A:$AD,COLUMN(EU_Extra!F$3),FALSE)),"")</f>
        <v>0.77008299999999996</v>
      </c>
      <c r="H280" s="3">
        <f>IFERROR(IF(VLOOKUP($A280,EU_Extra!$A:$AD,COLUMN(EU_Extra!G$3),FALSE)=0,"",VLOOKUP($A280,EU_Extra!$A:$AD,COLUMN(EU_Extra!G$3),FALSE)),"")</f>
        <v>3.3396319999999999</v>
      </c>
      <c r="I280" s="3">
        <f>IFERROR(IF(VLOOKUP($A280,EU_Extra!$A:$AD,COLUMN(EU_Extra!H$3),FALSE)=0,"",VLOOKUP($A280,EU_Extra!$A:$AD,COLUMN(EU_Extra!H$3),FALSE)),"")</f>
        <v>32.0122</v>
      </c>
      <c r="J280" s="3">
        <f>IFERROR(IF(VLOOKUP($A280,EU_Extra!$A:$AD,COLUMN(EU_Extra!I$3),FALSE)=0,"",VLOOKUP($A280,EU_Extra!$A:$AD,COLUMN(EU_Extra!I$3),FALSE)),"")</f>
        <v>37.186199999999999</v>
      </c>
      <c r="K280" s="3">
        <f>IFERROR(IF(VLOOKUP($A280,EU_Extra!$A:$AD,COLUMN(EU_Extra!J$3),FALSE)=0,"",VLOOKUP($A280,EU_Extra!$A:$AD,COLUMN(EU_Extra!J$3),FALSE)),"")</f>
        <v>15.7425</v>
      </c>
      <c r="L280" s="3">
        <f>IFERROR(IF(VLOOKUP($A280,EU_Extra!$A:$AD,COLUMN(EU_Extra!K$3),FALSE)=0,"",VLOOKUP($A280,EU_Extra!$A:$AD,COLUMN(EU_Extra!K$3),FALSE)),"")</f>
        <v>10.5</v>
      </c>
      <c r="M280" s="3" t="str">
        <f>IFERROR(IF(VLOOKUP($A280,EU_Extra!$A:$AD,COLUMN(EU_Extra!L$3),FALSE)=0,"",VLOOKUP($A280,EU_Extra!$A:$AD,COLUMN(EU_Extra!L$3),FALSE)),"")</f>
        <v>Eps</v>
      </c>
      <c r="N280" s="3">
        <f>IFERROR(IF(VLOOKUP($A280,EU_Extra!$A:$AD,COLUMN(EU_Extra!M$3),FALSE)=0,"",VLOOKUP($A280,EU_Extra!$A:$AD,COLUMN(EU_Extra!M$3),FALSE)),"")</f>
        <v>4.7560000000000002</v>
      </c>
      <c r="O280" s="3">
        <f>IFERROR(IF(VLOOKUP($A280,EU_Extra!$A:$AD,COLUMN(EU_Extra!N$3),FALSE)=0,"",VLOOKUP($A280,EU_Extra!$A:$AD,COLUMN(EU_Extra!N$3),FALSE)),"")</f>
        <v>1.5165</v>
      </c>
      <c r="P280" s="3">
        <f>IFERROR(IF(VLOOKUP($A280,EU_Extra!$A:$AD,COLUMN(EU_Extra!O$3),FALSE)=0,"",VLOOKUP($A280,EU_Extra!$A:$AD,COLUMN(EU_Extra!O$3),FALSE)),"")</f>
        <v>0.80124299999999993</v>
      </c>
      <c r="Q280" s="3">
        <f>IFERROR(IF(VLOOKUP($A280,EU_Extra!$A:$AD,COLUMN(EU_Extra!P$3),FALSE)=0,"",VLOOKUP($A280,EU_Extra!$A:$AD,COLUMN(EU_Extra!P$3),FALSE)),"")</f>
        <v>0.19085259999999998</v>
      </c>
      <c r="R280" s="3">
        <f>IFERROR(IF(VLOOKUP($A280,EU_Extra!$A:$AD,COLUMN(EU_Extra!Q$3),FALSE)=0,"",VLOOKUP($A280,EU_Extra!$A:$AD,COLUMN(EU_Extra!Q$3),FALSE)),"")</f>
        <v>0.38899999999999996</v>
      </c>
      <c r="S280" s="3">
        <f>IFERROR(IF(VLOOKUP($A280,EU_Extra!$A:$AD,COLUMN(EU_Extra!R$3),FALSE)=0,"",VLOOKUP($A280,EU_Extra!$A:$AD,COLUMN(EU_Extra!R$3),FALSE)),"")</f>
        <v>0.75075999999999998</v>
      </c>
      <c r="T280" s="3">
        <f>IFERROR(IF(VLOOKUP($A280,EU_Extra!$A:$AD,COLUMN(EU_Extra!S$3),FALSE)=0,"",VLOOKUP($A280,EU_Extra!$A:$AD,COLUMN(EU_Extra!S$3),FALSE)),"")</f>
        <v>0.2406624</v>
      </c>
      <c r="U280" s="3">
        <f>IFERROR(IF(VLOOKUP($A280,EU_Extra!$A:$AD,COLUMN(EU_Extra!T$3),FALSE)=0,"",VLOOKUP($A280,EU_Extra!$A:$AD,COLUMN(EU_Extra!T$3),FALSE)),"")</f>
        <v>4.4401000000000002</v>
      </c>
      <c r="V280" s="3">
        <f>IFERROR(IF(VLOOKUP($A280,EU_Extra!$A:$AD,COLUMN(EU_Extra!U$3),FALSE)=0,"",VLOOKUP($A280,EU_Extra!$A:$AD,COLUMN(EU_Extra!U$3),FALSE)),"")</f>
        <v>0.19970599999999999</v>
      </c>
      <c r="W280" s="3">
        <f>IFERROR(IF(VLOOKUP($A280,EU_Extra!$A:$AD,COLUMN(EU_Extra!V$3),FALSE)=0,"",VLOOKUP($A280,EU_Extra!$A:$AD,COLUMN(EU_Extra!V$3),FALSE)),"")</f>
        <v>1.3455999999999999E-4</v>
      </c>
      <c r="X280" s="3">
        <f>IFERROR(IF(VLOOKUP($A280,EU_Extra!$A:$AD,COLUMN(EU_Extra!W$3),FALSE)=0,"",VLOOKUP($A280,EU_Extra!$A:$AD,COLUMN(EU_Extra!W$3),FALSE)),"")</f>
        <v>1.2032E-3</v>
      </c>
      <c r="Y280" s="3">
        <f>IFERROR(IF(VLOOKUP($A280,EU_Extra!$A:$AD,COLUMN(EU_Extra!X$3),FALSE)=0,"",VLOOKUP($A280,EU_Extra!$A:$AD,COLUMN(EU_Extra!X$3),FALSE)),"")</f>
        <v>0.1356</v>
      </c>
      <c r="Z280" s="3">
        <f>IFERROR(IF(VLOOKUP($A280,EU_Extra!$A:$AD,COLUMN(EU_Extra!Y$3),FALSE)=0,"",VLOOKUP($A280,EU_Extra!$A:$AD,COLUMN(EU_Extra!Y$3),FALSE)),"")</f>
        <v>9.2E-5</v>
      </c>
      <c r="AA280" s="157">
        <f t="shared" si="67"/>
        <v>24.179344</v>
      </c>
      <c r="AB280" s="3">
        <f t="shared" si="68"/>
        <v>1.8105074666666667</v>
      </c>
      <c r="AC280" s="3">
        <f t="shared" si="69"/>
        <v>6.7014586666666667E-2</v>
      </c>
      <c r="AD280" s="3">
        <f t="shared" si="70"/>
        <v>4.564592E-2</v>
      </c>
      <c r="AE280" s="3">
        <f t="shared" si="71"/>
        <v>6.7846000000000004E-2</v>
      </c>
      <c r="AF280" s="3"/>
      <c r="AG280" s="3"/>
      <c r="AH280" s="3"/>
      <c r="AI280" s="3"/>
      <c r="AJ280" s="3" t="str">
        <f>IFERROR(IF(VLOOKUP($A280,EU_Extra!$A:$AD,COLUMN(EU_Extra!AC$3),FALSE)=0,"",VLOOKUP($A280,EU_Extra!$A:$AD,COLUMN(EU_Extra!AC$3),FALSE)),"")</f>
        <v/>
      </c>
      <c r="AK280" s="3" t="str">
        <f>IFERROR(IF(VLOOKUP($A280,EU_Extra!$A:$AD,COLUMN(EU_Extra!AD$3),FALSE)=0,"",VLOOKUP($A280,EU_Extra!$A:$AD,COLUMN(EU_Extra!AD$3),FALSE)),"")</f>
        <v/>
      </c>
      <c r="AO280" s="85" t="str">
        <f t="shared" si="72"/>
        <v>Ausfuhr_TM</v>
      </c>
      <c r="AP280" s="2" t="str">
        <f t="shared" si="73"/>
        <v>Ausfuhr</v>
      </c>
      <c r="AQ280" s="2" t="str">
        <f t="shared" si="74"/>
        <v>TM</v>
      </c>
      <c r="AR280" s="2" t="str">
        <f>VLOOKUP(AQ280,Countries!A:B,2,FALSE)</f>
        <v>Turkmenistan</v>
      </c>
      <c r="AS280" s="3">
        <f t="shared" si="75"/>
        <v>9.2E-5</v>
      </c>
      <c r="AT280" s="3">
        <f t="shared" si="76"/>
        <v>4.564592E-2</v>
      </c>
      <c r="AU280" s="3">
        <f t="shared" si="77"/>
        <v>4.5553919999999998E-2</v>
      </c>
      <c r="AV280" s="15" t="str">
        <f t="shared" si="78"/>
        <v/>
      </c>
      <c r="AW280" s="88">
        <f t="shared" si="79"/>
        <v>3.7168897780377488E-7</v>
      </c>
      <c r="AX280" s="89">
        <f t="shared" si="80"/>
        <v>3.1852273511114764E-5</v>
      </c>
    </row>
    <row r="281" spans="1:50">
      <c r="A281" s="85" t="str">
        <f t="shared" si="65"/>
        <v>Ausfuhr_TC</v>
      </c>
      <c r="B281" s="2" t="str">
        <f t="shared" si="66"/>
        <v>Ausfuhr</v>
      </c>
      <c r="C281" s="1" t="str">
        <f>Countries!A280</f>
        <v>TC</v>
      </c>
      <c r="D281" s="3" t="str">
        <f>IFERROR(IF(VLOOKUP($A281,EU_Extra!$A:$AD,COLUMN(EU_Extra!#REF!),FALSE)=0,"",VLOOKUP($A281,EU_Extra!$A:$AD,COLUMN(EU_Extra!#REF!),FALSE)),"")</f>
        <v/>
      </c>
      <c r="E281" s="3" t="str">
        <f>IFERROR(IF(VLOOKUP($A281,EU_Extra!$A:$AD,COLUMN(EU_Extra!#REF!),FALSE)=0,"",VLOOKUP($A281,EU_Extra!$A:$AD,COLUMN(EU_Extra!#REF!),FALSE)),"")</f>
        <v/>
      </c>
      <c r="F281" s="3" t="str">
        <f>IFERROR(IF(VLOOKUP($A281,EU_Extra!$A:$AD,COLUMN(EU_Extra!E$3),FALSE)=0,"",VLOOKUP($A281,EU_Extra!$A:$AD,COLUMN(EU_Extra!E$3),FALSE)),"")</f>
        <v/>
      </c>
      <c r="G281" s="3">
        <f>IFERROR(IF(VLOOKUP($A281,EU_Extra!$A:$AD,COLUMN(EU_Extra!F$3),FALSE)=0,"",VLOOKUP($A281,EU_Extra!$A:$AD,COLUMN(EU_Extra!F$3),FALSE)),"")</f>
        <v>2.1499999999999998E-2</v>
      </c>
      <c r="H281" s="3">
        <f>IFERROR(IF(VLOOKUP($A281,EU_Extra!$A:$AD,COLUMN(EU_Extra!G$3),FALSE)=0,"",VLOOKUP($A281,EU_Extra!$A:$AD,COLUMN(EU_Extra!G$3),FALSE)),"")</f>
        <v>6.5</v>
      </c>
      <c r="I281" s="3">
        <f>IFERROR(IF(VLOOKUP($A281,EU_Extra!$A:$AD,COLUMN(EU_Extra!H$3),FALSE)=0,"",VLOOKUP($A281,EU_Extra!$A:$AD,COLUMN(EU_Extra!H$3),FALSE)),"")</f>
        <v>9.3647999999999989</v>
      </c>
      <c r="J281" s="3" t="str">
        <f>IFERROR(IF(VLOOKUP($A281,EU_Extra!$A:$AD,COLUMN(EU_Extra!I$3),FALSE)=0,"",VLOOKUP($A281,EU_Extra!$A:$AD,COLUMN(EU_Extra!I$3),FALSE)),"")</f>
        <v/>
      </c>
      <c r="K281" s="3" t="str">
        <f>IFERROR(IF(VLOOKUP($A281,EU_Extra!$A:$AD,COLUMN(EU_Extra!J$3),FALSE)=0,"",VLOOKUP($A281,EU_Extra!$A:$AD,COLUMN(EU_Extra!J$3),FALSE)),"")</f>
        <v/>
      </c>
      <c r="L281" s="3" t="str">
        <f>IFERROR(IF(VLOOKUP($A281,EU_Extra!$A:$AD,COLUMN(EU_Extra!K$3),FALSE)=0,"",VLOOKUP($A281,EU_Extra!$A:$AD,COLUMN(EU_Extra!K$3),FALSE)),"")</f>
        <v/>
      </c>
      <c r="M281" s="3" t="str">
        <f>IFERROR(IF(VLOOKUP($A281,EU_Extra!$A:$AD,COLUMN(EU_Extra!L$3),FALSE)=0,"",VLOOKUP($A281,EU_Extra!$A:$AD,COLUMN(EU_Extra!L$3),FALSE)),"")</f>
        <v/>
      </c>
      <c r="N281" s="3" t="str">
        <f>IFERROR(IF(VLOOKUP($A281,EU_Extra!$A:$AD,COLUMN(EU_Extra!M$3),FALSE)=0,"",VLOOKUP($A281,EU_Extra!$A:$AD,COLUMN(EU_Extra!M$3),FALSE)),"")</f>
        <v/>
      </c>
      <c r="O281" s="3" t="str">
        <f>IFERROR(IF(VLOOKUP($A281,EU_Extra!$A:$AD,COLUMN(EU_Extra!N$3),FALSE)=0,"",VLOOKUP($A281,EU_Extra!$A:$AD,COLUMN(EU_Extra!N$3),FALSE)),"")</f>
        <v/>
      </c>
      <c r="P281" s="3" t="str">
        <f>IFERROR(IF(VLOOKUP($A281,EU_Extra!$A:$AD,COLUMN(EU_Extra!O$3),FALSE)=0,"",VLOOKUP($A281,EU_Extra!$A:$AD,COLUMN(EU_Extra!O$3),FALSE)),"")</f>
        <v/>
      </c>
      <c r="Q281" s="3" t="str">
        <f>IFERROR(IF(VLOOKUP($A281,EU_Extra!$A:$AD,COLUMN(EU_Extra!P$3),FALSE)=0,"",VLOOKUP($A281,EU_Extra!$A:$AD,COLUMN(EU_Extra!P$3),FALSE)),"")</f>
        <v/>
      </c>
      <c r="R281" s="3" t="str">
        <f>IFERROR(IF(VLOOKUP($A281,EU_Extra!$A:$AD,COLUMN(EU_Extra!Q$3),FALSE)=0,"",VLOOKUP($A281,EU_Extra!$A:$AD,COLUMN(EU_Extra!Q$3),FALSE)),"")</f>
        <v/>
      </c>
      <c r="S281" s="3" t="str">
        <f>IFERROR(IF(VLOOKUP($A281,EU_Extra!$A:$AD,COLUMN(EU_Extra!R$3),FALSE)=0,"",VLOOKUP($A281,EU_Extra!$A:$AD,COLUMN(EU_Extra!R$3),FALSE)),"")</f>
        <v/>
      </c>
      <c r="T281" s="3">
        <f>IFERROR(IF(VLOOKUP($A281,EU_Extra!$A:$AD,COLUMN(EU_Extra!S$3),FALSE)=0,"",VLOOKUP($A281,EU_Extra!$A:$AD,COLUMN(EU_Extra!S$3),FALSE)),"")</f>
        <v>2.7600000000000003E-6</v>
      </c>
      <c r="U281" s="3" t="str">
        <f>IFERROR(IF(VLOOKUP($A281,EU_Extra!$A:$AD,COLUMN(EU_Extra!T$3),FALSE)=0,"",VLOOKUP($A281,EU_Extra!$A:$AD,COLUMN(EU_Extra!T$3),FALSE)),"")</f>
        <v/>
      </c>
      <c r="V281" s="3" t="str">
        <f>IFERROR(IF(VLOOKUP($A281,EU_Extra!$A:$AD,COLUMN(EU_Extra!U$3),FALSE)=0,"",VLOOKUP($A281,EU_Extra!$A:$AD,COLUMN(EU_Extra!U$3),FALSE)),"")</f>
        <v/>
      </c>
      <c r="W281" s="3" t="str">
        <f>IFERROR(IF(VLOOKUP($A281,EU_Extra!$A:$AD,COLUMN(EU_Extra!V$3),FALSE)=0,"",VLOOKUP($A281,EU_Extra!$A:$AD,COLUMN(EU_Extra!V$3),FALSE)),"")</f>
        <v/>
      </c>
      <c r="X281" s="3" t="str">
        <f>IFERROR(IF(VLOOKUP($A281,EU_Extra!$A:$AD,COLUMN(EU_Extra!W$3),FALSE)=0,"",VLOOKUP($A281,EU_Extra!$A:$AD,COLUMN(EU_Extra!W$3),FALSE)),"")</f>
        <v/>
      </c>
      <c r="Y281" s="3" t="str">
        <f>IFERROR(IF(VLOOKUP($A281,EU_Extra!$A:$AD,COLUMN(EU_Extra!X$3),FALSE)=0,"",VLOOKUP($A281,EU_Extra!$A:$AD,COLUMN(EU_Extra!X$3),FALSE)),"")</f>
        <v/>
      </c>
      <c r="Z281" s="3" t="str">
        <f>IFERROR(IF(VLOOKUP($A281,EU_Extra!$A:$AD,COLUMN(EU_Extra!Y$3),FALSE)=0,"",VLOOKUP($A281,EU_Extra!$A:$AD,COLUMN(EU_Extra!Y$3),FALSE)),"")</f>
        <v/>
      </c>
      <c r="AA281" s="157">
        <f t="shared" si="67"/>
        <v>7.9323999999999995</v>
      </c>
      <c r="AB281" s="3">
        <f t="shared" si="68"/>
        <v>2.7600000000000003E-6</v>
      </c>
      <c r="AC281" s="3">
        <f t="shared" si="69"/>
        <v>0</v>
      </c>
      <c r="AD281" s="3">
        <f t="shared" si="70"/>
        <v>0</v>
      </c>
      <c r="AE281" s="3" t="str">
        <f t="shared" si="71"/>
        <v/>
      </c>
      <c r="AF281" s="3"/>
      <c r="AG281" s="3"/>
      <c r="AH281" s="3"/>
      <c r="AI281" s="3"/>
      <c r="AJ281" s="3" t="str">
        <f>IFERROR(IF(VLOOKUP($A281,EU_Extra!$A:$AD,COLUMN(EU_Extra!AC$3),FALSE)=0,"",VLOOKUP($A281,EU_Extra!$A:$AD,COLUMN(EU_Extra!AC$3),FALSE)),"")</f>
        <v/>
      </c>
      <c r="AK281" s="3" t="str">
        <f>IFERROR(IF(VLOOKUP($A281,EU_Extra!$A:$AD,COLUMN(EU_Extra!AD$3),FALSE)=0,"",VLOOKUP($A281,EU_Extra!$A:$AD,COLUMN(EU_Extra!AD$3),FALSE)),"")</f>
        <v/>
      </c>
      <c r="AO281" s="85" t="str">
        <f t="shared" si="72"/>
        <v>Ausfuhr_TC</v>
      </c>
      <c r="AP281" s="2" t="str">
        <f t="shared" si="73"/>
        <v>Ausfuhr</v>
      </c>
      <c r="AQ281" s="2" t="str">
        <f t="shared" si="74"/>
        <v>TC</v>
      </c>
      <c r="AR281" s="2" t="str">
        <f>VLOOKUP(AQ281,Countries!A:B,2,FALSE)</f>
        <v>Turks und Caicosinseln</v>
      </c>
      <c r="AS281" s="3" t="str">
        <f t="shared" si="75"/>
        <v/>
      </c>
      <c r="AT281" s="3">
        <f t="shared" si="76"/>
        <v>0</v>
      </c>
      <c r="AU281" s="3" t="str">
        <f t="shared" si="77"/>
        <v/>
      </c>
      <c r="AV281" s="15" t="str">
        <f t="shared" si="78"/>
        <v/>
      </c>
      <c r="AW281" s="88" t="str">
        <f t="shared" si="79"/>
        <v/>
      </c>
      <c r="AX281" s="89">
        <f t="shared" si="80"/>
        <v>2.7799999999999997E-7</v>
      </c>
    </row>
    <row r="282" spans="1:50">
      <c r="A282" s="85" t="str">
        <f t="shared" si="65"/>
        <v>Ausfuhr_TV</v>
      </c>
      <c r="B282" s="2" t="str">
        <f t="shared" si="66"/>
        <v>Ausfuhr</v>
      </c>
      <c r="C282" s="1" t="str">
        <f>Countries!A281</f>
        <v>TV</v>
      </c>
      <c r="D282" s="3" t="str">
        <f>IFERROR(IF(VLOOKUP($A282,EU_Extra!$A:$AD,COLUMN(EU_Extra!#REF!),FALSE)=0,"",VLOOKUP($A282,EU_Extra!$A:$AD,COLUMN(EU_Extra!#REF!),FALSE)),"")</f>
        <v/>
      </c>
      <c r="E282" s="3" t="str">
        <f>IFERROR(IF(VLOOKUP($A282,EU_Extra!$A:$AD,COLUMN(EU_Extra!#REF!),FALSE)=0,"",VLOOKUP($A282,EU_Extra!$A:$AD,COLUMN(EU_Extra!#REF!),FALSE)),"")</f>
        <v/>
      </c>
      <c r="F282" s="3" t="str">
        <f>IFERROR(IF(VLOOKUP($A282,EU_Extra!$A:$AD,COLUMN(EU_Extra!E$3),FALSE)=0,"",VLOOKUP($A282,EU_Extra!$A:$AD,COLUMN(EU_Extra!E$3),FALSE)),"")</f>
        <v/>
      </c>
      <c r="G282" s="3" t="str">
        <f>IFERROR(IF(VLOOKUP($A282,EU_Extra!$A:$AD,COLUMN(EU_Extra!F$3),FALSE)=0,"",VLOOKUP($A282,EU_Extra!$A:$AD,COLUMN(EU_Extra!F$3),FALSE)),"")</f>
        <v/>
      </c>
      <c r="H282" s="3" t="str">
        <f>IFERROR(IF(VLOOKUP($A282,EU_Extra!$A:$AD,COLUMN(EU_Extra!G$3),FALSE)=0,"",VLOOKUP($A282,EU_Extra!$A:$AD,COLUMN(EU_Extra!G$3),FALSE)),"")</f>
        <v/>
      </c>
      <c r="I282" s="3" t="str">
        <f>IFERROR(IF(VLOOKUP($A282,EU_Extra!$A:$AD,COLUMN(EU_Extra!H$3),FALSE)=0,"",VLOOKUP($A282,EU_Extra!$A:$AD,COLUMN(EU_Extra!H$3),FALSE)),"")</f>
        <v/>
      </c>
      <c r="J282" s="3" t="str">
        <f>IFERROR(IF(VLOOKUP($A282,EU_Extra!$A:$AD,COLUMN(EU_Extra!I$3),FALSE)=0,"",VLOOKUP($A282,EU_Extra!$A:$AD,COLUMN(EU_Extra!I$3),FALSE)),"")</f>
        <v/>
      </c>
      <c r="K282" s="3" t="str">
        <f>IFERROR(IF(VLOOKUP($A282,EU_Extra!$A:$AD,COLUMN(EU_Extra!J$3),FALSE)=0,"",VLOOKUP($A282,EU_Extra!$A:$AD,COLUMN(EU_Extra!J$3),FALSE)),"")</f>
        <v/>
      </c>
      <c r="L282" s="3" t="str">
        <f>IFERROR(IF(VLOOKUP($A282,EU_Extra!$A:$AD,COLUMN(EU_Extra!K$3),FALSE)=0,"",VLOOKUP($A282,EU_Extra!$A:$AD,COLUMN(EU_Extra!K$3),FALSE)),"")</f>
        <v/>
      </c>
      <c r="M282" s="3" t="str">
        <f>IFERROR(IF(VLOOKUP($A282,EU_Extra!$A:$AD,COLUMN(EU_Extra!L$3),FALSE)=0,"",VLOOKUP($A282,EU_Extra!$A:$AD,COLUMN(EU_Extra!L$3),FALSE)),"")</f>
        <v/>
      </c>
      <c r="N282" s="3" t="str">
        <f>IFERROR(IF(VLOOKUP($A282,EU_Extra!$A:$AD,COLUMN(EU_Extra!M$3),FALSE)=0,"",VLOOKUP($A282,EU_Extra!$A:$AD,COLUMN(EU_Extra!M$3),FALSE)),"")</f>
        <v/>
      </c>
      <c r="O282" s="3" t="str">
        <f>IFERROR(IF(VLOOKUP($A282,EU_Extra!$A:$AD,COLUMN(EU_Extra!N$3),FALSE)=0,"",VLOOKUP($A282,EU_Extra!$A:$AD,COLUMN(EU_Extra!N$3),FALSE)),"")</f>
        <v/>
      </c>
      <c r="P282" s="3" t="str">
        <f>IFERROR(IF(VLOOKUP($A282,EU_Extra!$A:$AD,COLUMN(EU_Extra!O$3),FALSE)=0,"",VLOOKUP($A282,EU_Extra!$A:$AD,COLUMN(EU_Extra!O$3),FALSE)),"")</f>
        <v/>
      </c>
      <c r="Q282" s="3" t="str">
        <f>IFERROR(IF(VLOOKUP($A282,EU_Extra!$A:$AD,COLUMN(EU_Extra!P$3),FALSE)=0,"",VLOOKUP($A282,EU_Extra!$A:$AD,COLUMN(EU_Extra!P$3),FALSE)),"")</f>
        <v/>
      </c>
      <c r="R282" s="3" t="str">
        <f>IFERROR(IF(VLOOKUP($A282,EU_Extra!$A:$AD,COLUMN(EU_Extra!Q$3),FALSE)=0,"",VLOOKUP($A282,EU_Extra!$A:$AD,COLUMN(EU_Extra!Q$3),FALSE)),"")</f>
        <v/>
      </c>
      <c r="S282" s="3" t="str">
        <f>IFERROR(IF(VLOOKUP($A282,EU_Extra!$A:$AD,COLUMN(EU_Extra!R$3),FALSE)=0,"",VLOOKUP($A282,EU_Extra!$A:$AD,COLUMN(EU_Extra!R$3),FALSE)),"")</f>
        <v/>
      </c>
      <c r="T282" s="3" t="str">
        <f>IFERROR(IF(VLOOKUP($A282,EU_Extra!$A:$AD,COLUMN(EU_Extra!S$3),FALSE)=0,"",VLOOKUP($A282,EU_Extra!$A:$AD,COLUMN(EU_Extra!S$3),FALSE)),"")</f>
        <v/>
      </c>
      <c r="U282" s="3" t="str">
        <f>IFERROR(IF(VLOOKUP($A282,EU_Extra!$A:$AD,COLUMN(EU_Extra!T$3),FALSE)=0,"",VLOOKUP($A282,EU_Extra!$A:$AD,COLUMN(EU_Extra!T$3),FALSE)),"")</f>
        <v/>
      </c>
      <c r="V282" s="3" t="str">
        <f>IFERROR(IF(VLOOKUP($A282,EU_Extra!$A:$AD,COLUMN(EU_Extra!U$3),FALSE)=0,"",VLOOKUP($A282,EU_Extra!$A:$AD,COLUMN(EU_Extra!U$3),FALSE)),"")</f>
        <v/>
      </c>
      <c r="W282" s="3" t="str">
        <f>IFERROR(IF(VLOOKUP($A282,EU_Extra!$A:$AD,COLUMN(EU_Extra!V$3),FALSE)=0,"",VLOOKUP($A282,EU_Extra!$A:$AD,COLUMN(EU_Extra!V$3),FALSE)),"")</f>
        <v/>
      </c>
      <c r="X282" s="3" t="str">
        <f>IFERROR(IF(VLOOKUP($A282,EU_Extra!$A:$AD,COLUMN(EU_Extra!W$3),FALSE)=0,"",VLOOKUP($A282,EU_Extra!$A:$AD,COLUMN(EU_Extra!W$3),FALSE)),"")</f>
        <v/>
      </c>
      <c r="Y282" s="3" t="str">
        <f>IFERROR(IF(VLOOKUP($A282,EU_Extra!$A:$AD,COLUMN(EU_Extra!X$3),FALSE)=0,"",VLOOKUP($A282,EU_Extra!$A:$AD,COLUMN(EU_Extra!X$3),FALSE)),"")</f>
        <v/>
      </c>
      <c r="Z282" s="3" t="str">
        <f>IFERROR(IF(VLOOKUP($A282,EU_Extra!$A:$AD,COLUMN(EU_Extra!Y$3),FALSE)=0,"",VLOOKUP($A282,EU_Extra!$A:$AD,COLUMN(EU_Extra!Y$3),FALSE)),"")</f>
        <v/>
      </c>
      <c r="AA282" s="157">
        <f t="shared" si="67"/>
        <v>0</v>
      </c>
      <c r="AB282" s="3">
        <f t="shared" si="68"/>
        <v>0</v>
      </c>
      <c r="AC282" s="3">
        <f t="shared" si="69"/>
        <v>0</v>
      </c>
      <c r="AD282" s="3">
        <f t="shared" si="70"/>
        <v>0</v>
      </c>
      <c r="AE282" s="3" t="str">
        <f t="shared" si="71"/>
        <v/>
      </c>
      <c r="AF282" s="3"/>
      <c r="AG282" s="3"/>
      <c r="AH282" s="3"/>
      <c r="AI282" s="3"/>
      <c r="AJ282" s="3" t="str">
        <f>IFERROR(IF(VLOOKUP($A282,EU_Extra!$A:$AD,COLUMN(EU_Extra!AC$3),FALSE)=0,"",VLOOKUP($A282,EU_Extra!$A:$AD,COLUMN(EU_Extra!AC$3),FALSE)),"")</f>
        <v/>
      </c>
      <c r="AK282" s="3" t="str">
        <f>IFERROR(IF(VLOOKUP($A282,EU_Extra!$A:$AD,COLUMN(EU_Extra!AD$3),FALSE)=0,"",VLOOKUP($A282,EU_Extra!$A:$AD,COLUMN(EU_Extra!AD$3),FALSE)),"")</f>
        <v/>
      </c>
      <c r="AO282" s="85" t="str">
        <f t="shared" si="72"/>
        <v>Ausfuhr_TV</v>
      </c>
      <c r="AP282" s="2" t="str">
        <f t="shared" si="73"/>
        <v>Ausfuhr</v>
      </c>
      <c r="AQ282" s="2" t="str">
        <f t="shared" si="74"/>
        <v>TV</v>
      </c>
      <c r="AR282" s="2" t="str">
        <f>VLOOKUP(AQ282,Countries!A:B,2,FALSE)</f>
        <v>Tuvalu</v>
      </c>
      <c r="AS282" s="3" t="str">
        <f t="shared" si="75"/>
        <v/>
      </c>
      <c r="AT282" s="3">
        <f t="shared" si="76"/>
        <v>0</v>
      </c>
      <c r="AU282" s="3" t="str">
        <f t="shared" si="77"/>
        <v/>
      </c>
      <c r="AV282" s="15" t="str">
        <f t="shared" si="78"/>
        <v/>
      </c>
      <c r="AW282" s="88" t="str">
        <f t="shared" si="79"/>
        <v/>
      </c>
      <c r="AX282" s="89">
        <f t="shared" si="80"/>
        <v>2.7899999999999994E-7</v>
      </c>
    </row>
    <row r="283" spans="1:50">
      <c r="A283" s="85" t="str">
        <f t="shared" si="65"/>
        <v>Ausfuhr_UG</v>
      </c>
      <c r="B283" s="2" t="str">
        <f t="shared" si="66"/>
        <v>Ausfuhr</v>
      </c>
      <c r="C283" s="1" t="str">
        <f>Countries!A282</f>
        <v>UG</v>
      </c>
      <c r="D283" s="3" t="str">
        <f>IFERROR(IF(VLOOKUP($A283,EU_Extra!$A:$AD,COLUMN(EU_Extra!#REF!),FALSE)=0,"",VLOOKUP($A283,EU_Extra!$A:$AD,COLUMN(EU_Extra!#REF!),FALSE)),"")</f>
        <v/>
      </c>
      <c r="E283" s="3" t="str">
        <f>IFERROR(IF(VLOOKUP($A283,EU_Extra!$A:$AD,COLUMN(EU_Extra!#REF!),FALSE)=0,"",VLOOKUP($A283,EU_Extra!$A:$AD,COLUMN(EU_Extra!#REF!),FALSE)),"")</f>
        <v/>
      </c>
      <c r="F283" s="3">
        <f>IFERROR(IF(VLOOKUP($A283,EU_Extra!$A:$AD,COLUMN(EU_Extra!E$3),FALSE)=0,"",VLOOKUP($A283,EU_Extra!$A:$AD,COLUMN(EU_Extra!E$3),FALSE)),"")</f>
        <v>2.1499999999999998E-2</v>
      </c>
      <c r="G283" s="3">
        <f>IFERROR(IF(VLOOKUP($A283,EU_Extra!$A:$AD,COLUMN(EU_Extra!F$3),FALSE)=0,"",VLOOKUP($A283,EU_Extra!$A:$AD,COLUMN(EU_Extra!F$3),FALSE)),"")</f>
        <v>0.42849999999999999</v>
      </c>
      <c r="H283" s="3">
        <f>IFERROR(IF(VLOOKUP($A283,EU_Extra!$A:$AD,COLUMN(EU_Extra!G$3),FALSE)=0,"",VLOOKUP($A283,EU_Extra!$A:$AD,COLUMN(EU_Extra!G$3),FALSE)),"")</f>
        <v>4.6899999999999997E-2</v>
      </c>
      <c r="I283" s="3">
        <f>IFERROR(IF(VLOOKUP($A283,EU_Extra!$A:$AD,COLUMN(EU_Extra!H$3),FALSE)=0,"",VLOOKUP($A283,EU_Extra!$A:$AD,COLUMN(EU_Extra!H$3),FALSE)),"")</f>
        <v>0.78079999999999994</v>
      </c>
      <c r="J283" s="3">
        <f>IFERROR(IF(VLOOKUP($A283,EU_Extra!$A:$AD,COLUMN(EU_Extra!I$3),FALSE)=0,"",VLOOKUP($A283,EU_Extra!$A:$AD,COLUMN(EU_Extra!I$3),FALSE)),"")</f>
        <v>7.166944</v>
      </c>
      <c r="K283" s="3">
        <f>IFERROR(IF(VLOOKUP($A283,EU_Extra!$A:$AD,COLUMN(EU_Extra!J$3),FALSE)=0,"",VLOOKUP($A283,EU_Extra!$A:$AD,COLUMN(EU_Extra!J$3),FALSE)),"")</f>
        <v>0.1147</v>
      </c>
      <c r="L283" s="3">
        <f>IFERROR(IF(VLOOKUP($A283,EU_Extra!$A:$AD,COLUMN(EU_Extra!K$3),FALSE)=0,"",VLOOKUP($A283,EU_Extra!$A:$AD,COLUMN(EU_Extra!K$3),FALSE)),"")</f>
        <v>0.39099999999999996</v>
      </c>
      <c r="M283" s="3" t="str">
        <f>IFERROR(IF(VLOOKUP($A283,EU_Extra!$A:$AD,COLUMN(EU_Extra!L$3),FALSE)=0,"",VLOOKUP($A283,EU_Extra!$A:$AD,COLUMN(EU_Extra!L$3),FALSE)),"")</f>
        <v>Eps</v>
      </c>
      <c r="N283" s="3">
        <f>IFERROR(IF(VLOOKUP($A283,EU_Extra!$A:$AD,COLUMN(EU_Extra!M$3),FALSE)=0,"",VLOOKUP($A283,EU_Extra!$A:$AD,COLUMN(EU_Extra!M$3),FALSE)),"")</f>
        <v>0.52867599999999992</v>
      </c>
      <c r="O283" s="3">
        <f>IFERROR(IF(VLOOKUP($A283,EU_Extra!$A:$AD,COLUMN(EU_Extra!N$3),FALSE)=0,"",VLOOKUP($A283,EU_Extra!$A:$AD,COLUMN(EU_Extra!N$3),FALSE)),"")</f>
        <v>2.34E-4</v>
      </c>
      <c r="P283" s="3">
        <f>IFERROR(IF(VLOOKUP($A283,EU_Extra!$A:$AD,COLUMN(EU_Extra!O$3),FALSE)=0,"",VLOOKUP($A283,EU_Extra!$A:$AD,COLUMN(EU_Extra!O$3),FALSE)),"")</f>
        <v>5.2564E-2</v>
      </c>
      <c r="Q283" s="3">
        <f>IFERROR(IF(VLOOKUP($A283,EU_Extra!$A:$AD,COLUMN(EU_Extra!P$3),FALSE)=0,"",VLOOKUP($A283,EU_Extra!$A:$AD,COLUMN(EU_Extra!P$3),FALSE)),"")</f>
        <v>0.11457099999999999</v>
      </c>
      <c r="R283" s="3">
        <f>IFERROR(IF(VLOOKUP($A283,EU_Extra!$A:$AD,COLUMN(EU_Extra!Q$3),FALSE)=0,"",VLOOKUP($A283,EU_Extra!$A:$AD,COLUMN(EU_Extra!Q$3),FALSE)),"")</f>
        <v>3.1159999999999998E-3</v>
      </c>
      <c r="S283" s="3">
        <f>IFERROR(IF(VLOOKUP($A283,EU_Extra!$A:$AD,COLUMN(EU_Extra!R$3),FALSE)=0,"",VLOOKUP($A283,EU_Extra!$A:$AD,COLUMN(EU_Extra!R$3),FALSE)),"")</f>
        <v>8.0949999999999998E-3</v>
      </c>
      <c r="T283" s="3">
        <f>IFERROR(IF(VLOOKUP($A283,EU_Extra!$A:$AD,COLUMN(EU_Extra!S$3),FALSE)=0,"",VLOOKUP($A283,EU_Extra!$A:$AD,COLUMN(EU_Extra!S$3),FALSE)),"")</f>
        <v>1.052E-3</v>
      </c>
      <c r="U283" s="3">
        <f>IFERROR(IF(VLOOKUP($A283,EU_Extra!$A:$AD,COLUMN(EU_Extra!T$3),FALSE)=0,"",VLOOKUP($A283,EU_Extra!$A:$AD,COLUMN(EU_Extra!T$3),FALSE)),"")</f>
        <v>6.3999999999999997E-5</v>
      </c>
      <c r="V283" s="3">
        <f>IFERROR(IF(VLOOKUP($A283,EU_Extra!$A:$AD,COLUMN(EU_Extra!U$3),FALSE)=0,"",VLOOKUP($A283,EU_Extra!$A:$AD,COLUMN(EU_Extra!U$3),FALSE)),"")</f>
        <v>5.0793900000000001</v>
      </c>
      <c r="W283" s="3">
        <f>IFERROR(IF(VLOOKUP($A283,EU_Extra!$A:$AD,COLUMN(EU_Extra!V$3),FALSE)=0,"",VLOOKUP($A283,EU_Extra!$A:$AD,COLUMN(EU_Extra!V$3),FALSE)),"")</f>
        <v>0.191385</v>
      </c>
      <c r="X283" s="3">
        <f>IFERROR(IF(VLOOKUP($A283,EU_Extra!$A:$AD,COLUMN(EU_Extra!W$3),FALSE)=0,"",VLOOKUP($A283,EU_Extra!$A:$AD,COLUMN(EU_Extra!W$3),FALSE)),"")</f>
        <v>3.63E-3</v>
      </c>
      <c r="Y283" s="3">
        <f>IFERROR(IF(VLOOKUP($A283,EU_Extra!$A:$AD,COLUMN(EU_Extra!X$3),FALSE)=0,"",VLOOKUP($A283,EU_Extra!$A:$AD,COLUMN(EU_Extra!X$3),FALSE)),"")</f>
        <v>2.2759999999999998E-3</v>
      </c>
      <c r="Z283" s="3">
        <f>IFERROR(IF(VLOOKUP($A283,EU_Extra!$A:$AD,COLUMN(EU_Extra!Y$3),FALSE)=0,"",VLOOKUP($A283,EU_Extra!$A:$AD,COLUMN(EU_Extra!Y$3),FALSE)),"")</f>
        <v>2.1492899999999997</v>
      </c>
      <c r="AA283" s="157">
        <f t="shared" si="67"/>
        <v>2.6648813333333332</v>
      </c>
      <c r="AB283" s="3">
        <f t="shared" si="68"/>
        <v>3.0703333333333329E-3</v>
      </c>
      <c r="AC283" s="3">
        <f t="shared" si="69"/>
        <v>1.7581350000000002</v>
      </c>
      <c r="AD283" s="3">
        <f t="shared" si="70"/>
        <v>6.5763666666666665E-2</v>
      </c>
      <c r="AE283" s="3">
        <f t="shared" si="71"/>
        <v>1.0757829999999999</v>
      </c>
      <c r="AF283" s="3"/>
      <c r="AG283" s="3"/>
      <c r="AH283" s="3"/>
      <c r="AI283" s="3"/>
      <c r="AJ283" s="3" t="str">
        <f>IFERROR(IF(VLOOKUP($A283,EU_Extra!$A:$AD,COLUMN(EU_Extra!AC$3),FALSE)=0,"",VLOOKUP($A283,EU_Extra!$A:$AD,COLUMN(EU_Extra!AC$3),FALSE)),"")</f>
        <v/>
      </c>
      <c r="AK283" s="3" t="str">
        <f>IFERROR(IF(VLOOKUP($A283,EU_Extra!$A:$AD,COLUMN(EU_Extra!AD$3),FALSE)=0,"",VLOOKUP($A283,EU_Extra!$A:$AD,COLUMN(EU_Extra!AD$3),FALSE)),"")</f>
        <v/>
      </c>
      <c r="AO283" s="85" t="str">
        <f t="shared" si="72"/>
        <v>Ausfuhr_UG</v>
      </c>
      <c r="AP283" s="2" t="str">
        <f t="shared" si="73"/>
        <v>Ausfuhr</v>
      </c>
      <c r="AQ283" s="2" t="str">
        <f t="shared" si="74"/>
        <v>UG</v>
      </c>
      <c r="AR283" s="2" t="str">
        <f>VLOOKUP(AQ283,Countries!A:B,2,FALSE)</f>
        <v>Uganda</v>
      </c>
      <c r="AS283" s="3">
        <f t="shared" si="75"/>
        <v>2.1492899999999997</v>
      </c>
      <c r="AT283" s="3">
        <f t="shared" si="76"/>
        <v>6.5763666666666665E-2</v>
      </c>
      <c r="AU283" s="3">
        <f t="shared" si="77"/>
        <v>-2.0835263333333329</v>
      </c>
      <c r="AV283" s="15">
        <f t="shared" si="78"/>
        <v>-0.96940186365364067</v>
      </c>
      <c r="AW283" s="88">
        <f t="shared" si="79"/>
        <v>2.2123894902595148E-3</v>
      </c>
      <c r="AX283" s="89">
        <f t="shared" si="80"/>
        <v>4.5771596227960374E-5</v>
      </c>
    </row>
    <row r="284" spans="1:50">
      <c r="A284" s="85" t="str">
        <f t="shared" si="65"/>
        <v>Ausfuhr_UA</v>
      </c>
      <c r="B284" s="2" t="str">
        <f t="shared" si="66"/>
        <v>Ausfuhr</v>
      </c>
      <c r="C284" s="1" t="str">
        <f>Countries!A283</f>
        <v>UA</v>
      </c>
      <c r="D284" s="3" t="str">
        <f>IFERROR(IF(VLOOKUP($A284,EU_Extra!$A:$AD,COLUMN(EU_Extra!#REF!),FALSE)=0,"",VLOOKUP($A284,EU_Extra!$A:$AD,COLUMN(EU_Extra!#REF!),FALSE)),"")</f>
        <v/>
      </c>
      <c r="E284" s="3" t="str">
        <f>IFERROR(IF(VLOOKUP($A284,EU_Extra!$A:$AD,COLUMN(EU_Extra!#REF!),FALSE)=0,"",VLOOKUP($A284,EU_Extra!$A:$AD,COLUMN(EU_Extra!#REF!),FALSE)),"")</f>
        <v/>
      </c>
      <c r="F284" s="3">
        <f>IFERROR(IF(VLOOKUP($A284,EU_Extra!$A:$AD,COLUMN(EU_Extra!E$3),FALSE)=0,"",VLOOKUP($A284,EU_Extra!$A:$AD,COLUMN(EU_Extra!E$3),FALSE)),"")</f>
        <v>37.354405320000005</v>
      </c>
      <c r="G284" s="3">
        <f>IFERROR(IF(VLOOKUP($A284,EU_Extra!$A:$AD,COLUMN(EU_Extra!F$3),FALSE)=0,"",VLOOKUP($A284,EU_Extra!$A:$AD,COLUMN(EU_Extra!F$3),FALSE)),"")</f>
        <v>135.24375451999998</v>
      </c>
      <c r="H284" s="3">
        <f>IFERROR(IF(VLOOKUP($A284,EU_Extra!$A:$AD,COLUMN(EU_Extra!G$3),FALSE)=0,"",VLOOKUP($A284,EU_Extra!$A:$AD,COLUMN(EU_Extra!G$3),FALSE)),"")</f>
        <v>103.50724319999999</v>
      </c>
      <c r="I284" s="3">
        <f>IFERROR(IF(VLOOKUP($A284,EU_Extra!$A:$AD,COLUMN(EU_Extra!H$3),FALSE)=0,"",VLOOKUP($A284,EU_Extra!$A:$AD,COLUMN(EU_Extra!H$3),FALSE)),"")</f>
        <v>26.217181</v>
      </c>
      <c r="J284" s="3">
        <f>IFERROR(IF(VLOOKUP($A284,EU_Extra!$A:$AD,COLUMN(EU_Extra!I$3),FALSE)=0,"",VLOOKUP($A284,EU_Extra!$A:$AD,COLUMN(EU_Extra!I$3),FALSE)),"")</f>
        <v>1.397559</v>
      </c>
      <c r="K284" s="3">
        <f>IFERROR(IF(VLOOKUP($A284,EU_Extra!$A:$AD,COLUMN(EU_Extra!J$3),FALSE)=0,"",VLOOKUP($A284,EU_Extra!$A:$AD,COLUMN(EU_Extra!J$3),FALSE)),"")</f>
        <v>1.0419100000000001</v>
      </c>
      <c r="L284" s="3">
        <f>IFERROR(IF(VLOOKUP($A284,EU_Extra!$A:$AD,COLUMN(EU_Extra!K$3),FALSE)=0,"",VLOOKUP($A284,EU_Extra!$A:$AD,COLUMN(EU_Extra!K$3),FALSE)),"")</f>
        <v>1.04562</v>
      </c>
      <c r="M284" s="3">
        <f>IFERROR(IF(VLOOKUP($A284,EU_Extra!$A:$AD,COLUMN(EU_Extra!L$3),FALSE)=0,"",VLOOKUP($A284,EU_Extra!$A:$AD,COLUMN(EU_Extra!L$3),FALSE)),"")</f>
        <v>0.29753600000000002</v>
      </c>
      <c r="N284" s="3">
        <f>IFERROR(IF(VLOOKUP($A284,EU_Extra!$A:$AD,COLUMN(EU_Extra!M$3),FALSE)=0,"",VLOOKUP($A284,EU_Extra!$A:$AD,COLUMN(EU_Extra!M$3),FALSE)),"")</f>
        <v>0.34319127999999999</v>
      </c>
      <c r="O284" s="3">
        <f>IFERROR(IF(VLOOKUP($A284,EU_Extra!$A:$AD,COLUMN(EU_Extra!N$3),FALSE)=0,"",VLOOKUP($A284,EU_Extra!$A:$AD,COLUMN(EU_Extra!N$3),FALSE)),"")</f>
        <v>0.30415547999999998</v>
      </c>
      <c r="P284" s="3">
        <f>IFERROR(IF(VLOOKUP($A284,EU_Extra!$A:$AD,COLUMN(EU_Extra!O$3),FALSE)=0,"",VLOOKUP($A284,EU_Extra!$A:$AD,COLUMN(EU_Extra!O$3),FALSE)),"")</f>
        <v>0.45558727999999993</v>
      </c>
      <c r="Q284" s="3">
        <f>IFERROR(IF(VLOOKUP($A284,EU_Extra!$A:$AD,COLUMN(EU_Extra!P$3),FALSE)=0,"",VLOOKUP($A284,EU_Extra!$A:$AD,COLUMN(EU_Extra!P$3),FALSE)),"")</f>
        <v>0.41880203999999999</v>
      </c>
      <c r="R284" s="3">
        <f>IFERROR(IF(VLOOKUP($A284,EU_Extra!$A:$AD,COLUMN(EU_Extra!Q$3),FALSE)=0,"",VLOOKUP($A284,EU_Extra!$A:$AD,COLUMN(EU_Extra!Q$3),FALSE)),"")</f>
        <v>0.35952615999999998</v>
      </c>
      <c r="S284" s="3">
        <f>IFERROR(IF(VLOOKUP($A284,EU_Extra!$A:$AD,COLUMN(EU_Extra!R$3),FALSE)=0,"",VLOOKUP($A284,EU_Extra!$A:$AD,COLUMN(EU_Extra!R$3),FALSE)),"")</f>
        <v>0.71304911999999998</v>
      </c>
      <c r="T284" s="3">
        <f>IFERROR(IF(VLOOKUP($A284,EU_Extra!$A:$AD,COLUMN(EU_Extra!S$3),FALSE)=0,"",VLOOKUP($A284,EU_Extra!$A:$AD,COLUMN(EU_Extra!S$3),FALSE)),"")</f>
        <v>30.776892079999996</v>
      </c>
      <c r="U284" s="3">
        <f>IFERROR(IF(VLOOKUP($A284,EU_Extra!$A:$AD,COLUMN(EU_Extra!T$3),FALSE)=0,"",VLOOKUP($A284,EU_Extra!$A:$AD,COLUMN(EU_Extra!T$3),FALSE)),"")</f>
        <v>10.67743076</v>
      </c>
      <c r="V284" s="3">
        <f>IFERROR(IF(VLOOKUP($A284,EU_Extra!$A:$AD,COLUMN(EU_Extra!U$3),FALSE)=0,"",VLOOKUP($A284,EU_Extra!$A:$AD,COLUMN(EU_Extra!U$3),FALSE)),"")</f>
        <v>0.73909459999999993</v>
      </c>
      <c r="W284" s="3">
        <f>IFERROR(IF(VLOOKUP($A284,EU_Extra!$A:$AD,COLUMN(EU_Extra!V$3),FALSE)=0,"",VLOOKUP($A284,EU_Extra!$A:$AD,COLUMN(EU_Extra!V$3),FALSE)),"")</f>
        <v>0.87801012000000001</v>
      </c>
      <c r="X284" s="3">
        <f>IFERROR(IF(VLOOKUP($A284,EU_Extra!$A:$AD,COLUMN(EU_Extra!W$3),FALSE)=0,"",VLOOKUP($A284,EU_Extra!$A:$AD,COLUMN(EU_Extra!W$3),FALSE)),"")</f>
        <v>1.2390356</v>
      </c>
      <c r="Y284" s="3">
        <f>IFERROR(IF(VLOOKUP($A284,EU_Extra!$A:$AD,COLUMN(EU_Extra!X$3),FALSE)=0,"",VLOOKUP($A284,EU_Extra!$A:$AD,COLUMN(EU_Extra!X$3),FALSE)),"")</f>
        <v>41.705946519999998</v>
      </c>
      <c r="Z284" s="3">
        <f>IFERROR(IF(VLOOKUP($A284,EU_Extra!$A:$AD,COLUMN(EU_Extra!Y$3),FALSE)=0,"",VLOOKUP($A284,EU_Extra!$A:$AD,COLUMN(EU_Extra!Y$3),FALSE)),"")</f>
        <v>8.4683182399999986</v>
      </c>
      <c r="AA284" s="157">
        <f t="shared" si="67"/>
        <v>43.707327733333329</v>
      </c>
      <c r="AB284" s="3">
        <f t="shared" si="68"/>
        <v>14.055790653333332</v>
      </c>
      <c r="AC284" s="3">
        <f t="shared" si="69"/>
        <v>0.95204677333333321</v>
      </c>
      <c r="AD284" s="3">
        <f t="shared" si="70"/>
        <v>14.607664079999999</v>
      </c>
      <c r="AE284" s="3">
        <f t="shared" si="71"/>
        <v>25.08713238</v>
      </c>
      <c r="AF284" s="3"/>
      <c r="AG284" s="3"/>
      <c r="AH284" s="3"/>
      <c r="AI284" s="3"/>
      <c r="AJ284" s="3" t="str">
        <f>IFERROR(IF(VLOOKUP($A284,EU_Extra!$A:$AD,COLUMN(EU_Extra!AC$3),FALSE)=0,"",VLOOKUP($A284,EU_Extra!$A:$AD,COLUMN(EU_Extra!AC$3),FALSE)),"")</f>
        <v/>
      </c>
      <c r="AK284" s="3" t="str">
        <f>IFERROR(IF(VLOOKUP($A284,EU_Extra!$A:$AD,COLUMN(EU_Extra!AD$3),FALSE)=0,"",VLOOKUP($A284,EU_Extra!$A:$AD,COLUMN(EU_Extra!AD$3),FALSE)),"")</f>
        <v/>
      </c>
      <c r="AO284" s="85" t="str">
        <f t="shared" si="72"/>
        <v>Ausfuhr_UA</v>
      </c>
      <c r="AP284" s="2" t="str">
        <f t="shared" si="73"/>
        <v>Ausfuhr</v>
      </c>
      <c r="AQ284" s="2" t="str">
        <f t="shared" si="74"/>
        <v>UA</v>
      </c>
      <c r="AR284" s="2" t="str">
        <f>VLOOKUP(AQ284,Countries!A:B,2,FALSE)</f>
        <v>Ukraine</v>
      </c>
      <c r="AS284" s="3">
        <f t="shared" si="75"/>
        <v>8.4683182399999986</v>
      </c>
      <c r="AT284" s="3">
        <f t="shared" si="76"/>
        <v>14.607664079999999</v>
      </c>
      <c r="AU284" s="3">
        <f t="shared" si="77"/>
        <v>6.1393458400000007</v>
      </c>
      <c r="AV284" s="15">
        <f t="shared" si="78"/>
        <v>0.72497844856588989</v>
      </c>
      <c r="AW284" s="88">
        <f t="shared" si="79"/>
        <v>8.7161114115506758E-3</v>
      </c>
      <c r="AX284" s="89">
        <f t="shared" si="80"/>
        <v>1.0105039293501076E-2</v>
      </c>
    </row>
    <row r="285" spans="1:50">
      <c r="A285" s="85" t="str">
        <f t="shared" si="65"/>
        <v>Ausfuhr_HU</v>
      </c>
      <c r="B285" s="2" t="str">
        <f t="shared" si="66"/>
        <v>Ausfuhr</v>
      </c>
      <c r="C285" s="1" t="str">
        <f>Countries!A284</f>
        <v>HU</v>
      </c>
      <c r="D285" s="3" t="str">
        <f>IFERROR(IF(VLOOKUP($A285,EU_Extra!$A:$AD,COLUMN(EU_Extra!#REF!),FALSE)=0,"",VLOOKUP($A285,EU_Extra!$A:$AD,COLUMN(EU_Extra!#REF!),FALSE)),"")</f>
        <v/>
      </c>
      <c r="E285" s="3" t="str">
        <f>IFERROR(IF(VLOOKUP($A285,EU_Extra!$A:$AD,COLUMN(EU_Extra!#REF!),FALSE)=0,"",VLOOKUP($A285,EU_Extra!$A:$AD,COLUMN(EU_Extra!#REF!),FALSE)),"")</f>
        <v/>
      </c>
      <c r="F285" s="3" t="str">
        <f>IFERROR(IF(VLOOKUP($A285,EU_Extra!$A:$AD,COLUMN(EU_Extra!E$3),FALSE)=0,"",VLOOKUP($A285,EU_Extra!$A:$AD,COLUMN(EU_Extra!E$3),FALSE)),"")</f>
        <v/>
      </c>
      <c r="G285" s="3" t="str">
        <f>IFERROR(IF(VLOOKUP($A285,EU_Extra!$A:$AD,COLUMN(EU_Extra!F$3),FALSE)=0,"",VLOOKUP($A285,EU_Extra!$A:$AD,COLUMN(EU_Extra!F$3),FALSE)),"")</f>
        <v/>
      </c>
      <c r="H285" s="3" t="str">
        <f>IFERROR(IF(VLOOKUP($A285,EU_Extra!$A:$AD,COLUMN(EU_Extra!G$3),FALSE)=0,"",VLOOKUP($A285,EU_Extra!$A:$AD,COLUMN(EU_Extra!G$3),FALSE)),"")</f>
        <v/>
      </c>
      <c r="I285" s="3" t="str">
        <f>IFERROR(IF(VLOOKUP($A285,EU_Extra!$A:$AD,COLUMN(EU_Extra!H$3),FALSE)=0,"",VLOOKUP($A285,EU_Extra!$A:$AD,COLUMN(EU_Extra!H$3),FALSE)),"")</f>
        <v/>
      </c>
      <c r="J285" s="3" t="str">
        <f>IFERROR(IF(VLOOKUP($A285,EU_Extra!$A:$AD,COLUMN(EU_Extra!I$3),FALSE)=0,"",VLOOKUP($A285,EU_Extra!$A:$AD,COLUMN(EU_Extra!I$3),FALSE)),"")</f>
        <v/>
      </c>
      <c r="K285" s="3" t="str">
        <f>IFERROR(IF(VLOOKUP($A285,EU_Extra!$A:$AD,COLUMN(EU_Extra!J$3),FALSE)=0,"",VLOOKUP($A285,EU_Extra!$A:$AD,COLUMN(EU_Extra!J$3),FALSE)),"")</f>
        <v/>
      </c>
      <c r="L285" s="3" t="str">
        <f>IFERROR(IF(VLOOKUP($A285,EU_Extra!$A:$AD,COLUMN(EU_Extra!K$3),FALSE)=0,"",VLOOKUP($A285,EU_Extra!$A:$AD,COLUMN(EU_Extra!K$3),FALSE)),"")</f>
        <v/>
      </c>
      <c r="M285" s="3" t="str">
        <f>IFERROR(IF(VLOOKUP($A285,EU_Extra!$A:$AD,COLUMN(EU_Extra!L$3),FALSE)=0,"",VLOOKUP($A285,EU_Extra!$A:$AD,COLUMN(EU_Extra!L$3),FALSE)),"")</f>
        <v/>
      </c>
      <c r="N285" s="3" t="str">
        <f>IFERROR(IF(VLOOKUP($A285,EU_Extra!$A:$AD,COLUMN(EU_Extra!M$3),FALSE)=0,"",VLOOKUP($A285,EU_Extra!$A:$AD,COLUMN(EU_Extra!M$3),FALSE)),"")</f>
        <v/>
      </c>
      <c r="O285" s="3" t="str">
        <f>IFERROR(IF(VLOOKUP($A285,EU_Extra!$A:$AD,COLUMN(EU_Extra!N$3),FALSE)=0,"",VLOOKUP($A285,EU_Extra!$A:$AD,COLUMN(EU_Extra!N$3),FALSE)),"")</f>
        <v/>
      </c>
      <c r="P285" s="3" t="str">
        <f>IFERROR(IF(VLOOKUP($A285,EU_Extra!$A:$AD,COLUMN(EU_Extra!O$3),FALSE)=0,"",VLOOKUP($A285,EU_Extra!$A:$AD,COLUMN(EU_Extra!O$3),FALSE)),"")</f>
        <v/>
      </c>
      <c r="Q285" s="3" t="str">
        <f>IFERROR(IF(VLOOKUP($A285,EU_Extra!$A:$AD,COLUMN(EU_Extra!P$3),FALSE)=0,"",VLOOKUP($A285,EU_Extra!$A:$AD,COLUMN(EU_Extra!P$3),FALSE)),"")</f>
        <v/>
      </c>
      <c r="R285" s="3" t="str">
        <f>IFERROR(IF(VLOOKUP($A285,EU_Extra!$A:$AD,COLUMN(EU_Extra!Q$3),FALSE)=0,"",VLOOKUP($A285,EU_Extra!$A:$AD,COLUMN(EU_Extra!Q$3),FALSE)),"")</f>
        <v/>
      </c>
      <c r="S285" s="3" t="str">
        <f>IFERROR(IF(VLOOKUP($A285,EU_Extra!$A:$AD,COLUMN(EU_Extra!R$3),FALSE)=0,"",VLOOKUP($A285,EU_Extra!$A:$AD,COLUMN(EU_Extra!R$3),FALSE)),"")</f>
        <v/>
      </c>
      <c r="T285" s="3" t="str">
        <f>IFERROR(IF(VLOOKUP($A285,EU_Extra!$A:$AD,COLUMN(EU_Extra!S$3),FALSE)=0,"",VLOOKUP($A285,EU_Extra!$A:$AD,COLUMN(EU_Extra!S$3),FALSE)),"")</f>
        <v/>
      </c>
      <c r="U285" s="3" t="str">
        <f>IFERROR(IF(VLOOKUP($A285,EU_Extra!$A:$AD,COLUMN(EU_Extra!T$3),FALSE)=0,"",VLOOKUP($A285,EU_Extra!$A:$AD,COLUMN(EU_Extra!T$3),FALSE)),"")</f>
        <v/>
      </c>
      <c r="V285" s="3" t="str">
        <f>IFERROR(IF(VLOOKUP($A285,EU_Extra!$A:$AD,COLUMN(EU_Extra!U$3),FALSE)=0,"",VLOOKUP($A285,EU_Extra!$A:$AD,COLUMN(EU_Extra!U$3),FALSE)),"")</f>
        <v/>
      </c>
      <c r="W285" s="3" t="str">
        <f>IFERROR(IF(VLOOKUP($A285,EU_Extra!$A:$AD,COLUMN(EU_Extra!V$3),FALSE)=0,"",VLOOKUP($A285,EU_Extra!$A:$AD,COLUMN(EU_Extra!V$3),FALSE)),"")</f>
        <v/>
      </c>
      <c r="X285" s="3" t="str">
        <f>IFERROR(IF(VLOOKUP($A285,EU_Extra!$A:$AD,COLUMN(EU_Extra!W$3),FALSE)=0,"",VLOOKUP($A285,EU_Extra!$A:$AD,COLUMN(EU_Extra!W$3),FALSE)),"")</f>
        <v/>
      </c>
      <c r="Y285" s="3" t="str">
        <f>IFERROR(IF(VLOOKUP($A285,EU_Extra!$A:$AD,COLUMN(EU_Extra!X$3),FALSE)=0,"",VLOOKUP($A285,EU_Extra!$A:$AD,COLUMN(EU_Extra!X$3),FALSE)),"")</f>
        <v/>
      </c>
      <c r="Z285" s="3" t="str">
        <f>IFERROR(IF(VLOOKUP($A285,EU_Extra!$A:$AD,COLUMN(EU_Extra!Y$3),FALSE)=0,"",VLOOKUP($A285,EU_Extra!$A:$AD,COLUMN(EU_Extra!Y$3),FALSE)),"")</f>
        <v/>
      </c>
      <c r="AA285" s="157">
        <f t="shared" si="67"/>
        <v>0</v>
      </c>
      <c r="AB285" s="3">
        <f t="shared" si="68"/>
        <v>0</v>
      </c>
      <c r="AC285" s="3">
        <f t="shared" si="69"/>
        <v>0</v>
      </c>
      <c r="AD285" s="3">
        <f t="shared" si="70"/>
        <v>0</v>
      </c>
      <c r="AE285" s="3" t="str">
        <f t="shared" si="71"/>
        <v/>
      </c>
      <c r="AF285" s="3"/>
      <c r="AG285" s="3"/>
      <c r="AH285" s="3"/>
      <c r="AI285" s="3"/>
      <c r="AJ285" s="3" t="str">
        <f>IFERROR(IF(VLOOKUP($A285,EU_Extra!$A:$AD,COLUMN(EU_Extra!AC$3),FALSE)=0,"",VLOOKUP($A285,EU_Extra!$A:$AD,COLUMN(EU_Extra!AC$3),FALSE)),"")</f>
        <v/>
      </c>
      <c r="AK285" s="3" t="str">
        <f>IFERROR(IF(VLOOKUP($A285,EU_Extra!$A:$AD,COLUMN(EU_Extra!AD$3),FALSE)=0,"",VLOOKUP($A285,EU_Extra!$A:$AD,COLUMN(EU_Extra!AD$3),FALSE)),"")</f>
        <v/>
      </c>
      <c r="AO285" s="85" t="str">
        <f t="shared" si="72"/>
        <v>Ausfuhr_HU</v>
      </c>
      <c r="AP285" s="2" t="str">
        <f t="shared" si="73"/>
        <v>Ausfuhr</v>
      </c>
      <c r="AQ285" s="2" t="str">
        <f t="shared" si="74"/>
        <v>HU</v>
      </c>
      <c r="AR285" s="2" t="str">
        <f>VLOOKUP(AQ285,Countries!A:B,2,FALSE)</f>
        <v>Ungarn</v>
      </c>
      <c r="AS285" s="3" t="str">
        <f t="shared" si="75"/>
        <v/>
      </c>
      <c r="AT285" s="3">
        <f t="shared" si="76"/>
        <v>0</v>
      </c>
      <c r="AU285" s="3" t="str">
        <f t="shared" si="77"/>
        <v/>
      </c>
      <c r="AV285" s="15" t="str">
        <f t="shared" si="78"/>
        <v/>
      </c>
      <c r="AW285" s="88" t="str">
        <f t="shared" si="79"/>
        <v/>
      </c>
      <c r="AX285" s="89">
        <f t="shared" si="80"/>
        <v>2.8199999999999996E-7</v>
      </c>
    </row>
    <row r="286" spans="1:50">
      <c r="A286" s="85" t="str">
        <f t="shared" si="65"/>
        <v>Ausfuhr_UY</v>
      </c>
      <c r="B286" s="2" t="str">
        <f t="shared" si="66"/>
        <v>Ausfuhr</v>
      </c>
      <c r="C286" s="1" t="str">
        <f>Countries!A285</f>
        <v>UY</v>
      </c>
      <c r="D286" s="3" t="str">
        <f>IFERROR(IF(VLOOKUP($A286,EU_Extra!$A:$AD,COLUMN(EU_Extra!#REF!),FALSE)=0,"",VLOOKUP($A286,EU_Extra!$A:$AD,COLUMN(EU_Extra!#REF!),FALSE)),"")</f>
        <v/>
      </c>
      <c r="E286" s="3" t="str">
        <f>IFERROR(IF(VLOOKUP($A286,EU_Extra!$A:$AD,COLUMN(EU_Extra!#REF!),FALSE)=0,"",VLOOKUP($A286,EU_Extra!$A:$AD,COLUMN(EU_Extra!#REF!),FALSE)),"")</f>
        <v/>
      </c>
      <c r="F286" s="3">
        <f>IFERROR(IF(VLOOKUP($A286,EU_Extra!$A:$AD,COLUMN(EU_Extra!E$3),FALSE)=0,"",VLOOKUP($A286,EU_Extra!$A:$AD,COLUMN(EU_Extra!E$3),FALSE)),"")</f>
        <v>2.1499999999999998E-2</v>
      </c>
      <c r="G286" s="3" t="str">
        <f>IFERROR(IF(VLOOKUP($A286,EU_Extra!$A:$AD,COLUMN(EU_Extra!F$3),FALSE)=0,"",VLOOKUP($A286,EU_Extra!$A:$AD,COLUMN(EU_Extra!F$3),FALSE)),"")</f>
        <v/>
      </c>
      <c r="H286" s="3">
        <f>IFERROR(IF(VLOOKUP($A286,EU_Extra!$A:$AD,COLUMN(EU_Extra!G$3),FALSE)=0,"",VLOOKUP($A286,EU_Extra!$A:$AD,COLUMN(EU_Extra!G$3),FALSE)),"")</f>
        <v>0.01</v>
      </c>
      <c r="I286" s="3">
        <f>IFERROR(IF(VLOOKUP($A286,EU_Extra!$A:$AD,COLUMN(EU_Extra!H$3),FALSE)=0,"",VLOOKUP($A286,EU_Extra!$A:$AD,COLUMN(EU_Extra!H$3),FALSE)),"")</f>
        <v>0.11589999999999999</v>
      </c>
      <c r="J286" s="3">
        <f>IFERROR(IF(VLOOKUP($A286,EU_Extra!$A:$AD,COLUMN(EU_Extra!I$3),FALSE)=0,"",VLOOKUP($A286,EU_Extra!$A:$AD,COLUMN(EU_Extra!I$3),FALSE)),"")</f>
        <v>2E-3</v>
      </c>
      <c r="K286" s="3">
        <f>IFERROR(IF(VLOOKUP($A286,EU_Extra!$A:$AD,COLUMN(EU_Extra!J$3),FALSE)=0,"",VLOOKUP($A286,EU_Extra!$A:$AD,COLUMN(EU_Extra!J$3),FALSE)),"")</f>
        <v>1.0999999999999998E-3</v>
      </c>
      <c r="L286" s="3" t="str">
        <f>IFERROR(IF(VLOOKUP($A286,EU_Extra!$A:$AD,COLUMN(EU_Extra!K$3),FALSE)=0,"",VLOOKUP($A286,EU_Extra!$A:$AD,COLUMN(EU_Extra!K$3),FALSE)),"")</f>
        <v/>
      </c>
      <c r="M286" s="3" t="str">
        <f>IFERROR(IF(VLOOKUP($A286,EU_Extra!$A:$AD,COLUMN(EU_Extra!L$3),FALSE)=0,"",VLOOKUP($A286,EU_Extra!$A:$AD,COLUMN(EU_Extra!L$3),FALSE)),"")</f>
        <v>Eps</v>
      </c>
      <c r="N286" s="3">
        <f>IFERROR(IF(VLOOKUP($A286,EU_Extra!$A:$AD,COLUMN(EU_Extra!M$3),FALSE)=0,"",VLOOKUP($A286,EU_Extra!$A:$AD,COLUMN(EU_Extra!M$3),FALSE)),"")</f>
        <v>5.5899999999999993E-4</v>
      </c>
      <c r="O286" s="3">
        <f>IFERROR(IF(VLOOKUP($A286,EU_Extra!$A:$AD,COLUMN(EU_Extra!N$3),FALSE)=0,"",VLOOKUP($A286,EU_Extra!$A:$AD,COLUMN(EU_Extra!N$3),FALSE)),"")</f>
        <v>2.5219999999999999E-3</v>
      </c>
      <c r="P286" s="3">
        <f>IFERROR(IF(VLOOKUP($A286,EU_Extra!$A:$AD,COLUMN(EU_Extra!O$3),FALSE)=0,"",VLOOKUP($A286,EU_Extra!$A:$AD,COLUMN(EU_Extra!O$3),FALSE)),"")</f>
        <v>1.359E-3</v>
      </c>
      <c r="Q286" s="3">
        <f>IFERROR(IF(VLOOKUP($A286,EU_Extra!$A:$AD,COLUMN(EU_Extra!P$3),FALSE)=0,"",VLOOKUP($A286,EU_Extra!$A:$AD,COLUMN(EU_Extra!P$3),FALSE)),"")</f>
        <v>9.9099999999999991E-4</v>
      </c>
      <c r="R286" s="3">
        <f>IFERROR(IF(VLOOKUP($A286,EU_Extra!$A:$AD,COLUMN(EU_Extra!Q$3),FALSE)=0,"",VLOOKUP($A286,EU_Extra!$A:$AD,COLUMN(EU_Extra!Q$3),FALSE)),"")</f>
        <v>2.3410399999999998E-2</v>
      </c>
      <c r="S286" s="3">
        <f>IFERROR(IF(VLOOKUP($A286,EU_Extra!$A:$AD,COLUMN(EU_Extra!R$3),FALSE)=0,"",VLOOKUP($A286,EU_Extra!$A:$AD,COLUMN(EU_Extra!R$3),FALSE)),"")</f>
        <v>3.5203999999999997E-4</v>
      </c>
      <c r="T286" s="3">
        <f>IFERROR(IF(VLOOKUP($A286,EU_Extra!$A:$AD,COLUMN(EU_Extra!S$3),FALSE)=0,"",VLOOKUP($A286,EU_Extra!$A:$AD,COLUMN(EU_Extra!S$3),FALSE)),"")</f>
        <v>5.3999999999999998E-5</v>
      </c>
      <c r="U286" s="3">
        <f>IFERROR(IF(VLOOKUP($A286,EU_Extra!$A:$AD,COLUMN(EU_Extra!T$3),FALSE)=0,"",VLOOKUP($A286,EU_Extra!$A:$AD,COLUMN(EU_Extra!T$3),FALSE)),"")</f>
        <v>4.41188E-3</v>
      </c>
      <c r="V286" s="3">
        <f>IFERROR(IF(VLOOKUP($A286,EU_Extra!$A:$AD,COLUMN(EU_Extra!U$3),FALSE)=0,"",VLOOKUP($A286,EU_Extra!$A:$AD,COLUMN(EU_Extra!U$3),FALSE)),"")</f>
        <v>4.2324399999999996E-3</v>
      </c>
      <c r="W286" s="3">
        <f>IFERROR(IF(VLOOKUP($A286,EU_Extra!$A:$AD,COLUMN(EU_Extra!V$3),FALSE)=0,"",VLOOKUP($A286,EU_Extra!$A:$AD,COLUMN(EU_Extra!V$3),FALSE)),"")</f>
        <v>6.3780799999999995E-3</v>
      </c>
      <c r="X286" s="3">
        <f>IFERROR(IF(VLOOKUP($A286,EU_Extra!$A:$AD,COLUMN(EU_Extra!W$3),FALSE)=0,"",VLOOKUP($A286,EU_Extra!$A:$AD,COLUMN(EU_Extra!W$3),FALSE)),"")</f>
        <v>7.2826799999999997E-3</v>
      </c>
      <c r="Y286" s="3">
        <f>IFERROR(IF(VLOOKUP($A286,EU_Extra!$A:$AD,COLUMN(EU_Extra!X$3),FALSE)=0,"",VLOOKUP($A286,EU_Extra!$A:$AD,COLUMN(EU_Extra!X$3),FALSE)),"")</f>
        <v>3.0095999999999996E-4</v>
      </c>
      <c r="Z286" s="3">
        <f>IFERROR(IF(VLOOKUP($A286,EU_Extra!$A:$AD,COLUMN(EU_Extra!Y$3),FALSE)=0,"",VLOOKUP($A286,EU_Extra!$A:$AD,COLUMN(EU_Extra!Y$3),FALSE)),"")</f>
        <v>1.3256800000000001E-3</v>
      </c>
      <c r="AA286" s="157">
        <f t="shared" si="67"/>
        <v>4.2633333333333329E-2</v>
      </c>
      <c r="AB286" s="3">
        <f t="shared" si="68"/>
        <v>1.6059733333333333E-3</v>
      </c>
      <c r="AC286" s="3">
        <f t="shared" si="69"/>
        <v>5.964399999999999E-3</v>
      </c>
      <c r="AD286" s="3">
        <f t="shared" si="70"/>
        <v>4.6539066666666665E-3</v>
      </c>
      <c r="AE286" s="3">
        <f t="shared" si="71"/>
        <v>8.1331999999999997E-4</v>
      </c>
      <c r="AF286" s="3"/>
      <c r="AG286" s="3"/>
      <c r="AH286" s="3"/>
      <c r="AI286" s="3"/>
      <c r="AJ286" s="3" t="str">
        <f>IFERROR(IF(VLOOKUP($A286,EU_Extra!$A:$AD,COLUMN(EU_Extra!AC$3),FALSE)=0,"",VLOOKUP($A286,EU_Extra!$A:$AD,COLUMN(EU_Extra!AC$3),FALSE)),"")</f>
        <v/>
      </c>
      <c r="AK286" s="3" t="str">
        <f>IFERROR(IF(VLOOKUP($A286,EU_Extra!$A:$AD,COLUMN(EU_Extra!AD$3),FALSE)=0,"",VLOOKUP($A286,EU_Extra!$A:$AD,COLUMN(EU_Extra!AD$3),FALSE)),"")</f>
        <v/>
      </c>
      <c r="AO286" s="85" t="str">
        <f t="shared" si="72"/>
        <v>Ausfuhr_UY</v>
      </c>
      <c r="AP286" s="2" t="str">
        <f t="shared" si="73"/>
        <v>Ausfuhr</v>
      </c>
      <c r="AQ286" s="2" t="str">
        <f t="shared" si="74"/>
        <v>UY</v>
      </c>
      <c r="AR286" s="2" t="str">
        <f>VLOOKUP(AQ286,Countries!A:B,2,FALSE)</f>
        <v>Uruguay</v>
      </c>
      <c r="AS286" s="3">
        <f t="shared" si="75"/>
        <v>1.3256800000000001E-3</v>
      </c>
      <c r="AT286" s="3">
        <f t="shared" si="76"/>
        <v>4.6539066666666665E-3</v>
      </c>
      <c r="AU286" s="3">
        <f t="shared" si="77"/>
        <v>3.3282266666666664E-3</v>
      </c>
      <c r="AV286" s="15">
        <f t="shared" si="78"/>
        <v>2.5105810164097715</v>
      </c>
      <c r="AW286" s="88">
        <f t="shared" si="79"/>
        <v>1.6474270010316122E-6</v>
      </c>
      <c r="AX286" s="89">
        <f t="shared" si="80"/>
        <v>3.5023102011132741E-6</v>
      </c>
    </row>
    <row r="287" spans="1:50">
      <c r="A287" s="85" t="str">
        <f t="shared" si="65"/>
        <v>Ausfuhr_US</v>
      </c>
      <c r="B287" s="2" t="str">
        <f t="shared" si="66"/>
        <v>Ausfuhr</v>
      </c>
      <c r="C287" s="1" t="str">
        <f>Countries!A286</f>
        <v>US</v>
      </c>
      <c r="D287" s="3" t="str">
        <f>IFERROR(IF(VLOOKUP($A287,EU_Extra!$A:$AD,COLUMN(EU_Extra!#REF!),FALSE)=0,"",VLOOKUP($A287,EU_Extra!$A:$AD,COLUMN(EU_Extra!#REF!),FALSE)),"")</f>
        <v/>
      </c>
      <c r="E287" s="3" t="str">
        <f>IFERROR(IF(VLOOKUP($A287,EU_Extra!$A:$AD,COLUMN(EU_Extra!#REF!),FALSE)=0,"",VLOOKUP($A287,EU_Extra!$A:$AD,COLUMN(EU_Extra!#REF!),FALSE)),"")</f>
        <v/>
      </c>
      <c r="F287" s="3">
        <f>IFERROR(IF(VLOOKUP($A287,EU_Extra!$A:$AD,COLUMN(EU_Extra!E$3),FALSE)=0,"",VLOOKUP($A287,EU_Extra!$A:$AD,COLUMN(EU_Extra!E$3),FALSE)),"")</f>
        <v>1.1823006</v>
      </c>
      <c r="G287" s="3">
        <f>IFERROR(IF(VLOOKUP($A287,EU_Extra!$A:$AD,COLUMN(EU_Extra!F$3),FALSE)=0,"",VLOOKUP($A287,EU_Extra!$A:$AD,COLUMN(EU_Extra!F$3),FALSE)),"")</f>
        <v>1.0298444</v>
      </c>
      <c r="H287" s="3">
        <f>IFERROR(IF(VLOOKUP($A287,EU_Extra!$A:$AD,COLUMN(EU_Extra!G$3),FALSE)=0,"",VLOOKUP($A287,EU_Extra!$A:$AD,COLUMN(EU_Extra!G$3),FALSE)),"")</f>
        <v>0.89575156</v>
      </c>
      <c r="I287" s="3">
        <f>IFERROR(IF(VLOOKUP($A287,EU_Extra!$A:$AD,COLUMN(EU_Extra!H$3),FALSE)=0,"",VLOOKUP($A287,EU_Extra!$A:$AD,COLUMN(EU_Extra!H$3),FALSE)),"")</f>
        <v>1.4778039999999999</v>
      </c>
      <c r="J287" s="3">
        <f>IFERROR(IF(VLOOKUP($A287,EU_Extra!$A:$AD,COLUMN(EU_Extra!I$3),FALSE)=0,"",VLOOKUP($A287,EU_Extra!$A:$AD,COLUMN(EU_Extra!I$3),FALSE)),"")</f>
        <v>29.314227999999996</v>
      </c>
      <c r="K287" s="3">
        <f>IFERROR(IF(VLOOKUP($A287,EU_Extra!$A:$AD,COLUMN(EU_Extra!J$3),FALSE)=0,"",VLOOKUP($A287,EU_Extra!$A:$AD,COLUMN(EU_Extra!J$3),FALSE)),"")</f>
        <v>0.96658899999999992</v>
      </c>
      <c r="L287" s="3">
        <f>IFERROR(IF(VLOOKUP($A287,EU_Extra!$A:$AD,COLUMN(EU_Extra!K$3),FALSE)=0,"",VLOOKUP($A287,EU_Extra!$A:$AD,COLUMN(EU_Extra!K$3),FALSE)),"")</f>
        <v>6.0171629999999992</v>
      </c>
      <c r="M287" s="3">
        <f>IFERROR(IF(VLOOKUP($A287,EU_Extra!$A:$AD,COLUMN(EU_Extra!L$3),FALSE)=0,"",VLOOKUP($A287,EU_Extra!$A:$AD,COLUMN(EU_Extra!L$3),FALSE)),"")</f>
        <v>0.81356399999999995</v>
      </c>
      <c r="N287" s="3">
        <f>IFERROR(IF(VLOOKUP($A287,EU_Extra!$A:$AD,COLUMN(EU_Extra!M$3),FALSE)=0,"",VLOOKUP($A287,EU_Extra!$A:$AD,COLUMN(EU_Extra!M$3),FALSE)),"")</f>
        <v>3.9639570799999997</v>
      </c>
      <c r="O287" s="3">
        <f>IFERROR(IF(VLOOKUP($A287,EU_Extra!$A:$AD,COLUMN(EU_Extra!N$3),FALSE)=0,"",VLOOKUP($A287,EU_Extra!$A:$AD,COLUMN(EU_Extra!N$3),FALSE)),"")</f>
        <v>1.7156704399999998</v>
      </c>
      <c r="P287" s="3">
        <f>IFERROR(IF(VLOOKUP($A287,EU_Extra!$A:$AD,COLUMN(EU_Extra!O$3),FALSE)=0,"",VLOOKUP($A287,EU_Extra!$A:$AD,COLUMN(EU_Extra!O$3),FALSE)),"")</f>
        <v>3.54376216</v>
      </c>
      <c r="Q287" s="3">
        <f>IFERROR(IF(VLOOKUP($A287,EU_Extra!$A:$AD,COLUMN(EU_Extra!P$3),FALSE)=0,"",VLOOKUP($A287,EU_Extra!$A:$AD,COLUMN(EU_Extra!P$3),FALSE)),"")</f>
        <v>3.7658917199999999</v>
      </c>
      <c r="R287" s="3">
        <f>IFERROR(IF(VLOOKUP($A287,EU_Extra!$A:$AD,COLUMN(EU_Extra!Q$3),FALSE)=0,"",VLOOKUP($A287,EU_Extra!$A:$AD,COLUMN(EU_Extra!Q$3),FALSE)),"")</f>
        <v>1.9883563199999998</v>
      </c>
      <c r="S287" s="3">
        <f>IFERROR(IF(VLOOKUP($A287,EU_Extra!$A:$AD,COLUMN(EU_Extra!R$3),FALSE)=0,"",VLOOKUP($A287,EU_Extra!$A:$AD,COLUMN(EU_Extra!R$3),FALSE)),"")</f>
        <v>2.1356927999999997</v>
      </c>
      <c r="T287" s="3">
        <f>IFERROR(IF(VLOOKUP($A287,EU_Extra!$A:$AD,COLUMN(EU_Extra!S$3),FALSE)=0,"",VLOOKUP($A287,EU_Extra!$A:$AD,COLUMN(EU_Extra!S$3),FALSE)),"")</f>
        <v>2.4160299599999999</v>
      </c>
      <c r="U287" s="3">
        <f>IFERROR(IF(VLOOKUP($A287,EU_Extra!$A:$AD,COLUMN(EU_Extra!T$3),FALSE)=0,"",VLOOKUP($A287,EU_Extra!$A:$AD,COLUMN(EU_Extra!T$3),FALSE)),"")</f>
        <v>1.48240788</v>
      </c>
      <c r="V287" s="3">
        <f>IFERROR(IF(VLOOKUP($A287,EU_Extra!$A:$AD,COLUMN(EU_Extra!U$3),FALSE)=0,"",VLOOKUP($A287,EU_Extra!$A:$AD,COLUMN(EU_Extra!U$3),FALSE)),"")</f>
        <v>1.5981614400000002</v>
      </c>
      <c r="W287" s="3">
        <f>IFERROR(IF(VLOOKUP($A287,EU_Extra!$A:$AD,COLUMN(EU_Extra!V$3),FALSE)=0,"",VLOOKUP($A287,EU_Extra!$A:$AD,COLUMN(EU_Extra!V$3),FALSE)),"")</f>
        <v>2.0193095999999997</v>
      </c>
      <c r="X287" s="3">
        <f>IFERROR(IF(VLOOKUP($A287,EU_Extra!$A:$AD,COLUMN(EU_Extra!W$3),FALSE)=0,"",VLOOKUP($A287,EU_Extra!$A:$AD,COLUMN(EU_Extra!W$3),FALSE)),"")</f>
        <v>1.8570660000000001</v>
      </c>
      <c r="Y287" s="3">
        <f>IFERROR(IF(VLOOKUP($A287,EU_Extra!$A:$AD,COLUMN(EU_Extra!X$3),FALSE)=0,"",VLOOKUP($A287,EU_Extra!$A:$AD,COLUMN(EU_Extra!X$3),FALSE)),"")</f>
        <v>2.0625713999999999</v>
      </c>
      <c r="Z287" s="3">
        <f>IFERROR(IF(VLOOKUP($A287,EU_Extra!$A:$AD,COLUMN(EU_Extra!Y$3),FALSE)=0,"",VLOOKUP($A287,EU_Extra!$A:$AD,COLUMN(EU_Extra!Y$3),FALSE)),"")</f>
        <v>1.6399740799999998</v>
      </c>
      <c r="AA287" s="157">
        <f t="shared" si="67"/>
        <v>10.562594519999999</v>
      </c>
      <c r="AB287" s="3">
        <f t="shared" si="68"/>
        <v>2.0113768799999998</v>
      </c>
      <c r="AC287" s="3">
        <f t="shared" si="69"/>
        <v>1.8248456799999999</v>
      </c>
      <c r="AD287" s="3">
        <f t="shared" si="70"/>
        <v>1.979649</v>
      </c>
      <c r="AE287" s="3">
        <f t="shared" si="71"/>
        <v>1.8512727399999998</v>
      </c>
      <c r="AF287" s="3"/>
      <c r="AG287" s="3"/>
      <c r="AH287" s="3"/>
      <c r="AI287" s="3"/>
      <c r="AJ287" s="3" t="str">
        <f>IFERROR(IF(VLOOKUP($A287,EU_Extra!$A:$AD,COLUMN(EU_Extra!AC$3),FALSE)=0,"",VLOOKUP($A287,EU_Extra!$A:$AD,COLUMN(EU_Extra!AC$3),FALSE)),"")</f>
        <v/>
      </c>
      <c r="AK287" s="3" t="str">
        <f>IFERROR(IF(VLOOKUP($A287,EU_Extra!$A:$AD,COLUMN(EU_Extra!AD$3),FALSE)=0,"",VLOOKUP($A287,EU_Extra!$A:$AD,COLUMN(EU_Extra!AD$3),FALSE)),"")</f>
        <v/>
      </c>
      <c r="AO287" s="85" t="str">
        <f t="shared" si="72"/>
        <v>Ausfuhr_US</v>
      </c>
      <c r="AP287" s="2" t="str">
        <f t="shared" si="73"/>
        <v>Ausfuhr</v>
      </c>
      <c r="AQ287" s="2" t="str">
        <f t="shared" si="74"/>
        <v>US</v>
      </c>
      <c r="AR287" s="2" t="str">
        <f>VLOOKUP(AQ287,Countries!A:B,2,FALSE)</f>
        <v>Vereinigte Staaten</v>
      </c>
      <c r="AS287" s="3">
        <f t="shared" si="75"/>
        <v>1.6399740799999998</v>
      </c>
      <c r="AT287" s="3">
        <f t="shared" si="76"/>
        <v>1.979649</v>
      </c>
      <c r="AU287" s="3">
        <f t="shared" si="77"/>
        <v>0.33967492000000021</v>
      </c>
      <c r="AV287" s="15">
        <f t="shared" si="78"/>
        <v>0.20712241119849831</v>
      </c>
      <c r="AW287" s="88">
        <f t="shared" si="79"/>
        <v>1.68819127456398E-3</v>
      </c>
      <c r="AX287" s="89">
        <f t="shared" si="80"/>
        <v>1.3696935470308153E-3</v>
      </c>
    </row>
    <row r="288" spans="1:50">
      <c r="A288" s="85" t="str">
        <f t="shared" si="65"/>
        <v>Ausfuhr_UZ</v>
      </c>
      <c r="B288" s="2" t="str">
        <f t="shared" si="66"/>
        <v>Ausfuhr</v>
      </c>
      <c r="C288" s="1" t="str">
        <f>Countries!A287</f>
        <v>UZ</v>
      </c>
      <c r="D288" s="3" t="str">
        <f>IFERROR(IF(VLOOKUP($A288,EU_Extra!$A:$AD,COLUMN(EU_Extra!#REF!),FALSE)=0,"",VLOOKUP($A288,EU_Extra!$A:$AD,COLUMN(EU_Extra!#REF!),FALSE)),"")</f>
        <v/>
      </c>
      <c r="E288" s="3" t="str">
        <f>IFERROR(IF(VLOOKUP($A288,EU_Extra!$A:$AD,COLUMN(EU_Extra!#REF!),FALSE)=0,"",VLOOKUP($A288,EU_Extra!$A:$AD,COLUMN(EU_Extra!#REF!),FALSE)),"")</f>
        <v/>
      </c>
      <c r="F288" s="3">
        <f>IFERROR(IF(VLOOKUP($A288,EU_Extra!$A:$AD,COLUMN(EU_Extra!E$3),FALSE)=0,"",VLOOKUP($A288,EU_Extra!$A:$AD,COLUMN(EU_Extra!E$3),FALSE)),"")</f>
        <v>47.479399999999998</v>
      </c>
      <c r="G288" s="3">
        <f>IFERROR(IF(VLOOKUP($A288,EU_Extra!$A:$AD,COLUMN(EU_Extra!F$3),FALSE)=0,"",VLOOKUP($A288,EU_Extra!$A:$AD,COLUMN(EU_Extra!F$3),FALSE)),"")</f>
        <v>50.066800000000001</v>
      </c>
      <c r="H288" s="3">
        <f>IFERROR(IF(VLOOKUP($A288,EU_Extra!$A:$AD,COLUMN(EU_Extra!G$3),FALSE)=0,"",VLOOKUP($A288,EU_Extra!$A:$AD,COLUMN(EU_Extra!G$3),FALSE)),"")</f>
        <v>94.150899999999993</v>
      </c>
      <c r="I288" s="3">
        <f>IFERROR(IF(VLOOKUP($A288,EU_Extra!$A:$AD,COLUMN(EU_Extra!H$3),FALSE)=0,"",VLOOKUP($A288,EU_Extra!$A:$AD,COLUMN(EU_Extra!H$3),FALSE)),"")</f>
        <v>118.46589999999999</v>
      </c>
      <c r="J288" s="3">
        <f>IFERROR(IF(VLOOKUP($A288,EU_Extra!$A:$AD,COLUMN(EU_Extra!I$3),FALSE)=0,"",VLOOKUP($A288,EU_Extra!$A:$AD,COLUMN(EU_Extra!I$3),FALSE)),"")</f>
        <v>123.133</v>
      </c>
      <c r="K288" s="3">
        <f>IFERROR(IF(VLOOKUP($A288,EU_Extra!$A:$AD,COLUMN(EU_Extra!J$3),FALSE)=0,"",VLOOKUP($A288,EU_Extra!$A:$AD,COLUMN(EU_Extra!J$3),FALSE)),"")</f>
        <v>27.364999999999998</v>
      </c>
      <c r="L288" s="3">
        <f>IFERROR(IF(VLOOKUP($A288,EU_Extra!$A:$AD,COLUMN(EU_Extra!K$3),FALSE)=0,"",VLOOKUP($A288,EU_Extra!$A:$AD,COLUMN(EU_Extra!K$3),FALSE)),"")</f>
        <v>74.578400000000002</v>
      </c>
      <c r="M288" s="3">
        <f>IFERROR(IF(VLOOKUP($A288,EU_Extra!$A:$AD,COLUMN(EU_Extra!L$3),FALSE)=0,"",VLOOKUP($A288,EU_Extra!$A:$AD,COLUMN(EU_Extra!L$3),FALSE)),"")</f>
        <v>21.000599999999999</v>
      </c>
      <c r="N288" s="3">
        <f>IFERROR(IF(VLOOKUP($A288,EU_Extra!$A:$AD,COLUMN(EU_Extra!M$3),FALSE)=0,"",VLOOKUP($A288,EU_Extra!$A:$AD,COLUMN(EU_Extra!M$3),FALSE)),"")</f>
        <v>43.966284000000002</v>
      </c>
      <c r="O288" s="3">
        <f>IFERROR(IF(VLOOKUP($A288,EU_Extra!$A:$AD,COLUMN(EU_Extra!N$3),FALSE)=0,"",VLOOKUP($A288,EU_Extra!$A:$AD,COLUMN(EU_Extra!N$3),FALSE)),"")</f>
        <v>26.044378999999999</v>
      </c>
      <c r="P288" s="3">
        <f>IFERROR(IF(VLOOKUP($A288,EU_Extra!$A:$AD,COLUMN(EU_Extra!O$3),FALSE)=0,"",VLOOKUP($A288,EU_Extra!$A:$AD,COLUMN(EU_Extra!O$3),FALSE)),"")</f>
        <v>39.064605999999998</v>
      </c>
      <c r="Q288" s="3">
        <f>IFERROR(IF(VLOOKUP($A288,EU_Extra!$A:$AD,COLUMN(EU_Extra!P$3),FALSE)=0,"",VLOOKUP($A288,EU_Extra!$A:$AD,COLUMN(EU_Extra!P$3),FALSE)),"")</f>
        <v>23.260037000000001</v>
      </c>
      <c r="R288" s="3">
        <f>IFERROR(IF(VLOOKUP($A288,EU_Extra!$A:$AD,COLUMN(EU_Extra!Q$3),FALSE)=0,"",VLOOKUP($A288,EU_Extra!$A:$AD,COLUMN(EU_Extra!Q$3),FALSE)),"")</f>
        <v>4.7376779999999998</v>
      </c>
      <c r="S288" s="3">
        <f>IFERROR(IF(VLOOKUP($A288,EU_Extra!$A:$AD,COLUMN(EU_Extra!R$3),FALSE)=0,"",VLOOKUP($A288,EU_Extra!$A:$AD,COLUMN(EU_Extra!R$3),FALSE)),"")</f>
        <v>2.6969279999999998</v>
      </c>
      <c r="T288" s="3">
        <f>IFERROR(IF(VLOOKUP($A288,EU_Extra!$A:$AD,COLUMN(EU_Extra!S$3),FALSE)=0,"",VLOOKUP($A288,EU_Extra!$A:$AD,COLUMN(EU_Extra!S$3),FALSE)),"")</f>
        <v>4.1799999999999997E-4</v>
      </c>
      <c r="U288" s="3">
        <f>IFERROR(IF(VLOOKUP($A288,EU_Extra!$A:$AD,COLUMN(EU_Extra!T$3),FALSE)=0,"",VLOOKUP($A288,EU_Extra!$A:$AD,COLUMN(EU_Extra!T$3),FALSE)),"")</f>
        <v>1.2569999999999999E-3</v>
      </c>
      <c r="V288" s="3">
        <f>IFERROR(IF(VLOOKUP($A288,EU_Extra!$A:$AD,COLUMN(EU_Extra!U$3),FALSE)=0,"",VLOOKUP($A288,EU_Extra!$A:$AD,COLUMN(EU_Extra!U$3),FALSE)),"")</f>
        <v>18.675044</v>
      </c>
      <c r="W288" s="3">
        <f>IFERROR(IF(VLOOKUP($A288,EU_Extra!$A:$AD,COLUMN(EU_Extra!V$3),FALSE)=0,"",VLOOKUP($A288,EU_Extra!$A:$AD,COLUMN(EU_Extra!V$3),FALSE)),"")</f>
        <v>7.9116789999999995</v>
      </c>
      <c r="X288" s="3">
        <f>IFERROR(IF(VLOOKUP($A288,EU_Extra!$A:$AD,COLUMN(EU_Extra!W$3),FALSE)=0,"",VLOOKUP($A288,EU_Extra!$A:$AD,COLUMN(EU_Extra!W$3),FALSE)),"")</f>
        <v>6.8512400000000001E-2</v>
      </c>
      <c r="Y288" s="3">
        <f>IFERROR(IF(VLOOKUP($A288,EU_Extra!$A:$AD,COLUMN(EU_Extra!X$3),FALSE)=0,"",VLOOKUP($A288,EU_Extra!$A:$AD,COLUMN(EU_Extra!X$3),FALSE)),"")</f>
        <v>7.0226799999999994</v>
      </c>
      <c r="Z288" s="3">
        <f>IFERROR(IF(VLOOKUP($A288,EU_Extra!$A:$AD,COLUMN(EU_Extra!Y$3),FALSE)=0,"",VLOOKUP($A288,EU_Extra!$A:$AD,COLUMN(EU_Extra!Y$3),FALSE)),"")</f>
        <v>0.2702736</v>
      </c>
      <c r="AA288" s="157">
        <f t="shared" si="67"/>
        <v>111.9166</v>
      </c>
      <c r="AB288" s="3">
        <f t="shared" si="68"/>
        <v>0.8995343333333331</v>
      </c>
      <c r="AC288" s="3">
        <f t="shared" si="69"/>
        <v>8.8850784666666662</v>
      </c>
      <c r="AD288" s="3">
        <f t="shared" si="70"/>
        <v>5.0009571333333334</v>
      </c>
      <c r="AE288" s="3">
        <f t="shared" si="71"/>
        <v>3.6464767999999999</v>
      </c>
      <c r="AF288" s="3"/>
      <c r="AG288" s="3"/>
      <c r="AH288" s="3"/>
      <c r="AI288" s="3"/>
      <c r="AJ288" s="3" t="str">
        <f>IFERROR(IF(VLOOKUP($A288,EU_Extra!$A:$AD,COLUMN(EU_Extra!AC$3),FALSE)=0,"",VLOOKUP($A288,EU_Extra!$A:$AD,COLUMN(EU_Extra!AC$3),FALSE)),"")</f>
        <v/>
      </c>
      <c r="AK288" s="3" t="str">
        <f>IFERROR(IF(VLOOKUP($A288,EU_Extra!$A:$AD,COLUMN(EU_Extra!AD$3),FALSE)=0,"",VLOOKUP($A288,EU_Extra!$A:$AD,COLUMN(EU_Extra!AD$3),FALSE)),"")</f>
        <v/>
      </c>
      <c r="AO288" s="85" t="str">
        <f t="shared" si="72"/>
        <v>Ausfuhr_UZ</v>
      </c>
      <c r="AP288" s="2" t="str">
        <f t="shared" si="73"/>
        <v>Ausfuhr</v>
      </c>
      <c r="AQ288" s="2" t="str">
        <f t="shared" si="74"/>
        <v>UZ</v>
      </c>
      <c r="AR288" s="2" t="str">
        <f>VLOOKUP(AQ288,Countries!A:B,2,FALSE)</f>
        <v>Usbekistan</v>
      </c>
      <c r="AS288" s="3">
        <f t="shared" si="75"/>
        <v>0.2702736</v>
      </c>
      <c r="AT288" s="3">
        <f t="shared" si="76"/>
        <v>5.0009571333333334</v>
      </c>
      <c r="AU288" s="3">
        <f t="shared" si="77"/>
        <v>4.730683533333333</v>
      </c>
      <c r="AV288" s="15" t="str">
        <f t="shared" si="78"/>
        <v/>
      </c>
      <c r="AW288" s="88">
        <f t="shared" si="79"/>
        <v>2.7845816207985153E-4</v>
      </c>
      <c r="AX288" s="89">
        <f t="shared" si="80"/>
        <v>3.4596651439944785E-3</v>
      </c>
    </row>
    <row r="289" spans="1:50">
      <c r="A289" s="85" t="str">
        <f t="shared" si="65"/>
        <v>Ausfuhr_VU</v>
      </c>
      <c r="B289" s="2" t="str">
        <f t="shared" si="66"/>
        <v>Ausfuhr</v>
      </c>
      <c r="C289" s="1" t="str">
        <f>Countries!A288</f>
        <v>VU</v>
      </c>
      <c r="D289" s="3" t="str">
        <f>IFERROR(IF(VLOOKUP($A289,EU_Extra!$A:$AD,COLUMN(EU_Extra!#REF!),FALSE)=0,"",VLOOKUP($A289,EU_Extra!$A:$AD,COLUMN(EU_Extra!#REF!),FALSE)),"")</f>
        <v/>
      </c>
      <c r="E289" s="3" t="str">
        <f>IFERROR(IF(VLOOKUP($A289,EU_Extra!$A:$AD,COLUMN(EU_Extra!#REF!),FALSE)=0,"",VLOOKUP($A289,EU_Extra!$A:$AD,COLUMN(EU_Extra!#REF!),FALSE)),"")</f>
        <v/>
      </c>
      <c r="F289" s="3">
        <f>IFERROR(IF(VLOOKUP($A289,EU_Extra!$A:$AD,COLUMN(EU_Extra!E$3),FALSE)=0,"",VLOOKUP($A289,EU_Extra!$A:$AD,COLUMN(EU_Extra!E$3),FALSE)),"")</f>
        <v>4.9999999999999996E-5</v>
      </c>
      <c r="G289" s="3">
        <f>IFERROR(IF(VLOOKUP($A289,EU_Extra!$A:$AD,COLUMN(EU_Extra!F$3),FALSE)=0,"",VLOOKUP($A289,EU_Extra!$A:$AD,COLUMN(EU_Extra!F$3),FALSE)),"")</f>
        <v>1.5199999999999998E-4</v>
      </c>
      <c r="H289" s="3">
        <f>IFERROR(IF(VLOOKUP($A289,EU_Extra!$A:$AD,COLUMN(EU_Extra!G$3),FALSE)=0,"",VLOOKUP($A289,EU_Extra!$A:$AD,COLUMN(EU_Extra!G$3),FALSE)),"")</f>
        <v>7.1000000000000002E-4</v>
      </c>
      <c r="I289" s="3" t="str">
        <f>IFERROR(IF(VLOOKUP($A289,EU_Extra!$A:$AD,COLUMN(EU_Extra!H$3),FALSE)=0,"",VLOOKUP($A289,EU_Extra!$A:$AD,COLUMN(EU_Extra!H$3),FALSE)),"")</f>
        <v/>
      </c>
      <c r="J289" s="3" t="str">
        <f>IFERROR(IF(VLOOKUP($A289,EU_Extra!$A:$AD,COLUMN(EU_Extra!I$3),FALSE)=0,"",VLOOKUP($A289,EU_Extra!$A:$AD,COLUMN(EU_Extra!I$3),FALSE)),"")</f>
        <v/>
      </c>
      <c r="K289" s="3" t="str">
        <f>IFERROR(IF(VLOOKUP($A289,EU_Extra!$A:$AD,COLUMN(EU_Extra!J$3),FALSE)=0,"",VLOOKUP($A289,EU_Extra!$A:$AD,COLUMN(EU_Extra!J$3),FALSE)),"")</f>
        <v/>
      </c>
      <c r="L289" s="3">
        <f>IFERROR(IF(VLOOKUP($A289,EU_Extra!$A:$AD,COLUMN(EU_Extra!K$3),FALSE)=0,"",VLOOKUP($A289,EU_Extra!$A:$AD,COLUMN(EU_Extra!K$3),FALSE)),"")</f>
        <v>9.9999999999999991E-5</v>
      </c>
      <c r="M289" s="3" t="str">
        <f>IFERROR(IF(VLOOKUP($A289,EU_Extra!$A:$AD,COLUMN(EU_Extra!L$3),FALSE)=0,"",VLOOKUP($A289,EU_Extra!$A:$AD,COLUMN(EU_Extra!L$3),FALSE)),"")</f>
        <v/>
      </c>
      <c r="N289" s="3" t="str">
        <f>IFERROR(IF(VLOOKUP($A289,EU_Extra!$A:$AD,COLUMN(EU_Extra!M$3),FALSE)=0,"",VLOOKUP($A289,EU_Extra!$A:$AD,COLUMN(EU_Extra!M$3),FALSE)),"")</f>
        <v/>
      </c>
      <c r="O289" s="3">
        <f>IFERROR(IF(VLOOKUP($A289,EU_Extra!$A:$AD,COLUMN(EU_Extra!N$3),FALSE)=0,"",VLOOKUP($A289,EU_Extra!$A:$AD,COLUMN(EU_Extra!N$3),FALSE)),"")</f>
        <v>5.4000000000000001E-4</v>
      </c>
      <c r="P289" s="3">
        <f>IFERROR(IF(VLOOKUP($A289,EU_Extra!$A:$AD,COLUMN(EU_Extra!O$3),FALSE)=0,"",VLOOKUP($A289,EU_Extra!$A:$AD,COLUMN(EU_Extra!O$3),FALSE)),"")</f>
        <v>1.5304399999999999E-3</v>
      </c>
      <c r="Q289" s="3">
        <f>IFERROR(IF(VLOOKUP($A289,EU_Extra!$A:$AD,COLUMN(EU_Extra!P$3),FALSE)=0,"",VLOOKUP($A289,EU_Extra!$A:$AD,COLUMN(EU_Extra!P$3),FALSE)),"")</f>
        <v>1.1792E-3</v>
      </c>
      <c r="R289" s="3">
        <f>IFERROR(IF(VLOOKUP($A289,EU_Extra!$A:$AD,COLUMN(EU_Extra!Q$3),FALSE)=0,"",VLOOKUP($A289,EU_Extra!$A:$AD,COLUMN(EU_Extra!Q$3),FALSE)),"")</f>
        <v>4.84E-4</v>
      </c>
      <c r="S289" s="3">
        <f>IFERROR(IF(VLOOKUP($A289,EU_Extra!$A:$AD,COLUMN(EU_Extra!R$3),FALSE)=0,"",VLOOKUP($A289,EU_Extra!$A:$AD,COLUMN(EU_Extra!R$3),FALSE)),"")</f>
        <v>8.7219999999999995E-4</v>
      </c>
      <c r="T289" s="3">
        <f>IFERROR(IF(VLOOKUP($A289,EU_Extra!$A:$AD,COLUMN(EU_Extra!S$3),FALSE)=0,"",VLOOKUP($A289,EU_Extra!$A:$AD,COLUMN(EU_Extra!S$3),FALSE)),"")</f>
        <v>1.0646E-3</v>
      </c>
      <c r="U289" s="3">
        <f>IFERROR(IF(VLOOKUP($A289,EU_Extra!$A:$AD,COLUMN(EU_Extra!T$3),FALSE)=0,"",VLOOKUP($A289,EU_Extra!$A:$AD,COLUMN(EU_Extra!T$3),FALSE)),"")</f>
        <v>1.0241600000000001E-3</v>
      </c>
      <c r="V289" s="3">
        <f>IFERROR(IF(VLOOKUP($A289,EU_Extra!$A:$AD,COLUMN(EU_Extra!U$3),FALSE)=0,"",VLOOKUP($A289,EU_Extra!$A:$AD,COLUMN(EU_Extra!U$3),FALSE)),"")</f>
        <v>1.7309999999999999E-3</v>
      </c>
      <c r="W289" s="3">
        <f>IFERROR(IF(VLOOKUP($A289,EU_Extra!$A:$AD,COLUMN(EU_Extra!V$3),FALSE)=0,"",VLOOKUP($A289,EU_Extra!$A:$AD,COLUMN(EU_Extra!V$3),FALSE)),"")</f>
        <v>1.2057599999999999E-3</v>
      </c>
      <c r="X289" s="3">
        <f>IFERROR(IF(VLOOKUP($A289,EU_Extra!$A:$AD,COLUMN(EU_Extra!W$3),FALSE)=0,"",VLOOKUP($A289,EU_Extra!$A:$AD,COLUMN(EU_Extra!W$3),FALSE)),"")</f>
        <v>1.10144E-3</v>
      </c>
      <c r="Y289" s="3">
        <f>IFERROR(IF(VLOOKUP($A289,EU_Extra!$A:$AD,COLUMN(EU_Extra!X$3),FALSE)=0,"",VLOOKUP($A289,EU_Extra!$A:$AD,COLUMN(EU_Extra!X$3),FALSE)),"")</f>
        <v>8.138799999999999E-4</v>
      </c>
      <c r="Z289" s="3">
        <f>IFERROR(IF(VLOOKUP($A289,EU_Extra!$A:$AD,COLUMN(EU_Extra!Y$3),FALSE)=0,"",VLOOKUP($A289,EU_Extra!$A:$AD,COLUMN(EU_Extra!Y$3),FALSE)),"")</f>
        <v>1.1216799999999999E-3</v>
      </c>
      <c r="AA289" s="157">
        <f t="shared" si="67"/>
        <v>7.1000000000000002E-4</v>
      </c>
      <c r="AB289" s="3">
        <f t="shared" si="68"/>
        <v>9.8698666666666656E-4</v>
      </c>
      <c r="AC289" s="3">
        <f t="shared" si="69"/>
        <v>1.3460666666666669E-3</v>
      </c>
      <c r="AD289" s="3">
        <f t="shared" si="70"/>
        <v>1.0403599999999999E-3</v>
      </c>
      <c r="AE289" s="3">
        <f t="shared" si="71"/>
        <v>9.677799999999999E-4</v>
      </c>
      <c r="AF289" s="3"/>
      <c r="AG289" s="3"/>
      <c r="AH289" s="3"/>
      <c r="AI289" s="3"/>
      <c r="AJ289" s="3" t="str">
        <f>IFERROR(IF(VLOOKUP($A289,EU_Extra!$A:$AD,COLUMN(EU_Extra!AC$3),FALSE)=0,"",VLOOKUP($A289,EU_Extra!$A:$AD,COLUMN(EU_Extra!AC$3),FALSE)),"")</f>
        <v/>
      </c>
      <c r="AK289" s="3" t="str">
        <f>IFERROR(IF(VLOOKUP($A289,EU_Extra!$A:$AD,COLUMN(EU_Extra!AD$3),FALSE)=0,"",VLOOKUP($A289,EU_Extra!$A:$AD,COLUMN(EU_Extra!AD$3),FALSE)),"")</f>
        <v/>
      </c>
      <c r="AO289" s="85" t="str">
        <f t="shared" si="72"/>
        <v>Ausfuhr_VU</v>
      </c>
      <c r="AP289" s="2" t="str">
        <f t="shared" si="73"/>
        <v>Ausfuhr</v>
      </c>
      <c r="AQ289" s="2" t="str">
        <f t="shared" si="74"/>
        <v>VU</v>
      </c>
      <c r="AR289" s="2" t="str">
        <f>VLOOKUP(AQ289,Countries!A:B,2,FALSE)</f>
        <v>Vanuatu</v>
      </c>
      <c r="AS289" s="3">
        <f t="shared" si="75"/>
        <v>1.1216799999999999E-3</v>
      </c>
      <c r="AT289" s="3">
        <f t="shared" si="76"/>
        <v>1.0403599999999999E-3</v>
      </c>
      <c r="AU289" s="3">
        <f t="shared" si="77"/>
        <v>-8.131999999999996E-5</v>
      </c>
      <c r="AV289" s="15">
        <f t="shared" si="78"/>
        <v>-7.2498109264246463E-2</v>
      </c>
      <c r="AW289" s="88">
        <f t="shared" si="79"/>
        <v>1.4404644850319372E-6</v>
      </c>
      <c r="AX289" s="89">
        <f t="shared" si="80"/>
        <v>1.0056623827501638E-6</v>
      </c>
    </row>
    <row r="290" spans="1:50">
      <c r="A290" s="85" t="str">
        <f t="shared" si="65"/>
        <v>Ausfuhr_VE</v>
      </c>
      <c r="B290" s="2" t="str">
        <f t="shared" si="66"/>
        <v>Ausfuhr</v>
      </c>
      <c r="C290" s="1" t="str">
        <f>Countries!A289</f>
        <v>VE</v>
      </c>
      <c r="D290" s="3" t="str">
        <f>IFERROR(IF(VLOOKUP($A290,EU_Extra!$A:$AD,COLUMN(EU_Extra!#REF!),FALSE)=0,"",VLOOKUP($A290,EU_Extra!$A:$AD,COLUMN(EU_Extra!#REF!),FALSE)),"")</f>
        <v/>
      </c>
      <c r="E290" s="3" t="str">
        <f>IFERROR(IF(VLOOKUP($A290,EU_Extra!$A:$AD,COLUMN(EU_Extra!#REF!),FALSE)=0,"",VLOOKUP($A290,EU_Extra!$A:$AD,COLUMN(EU_Extra!#REF!),FALSE)),"")</f>
        <v/>
      </c>
      <c r="F290" s="3">
        <f>IFERROR(IF(VLOOKUP($A290,EU_Extra!$A:$AD,COLUMN(EU_Extra!E$3),FALSE)=0,"",VLOOKUP($A290,EU_Extra!$A:$AD,COLUMN(EU_Extra!E$3),FALSE)),"")</f>
        <v>2.76E-2</v>
      </c>
      <c r="G290" s="3">
        <f>IFERROR(IF(VLOOKUP($A290,EU_Extra!$A:$AD,COLUMN(EU_Extra!F$3),FALSE)=0,"",VLOOKUP($A290,EU_Extra!$A:$AD,COLUMN(EU_Extra!F$3),FALSE)),"")</f>
        <v>8.9999999999999993E-3</v>
      </c>
      <c r="H290" s="3">
        <f>IFERROR(IF(VLOOKUP($A290,EU_Extra!$A:$AD,COLUMN(EU_Extra!G$3),FALSE)=0,"",VLOOKUP($A290,EU_Extra!$A:$AD,COLUMN(EU_Extra!G$3),FALSE)),"")</f>
        <v>2.4E-2</v>
      </c>
      <c r="I290" s="3">
        <f>IFERROR(IF(VLOOKUP($A290,EU_Extra!$A:$AD,COLUMN(EU_Extra!H$3),FALSE)=0,"",VLOOKUP($A290,EU_Extra!$A:$AD,COLUMN(EU_Extra!H$3),FALSE)),"")</f>
        <v>9.4999999999999998E-3</v>
      </c>
      <c r="J290" s="3">
        <f>IFERROR(IF(VLOOKUP($A290,EU_Extra!$A:$AD,COLUMN(EU_Extra!I$3),FALSE)=0,"",VLOOKUP($A290,EU_Extra!$A:$AD,COLUMN(EU_Extra!I$3),FALSE)),"")</f>
        <v>4.7679999999999997E-3</v>
      </c>
      <c r="K290" s="3">
        <f>IFERROR(IF(VLOOKUP($A290,EU_Extra!$A:$AD,COLUMN(EU_Extra!J$3),FALSE)=0,"",VLOOKUP($A290,EU_Extra!$A:$AD,COLUMN(EU_Extra!J$3),FALSE)),"")</f>
        <v>1.444E-3</v>
      </c>
      <c r="L290" s="3">
        <f>IFERROR(IF(VLOOKUP($A290,EU_Extra!$A:$AD,COLUMN(EU_Extra!K$3),FALSE)=0,"",VLOOKUP($A290,EU_Extra!$A:$AD,COLUMN(EU_Extra!K$3),FALSE)),"")</f>
        <v>2.8999999999999998E-3</v>
      </c>
      <c r="M290" s="3">
        <f>IFERROR(IF(VLOOKUP($A290,EU_Extra!$A:$AD,COLUMN(EU_Extra!L$3),FALSE)=0,"",VLOOKUP($A290,EU_Extra!$A:$AD,COLUMN(EU_Extra!L$3),FALSE)),"")</f>
        <v>8.9999999999999998E-4</v>
      </c>
      <c r="N290" s="3">
        <f>IFERROR(IF(VLOOKUP($A290,EU_Extra!$A:$AD,COLUMN(EU_Extra!M$3),FALSE)=0,"",VLOOKUP($A290,EU_Extra!$A:$AD,COLUMN(EU_Extra!M$3),FALSE)),"")</f>
        <v>4.1210999999999998E-2</v>
      </c>
      <c r="O290" s="3">
        <f>IFERROR(IF(VLOOKUP($A290,EU_Extra!$A:$AD,COLUMN(EU_Extra!N$3),FALSE)=0,"",VLOOKUP($A290,EU_Extra!$A:$AD,COLUMN(EU_Extra!N$3),FALSE)),"")</f>
        <v>1.825E-3</v>
      </c>
      <c r="P290" s="3">
        <f>IFERROR(IF(VLOOKUP($A290,EU_Extra!$A:$AD,COLUMN(EU_Extra!O$3),FALSE)=0,"",VLOOKUP($A290,EU_Extra!$A:$AD,COLUMN(EU_Extra!O$3),FALSE)),"")</f>
        <v>1.5354E-2</v>
      </c>
      <c r="Q290" s="3">
        <f>IFERROR(IF(VLOOKUP($A290,EU_Extra!$A:$AD,COLUMN(EU_Extra!P$3),FALSE)=0,"",VLOOKUP($A290,EU_Extra!$A:$AD,COLUMN(EU_Extra!P$3),FALSE)),"")</f>
        <v>1.4989999999999999E-3</v>
      </c>
      <c r="R290" s="3">
        <f>IFERROR(IF(VLOOKUP($A290,EU_Extra!$A:$AD,COLUMN(EU_Extra!Q$3),FALSE)=0,"",VLOOKUP($A290,EU_Extra!$A:$AD,COLUMN(EU_Extra!Q$3),FALSE)),"")</f>
        <v>3.1639999999999997E-3</v>
      </c>
      <c r="S290" s="3">
        <f>IFERROR(IF(VLOOKUP($A290,EU_Extra!$A:$AD,COLUMN(EU_Extra!R$3),FALSE)=0,"",VLOOKUP($A290,EU_Extra!$A:$AD,COLUMN(EU_Extra!R$3),FALSE)),"")</f>
        <v>1.137E-3</v>
      </c>
      <c r="T290" s="3">
        <f>IFERROR(IF(VLOOKUP($A290,EU_Extra!$A:$AD,COLUMN(EU_Extra!S$3),FALSE)=0,"",VLOOKUP($A290,EU_Extra!$A:$AD,COLUMN(EU_Extra!S$3),FALSE)),"")</f>
        <v>3.2242399999999997E-3</v>
      </c>
      <c r="U290" s="3">
        <f>IFERROR(IF(VLOOKUP($A290,EU_Extra!$A:$AD,COLUMN(EU_Extra!T$3),FALSE)=0,"",VLOOKUP($A290,EU_Extra!$A:$AD,COLUMN(EU_Extra!T$3),FALSE)),"")</f>
        <v>0.55583556000000001</v>
      </c>
      <c r="V290" s="3">
        <f>IFERROR(IF(VLOOKUP($A290,EU_Extra!$A:$AD,COLUMN(EU_Extra!U$3),FALSE)=0,"",VLOOKUP($A290,EU_Extra!$A:$AD,COLUMN(EU_Extra!U$3),FALSE)),"")</f>
        <v>0.56307704000000003</v>
      </c>
      <c r="W290" s="3">
        <f>IFERROR(IF(VLOOKUP($A290,EU_Extra!$A:$AD,COLUMN(EU_Extra!V$3),FALSE)=0,"",VLOOKUP($A290,EU_Extra!$A:$AD,COLUMN(EU_Extra!V$3),FALSE)),"")</f>
        <v>3.26692E-3</v>
      </c>
      <c r="X290" s="3">
        <f>IFERROR(IF(VLOOKUP($A290,EU_Extra!$A:$AD,COLUMN(EU_Extra!W$3),FALSE)=0,"",VLOOKUP($A290,EU_Extra!$A:$AD,COLUMN(EU_Extra!W$3),FALSE)),"")</f>
        <v>5.1318000000000003E-2</v>
      </c>
      <c r="Y290" s="3">
        <f>IFERROR(IF(VLOOKUP($A290,EU_Extra!$A:$AD,COLUMN(EU_Extra!X$3),FALSE)=0,"",VLOOKUP($A290,EU_Extra!$A:$AD,COLUMN(EU_Extra!X$3),FALSE)),"")</f>
        <v>2.598E-3</v>
      </c>
      <c r="Z290" s="3">
        <f>IFERROR(IF(VLOOKUP($A290,EU_Extra!$A:$AD,COLUMN(EU_Extra!Y$3),FALSE)=0,"",VLOOKUP($A290,EU_Extra!$A:$AD,COLUMN(EU_Extra!Y$3),FALSE)),"")</f>
        <v>9.5204000000000003E-4</v>
      </c>
      <c r="AA290" s="157">
        <f t="shared" si="67"/>
        <v>1.2756000000000002E-2</v>
      </c>
      <c r="AB290" s="3">
        <f t="shared" si="68"/>
        <v>0.18673226666666667</v>
      </c>
      <c r="AC290" s="3">
        <f t="shared" si="69"/>
        <v>0.20588731999999998</v>
      </c>
      <c r="AD290" s="3">
        <f t="shared" si="70"/>
        <v>1.9060973333333335E-2</v>
      </c>
      <c r="AE290" s="3">
        <f t="shared" si="71"/>
        <v>1.77502E-3</v>
      </c>
      <c r="AF290" s="3"/>
      <c r="AG290" s="3"/>
      <c r="AH290" s="3"/>
      <c r="AI290" s="3"/>
      <c r="AJ290" s="3" t="str">
        <f>IFERROR(IF(VLOOKUP($A290,EU_Extra!$A:$AD,COLUMN(EU_Extra!AC$3),FALSE)=0,"",VLOOKUP($A290,EU_Extra!$A:$AD,COLUMN(EU_Extra!AC$3),FALSE)),"")</f>
        <v/>
      </c>
      <c r="AK290" s="3" t="str">
        <f>IFERROR(IF(VLOOKUP($A290,EU_Extra!$A:$AD,COLUMN(EU_Extra!AD$3),FALSE)=0,"",VLOOKUP($A290,EU_Extra!$A:$AD,COLUMN(EU_Extra!AD$3),FALSE)),"")</f>
        <v/>
      </c>
      <c r="AO290" s="85" t="str">
        <f t="shared" si="72"/>
        <v>Ausfuhr_VE</v>
      </c>
      <c r="AP290" s="2" t="str">
        <f t="shared" si="73"/>
        <v>Ausfuhr</v>
      </c>
      <c r="AQ290" s="2" t="str">
        <f t="shared" si="74"/>
        <v>VE</v>
      </c>
      <c r="AR290" s="2" t="str">
        <f>VLOOKUP(AQ290,Countries!A:B,2,FALSE)</f>
        <v>Venezuela</v>
      </c>
      <c r="AS290" s="3">
        <f t="shared" si="75"/>
        <v>9.5204000000000003E-4</v>
      </c>
      <c r="AT290" s="3">
        <f t="shared" si="76"/>
        <v>1.9060973333333335E-2</v>
      </c>
      <c r="AU290" s="3">
        <f t="shared" si="77"/>
        <v>1.8108933333333334E-2</v>
      </c>
      <c r="AV290" s="15" t="str">
        <f t="shared" si="78"/>
        <v/>
      </c>
      <c r="AW290" s="88">
        <f t="shared" si="79"/>
        <v>1.2668662437859334E-6</v>
      </c>
      <c r="AX290" s="89">
        <f t="shared" si="80"/>
        <v>1.3472306515633051E-5</v>
      </c>
    </row>
    <row r="291" spans="1:50">
      <c r="A291" s="85" t="str">
        <f t="shared" si="65"/>
        <v>Ausfuhr_GB</v>
      </c>
      <c r="B291" s="2" t="str">
        <f t="shared" si="66"/>
        <v>Ausfuhr</v>
      </c>
      <c r="C291" s="1" t="str">
        <f>Countries!A290</f>
        <v>GB</v>
      </c>
      <c r="D291" s="3"/>
      <c r="E291" s="3"/>
      <c r="F291" s="3">
        <f>IFERROR(IF(VLOOKUP($A291,EU_Extra!$A:$AD,COLUMN(EU_Extra!E$3),FALSE)=0,"",VLOOKUP($A291,EU_Extra!$A:$AD,COLUMN(EU_Extra!E$3),FALSE)),"")</f>
        <v>118.49115299999998</v>
      </c>
      <c r="G291" s="3">
        <f>IFERROR(IF(VLOOKUP($A291,EU_Extra!$A:$AD,COLUMN(EU_Extra!F$3),FALSE)=0,"",VLOOKUP($A291,EU_Extra!$A:$AD,COLUMN(EU_Extra!F$3),FALSE)),"")</f>
        <v>144.49134716</v>
      </c>
      <c r="H291" s="3">
        <f>IFERROR(IF(VLOOKUP($A291,EU_Extra!$A:$AD,COLUMN(EU_Extra!G$3),FALSE)=0,"",VLOOKUP($A291,EU_Extra!$A:$AD,COLUMN(EU_Extra!G$3),FALSE)),"")</f>
        <v>140.74107599999999</v>
      </c>
      <c r="I291" s="3">
        <f>IFERROR(IF(VLOOKUP($A291,EU_Extra!$A:$AD,COLUMN(EU_Extra!H$3),FALSE)=0,"",VLOOKUP($A291,EU_Extra!$A:$AD,COLUMN(EU_Extra!H$3),FALSE)),"")</f>
        <v>194.54273599999999</v>
      </c>
      <c r="J291" s="3">
        <f>IFERROR(IF(VLOOKUP($A291,EU_Extra!$A:$AD,COLUMN(EU_Extra!I$3),FALSE)=0,"",VLOOKUP($A291,EU_Extra!$A:$AD,COLUMN(EU_Extra!I$3),FALSE)),"")</f>
        <v>356.86461699999995</v>
      </c>
      <c r="K291" s="3">
        <f>IFERROR(IF(VLOOKUP($A291,EU_Extra!$A:$AD,COLUMN(EU_Extra!J$3),FALSE)=0,"",VLOOKUP($A291,EU_Extra!$A:$AD,COLUMN(EU_Extra!J$3),FALSE)),"")</f>
        <v>228.15163999999999</v>
      </c>
      <c r="L291" s="3">
        <f>IFERROR(IF(VLOOKUP($A291,EU_Extra!$A:$AD,COLUMN(EU_Extra!K$3),FALSE)=0,"",VLOOKUP($A291,EU_Extra!$A:$AD,COLUMN(EU_Extra!K$3),FALSE)),"")</f>
        <v>208.04929999999999</v>
      </c>
      <c r="M291" s="3">
        <f>IFERROR(IF(VLOOKUP($A291,EU_Extra!$A:$AD,COLUMN(EU_Extra!L$3),FALSE)=0,"",VLOOKUP($A291,EU_Extra!$A:$AD,COLUMN(EU_Extra!L$3),FALSE)),"")</f>
        <v>237.060732</v>
      </c>
      <c r="N291" s="3">
        <f>IFERROR(IF(VLOOKUP($A291,EU_Extra!$A:$AD,COLUMN(EU_Extra!M$3),FALSE)=0,"",VLOOKUP($A291,EU_Extra!$A:$AD,COLUMN(EU_Extra!M$3),FALSE)),"")</f>
        <v>384.39777887999998</v>
      </c>
      <c r="O291" s="3">
        <f>IFERROR(IF(VLOOKUP($A291,EU_Extra!$A:$AD,COLUMN(EU_Extra!N$3),FALSE)=0,"",VLOOKUP($A291,EU_Extra!$A:$AD,COLUMN(EU_Extra!N$3),FALSE)),"")</f>
        <v>409.67575139999997</v>
      </c>
      <c r="P291" s="3">
        <f>IFERROR(IF(VLOOKUP($A291,EU_Extra!$A:$AD,COLUMN(EU_Extra!O$3),FALSE)=0,"",VLOOKUP($A291,EU_Extra!$A:$AD,COLUMN(EU_Extra!O$3),FALSE)),"")</f>
        <v>397.06865504000001</v>
      </c>
      <c r="Q291" s="3">
        <f>IFERROR(IF(VLOOKUP($A291,EU_Extra!$A:$AD,COLUMN(EU_Extra!P$3),FALSE)=0,"",VLOOKUP($A291,EU_Extra!$A:$AD,COLUMN(EU_Extra!P$3),FALSE)),"")</f>
        <v>379.77983720000003</v>
      </c>
      <c r="R291" s="3">
        <f>IFERROR(IF(VLOOKUP($A291,EU_Extra!$A:$AD,COLUMN(EU_Extra!Q$3),FALSE)=0,"",VLOOKUP($A291,EU_Extra!$A:$AD,COLUMN(EU_Extra!Q$3),FALSE)),"")</f>
        <v>405.42848196</v>
      </c>
      <c r="S291" s="3">
        <f>IFERROR(IF(VLOOKUP($A291,EU_Extra!$A:$AD,COLUMN(EU_Extra!R$3),FALSE)=0,"",VLOOKUP($A291,EU_Extra!$A:$AD,COLUMN(EU_Extra!R$3),FALSE)),"")</f>
        <v>552.90560216000006</v>
      </c>
      <c r="T291" s="3">
        <f>IFERROR(IF(VLOOKUP($A291,EU_Extra!$A:$AD,COLUMN(EU_Extra!S$3),FALSE)=0,"",VLOOKUP($A291,EU_Extra!$A:$AD,COLUMN(EU_Extra!S$3),FALSE)),"")</f>
        <v>542.459833</v>
      </c>
      <c r="U291" s="3">
        <f>IFERROR(IF(VLOOKUP($A291,EU_Extra!$A:$AD,COLUMN(EU_Extra!T$3),FALSE)=0,"",VLOOKUP($A291,EU_Extra!$A:$AD,COLUMN(EU_Extra!T$3),FALSE)),"")</f>
        <v>505.83170319999999</v>
      </c>
      <c r="V291" s="3">
        <f>IFERROR(IF(VLOOKUP($A291,EU_Extra!$A:$AD,COLUMN(EU_Extra!U$3),FALSE)=0,"",VLOOKUP($A291,EU_Extra!$A:$AD,COLUMN(EU_Extra!U$3),FALSE)),"")</f>
        <v>572.54695747999995</v>
      </c>
      <c r="W291" s="3">
        <f>IFERROR(IF(VLOOKUP($A291,EU_Extra!$A:$AD,COLUMN(EU_Extra!V$3),FALSE)=0,"",VLOOKUP($A291,EU_Extra!$A:$AD,COLUMN(EU_Extra!V$3),FALSE)),"")</f>
        <v>506.38549771999999</v>
      </c>
      <c r="X291" s="3">
        <f>IFERROR(IF(VLOOKUP($A291,EU_Extra!$A:$AD,COLUMN(EU_Extra!W$3),FALSE)=0,"",VLOOKUP($A291,EU_Extra!$A:$AD,COLUMN(EU_Extra!W$3),FALSE)),"")</f>
        <v>294.71412476</v>
      </c>
      <c r="Y291" s="3">
        <f>IFERROR(IF(VLOOKUP($A291,EU_Extra!$A:$AD,COLUMN(EU_Extra!X$3),FALSE)=0,"",VLOOKUP($A291,EU_Extra!$A:$AD,COLUMN(EU_Extra!X$3),FALSE)),"")</f>
        <v>235.38208107999998</v>
      </c>
      <c r="Z291" s="3">
        <f>IFERROR(IF(VLOOKUP($A291,EU_Extra!$A:$AD,COLUMN(EU_Extra!Y$3),FALSE)=0,"",VLOOKUP($A291,EU_Extra!$A:$AD,COLUMN(EU_Extra!Y$3),FALSE)),"")</f>
        <v>240.94352608</v>
      </c>
      <c r="AA291" s="157">
        <f t="shared" si="67"/>
        <v>230.71614299999999</v>
      </c>
      <c r="AB291" s="3">
        <f t="shared" si="68"/>
        <v>533.73237945333335</v>
      </c>
      <c r="AC291" s="3">
        <f t="shared" si="69"/>
        <v>457.88219331999994</v>
      </c>
      <c r="AD291" s="3">
        <f t="shared" si="70"/>
        <v>345.49390118666662</v>
      </c>
      <c r="AE291" s="3">
        <f t="shared" si="71"/>
        <v>238.16280358</v>
      </c>
      <c r="AF291" s="3"/>
      <c r="AG291" s="3"/>
      <c r="AH291" s="3"/>
      <c r="AI291" s="3"/>
      <c r="AJ291" s="3" t="str">
        <f>IFERROR(IF(VLOOKUP($A291,EU_Extra!$A:$AD,COLUMN(EU_Extra!AC$3),FALSE)=0,"",VLOOKUP($A291,EU_Extra!$A:$AD,COLUMN(EU_Extra!AC$3),FALSE)),"")</f>
        <v/>
      </c>
      <c r="AK291" s="3" t="str">
        <f>IFERROR(IF(VLOOKUP($A291,EU_Extra!$A:$AD,COLUMN(EU_Extra!AD$3),FALSE)=0,"",VLOOKUP($A291,EU_Extra!$A:$AD,COLUMN(EU_Extra!AD$3),FALSE)),"")</f>
        <v/>
      </c>
      <c r="AO291" s="85" t="str">
        <f t="shared" si="72"/>
        <v>Ausfuhr_GB</v>
      </c>
      <c r="AP291" s="2" t="str">
        <f t="shared" si="73"/>
        <v>Ausfuhr</v>
      </c>
      <c r="AQ291" s="2" t="str">
        <f t="shared" si="74"/>
        <v>GB</v>
      </c>
      <c r="AR291" s="2" t="str">
        <f>VLOOKUP(AQ291,Countries!A:B,2,FALSE)</f>
        <v>UK</v>
      </c>
      <c r="AS291" s="3">
        <f t="shared" si="75"/>
        <v>240.94352608</v>
      </c>
      <c r="AT291" s="3">
        <f t="shared" si="76"/>
        <v>345.49390118666662</v>
      </c>
      <c r="AU291" s="3">
        <f t="shared" si="77"/>
        <v>104.55037510666662</v>
      </c>
      <c r="AV291" s="15">
        <f t="shared" si="78"/>
        <v>0.43392095317675589</v>
      </c>
      <c r="AW291" s="88">
        <f t="shared" si="79"/>
        <v>0.24798611618426503</v>
      </c>
      <c r="AX291" s="89">
        <f t="shared" si="80"/>
        <v>0.23899348665589426</v>
      </c>
    </row>
    <row r="292" spans="1:50">
      <c r="A292" s="85" t="str">
        <f t="shared" ref="A292:A303" si="81">CONCATENATE(B292,"_",C292)</f>
        <v>Ausfuhr_AE</v>
      </c>
      <c r="B292" s="2" t="str">
        <f t="shared" ref="B292:B303" si="82">B291</f>
        <v>Ausfuhr</v>
      </c>
      <c r="C292" s="1" t="str">
        <f>Countries!A291</f>
        <v>AE</v>
      </c>
      <c r="D292" s="3" t="str">
        <f>IFERROR(IF(VLOOKUP($A292,EU_Extra!$A:$AD,COLUMN(EU_Extra!#REF!),FALSE)=0,"",VLOOKUP($A292,EU_Extra!$A:$AD,COLUMN(EU_Extra!#REF!),FALSE)),"")</f>
        <v/>
      </c>
      <c r="E292" s="3" t="str">
        <f>IFERROR(IF(VLOOKUP($A292,EU_Extra!$A:$AD,COLUMN(EU_Extra!#REF!),FALSE)=0,"",VLOOKUP($A292,EU_Extra!$A:$AD,COLUMN(EU_Extra!#REF!),FALSE)),"")</f>
        <v/>
      </c>
      <c r="F292" s="3">
        <f>IFERROR(IF(VLOOKUP($A292,EU_Extra!$A:$AD,COLUMN(EU_Extra!E$3),FALSE)=0,"",VLOOKUP($A292,EU_Extra!$A:$AD,COLUMN(EU_Extra!E$3),FALSE)),"")</f>
        <v>115.87960099999999</v>
      </c>
      <c r="G292" s="3">
        <f>IFERROR(IF(VLOOKUP($A292,EU_Extra!$A:$AD,COLUMN(EU_Extra!F$3),FALSE)=0,"",VLOOKUP($A292,EU_Extra!$A:$AD,COLUMN(EU_Extra!F$3),FALSE)),"")</f>
        <v>111.556</v>
      </c>
      <c r="H292" s="3">
        <f>IFERROR(IF(VLOOKUP($A292,EU_Extra!$A:$AD,COLUMN(EU_Extra!G$3),FALSE)=0,"",VLOOKUP($A292,EU_Extra!$A:$AD,COLUMN(EU_Extra!G$3),FALSE)),"")</f>
        <v>128.82288</v>
      </c>
      <c r="I292" s="3">
        <f>IFERROR(IF(VLOOKUP($A292,EU_Extra!$A:$AD,COLUMN(EU_Extra!H$3),FALSE)=0,"",VLOOKUP($A292,EU_Extra!$A:$AD,COLUMN(EU_Extra!H$3),FALSE)),"")</f>
        <v>411.85746399999994</v>
      </c>
      <c r="J292" s="3">
        <f>IFERROR(IF(VLOOKUP($A292,EU_Extra!$A:$AD,COLUMN(EU_Extra!I$3),FALSE)=0,"",VLOOKUP($A292,EU_Extra!$A:$AD,COLUMN(EU_Extra!I$3),FALSE)),"")</f>
        <v>489.06006000000002</v>
      </c>
      <c r="K292" s="3">
        <f>IFERROR(IF(VLOOKUP($A292,EU_Extra!$A:$AD,COLUMN(EU_Extra!J$3),FALSE)=0,"",VLOOKUP($A292,EU_Extra!$A:$AD,COLUMN(EU_Extra!J$3),FALSE)),"")</f>
        <v>17.212911999999999</v>
      </c>
      <c r="L292" s="3">
        <f>IFERROR(IF(VLOOKUP($A292,EU_Extra!$A:$AD,COLUMN(EU_Extra!K$3),FALSE)=0,"",VLOOKUP($A292,EU_Extra!$A:$AD,COLUMN(EU_Extra!K$3),FALSE)),"")</f>
        <v>19.399176000000001</v>
      </c>
      <c r="M292" s="3">
        <f>IFERROR(IF(VLOOKUP($A292,EU_Extra!$A:$AD,COLUMN(EU_Extra!L$3),FALSE)=0,"",VLOOKUP($A292,EU_Extra!$A:$AD,COLUMN(EU_Extra!L$3),FALSE)),"")</f>
        <v>33.194583999999999</v>
      </c>
      <c r="N292" s="3">
        <f>IFERROR(IF(VLOOKUP($A292,EU_Extra!$A:$AD,COLUMN(EU_Extra!M$3),FALSE)=0,"",VLOOKUP($A292,EU_Extra!$A:$AD,COLUMN(EU_Extra!M$3),FALSE)),"")</f>
        <v>176.48259179999999</v>
      </c>
      <c r="O292" s="3">
        <f>IFERROR(IF(VLOOKUP($A292,EU_Extra!$A:$AD,COLUMN(EU_Extra!N$3),FALSE)=0,"",VLOOKUP($A292,EU_Extra!$A:$AD,COLUMN(EU_Extra!N$3),FALSE)),"")</f>
        <v>13.574470479999999</v>
      </c>
      <c r="P292" s="3">
        <f>IFERROR(IF(VLOOKUP($A292,EU_Extra!$A:$AD,COLUMN(EU_Extra!O$3),FALSE)=0,"",VLOOKUP($A292,EU_Extra!$A:$AD,COLUMN(EU_Extra!O$3),FALSE)),"")</f>
        <v>105.1888204</v>
      </c>
      <c r="Q292" s="3">
        <f>IFERROR(IF(VLOOKUP($A292,EU_Extra!$A:$AD,COLUMN(EU_Extra!P$3),FALSE)=0,"",VLOOKUP($A292,EU_Extra!$A:$AD,COLUMN(EU_Extra!P$3),FALSE)),"")</f>
        <v>33.528786799999999</v>
      </c>
      <c r="R292" s="3">
        <f>IFERROR(IF(VLOOKUP($A292,EU_Extra!$A:$AD,COLUMN(EU_Extra!Q$3),FALSE)=0,"",VLOOKUP($A292,EU_Extra!$A:$AD,COLUMN(EU_Extra!Q$3),FALSE)),"")</f>
        <v>11.59019904</v>
      </c>
      <c r="S292" s="3">
        <f>IFERROR(IF(VLOOKUP($A292,EU_Extra!$A:$AD,COLUMN(EU_Extra!R$3),FALSE)=0,"",VLOOKUP($A292,EU_Extra!$A:$AD,COLUMN(EU_Extra!R$3),FALSE)),"")</f>
        <v>9.0255093599999991</v>
      </c>
      <c r="T292" s="3">
        <f>IFERROR(IF(VLOOKUP($A292,EU_Extra!$A:$AD,COLUMN(EU_Extra!S$3),FALSE)=0,"",VLOOKUP($A292,EU_Extra!$A:$AD,COLUMN(EU_Extra!S$3),FALSE)),"")</f>
        <v>29.218561519999998</v>
      </c>
      <c r="U292" s="3">
        <f>IFERROR(IF(VLOOKUP($A292,EU_Extra!$A:$AD,COLUMN(EU_Extra!T$3),FALSE)=0,"",VLOOKUP($A292,EU_Extra!$A:$AD,COLUMN(EU_Extra!T$3),FALSE)),"")</f>
        <v>35.928525199999996</v>
      </c>
      <c r="V292" s="3">
        <f>IFERROR(IF(VLOOKUP($A292,EU_Extra!$A:$AD,COLUMN(EU_Extra!U$3),FALSE)=0,"",VLOOKUP($A292,EU_Extra!$A:$AD,COLUMN(EU_Extra!U$3),FALSE)),"")</f>
        <v>49.411585719999998</v>
      </c>
      <c r="W292" s="3">
        <f>IFERROR(IF(VLOOKUP($A292,EU_Extra!$A:$AD,COLUMN(EU_Extra!V$3),FALSE)=0,"",VLOOKUP($A292,EU_Extra!$A:$AD,COLUMN(EU_Extra!V$3),FALSE)),"")</f>
        <v>16.162633239999998</v>
      </c>
      <c r="X292" s="3">
        <f>IFERROR(IF(VLOOKUP($A292,EU_Extra!$A:$AD,COLUMN(EU_Extra!W$3),FALSE)=0,"",VLOOKUP($A292,EU_Extra!$A:$AD,COLUMN(EU_Extra!W$3),FALSE)),"")</f>
        <v>4.57615704</v>
      </c>
      <c r="Y292" s="3">
        <f>IFERROR(IF(VLOOKUP($A292,EU_Extra!$A:$AD,COLUMN(EU_Extra!X$3),FALSE)=0,"",VLOOKUP($A292,EU_Extra!$A:$AD,COLUMN(EU_Extra!X$3),FALSE)),"")</f>
        <v>12.90781612</v>
      </c>
      <c r="Z292" s="3">
        <f>IFERROR(IF(VLOOKUP($A292,EU_Extra!$A:$AD,COLUMN(EU_Extra!Y$3),FALSE)=0,"",VLOOKUP($A292,EU_Extra!$A:$AD,COLUMN(EU_Extra!Y$3),FALSE)),"")</f>
        <v>2.97688788</v>
      </c>
      <c r="AA292" s="157">
        <f t="shared" si="67"/>
        <v>343.24680133333328</v>
      </c>
      <c r="AB292" s="3">
        <f t="shared" si="68"/>
        <v>24.724198693333332</v>
      </c>
      <c r="AC292" s="3">
        <f t="shared" si="69"/>
        <v>23.383458666666666</v>
      </c>
      <c r="AD292" s="3">
        <f t="shared" si="70"/>
        <v>11.215535466666665</v>
      </c>
      <c r="AE292" s="3">
        <f t="shared" si="71"/>
        <v>7.9423519999999996</v>
      </c>
      <c r="AF292" s="3"/>
      <c r="AG292" s="3"/>
      <c r="AH292" s="3"/>
      <c r="AI292" s="3"/>
      <c r="AJ292" s="3" t="str">
        <f>IFERROR(IF(VLOOKUP($A292,EU_Extra!$A:$AD,COLUMN(EU_Extra!AC$3),FALSE)=0,"",VLOOKUP($A292,EU_Extra!$A:$AD,COLUMN(EU_Extra!AC$3),FALSE)),"")</f>
        <v/>
      </c>
      <c r="AK292" s="3" t="str">
        <f>IFERROR(IF(VLOOKUP($A292,EU_Extra!$A:$AD,COLUMN(EU_Extra!AD$3),FALSE)=0,"",VLOOKUP($A292,EU_Extra!$A:$AD,COLUMN(EU_Extra!AD$3),FALSE)),"")</f>
        <v/>
      </c>
      <c r="AO292" s="85" t="str">
        <f t="shared" si="72"/>
        <v>Ausfuhr_AE</v>
      </c>
      <c r="AP292" s="2" t="str">
        <f t="shared" si="73"/>
        <v>Ausfuhr</v>
      </c>
      <c r="AQ292" s="2" t="str">
        <f t="shared" si="74"/>
        <v>AE</v>
      </c>
      <c r="AR292" s="2" t="str">
        <f>VLOOKUP(AQ292,Countries!A:B,2,FALSE)</f>
        <v>Vereinigte Arabische Emirate</v>
      </c>
      <c r="AS292" s="3">
        <f t="shared" si="75"/>
        <v>2.97688788</v>
      </c>
      <c r="AT292" s="3">
        <f t="shared" si="76"/>
        <v>11.215535466666665</v>
      </c>
      <c r="AU292" s="3">
        <f t="shared" si="77"/>
        <v>8.2386475866666657</v>
      </c>
      <c r="AV292" s="15">
        <f t="shared" si="78"/>
        <v>2.7675373675770625</v>
      </c>
      <c r="AW292" s="88">
        <f t="shared" si="79"/>
        <v>3.0641854173222454E-3</v>
      </c>
      <c r="AX292" s="89">
        <f t="shared" si="80"/>
        <v>7.7585639988083967E-3</v>
      </c>
    </row>
    <row r="293" spans="1:50">
      <c r="A293" s="85" t="str">
        <f t="shared" si="81"/>
        <v>Ausfuhr_TZ</v>
      </c>
      <c r="B293" s="2" t="str">
        <f t="shared" si="82"/>
        <v>Ausfuhr</v>
      </c>
      <c r="C293" s="1" t="str">
        <f>Countries!A292</f>
        <v>TZ</v>
      </c>
      <c r="D293" s="3" t="str">
        <f>IFERROR(IF(VLOOKUP($A293,EU_Extra!$A:$AD,COLUMN(EU_Extra!#REF!),FALSE)=0,"",VLOOKUP($A293,EU_Extra!$A:$AD,COLUMN(EU_Extra!#REF!),FALSE)),"")</f>
        <v/>
      </c>
      <c r="E293" s="3" t="str">
        <f>IFERROR(IF(VLOOKUP($A293,EU_Extra!$A:$AD,COLUMN(EU_Extra!#REF!),FALSE)=0,"",VLOOKUP($A293,EU_Extra!$A:$AD,COLUMN(EU_Extra!#REF!),FALSE)),"")</f>
        <v/>
      </c>
      <c r="F293" s="3">
        <f>IFERROR(IF(VLOOKUP($A293,EU_Extra!$A:$AD,COLUMN(EU_Extra!E$3),FALSE)=0,"",VLOOKUP($A293,EU_Extra!$A:$AD,COLUMN(EU_Extra!E$3),FALSE)),"")</f>
        <v>0.26319999999999999</v>
      </c>
      <c r="G293" s="3">
        <f>IFERROR(IF(VLOOKUP($A293,EU_Extra!$A:$AD,COLUMN(EU_Extra!F$3),FALSE)=0,"",VLOOKUP($A293,EU_Extra!$A:$AD,COLUMN(EU_Extra!F$3),FALSE)),"")</f>
        <v>1.1924999999999999</v>
      </c>
      <c r="H293" s="3">
        <f>IFERROR(IF(VLOOKUP($A293,EU_Extra!$A:$AD,COLUMN(EU_Extra!G$3),FALSE)=0,"",VLOOKUP($A293,EU_Extra!$A:$AD,COLUMN(EU_Extra!G$3),FALSE)),"")</f>
        <v>0.24049999999999999</v>
      </c>
      <c r="I293" s="3">
        <f>IFERROR(IF(VLOOKUP($A293,EU_Extra!$A:$AD,COLUMN(EU_Extra!H$3),FALSE)=0,"",VLOOKUP($A293,EU_Extra!$A:$AD,COLUMN(EU_Extra!H$3),FALSE)),"")</f>
        <v>7.2300000000000003E-2</v>
      </c>
      <c r="J293" s="3">
        <f>IFERROR(IF(VLOOKUP($A293,EU_Extra!$A:$AD,COLUMN(EU_Extra!I$3),FALSE)=0,"",VLOOKUP($A293,EU_Extra!$A:$AD,COLUMN(EU_Extra!I$3),FALSE)),"")</f>
        <v>12.235735999999999</v>
      </c>
      <c r="K293" s="3">
        <f>IFERROR(IF(VLOOKUP($A293,EU_Extra!$A:$AD,COLUMN(EU_Extra!J$3),FALSE)=0,"",VLOOKUP($A293,EU_Extra!$A:$AD,COLUMN(EU_Extra!J$3),FALSE)),"")</f>
        <v>1.5E-3</v>
      </c>
      <c r="L293" s="3">
        <f>IFERROR(IF(VLOOKUP($A293,EU_Extra!$A:$AD,COLUMN(EU_Extra!K$3),FALSE)=0,"",VLOOKUP($A293,EU_Extra!$A:$AD,COLUMN(EU_Extra!K$3),FALSE)),"")</f>
        <v>5.0000000000000001E-3</v>
      </c>
      <c r="M293" s="3">
        <f>IFERROR(IF(VLOOKUP($A293,EU_Extra!$A:$AD,COLUMN(EU_Extra!L$3),FALSE)=0,"",VLOOKUP($A293,EU_Extra!$A:$AD,COLUMN(EU_Extra!L$3),FALSE)),"")</f>
        <v>1.4E-3</v>
      </c>
      <c r="N293" s="3">
        <f>IFERROR(IF(VLOOKUP($A293,EU_Extra!$A:$AD,COLUMN(EU_Extra!M$3),FALSE)=0,"",VLOOKUP($A293,EU_Extra!$A:$AD,COLUMN(EU_Extra!M$3),FALSE)),"")</f>
        <v>0.50059599999999993</v>
      </c>
      <c r="O293" s="3">
        <f>IFERROR(IF(VLOOKUP($A293,EU_Extra!$A:$AD,COLUMN(EU_Extra!N$3),FALSE)=0,"",VLOOKUP($A293,EU_Extra!$A:$AD,COLUMN(EU_Extra!N$3),FALSE)),"")</f>
        <v>0.80513999999999997</v>
      </c>
      <c r="P293" s="3">
        <f>IFERROR(IF(VLOOKUP($A293,EU_Extra!$A:$AD,COLUMN(EU_Extra!O$3),FALSE)=0,"",VLOOKUP($A293,EU_Extra!$A:$AD,COLUMN(EU_Extra!O$3),FALSE)),"")</f>
        <v>1.8619999999999999E-3</v>
      </c>
      <c r="Q293" s="3">
        <f>IFERROR(IF(VLOOKUP($A293,EU_Extra!$A:$AD,COLUMN(EU_Extra!P$3),FALSE)=0,"",VLOOKUP($A293,EU_Extra!$A:$AD,COLUMN(EU_Extra!P$3),FALSE)),"")</f>
        <v>4.7828000000000002E-2</v>
      </c>
      <c r="R293" s="3">
        <f>IFERROR(IF(VLOOKUP($A293,EU_Extra!$A:$AD,COLUMN(EU_Extra!Q$3),FALSE)=0,"",VLOOKUP($A293,EU_Extra!$A:$AD,COLUMN(EU_Extra!Q$3),FALSE)),"")</f>
        <v>4.6999999999999997E-5</v>
      </c>
      <c r="S293" s="3">
        <f>IFERROR(IF(VLOOKUP($A293,EU_Extra!$A:$AD,COLUMN(EU_Extra!R$3),FALSE)=0,"",VLOOKUP($A293,EU_Extra!$A:$AD,COLUMN(EU_Extra!R$3),FALSE)),"")</f>
        <v>4.2312509999999994</v>
      </c>
      <c r="T293" s="3">
        <f>IFERROR(IF(VLOOKUP($A293,EU_Extra!$A:$AD,COLUMN(EU_Extra!S$3),FALSE)=0,"",VLOOKUP($A293,EU_Extra!$A:$AD,COLUMN(EU_Extra!S$3),FALSE)),"")</f>
        <v>2.0200199999999997</v>
      </c>
      <c r="U293" s="3">
        <f>IFERROR(IF(VLOOKUP($A293,EU_Extra!$A:$AD,COLUMN(EU_Extra!T$3),FALSE)=0,"",VLOOKUP($A293,EU_Extra!$A:$AD,COLUMN(EU_Extra!T$3),FALSE)),"")</f>
        <v>3.9169999999999998</v>
      </c>
      <c r="V293" s="3">
        <f>IFERROR(IF(VLOOKUP($A293,EU_Extra!$A:$AD,COLUMN(EU_Extra!U$3),FALSE)=0,"",VLOOKUP($A293,EU_Extra!$A:$AD,COLUMN(EU_Extra!U$3),FALSE)),"")</f>
        <v>36.060400000000001</v>
      </c>
      <c r="W293" s="3">
        <f>IFERROR(IF(VLOOKUP($A293,EU_Extra!$A:$AD,COLUMN(EU_Extra!V$3),FALSE)=0,"",VLOOKUP($A293,EU_Extra!$A:$AD,COLUMN(EU_Extra!V$3),FALSE)),"")</f>
        <v>4.4840200000000001</v>
      </c>
      <c r="X293" s="3" t="str">
        <f>IFERROR(IF(VLOOKUP($A293,EU_Extra!$A:$AD,COLUMN(EU_Extra!W$3),FALSE)=0,"",VLOOKUP($A293,EU_Extra!$A:$AD,COLUMN(EU_Extra!W$3),FALSE)),"")</f>
        <v/>
      </c>
      <c r="Y293" s="3">
        <f>IFERROR(IF(VLOOKUP($A293,EU_Extra!$A:$AD,COLUMN(EU_Extra!X$3),FALSE)=0,"",VLOOKUP($A293,EU_Extra!$A:$AD,COLUMN(EU_Extra!X$3),FALSE)),"")</f>
        <v>0.720001</v>
      </c>
      <c r="Z293" s="3">
        <f>IFERROR(IF(VLOOKUP($A293,EU_Extra!$A:$AD,COLUMN(EU_Extra!Y$3),FALSE)=0,"",VLOOKUP($A293,EU_Extra!$A:$AD,COLUMN(EU_Extra!Y$3),FALSE)),"")</f>
        <v>0.74514999999999998</v>
      </c>
      <c r="AA293" s="157">
        <f t="shared" si="67"/>
        <v>4.1828453333333329</v>
      </c>
      <c r="AB293" s="3">
        <f t="shared" si="68"/>
        <v>3.3894236666666662</v>
      </c>
      <c r="AC293" s="3">
        <f t="shared" si="69"/>
        <v>20.272210000000001</v>
      </c>
      <c r="AD293" s="3">
        <f t="shared" si="70"/>
        <v>2.6020105</v>
      </c>
      <c r="AE293" s="3">
        <f t="shared" si="71"/>
        <v>0.73257550000000005</v>
      </c>
      <c r="AF293" s="3"/>
      <c r="AG293" s="3"/>
      <c r="AH293" s="3"/>
      <c r="AI293" s="3"/>
      <c r="AJ293" s="3" t="str">
        <f>IFERROR(IF(VLOOKUP($A293,EU_Extra!$A:$AD,COLUMN(EU_Extra!AC$3),FALSE)=0,"",VLOOKUP($A293,EU_Extra!$A:$AD,COLUMN(EU_Extra!AC$3),FALSE)),"")</f>
        <v/>
      </c>
      <c r="AK293" s="3" t="str">
        <f>IFERROR(IF(VLOOKUP($A293,EU_Extra!$A:$AD,COLUMN(EU_Extra!AD$3),FALSE)=0,"",VLOOKUP($A293,EU_Extra!$A:$AD,COLUMN(EU_Extra!AD$3),FALSE)),"")</f>
        <v/>
      </c>
      <c r="AO293" s="85" t="str">
        <f t="shared" si="72"/>
        <v>Ausfuhr_TZ</v>
      </c>
      <c r="AP293" s="2" t="str">
        <f t="shared" si="73"/>
        <v>Ausfuhr</v>
      </c>
      <c r="AQ293" s="2" t="str">
        <f t="shared" si="74"/>
        <v>TZ</v>
      </c>
      <c r="AR293" s="2" t="str">
        <f>VLOOKUP(AQ293,Countries!A:B,2,FALSE)</f>
        <v>Tansania</v>
      </c>
      <c r="AS293" s="3">
        <f t="shared" si="75"/>
        <v>0.74514999999999998</v>
      </c>
      <c r="AT293" s="3">
        <f t="shared" si="76"/>
        <v>2.6020105</v>
      </c>
      <c r="AU293" s="3">
        <f t="shared" si="77"/>
        <v>1.8568605</v>
      </c>
      <c r="AV293" s="15">
        <f t="shared" si="78"/>
        <v>2.4919287607776961</v>
      </c>
      <c r="AW293" s="88">
        <f t="shared" si="79"/>
        <v>7.6721925880959656E-4</v>
      </c>
      <c r="AX293" s="89">
        <f t="shared" si="80"/>
        <v>1.8002141381550092E-3</v>
      </c>
    </row>
    <row r="294" spans="1:50">
      <c r="A294" s="85" t="str">
        <f t="shared" si="81"/>
        <v>Ausfuhr_VN</v>
      </c>
      <c r="B294" s="2" t="str">
        <f t="shared" si="82"/>
        <v>Ausfuhr</v>
      </c>
      <c r="C294" s="1" t="str">
        <f>Countries!A293</f>
        <v>VN</v>
      </c>
      <c r="D294" s="3" t="str">
        <f>IFERROR(IF(VLOOKUP($A294,EU_Extra!$A:$AD,COLUMN(EU_Extra!#REF!),FALSE)=0,"",VLOOKUP($A294,EU_Extra!$A:$AD,COLUMN(EU_Extra!#REF!),FALSE)),"")</f>
        <v/>
      </c>
      <c r="E294" s="3" t="str">
        <f>IFERROR(IF(VLOOKUP($A294,EU_Extra!$A:$AD,COLUMN(EU_Extra!#REF!),FALSE)=0,"",VLOOKUP($A294,EU_Extra!$A:$AD,COLUMN(EU_Extra!#REF!),FALSE)),"")</f>
        <v/>
      </c>
      <c r="F294" s="3">
        <f>IFERROR(IF(VLOOKUP($A294,EU_Extra!$A:$AD,COLUMN(EU_Extra!E$3),FALSE)=0,"",VLOOKUP($A294,EU_Extra!$A:$AD,COLUMN(EU_Extra!E$3),FALSE)),"")</f>
        <v>6.7929999999999996E-3</v>
      </c>
      <c r="G294" s="3">
        <f>IFERROR(IF(VLOOKUP($A294,EU_Extra!$A:$AD,COLUMN(EU_Extra!F$3),FALSE)=0,"",VLOOKUP($A294,EU_Extra!$A:$AD,COLUMN(EU_Extra!F$3),FALSE)),"")</f>
        <v>1.7843999999999999E-2</v>
      </c>
      <c r="H294" s="3">
        <f>IFERROR(IF(VLOOKUP($A294,EU_Extra!$A:$AD,COLUMN(EU_Extra!G$3),FALSE)=0,"",VLOOKUP($A294,EU_Extra!$A:$AD,COLUMN(EU_Extra!G$3),FALSE)),"")</f>
        <v>4.3279999999999994E-3</v>
      </c>
      <c r="I294" s="3">
        <f>IFERROR(IF(VLOOKUP($A294,EU_Extra!$A:$AD,COLUMN(EU_Extra!H$3),FALSE)=0,"",VLOOKUP($A294,EU_Extra!$A:$AD,COLUMN(EU_Extra!H$3),FALSE)),"")</f>
        <v>4.3999999999999994E-3</v>
      </c>
      <c r="J294" s="3">
        <f>IFERROR(IF(VLOOKUP($A294,EU_Extra!$A:$AD,COLUMN(EU_Extra!I$3),FALSE)=0,"",VLOOKUP($A294,EU_Extra!$A:$AD,COLUMN(EU_Extra!I$3),FALSE)),"")</f>
        <v>27.285799999999998</v>
      </c>
      <c r="K294" s="3">
        <f>IFERROR(IF(VLOOKUP($A294,EU_Extra!$A:$AD,COLUMN(EU_Extra!J$3),FALSE)=0,"",VLOOKUP($A294,EU_Extra!$A:$AD,COLUMN(EU_Extra!J$3),FALSE)),"")</f>
        <v>8.0559999999999989E-3</v>
      </c>
      <c r="L294" s="3">
        <f>IFERROR(IF(VLOOKUP($A294,EU_Extra!$A:$AD,COLUMN(EU_Extra!K$3),FALSE)=0,"",VLOOKUP($A294,EU_Extra!$A:$AD,COLUMN(EU_Extra!K$3),FALSE)),"")</f>
        <v>2.3400000000000001E-2</v>
      </c>
      <c r="M294" s="3">
        <f>IFERROR(IF(VLOOKUP($A294,EU_Extra!$A:$AD,COLUMN(EU_Extra!L$3),FALSE)=0,"",VLOOKUP($A294,EU_Extra!$A:$AD,COLUMN(EU_Extra!L$3),FALSE)),"")</f>
        <v>2E-3</v>
      </c>
      <c r="N294" s="3">
        <f>IFERROR(IF(VLOOKUP($A294,EU_Extra!$A:$AD,COLUMN(EU_Extra!M$3),FALSE)=0,"",VLOOKUP($A294,EU_Extra!$A:$AD,COLUMN(EU_Extra!M$3),FALSE)),"")</f>
        <v>1.5074459999999998</v>
      </c>
      <c r="O294" s="3">
        <f>IFERROR(IF(VLOOKUP($A294,EU_Extra!$A:$AD,COLUMN(EU_Extra!N$3),FALSE)=0,"",VLOOKUP($A294,EU_Extra!$A:$AD,COLUMN(EU_Extra!N$3),FALSE)),"")</f>
        <v>0.47200899999999996</v>
      </c>
      <c r="P294" s="3">
        <f>IFERROR(IF(VLOOKUP($A294,EU_Extra!$A:$AD,COLUMN(EU_Extra!O$3),FALSE)=0,"",VLOOKUP($A294,EU_Extra!$A:$AD,COLUMN(EU_Extra!O$3),FALSE)),"")</f>
        <v>1.5448E-2</v>
      </c>
      <c r="Q294" s="3">
        <f>IFERROR(IF(VLOOKUP($A294,EU_Extra!$A:$AD,COLUMN(EU_Extra!P$3),FALSE)=0,"",VLOOKUP($A294,EU_Extra!$A:$AD,COLUMN(EU_Extra!P$3),FALSE)),"")</f>
        <v>2.314592E-2</v>
      </c>
      <c r="R294" s="3">
        <f>IFERROR(IF(VLOOKUP($A294,EU_Extra!$A:$AD,COLUMN(EU_Extra!Q$3),FALSE)=0,"",VLOOKUP($A294,EU_Extra!$A:$AD,COLUMN(EU_Extra!Q$3),FALSE)),"")</f>
        <v>0.14417191999999998</v>
      </c>
      <c r="S294" s="3">
        <f>IFERROR(IF(VLOOKUP($A294,EU_Extra!$A:$AD,COLUMN(EU_Extra!R$3),FALSE)=0,"",VLOOKUP($A294,EU_Extra!$A:$AD,COLUMN(EU_Extra!R$3),FALSE)),"")</f>
        <v>9.3988520000000006E-2</v>
      </c>
      <c r="T294" s="3">
        <f>IFERROR(IF(VLOOKUP($A294,EU_Extra!$A:$AD,COLUMN(EU_Extra!S$3),FALSE)=0,"",VLOOKUP($A294,EU_Extra!$A:$AD,COLUMN(EU_Extra!S$3),FALSE)),"")</f>
        <v>0.10374396</v>
      </c>
      <c r="U294" s="3">
        <f>IFERROR(IF(VLOOKUP($A294,EU_Extra!$A:$AD,COLUMN(EU_Extra!T$3),FALSE)=0,"",VLOOKUP($A294,EU_Extra!$A:$AD,COLUMN(EU_Extra!T$3),FALSE)),"")</f>
        <v>0.11984356</v>
      </c>
      <c r="V294" s="3">
        <f>IFERROR(IF(VLOOKUP($A294,EU_Extra!$A:$AD,COLUMN(EU_Extra!U$3),FALSE)=0,"",VLOOKUP($A294,EU_Extra!$A:$AD,COLUMN(EU_Extra!U$3),FALSE)),"")</f>
        <v>0.12959772</v>
      </c>
      <c r="W294" s="3">
        <f>IFERROR(IF(VLOOKUP($A294,EU_Extra!$A:$AD,COLUMN(EU_Extra!V$3),FALSE)=0,"",VLOOKUP($A294,EU_Extra!$A:$AD,COLUMN(EU_Extra!V$3),FALSE)),"")</f>
        <v>0.10432623999999999</v>
      </c>
      <c r="X294" s="3">
        <f>IFERROR(IF(VLOOKUP($A294,EU_Extra!$A:$AD,COLUMN(EU_Extra!W$3),FALSE)=0,"",VLOOKUP($A294,EU_Extra!$A:$AD,COLUMN(EU_Extra!W$3),FALSE)),"")</f>
        <v>6.9057320000000005E-2</v>
      </c>
      <c r="Y294" s="3">
        <f>IFERROR(IF(VLOOKUP($A294,EU_Extra!$A:$AD,COLUMN(EU_Extra!X$3),FALSE)=0,"",VLOOKUP($A294,EU_Extra!$A:$AD,COLUMN(EU_Extra!X$3),FALSE)),"")</f>
        <v>0.10478496</v>
      </c>
      <c r="Z294" s="3">
        <f>IFERROR(IF(VLOOKUP($A294,EU_Extra!$A:$AD,COLUMN(EU_Extra!Y$3),FALSE)=0,"",VLOOKUP($A294,EU_Extra!$A:$AD,COLUMN(EU_Extra!Y$3),FALSE)),"")</f>
        <v>0.22435459999999999</v>
      </c>
      <c r="AA294" s="157">
        <f t="shared" si="67"/>
        <v>9.0981760000000005</v>
      </c>
      <c r="AB294" s="3">
        <f t="shared" si="68"/>
        <v>0.10585868</v>
      </c>
      <c r="AC294" s="3">
        <f t="shared" si="69"/>
        <v>0.10099376</v>
      </c>
      <c r="AD294" s="3">
        <f t="shared" si="70"/>
        <v>9.2722839999999987E-2</v>
      </c>
      <c r="AE294" s="3">
        <f t="shared" si="71"/>
        <v>0.16456978</v>
      </c>
      <c r="AF294" s="3"/>
      <c r="AG294" s="3"/>
      <c r="AH294" s="3"/>
      <c r="AI294" s="3"/>
      <c r="AJ294" s="3" t="str">
        <f>IFERROR(IF(VLOOKUP($A294,EU_Extra!$A:$AD,COLUMN(EU_Extra!AC$3),FALSE)=0,"",VLOOKUP($A294,EU_Extra!$A:$AD,COLUMN(EU_Extra!AC$3),FALSE)),"")</f>
        <v/>
      </c>
      <c r="AK294" s="3" t="str">
        <f>IFERROR(IF(VLOOKUP($A294,EU_Extra!$A:$AD,COLUMN(EU_Extra!AD$3),FALSE)=0,"",VLOOKUP($A294,EU_Extra!$A:$AD,COLUMN(EU_Extra!AD$3),FALSE)),"")</f>
        <v/>
      </c>
      <c r="AO294" s="85" t="str">
        <f t="shared" si="72"/>
        <v>Ausfuhr_VN</v>
      </c>
      <c r="AP294" s="2" t="str">
        <f t="shared" si="73"/>
        <v>Ausfuhr</v>
      </c>
      <c r="AQ294" s="2" t="str">
        <f t="shared" si="74"/>
        <v>VN</v>
      </c>
      <c r="AR294" s="2" t="str">
        <f>VLOOKUP(AQ294,Countries!A:B,2,FALSE)</f>
        <v>Viet Nam</v>
      </c>
      <c r="AS294" s="3">
        <f t="shared" si="75"/>
        <v>0.22435459999999999</v>
      </c>
      <c r="AT294" s="3">
        <f t="shared" si="76"/>
        <v>9.2722839999999987E-2</v>
      </c>
      <c r="AU294" s="3">
        <f t="shared" si="77"/>
        <v>-0.13163175999999999</v>
      </c>
      <c r="AV294" s="15">
        <f t="shared" si="78"/>
        <v>-0.58671270708428269</v>
      </c>
      <c r="AW294" s="88">
        <f t="shared" si="79"/>
        <v>2.3120304064755217E-4</v>
      </c>
      <c r="AX294" s="89">
        <f t="shared" si="80"/>
        <v>6.4431432129034372E-5</v>
      </c>
    </row>
    <row r="295" spans="1:50">
      <c r="A295" s="85" t="str">
        <f t="shared" si="81"/>
        <v>Ausfuhr_CN</v>
      </c>
      <c r="B295" s="2" t="str">
        <f t="shared" si="82"/>
        <v>Ausfuhr</v>
      </c>
      <c r="C295" s="1" t="str">
        <f>Countries!A294</f>
        <v>CN</v>
      </c>
      <c r="D295" s="3" t="str">
        <f>IFERROR(IF(VLOOKUP($A295,EU_Extra!$A:$AD,COLUMN(EU_Extra!#REF!),FALSE)=0,"",VLOOKUP($A295,EU_Extra!$A:$AD,COLUMN(EU_Extra!#REF!),FALSE)),"")</f>
        <v/>
      </c>
      <c r="E295" s="3" t="str">
        <f>IFERROR(IF(VLOOKUP($A295,EU_Extra!$A:$AD,COLUMN(EU_Extra!#REF!),FALSE)=0,"",VLOOKUP($A295,EU_Extra!$A:$AD,COLUMN(EU_Extra!#REF!),FALSE)),"")</f>
        <v/>
      </c>
      <c r="F295" s="3">
        <f>IFERROR(IF(VLOOKUP($A295,EU_Extra!$A:$AD,COLUMN(EU_Extra!E$3),FALSE)=0,"",VLOOKUP($A295,EU_Extra!$A:$AD,COLUMN(EU_Extra!E$3),FALSE)),"")</f>
        <v>7.2905671999999999</v>
      </c>
      <c r="G295" s="3">
        <f>IFERROR(IF(VLOOKUP($A295,EU_Extra!$A:$AD,COLUMN(EU_Extra!F$3),FALSE)=0,"",VLOOKUP($A295,EU_Extra!$A:$AD,COLUMN(EU_Extra!F$3),FALSE)),"")</f>
        <v>2.2717519999999998</v>
      </c>
      <c r="H295" s="3">
        <f>IFERROR(IF(VLOOKUP($A295,EU_Extra!$A:$AD,COLUMN(EU_Extra!G$3),FALSE)=0,"",VLOOKUP($A295,EU_Extra!$A:$AD,COLUMN(EU_Extra!G$3),FALSE)),"")</f>
        <v>0.2399</v>
      </c>
      <c r="I295" s="3">
        <f>IFERROR(IF(VLOOKUP($A295,EU_Extra!$A:$AD,COLUMN(EU_Extra!H$3),FALSE)=0,"",VLOOKUP($A295,EU_Extra!$A:$AD,COLUMN(EU_Extra!H$3),FALSE)),"")</f>
        <v>7.3187999999999995</v>
      </c>
      <c r="J295" s="3">
        <f>IFERROR(IF(VLOOKUP($A295,EU_Extra!$A:$AD,COLUMN(EU_Extra!I$3),FALSE)=0,"",VLOOKUP($A295,EU_Extra!$A:$AD,COLUMN(EU_Extra!I$3),FALSE)),"")</f>
        <v>70.063475999999994</v>
      </c>
      <c r="K295" s="3">
        <f>IFERROR(IF(VLOOKUP($A295,EU_Extra!$A:$AD,COLUMN(EU_Extra!J$3),FALSE)=0,"",VLOOKUP($A295,EU_Extra!$A:$AD,COLUMN(EU_Extra!J$3),FALSE)),"")</f>
        <v>0.13843599999999998</v>
      </c>
      <c r="L295" s="3">
        <f>IFERROR(IF(VLOOKUP($A295,EU_Extra!$A:$AD,COLUMN(EU_Extra!K$3),FALSE)=0,"",VLOOKUP($A295,EU_Extra!$A:$AD,COLUMN(EU_Extra!K$3),FALSE)),"")</f>
        <v>0.11115999999999999</v>
      </c>
      <c r="M295" s="3">
        <f>IFERROR(IF(VLOOKUP($A295,EU_Extra!$A:$AD,COLUMN(EU_Extra!L$3),FALSE)=0,"",VLOOKUP($A295,EU_Extra!$A:$AD,COLUMN(EU_Extra!L$3),FALSE)),"")</f>
        <v>0.22877999999999998</v>
      </c>
      <c r="N295" s="3">
        <f>IFERROR(IF(VLOOKUP($A295,EU_Extra!$A:$AD,COLUMN(EU_Extra!M$3),FALSE)=0,"",VLOOKUP($A295,EU_Extra!$A:$AD,COLUMN(EU_Extra!M$3),FALSE)),"")</f>
        <v>6.6074082799999996</v>
      </c>
      <c r="O295" s="3">
        <f>IFERROR(IF(VLOOKUP($A295,EU_Extra!$A:$AD,COLUMN(EU_Extra!N$3),FALSE)=0,"",VLOOKUP($A295,EU_Extra!$A:$AD,COLUMN(EU_Extra!N$3),FALSE)),"")</f>
        <v>0.18013324</v>
      </c>
      <c r="P295" s="3">
        <f>IFERROR(IF(VLOOKUP($A295,EU_Extra!$A:$AD,COLUMN(EU_Extra!O$3),FALSE)=0,"",VLOOKUP($A295,EU_Extra!$A:$AD,COLUMN(EU_Extra!O$3),FALSE)),"")</f>
        <v>0.14184084</v>
      </c>
      <c r="Q295" s="3">
        <f>IFERROR(IF(VLOOKUP($A295,EU_Extra!$A:$AD,COLUMN(EU_Extra!P$3),FALSE)=0,"",VLOOKUP($A295,EU_Extra!$A:$AD,COLUMN(EU_Extra!P$3),FALSE)),"")</f>
        <v>0.69385667999999989</v>
      </c>
      <c r="R295" s="3">
        <f>IFERROR(IF(VLOOKUP($A295,EU_Extra!$A:$AD,COLUMN(EU_Extra!Q$3),FALSE)=0,"",VLOOKUP($A295,EU_Extra!$A:$AD,COLUMN(EU_Extra!Q$3),FALSE)),"")</f>
        <v>0.31222403999999998</v>
      </c>
      <c r="S295" s="3">
        <f>IFERROR(IF(VLOOKUP($A295,EU_Extra!$A:$AD,COLUMN(EU_Extra!R$3),FALSE)=0,"",VLOOKUP($A295,EU_Extra!$A:$AD,COLUMN(EU_Extra!R$3),FALSE)),"")</f>
        <v>0.1143212</v>
      </c>
      <c r="T295" s="3">
        <f>IFERROR(IF(VLOOKUP($A295,EU_Extra!$A:$AD,COLUMN(EU_Extra!S$3),FALSE)=0,"",VLOOKUP($A295,EU_Extra!$A:$AD,COLUMN(EU_Extra!S$3),FALSE)),"")</f>
        <v>1.8618242</v>
      </c>
      <c r="U295" s="3">
        <f>IFERROR(IF(VLOOKUP($A295,EU_Extra!$A:$AD,COLUMN(EU_Extra!T$3),FALSE)=0,"",VLOOKUP($A295,EU_Extra!$A:$AD,COLUMN(EU_Extra!T$3),FALSE)),"")</f>
        <v>0.98418667999999998</v>
      </c>
      <c r="V295" s="3">
        <f>IFERROR(IF(VLOOKUP($A295,EU_Extra!$A:$AD,COLUMN(EU_Extra!U$3),FALSE)=0,"",VLOOKUP($A295,EU_Extra!$A:$AD,COLUMN(EU_Extra!U$3),FALSE)),"")</f>
        <v>6.307703319999999</v>
      </c>
      <c r="W295" s="3">
        <f>IFERROR(IF(VLOOKUP($A295,EU_Extra!$A:$AD,COLUMN(EU_Extra!V$3),FALSE)=0,"",VLOOKUP($A295,EU_Extra!$A:$AD,COLUMN(EU_Extra!V$3),FALSE)),"")</f>
        <v>0.90824539999999998</v>
      </c>
      <c r="X295" s="3">
        <f>IFERROR(IF(VLOOKUP($A295,EU_Extra!$A:$AD,COLUMN(EU_Extra!W$3),FALSE)=0,"",VLOOKUP($A295,EU_Extra!$A:$AD,COLUMN(EU_Extra!W$3),FALSE)),"")</f>
        <v>1.25955796</v>
      </c>
      <c r="Y295" s="3">
        <f>IFERROR(IF(VLOOKUP($A295,EU_Extra!$A:$AD,COLUMN(EU_Extra!X$3),FALSE)=0,"",VLOOKUP($A295,EU_Extra!$A:$AD,COLUMN(EU_Extra!X$3),FALSE)),"")</f>
        <v>0.87404455999999997</v>
      </c>
      <c r="Z295" s="3">
        <f>IFERROR(IF(VLOOKUP($A295,EU_Extra!$A:$AD,COLUMN(EU_Extra!Y$3),FALSE)=0,"",VLOOKUP($A295,EU_Extra!$A:$AD,COLUMN(EU_Extra!Y$3),FALSE)),"")</f>
        <v>8.7172840000000001E-2</v>
      </c>
      <c r="AA295" s="157">
        <f t="shared" si="67"/>
        <v>25.874058666666667</v>
      </c>
      <c r="AB295" s="3">
        <f t="shared" si="68"/>
        <v>0.98677736000000005</v>
      </c>
      <c r="AC295" s="3">
        <f t="shared" si="69"/>
        <v>2.8251688933333328</v>
      </c>
      <c r="AD295" s="3">
        <f t="shared" si="70"/>
        <v>1.0139493066666665</v>
      </c>
      <c r="AE295" s="3">
        <f t="shared" si="71"/>
        <v>0.4806087</v>
      </c>
      <c r="AF295" s="3"/>
      <c r="AG295" s="3"/>
      <c r="AH295" s="3"/>
      <c r="AI295" s="3"/>
      <c r="AJ295" s="3" t="str">
        <f>IFERROR(IF(VLOOKUP($A295,EU_Extra!$A:$AD,COLUMN(EU_Extra!AC$3),FALSE)=0,"",VLOOKUP($A295,EU_Extra!$A:$AD,COLUMN(EU_Extra!AC$3),FALSE)),"")</f>
        <v/>
      </c>
      <c r="AK295" s="3" t="str">
        <f>IFERROR(IF(VLOOKUP($A295,EU_Extra!$A:$AD,COLUMN(EU_Extra!AD$3),FALSE)=0,"",VLOOKUP($A295,EU_Extra!$A:$AD,COLUMN(EU_Extra!AD$3),FALSE)),"")</f>
        <v/>
      </c>
      <c r="AO295" s="85" t="str">
        <f t="shared" si="72"/>
        <v>Ausfuhr_CN</v>
      </c>
      <c r="AP295" s="2" t="str">
        <f t="shared" si="73"/>
        <v>Ausfuhr</v>
      </c>
      <c r="AQ295" s="2" t="str">
        <f t="shared" si="74"/>
        <v>CN</v>
      </c>
      <c r="AR295" s="2" t="str">
        <f>VLOOKUP(AQ295,Countries!A:B,2,FALSE)</f>
        <v>China</v>
      </c>
      <c r="AS295" s="3">
        <f t="shared" si="75"/>
        <v>8.7172840000000001E-2</v>
      </c>
      <c r="AT295" s="3">
        <f t="shared" si="76"/>
        <v>1.0139493066666665</v>
      </c>
      <c r="AU295" s="3">
        <f t="shared" si="77"/>
        <v>0.92677646666666647</v>
      </c>
      <c r="AV295" s="15" t="str">
        <f t="shared" si="78"/>
        <v/>
      </c>
      <c r="AW295" s="88">
        <f t="shared" si="79"/>
        <v>9.0012729476652428E-5</v>
      </c>
      <c r="AX295" s="89">
        <f t="shared" si="80"/>
        <v>7.0168495438464558E-4</v>
      </c>
    </row>
    <row r="296" spans="1:50">
      <c r="A296" s="85" t="str">
        <f t="shared" si="81"/>
        <v>Ausfuhr_WF</v>
      </c>
      <c r="B296" s="2" t="str">
        <f t="shared" si="82"/>
        <v>Ausfuhr</v>
      </c>
      <c r="C296" s="1" t="str">
        <f>Countries!A295</f>
        <v>WF</v>
      </c>
      <c r="D296" s="3" t="str">
        <f>IFERROR(IF(VLOOKUP($A296,EU_Extra!$A:$AD,COLUMN(EU_Extra!#REF!),FALSE)=0,"",VLOOKUP($A296,EU_Extra!$A:$AD,COLUMN(EU_Extra!#REF!),FALSE)),"")</f>
        <v/>
      </c>
      <c r="E296" s="3" t="str">
        <f>IFERROR(IF(VLOOKUP($A296,EU_Extra!$A:$AD,COLUMN(EU_Extra!#REF!),FALSE)=0,"",VLOOKUP($A296,EU_Extra!$A:$AD,COLUMN(EU_Extra!#REF!),FALSE)),"")</f>
        <v/>
      </c>
      <c r="F296" s="3" t="str">
        <f>IFERROR(IF(VLOOKUP($A296,EU_Extra!$A:$AD,COLUMN(EU_Extra!E$3),FALSE)=0,"",VLOOKUP($A296,EU_Extra!$A:$AD,COLUMN(EU_Extra!E$3),FALSE)),"")</f>
        <v/>
      </c>
      <c r="G296" s="3" t="str">
        <f>IFERROR(IF(VLOOKUP($A296,EU_Extra!$A:$AD,COLUMN(EU_Extra!F$3),FALSE)=0,"",VLOOKUP($A296,EU_Extra!$A:$AD,COLUMN(EU_Extra!F$3),FALSE)),"")</f>
        <v/>
      </c>
      <c r="H296" s="3" t="str">
        <f>IFERROR(IF(VLOOKUP($A296,EU_Extra!$A:$AD,COLUMN(EU_Extra!G$3),FALSE)=0,"",VLOOKUP($A296,EU_Extra!$A:$AD,COLUMN(EU_Extra!G$3),FALSE)),"")</f>
        <v/>
      </c>
      <c r="I296" s="3" t="str">
        <f>IFERROR(IF(VLOOKUP($A296,EU_Extra!$A:$AD,COLUMN(EU_Extra!H$3),FALSE)=0,"",VLOOKUP($A296,EU_Extra!$A:$AD,COLUMN(EU_Extra!H$3),FALSE)),"")</f>
        <v/>
      </c>
      <c r="J296" s="3" t="str">
        <f>IFERROR(IF(VLOOKUP($A296,EU_Extra!$A:$AD,COLUMN(EU_Extra!I$3),FALSE)=0,"",VLOOKUP($A296,EU_Extra!$A:$AD,COLUMN(EU_Extra!I$3),FALSE)),"")</f>
        <v/>
      </c>
      <c r="K296" s="3" t="str">
        <f>IFERROR(IF(VLOOKUP($A296,EU_Extra!$A:$AD,COLUMN(EU_Extra!J$3),FALSE)=0,"",VLOOKUP($A296,EU_Extra!$A:$AD,COLUMN(EU_Extra!J$3),FALSE)),"")</f>
        <v/>
      </c>
      <c r="L296" s="3" t="str">
        <f>IFERROR(IF(VLOOKUP($A296,EU_Extra!$A:$AD,COLUMN(EU_Extra!K$3),FALSE)=0,"",VLOOKUP($A296,EU_Extra!$A:$AD,COLUMN(EU_Extra!K$3),FALSE)),"")</f>
        <v/>
      </c>
      <c r="M296" s="3" t="str">
        <f>IFERROR(IF(VLOOKUP($A296,EU_Extra!$A:$AD,COLUMN(EU_Extra!L$3),FALSE)=0,"",VLOOKUP($A296,EU_Extra!$A:$AD,COLUMN(EU_Extra!L$3),FALSE)),"")</f>
        <v/>
      </c>
      <c r="N296" s="3">
        <f>IFERROR(IF(VLOOKUP($A296,EU_Extra!$A:$AD,COLUMN(EU_Extra!M$3),FALSE)=0,"",VLOOKUP($A296,EU_Extra!$A:$AD,COLUMN(EU_Extra!M$3),FALSE)),"")</f>
        <v>2.2751999999999998E-3</v>
      </c>
      <c r="O296" s="3">
        <f>IFERROR(IF(VLOOKUP($A296,EU_Extra!$A:$AD,COLUMN(EU_Extra!N$3),FALSE)=0,"",VLOOKUP($A296,EU_Extra!$A:$AD,COLUMN(EU_Extra!N$3),FALSE)),"")</f>
        <v>5.9150000000000001E-3</v>
      </c>
      <c r="P296" s="3">
        <f>IFERROR(IF(VLOOKUP($A296,EU_Extra!$A:$AD,COLUMN(EU_Extra!O$3),FALSE)=0,"",VLOOKUP($A296,EU_Extra!$A:$AD,COLUMN(EU_Extra!O$3),FALSE)),"")</f>
        <v>6.1403999999999999E-3</v>
      </c>
      <c r="Q296" s="3">
        <f>IFERROR(IF(VLOOKUP($A296,EU_Extra!$A:$AD,COLUMN(EU_Extra!P$3),FALSE)=0,"",VLOOKUP($A296,EU_Extra!$A:$AD,COLUMN(EU_Extra!P$3),FALSE)),"")</f>
        <v>6.9479999999999993E-3</v>
      </c>
      <c r="R296" s="3">
        <f>IFERROR(IF(VLOOKUP($A296,EU_Extra!$A:$AD,COLUMN(EU_Extra!Q$3),FALSE)=0,"",VLOOKUP($A296,EU_Extra!$A:$AD,COLUMN(EU_Extra!Q$3),FALSE)),"")</f>
        <v>5.189E-3</v>
      </c>
      <c r="S296" s="3">
        <f>IFERROR(IF(VLOOKUP($A296,EU_Extra!$A:$AD,COLUMN(EU_Extra!R$3),FALSE)=0,"",VLOOKUP($A296,EU_Extra!$A:$AD,COLUMN(EU_Extra!R$3),FALSE)),"")</f>
        <v>1.0299919999999999E-2</v>
      </c>
      <c r="T296" s="3">
        <f>IFERROR(IF(VLOOKUP($A296,EU_Extra!$A:$AD,COLUMN(EU_Extra!S$3),FALSE)=0,"",VLOOKUP($A296,EU_Extra!$A:$AD,COLUMN(EU_Extra!S$3),FALSE)),"")</f>
        <v>5.6184E-3</v>
      </c>
      <c r="U296" s="3">
        <f>IFERROR(IF(VLOOKUP($A296,EU_Extra!$A:$AD,COLUMN(EU_Extra!T$3),FALSE)=0,"",VLOOKUP($A296,EU_Extra!$A:$AD,COLUMN(EU_Extra!T$3),FALSE)),"")</f>
        <v>6.0571999999999996E-3</v>
      </c>
      <c r="V296" s="3">
        <f>IFERROR(IF(VLOOKUP($A296,EU_Extra!$A:$AD,COLUMN(EU_Extra!U$3),FALSE)=0,"",VLOOKUP($A296,EU_Extra!$A:$AD,COLUMN(EU_Extra!U$3),FALSE)),"")</f>
        <v>1.22688E-2</v>
      </c>
      <c r="W296" s="3">
        <f>IFERROR(IF(VLOOKUP($A296,EU_Extra!$A:$AD,COLUMN(EU_Extra!V$3),FALSE)=0,"",VLOOKUP($A296,EU_Extra!$A:$AD,COLUMN(EU_Extra!V$3),FALSE)),"")</f>
        <v>1.2478999999999999E-2</v>
      </c>
      <c r="X296" s="3">
        <f>IFERROR(IF(VLOOKUP($A296,EU_Extra!$A:$AD,COLUMN(EU_Extra!W$3),FALSE)=0,"",VLOOKUP($A296,EU_Extra!$A:$AD,COLUMN(EU_Extra!W$3),FALSE)),"")</f>
        <v>3.9359999999999994E-3</v>
      </c>
      <c r="Y296" s="3">
        <f>IFERROR(IF(VLOOKUP($A296,EU_Extra!$A:$AD,COLUMN(EU_Extra!X$3),FALSE)=0,"",VLOOKUP($A296,EU_Extra!$A:$AD,COLUMN(EU_Extra!X$3),FALSE)),"")</f>
        <v>6.4079999999999996E-3</v>
      </c>
      <c r="Z296" s="3">
        <f>IFERROR(IF(VLOOKUP($A296,EU_Extra!$A:$AD,COLUMN(EU_Extra!Y$3),FALSE)=0,"",VLOOKUP($A296,EU_Extra!$A:$AD,COLUMN(EU_Extra!Y$3),FALSE)),"")</f>
        <v>7.3865599999999995E-3</v>
      </c>
      <c r="AA296" s="157">
        <f t="shared" si="67"/>
        <v>0</v>
      </c>
      <c r="AB296" s="3">
        <f t="shared" si="68"/>
        <v>7.3251733333333331E-3</v>
      </c>
      <c r="AC296" s="3">
        <f t="shared" si="69"/>
        <v>9.5612666666666669E-3</v>
      </c>
      <c r="AD296" s="3">
        <f t="shared" si="70"/>
        <v>7.6076666666666662E-3</v>
      </c>
      <c r="AE296" s="3">
        <f t="shared" si="71"/>
        <v>6.8972799999999996E-3</v>
      </c>
      <c r="AF296" s="3"/>
      <c r="AG296" s="3"/>
      <c r="AH296" s="3"/>
      <c r="AI296" s="3"/>
      <c r="AJ296" s="3" t="str">
        <f>IFERROR(IF(VLOOKUP($A296,EU_Extra!$A:$AD,COLUMN(EU_Extra!AC$3),FALSE)=0,"",VLOOKUP($A296,EU_Extra!$A:$AD,COLUMN(EU_Extra!AC$3),FALSE)),"")</f>
        <v/>
      </c>
      <c r="AK296" s="3" t="str">
        <f>IFERROR(IF(VLOOKUP($A296,EU_Extra!$A:$AD,COLUMN(EU_Extra!AD$3),FALSE)=0,"",VLOOKUP($A296,EU_Extra!$A:$AD,COLUMN(EU_Extra!AD$3),FALSE)),"")</f>
        <v/>
      </c>
      <c r="AO296" s="85" t="str">
        <f t="shared" si="72"/>
        <v>Ausfuhr_WF</v>
      </c>
      <c r="AP296" s="2" t="str">
        <f t="shared" si="73"/>
        <v>Ausfuhr</v>
      </c>
      <c r="AQ296" s="2" t="str">
        <f t="shared" si="74"/>
        <v>WF</v>
      </c>
      <c r="AR296" s="2" t="str">
        <f>VLOOKUP(AQ296,Countries!A:B,2,FALSE)</f>
        <v>Wallis und Futuna</v>
      </c>
      <c r="AS296" s="3">
        <f t="shared" si="75"/>
        <v>7.3865599999999995E-3</v>
      </c>
      <c r="AT296" s="3">
        <f t="shared" si="76"/>
        <v>7.6076666666666662E-3</v>
      </c>
      <c r="AU296" s="3">
        <f t="shared" si="77"/>
        <v>2.2110666666666674E-4</v>
      </c>
      <c r="AV296" s="15">
        <f t="shared" si="78"/>
        <v>2.9933938251194975E-2</v>
      </c>
      <c r="AW296" s="88">
        <f t="shared" si="79"/>
        <v>7.8954545205027355E-6</v>
      </c>
      <c r="AX296" s="89">
        <f t="shared" si="80"/>
        <v>5.555554808433936E-6</v>
      </c>
    </row>
    <row r="297" spans="1:50">
      <c r="A297" s="85" t="str">
        <f t="shared" si="81"/>
        <v>Ausfuhr_CX</v>
      </c>
      <c r="B297" s="2" t="str">
        <f t="shared" si="82"/>
        <v>Ausfuhr</v>
      </c>
      <c r="C297" s="1" t="str">
        <f>Countries!A296</f>
        <v>CX</v>
      </c>
      <c r="D297" s="3" t="str">
        <f>IFERROR(IF(VLOOKUP($A297,EU_Extra!$A:$AD,COLUMN(EU_Extra!#REF!),FALSE)=0,"",VLOOKUP($A297,EU_Extra!$A:$AD,COLUMN(EU_Extra!#REF!),FALSE)),"")</f>
        <v/>
      </c>
      <c r="E297" s="3" t="str">
        <f>IFERROR(IF(VLOOKUP($A297,EU_Extra!$A:$AD,COLUMN(EU_Extra!#REF!),FALSE)=0,"",VLOOKUP($A297,EU_Extra!$A:$AD,COLUMN(EU_Extra!#REF!),FALSE)),"")</f>
        <v/>
      </c>
      <c r="F297" s="3">
        <f>IFERROR(IF(VLOOKUP($A297,EU_Extra!$A:$AD,COLUMN(EU_Extra!E$3),FALSE)=0,"",VLOOKUP($A297,EU_Extra!$A:$AD,COLUMN(EU_Extra!E$3),FALSE)),"")</f>
        <v>2.1499999999999998E-2</v>
      </c>
      <c r="G297" s="3" t="str">
        <f>IFERROR(IF(VLOOKUP($A297,EU_Extra!$A:$AD,COLUMN(EU_Extra!F$3),FALSE)=0,"",VLOOKUP($A297,EU_Extra!$A:$AD,COLUMN(EU_Extra!F$3),FALSE)),"")</f>
        <v/>
      </c>
      <c r="H297" s="3" t="str">
        <f>IFERROR(IF(VLOOKUP($A297,EU_Extra!$A:$AD,COLUMN(EU_Extra!G$3),FALSE)=0,"",VLOOKUP($A297,EU_Extra!$A:$AD,COLUMN(EU_Extra!G$3),FALSE)),"")</f>
        <v/>
      </c>
      <c r="I297" s="3">
        <f>IFERROR(IF(VLOOKUP($A297,EU_Extra!$A:$AD,COLUMN(EU_Extra!H$3),FALSE)=0,"",VLOOKUP($A297,EU_Extra!$A:$AD,COLUMN(EU_Extra!H$3),FALSE)),"")</f>
        <v>4.9999999999999996E-2</v>
      </c>
      <c r="J297" s="3" t="str">
        <f>IFERROR(IF(VLOOKUP($A297,EU_Extra!$A:$AD,COLUMN(EU_Extra!I$3),FALSE)=0,"",VLOOKUP($A297,EU_Extra!$A:$AD,COLUMN(EU_Extra!I$3),FALSE)),"")</f>
        <v/>
      </c>
      <c r="K297" s="3" t="str">
        <f>IFERROR(IF(VLOOKUP($A297,EU_Extra!$A:$AD,COLUMN(EU_Extra!J$3),FALSE)=0,"",VLOOKUP($A297,EU_Extra!$A:$AD,COLUMN(EU_Extra!J$3),FALSE)),"")</f>
        <v/>
      </c>
      <c r="L297" s="3" t="str">
        <f>IFERROR(IF(VLOOKUP($A297,EU_Extra!$A:$AD,COLUMN(EU_Extra!K$3),FALSE)=0,"",VLOOKUP($A297,EU_Extra!$A:$AD,COLUMN(EU_Extra!K$3),FALSE)),"")</f>
        <v/>
      </c>
      <c r="M297" s="3" t="str">
        <f>IFERROR(IF(VLOOKUP($A297,EU_Extra!$A:$AD,COLUMN(EU_Extra!L$3),FALSE)=0,"",VLOOKUP($A297,EU_Extra!$A:$AD,COLUMN(EU_Extra!L$3),FALSE)),"")</f>
        <v/>
      </c>
      <c r="N297" s="3" t="str">
        <f>IFERROR(IF(VLOOKUP($A297,EU_Extra!$A:$AD,COLUMN(EU_Extra!M$3),FALSE)=0,"",VLOOKUP($A297,EU_Extra!$A:$AD,COLUMN(EU_Extra!M$3),FALSE)),"")</f>
        <v/>
      </c>
      <c r="O297" s="3" t="str">
        <f>IFERROR(IF(VLOOKUP($A297,EU_Extra!$A:$AD,COLUMN(EU_Extra!N$3),FALSE)=0,"",VLOOKUP($A297,EU_Extra!$A:$AD,COLUMN(EU_Extra!N$3),FALSE)),"")</f>
        <v/>
      </c>
      <c r="P297" s="3" t="str">
        <f>IFERROR(IF(VLOOKUP($A297,EU_Extra!$A:$AD,COLUMN(EU_Extra!O$3),FALSE)=0,"",VLOOKUP($A297,EU_Extra!$A:$AD,COLUMN(EU_Extra!O$3),FALSE)),"")</f>
        <v/>
      </c>
      <c r="Q297" s="3" t="str">
        <f>IFERROR(IF(VLOOKUP($A297,EU_Extra!$A:$AD,COLUMN(EU_Extra!P$3),FALSE)=0,"",VLOOKUP($A297,EU_Extra!$A:$AD,COLUMN(EU_Extra!P$3),FALSE)),"")</f>
        <v/>
      </c>
      <c r="R297" s="3" t="str">
        <f>IFERROR(IF(VLOOKUP($A297,EU_Extra!$A:$AD,COLUMN(EU_Extra!Q$3),FALSE)=0,"",VLOOKUP($A297,EU_Extra!$A:$AD,COLUMN(EU_Extra!Q$3),FALSE)),"")</f>
        <v/>
      </c>
      <c r="S297" s="3" t="str">
        <f>IFERROR(IF(VLOOKUP($A297,EU_Extra!$A:$AD,COLUMN(EU_Extra!R$3),FALSE)=0,"",VLOOKUP($A297,EU_Extra!$A:$AD,COLUMN(EU_Extra!R$3),FALSE)),"")</f>
        <v/>
      </c>
      <c r="T297" s="3" t="str">
        <f>IFERROR(IF(VLOOKUP($A297,EU_Extra!$A:$AD,COLUMN(EU_Extra!S$3),FALSE)=0,"",VLOOKUP($A297,EU_Extra!$A:$AD,COLUMN(EU_Extra!S$3),FALSE)),"")</f>
        <v/>
      </c>
      <c r="U297" s="3" t="str">
        <f>IFERROR(IF(VLOOKUP($A297,EU_Extra!$A:$AD,COLUMN(EU_Extra!T$3),FALSE)=0,"",VLOOKUP($A297,EU_Extra!$A:$AD,COLUMN(EU_Extra!T$3),FALSE)),"")</f>
        <v/>
      </c>
      <c r="V297" s="3" t="str">
        <f>IFERROR(IF(VLOOKUP($A297,EU_Extra!$A:$AD,COLUMN(EU_Extra!U$3),FALSE)=0,"",VLOOKUP($A297,EU_Extra!$A:$AD,COLUMN(EU_Extra!U$3),FALSE)),"")</f>
        <v/>
      </c>
      <c r="W297" s="3" t="str">
        <f>IFERROR(IF(VLOOKUP($A297,EU_Extra!$A:$AD,COLUMN(EU_Extra!V$3),FALSE)=0,"",VLOOKUP($A297,EU_Extra!$A:$AD,COLUMN(EU_Extra!V$3),FALSE)),"")</f>
        <v/>
      </c>
      <c r="X297" s="3" t="str">
        <f>IFERROR(IF(VLOOKUP($A297,EU_Extra!$A:$AD,COLUMN(EU_Extra!W$3),FALSE)=0,"",VLOOKUP($A297,EU_Extra!$A:$AD,COLUMN(EU_Extra!W$3),FALSE)),"")</f>
        <v/>
      </c>
      <c r="Y297" s="3" t="str">
        <f>IFERROR(IF(VLOOKUP($A297,EU_Extra!$A:$AD,COLUMN(EU_Extra!X$3),FALSE)=0,"",VLOOKUP($A297,EU_Extra!$A:$AD,COLUMN(EU_Extra!X$3),FALSE)),"")</f>
        <v/>
      </c>
      <c r="Z297" s="3" t="str">
        <f>IFERROR(IF(VLOOKUP($A297,EU_Extra!$A:$AD,COLUMN(EU_Extra!Y$3),FALSE)=0,"",VLOOKUP($A297,EU_Extra!$A:$AD,COLUMN(EU_Extra!Y$3),FALSE)),"")</f>
        <v/>
      </c>
      <c r="AA297" s="157">
        <f t="shared" si="67"/>
        <v>4.9999999999999996E-2</v>
      </c>
      <c r="AB297" s="3">
        <f t="shared" si="68"/>
        <v>0</v>
      </c>
      <c r="AC297" s="3">
        <f t="shared" si="69"/>
        <v>0</v>
      </c>
      <c r="AD297" s="3">
        <f t="shared" si="70"/>
        <v>0</v>
      </c>
      <c r="AE297" s="3" t="str">
        <f t="shared" si="71"/>
        <v/>
      </c>
      <c r="AF297" s="3"/>
      <c r="AG297" s="3"/>
      <c r="AH297" s="3"/>
      <c r="AI297" s="3"/>
      <c r="AJ297" s="3" t="str">
        <f>IFERROR(IF(VLOOKUP($A297,EU_Extra!$A:$AD,COLUMN(EU_Extra!AC$3),FALSE)=0,"",VLOOKUP($A297,EU_Extra!$A:$AD,COLUMN(EU_Extra!AC$3),FALSE)),"")</f>
        <v/>
      </c>
      <c r="AK297" s="3" t="str">
        <f>IFERROR(IF(VLOOKUP($A297,EU_Extra!$A:$AD,COLUMN(EU_Extra!AD$3),FALSE)=0,"",VLOOKUP($A297,EU_Extra!$A:$AD,COLUMN(EU_Extra!AD$3),FALSE)),"")</f>
        <v/>
      </c>
      <c r="AO297" s="85" t="str">
        <f t="shared" si="72"/>
        <v>Ausfuhr_CX</v>
      </c>
      <c r="AP297" s="2" t="str">
        <f t="shared" si="73"/>
        <v>Ausfuhr</v>
      </c>
      <c r="AQ297" s="2" t="str">
        <f t="shared" si="74"/>
        <v>CX</v>
      </c>
      <c r="AR297" s="2" t="str">
        <f>VLOOKUP(AQ297,Countries!A:B,2,FALSE)</f>
        <v>Weihnachtsinseln</v>
      </c>
      <c r="AS297" s="3" t="str">
        <f t="shared" si="75"/>
        <v/>
      </c>
      <c r="AT297" s="3">
        <f t="shared" si="76"/>
        <v>0</v>
      </c>
      <c r="AU297" s="3" t="str">
        <f t="shared" si="77"/>
        <v/>
      </c>
      <c r="AV297" s="15" t="str">
        <f t="shared" si="78"/>
        <v/>
      </c>
      <c r="AW297" s="88" t="str">
        <f t="shared" si="79"/>
        <v/>
      </c>
      <c r="AX297" s="89">
        <f t="shared" si="80"/>
        <v>2.9399999999999996E-7</v>
      </c>
    </row>
    <row r="298" spans="1:50">
      <c r="A298" s="85" t="str">
        <f t="shared" si="81"/>
        <v>Ausfuhr_QT</v>
      </c>
      <c r="B298" s="2" t="str">
        <f t="shared" si="82"/>
        <v>Ausfuhr</v>
      </c>
      <c r="C298" s="1" t="str">
        <f>Countries!A297</f>
        <v>QT</v>
      </c>
      <c r="D298" s="3" t="str">
        <f>IFERROR(IF(VLOOKUP($A298,EU_Extra!$A:$AD,COLUMN(EU_Extra!#REF!),FALSE)=0,"",VLOOKUP($A298,EU_Extra!$A:$AD,COLUMN(EU_Extra!#REF!),FALSE)),"")</f>
        <v/>
      </c>
      <c r="E298" s="3" t="str">
        <f>IFERROR(IF(VLOOKUP($A298,EU_Extra!$A:$AD,COLUMN(EU_Extra!#REF!),FALSE)=0,"",VLOOKUP($A298,EU_Extra!$A:$AD,COLUMN(EU_Extra!#REF!),FALSE)),"")</f>
        <v/>
      </c>
      <c r="F298" s="3" t="str">
        <f>IFERROR(IF(VLOOKUP($A298,EU_Extra!$A:$AD,COLUMN(EU_Extra!E$3),FALSE)=0,"",VLOOKUP($A298,EU_Extra!$A:$AD,COLUMN(EU_Extra!E$3),FALSE)),"")</f>
        <v/>
      </c>
      <c r="G298" s="3" t="str">
        <f>IFERROR(IF(VLOOKUP($A298,EU_Extra!$A:$AD,COLUMN(EU_Extra!F$3),FALSE)=0,"",VLOOKUP($A298,EU_Extra!$A:$AD,COLUMN(EU_Extra!F$3),FALSE)),"")</f>
        <v/>
      </c>
      <c r="H298" s="3" t="str">
        <f>IFERROR(IF(VLOOKUP($A298,EU_Extra!$A:$AD,COLUMN(EU_Extra!G$3),FALSE)=0,"",VLOOKUP($A298,EU_Extra!$A:$AD,COLUMN(EU_Extra!G$3),FALSE)),"")</f>
        <v/>
      </c>
      <c r="I298" s="3" t="str">
        <f>IFERROR(IF(VLOOKUP($A298,EU_Extra!$A:$AD,COLUMN(EU_Extra!H$3),FALSE)=0,"",VLOOKUP($A298,EU_Extra!$A:$AD,COLUMN(EU_Extra!H$3),FALSE)),"")</f>
        <v/>
      </c>
      <c r="J298" s="3" t="str">
        <f>IFERROR(IF(VLOOKUP($A298,EU_Extra!$A:$AD,COLUMN(EU_Extra!I$3),FALSE)=0,"",VLOOKUP($A298,EU_Extra!$A:$AD,COLUMN(EU_Extra!I$3),FALSE)),"")</f>
        <v/>
      </c>
      <c r="K298" s="3" t="str">
        <f>IFERROR(IF(VLOOKUP($A298,EU_Extra!$A:$AD,COLUMN(EU_Extra!J$3),FALSE)=0,"",VLOOKUP($A298,EU_Extra!$A:$AD,COLUMN(EU_Extra!J$3),FALSE)),"")</f>
        <v/>
      </c>
      <c r="L298" s="3" t="str">
        <f>IFERROR(IF(VLOOKUP($A298,EU_Extra!$A:$AD,COLUMN(EU_Extra!K$3),FALSE)=0,"",VLOOKUP($A298,EU_Extra!$A:$AD,COLUMN(EU_Extra!K$3),FALSE)),"")</f>
        <v/>
      </c>
      <c r="M298" s="3" t="str">
        <f>IFERROR(IF(VLOOKUP($A298,EU_Extra!$A:$AD,COLUMN(EU_Extra!L$3),FALSE)=0,"",VLOOKUP($A298,EU_Extra!$A:$AD,COLUMN(EU_Extra!L$3),FALSE)),"")</f>
        <v/>
      </c>
      <c r="N298" s="3" t="str">
        <f>IFERROR(IF(VLOOKUP($A298,EU_Extra!$A:$AD,COLUMN(EU_Extra!M$3),FALSE)=0,"",VLOOKUP($A298,EU_Extra!$A:$AD,COLUMN(EU_Extra!M$3),FALSE)),"")</f>
        <v/>
      </c>
      <c r="O298" s="3" t="str">
        <f>IFERROR(IF(VLOOKUP($A298,EU_Extra!$A:$AD,COLUMN(EU_Extra!N$3),FALSE)=0,"",VLOOKUP($A298,EU_Extra!$A:$AD,COLUMN(EU_Extra!N$3),FALSE)),"")</f>
        <v/>
      </c>
      <c r="P298" s="3" t="str">
        <f>IFERROR(IF(VLOOKUP($A298,EU_Extra!$A:$AD,COLUMN(EU_Extra!O$3),FALSE)=0,"",VLOOKUP($A298,EU_Extra!$A:$AD,COLUMN(EU_Extra!O$3),FALSE)),"")</f>
        <v/>
      </c>
      <c r="Q298" s="3" t="str">
        <f>IFERROR(IF(VLOOKUP($A298,EU_Extra!$A:$AD,COLUMN(EU_Extra!P$3),FALSE)=0,"",VLOOKUP($A298,EU_Extra!$A:$AD,COLUMN(EU_Extra!P$3),FALSE)),"")</f>
        <v/>
      </c>
      <c r="R298" s="3" t="str">
        <f>IFERROR(IF(VLOOKUP($A298,EU_Extra!$A:$AD,COLUMN(EU_Extra!Q$3),FALSE)=0,"",VLOOKUP($A298,EU_Extra!$A:$AD,COLUMN(EU_Extra!Q$3),FALSE)),"")</f>
        <v/>
      </c>
      <c r="S298" s="3" t="str">
        <f>IFERROR(IF(VLOOKUP($A298,EU_Extra!$A:$AD,COLUMN(EU_Extra!R$3),FALSE)=0,"",VLOOKUP($A298,EU_Extra!$A:$AD,COLUMN(EU_Extra!R$3),FALSE)),"")</f>
        <v/>
      </c>
      <c r="T298" s="3" t="str">
        <f>IFERROR(IF(VLOOKUP($A298,EU_Extra!$A:$AD,COLUMN(EU_Extra!S$3),FALSE)=0,"",VLOOKUP($A298,EU_Extra!$A:$AD,COLUMN(EU_Extra!S$3),FALSE)),"")</f>
        <v/>
      </c>
      <c r="U298" s="3" t="str">
        <f>IFERROR(IF(VLOOKUP($A298,EU_Extra!$A:$AD,COLUMN(EU_Extra!T$3),FALSE)=0,"",VLOOKUP($A298,EU_Extra!$A:$AD,COLUMN(EU_Extra!T$3),FALSE)),"")</f>
        <v/>
      </c>
      <c r="V298" s="3" t="str">
        <f>IFERROR(IF(VLOOKUP($A298,EU_Extra!$A:$AD,COLUMN(EU_Extra!U$3),FALSE)=0,"",VLOOKUP($A298,EU_Extra!$A:$AD,COLUMN(EU_Extra!U$3),FALSE)),"")</f>
        <v/>
      </c>
      <c r="W298" s="3" t="str">
        <f>IFERROR(IF(VLOOKUP($A298,EU_Extra!$A:$AD,COLUMN(EU_Extra!V$3),FALSE)=0,"",VLOOKUP($A298,EU_Extra!$A:$AD,COLUMN(EU_Extra!V$3),FALSE)),"")</f>
        <v/>
      </c>
      <c r="X298" s="3" t="str">
        <f>IFERROR(IF(VLOOKUP($A298,EU_Extra!$A:$AD,COLUMN(EU_Extra!W$3),FALSE)=0,"",VLOOKUP($A298,EU_Extra!$A:$AD,COLUMN(EU_Extra!W$3),FALSE)),"")</f>
        <v/>
      </c>
      <c r="Y298" s="3" t="str">
        <f>IFERROR(IF(VLOOKUP($A298,EU_Extra!$A:$AD,COLUMN(EU_Extra!X$3),FALSE)=0,"",VLOOKUP($A298,EU_Extra!$A:$AD,COLUMN(EU_Extra!X$3),FALSE)),"")</f>
        <v/>
      </c>
      <c r="Z298" s="3" t="str">
        <f>IFERROR(IF(VLOOKUP($A298,EU_Extra!$A:$AD,COLUMN(EU_Extra!Y$3),FALSE)=0,"",VLOOKUP($A298,EU_Extra!$A:$AD,COLUMN(EU_Extra!Y$3),FALSE)),"")</f>
        <v/>
      </c>
      <c r="AA298" s="157">
        <f t="shared" si="67"/>
        <v>0</v>
      </c>
      <c r="AB298" s="3">
        <f t="shared" si="68"/>
        <v>0</v>
      </c>
      <c r="AC298" s="3">
        <f t="shared" si="69"/>
        <v>0</v>
      </c>
      <c r="AD298" s="3">
        <f t="shared" si="70"/>
        <v>0</v>
      </c>
      <c r="AE298" s="3" t="str">
        <f t="shared" si="71"/>
        <v/>
      </c>
      <c r="AF298" s="3"/>
      <c r="AG298" s="3"/>
      <c r="AH298" s="3"/>
      <c r="AI298" s="3"/>
      <c r="AJ298" s="3" t="str">
        <f>IFERROR(IF(VLOOKUP($A298,EU_Extra!$A:$AD,COLUMN(EU_Extra!AC$3),FALSE)=0,"",VLOOKUP($A298,EU_Extra!$A:$AD,COLUMN(EU_Extra!AC$3),FALSE)),"")</f>
        <v/>
      </c>
      <c r="AK298" s="3" t="str">
        <f>IFERROR(IF(VLOOKUP($A298,EU_Extra!$A:$AD,COLUMN(EU_Extra!AD$3),FALSE)=0,"",VLOOKUP($A298,EU_Extra!$A:$AD,COLUMN(EU_Extra!AD$3),FALSE)),"")</f>
        <v/>
      </c>
      <c r="AO298" s="85" t="str">
        <f t="shared" si="72"/>
        <v>Ausfuhr_QT</v>
      </c>
      <c r="AP298" s="2" t="str">
        <f t="shared" si="73"/>
        <v>Ausfuhr</v>
      </c>
      <c r="AQ298" s="2" t="str">
        <f t="shared" si="74"/>
        <v>QT</v>
      </c>
      <c r="AR298" s="2" t="str">
        <f>VLOOKUP(AQ298,Countries!A:B,2,FALSE)</f>
        <v>Westindien</v>
      </c>
      <c r="AS298" s="3" t="str">
        <f t="shared" si="75"/>
        <v/>
      </c>
      <c r="AT298" s="3">
        <f t="shared" si="76"/>
        <v>0</v>
      </c>
      <c r="AU298" s="3" t="str">
        <f t="shared" si="77"/>
        <v/>
      </c>
      <c r="AV298" s="15" t="str">
        <f t="shared" si="78"/>
        <v/>
      </c>
      <c r="AW298" s="88" t="str">
        <f t="shared" si="79"/>
        <v/>
      </c>
      <c r="AX298" s="89">
        <f t="shared" si="80"/>
        <v>2.9499999999999998E-7</v>
      </c>
    </row>
    <row r="299" spans="1:50">
      <c r="A299" s="85" t="str">
        <f t="shared" si="81"/>
        <v>Ausfuhr_XP</v>
      </c>
      <c r="B299" s="2" t="str">
        <f t="shared" si="82"/>
        <v>Ausfuhr</v>
      </c>
      <c r="C299" s="1" t="str">
        <f>Countries!A298</f>
        <v>XP</v>
      </c>
      <c r="D299" s="3" t="str">
        <f>IFERROR(IF(VLOOKUP($A299,EU_Extra!$A:$AD,COLUMN(EU_Extra!#REF!),FALSE)=0,"",VLOOKUP($A299,EU_Extra!$A:$AD,COLUMN(EU_Extra!#REF!),FALSE)),"")</f>
        <v/>
      </c>
      <c r="E299" s="3" t="str">
        <f>IFERROR(IF(VLOOKUP($A299,EU_Extra!$A:$AD,COLUMN(EU_Extra!#REF!),FALSE)=0,"",VLOOKUP($A299,EU_Extra!$A:$AD,COLUMN(EU_Extra!#REF!),FALSE)),"")</f>
        <v/>
      </c>
      <c r="F299" s="3" t="str">
        <f>IFERROR(IF(VLOOKUP($A299,EU_Extra!$A:$AD,COLUMN(EU_Extra!E$3),FALSE)=0,"",VLOOKUP($A299,EU_Extra!$A:$AD,COLUMN(EU_Extra!E$3),FALSE)),"")</f>
        <v/>
      </c>
      <c r="G299" s="3" t="str">
        <f>IFERROR(IF(VLOOKUP($A299,EU_Extra!$A:$AD,COLUMN(EU_Extra!F$3),FALSE)=0,"",VLOOKUP($A299,EU_Extra!$A:$AD,COLUMN(EU_Extra!F$3),FALSE)),"")</f>
        <v/>
      </c>
      <c r="H299" s="3" t="str">
        <f>IFERROR(IF(VLOOKUP($A299,EU_Extra!$A:$AD,COLUMN(EU_Extra!G$3),FALSE)=0,"",VLOOKUP($A299,EU_Extra!$A:$AD,COLUMN(EU_Extra!G$3),FALSE)),"")</f>
        <v/>
      </c>
      <c r="I299" s="3" t="str">
        <f>IFERROR(IF(VLOOKUP($A299,EU_Extra!$A:$AD,COLUMN(EU_Extra!H$3),FALSE)=0,"",VLOOKUP($A299,EU_Extra!$A:$AD,COLUMN(EU_Extra!H$3),FALSE)),"")</f>
        <v/>
      </c>
      <c r="J299" s="3" t="str">
        <f>IFERROR(IF(VLOOKUP($A299,EU_Extra!$A:$AD,COLUMN(EU_Extra!I$3),FALSE)=0,"",VLOOKUP($A299,EU_Extra!$A:$AD,COLUMN(EU_Extra!I$3),FALSE)),"")</f>
        <v/>
      </c>
      <c r="K299" s="3" t="str">
        <f>IFERROR(IF(VLOOKUP($A299,EU_Extra!$A:$AD,COLUMN(EU_Extra!J$3),FALSE)=0,"",VLOOKUP($A299,EU_Extra!$A:$AD,COLUMN(EU_Extra!J$3),FALSE)),"")</f>
        <v/>
      </c>
      <c r="L299" s="3" t="str">
        <f>IFERROR(IF(VLOOKUP($A299,EU_Extra!$A:$AD,COLUMN(EU_Extra!K$3),FALSE)=0,"",VLOOKUP($A299,EU_Extra!$A:$AD,COLUMN(EU_Extra!K$3),FALSE)),"")</f>
        <v/>
      </c>
      <c r="M299" s="3" t="str">
        <f>IFERROR(IF(VLOOKUP($A299,EU_Extra!$A:$AD,COLUMN(EU_Extra!L$3),FALSE)=0,"",VLOOKUP($A299,EU_Extra!$A:$AD,COLUMN(EU_Extra!L$3),FALSE)),"")</f>
        <v/>
      </c>
      <c r="N299" s="3" t="str">
        <f>IFERROR(IF(VLOOKUP($A299,EU_Extra!$A:$AD,COLUMN(EU_Extra!M$3),FALSE)=0,"",VLOOKUP($A299,EU_Extra!$A:$AD,COLUMN(EU_Extra!M$3),FALSE)),"")</f>
        <v/>
      </c>
      <c r="O299" s="3" t="str">
        <f>IFERROR(IF(VLOOKUP($A299,EU_Extra!$A:$AD,COLUMN(EU_Extra!N$3),FALSE)=0,"",VLOOKUP($A299,EU_Extra!$A:$AD,COLUMN(EU_Extra!N$3),FALSE)),"")</f>
        <v/>
      </c>
      <c r="P299" s="3" t="str">
        <f>IFERROR(IF(VLOOKUP($A299,EU_Extra!$A:$AD,COLUMN(EU_Extra!O$3),FALSE)=0,"",VLOOKUP($A299,EU_Extra!$A:$AD,COLUMN(EU_Extra!O$3),FALSE)),"")</f>
        <v/>
      </c>
      <c r="Q299" s="3" t="str">
        <f>IFERROR(IF(VLOOKUP($A299,EU_Extra!$A:$AD,COLUMN(EU_Extra!P$3),FALSE)=0,"",VLOOKUP($A299,EU_Extra!$A:$AD,COLUMN(EU_Extra!P$3),FALSE)),"")</f>
        <v/>
      </c>
      <c r="R299" s="3" t="str">
        <f>IFERROR(IF(VLOOKUP($A299,EU_Extra!$A:$AD,COLUMN(EU_Extra!Q$3),FALSE)=0,"",VLOOKUP($A299,EU_Extra!$A:$AD,COLUMN(EU_Extra!Q$3),FALSE)),"")</f>
        <v/>
      </c>
      <c r="S299" s="3" t="str">
        <f>IFERROR(IF(VLOOKUP($A299,EU_Extra!$A:$AD,COLUMN(EU_Extra!R$3),FALSE)=0,"",VLOOKUP($A299,EU_Extra!$A:$AD,COLUMN(EU_Extra!R$3),FALSE)),"")</f>
        <v/>
      </c>
      <c r="T299" s="3" t="str">
        <f>IFERROR(IF(VLOOKUP($A299,EU_Extra!$A:$AD,COLUMN(EU_Extra!S$3),FALSE)=0,"",VLOOKUP($A299,EU_Extra!$A:$AD,COLUMN(EU_Extra!S$3),FALSE)),"")</f>
        <v/>
      </c>
      <c r="U299" s="3" t="str">
        <f>IFERROR(IF(VLOOKUP($A299,EU_Extra!$A:$AD,COLUMN(EU_Extra!T$3),FALSE)=0,"",VLOOKUP($A299,EU_Extra!$A:$AD,COLUMN(EU_Extra!T$3),FALSE)),"")</f>
        <v/>
      </c>
      <c r="V299" s="3" t="str">
        <f>IFERROR(IF(VLOOKUP($A299,EU_Extra!$A:$AD,COLUMN(EU_Extra!U$3),FALSE)=0,"",VLOOKUP($A299,EU_Extra!$A:$AD,COLUMN(EU_Extra!U$3),FALSE)),"")</f>
        <v/>
      </c>
      <c r="W299" s="3" t="str">
        <f>IFERROR(IF(VLOOKUP($A299,EU_Extra!$A:$AD,COLUMN(EU_Extra!V$3),FALSE)=0,"",VLOOKUP($A299,EU_Extra!$A:$AD,COLUMN(EU_Extra!V$3),FALSE)),"")</f>
        <v/>
      </c>
      <c r="X299" s="3" t="str">
        <f>IFERROR(IF(VLOOKUP($A299,EU_Extra!$A:$AD,COLUMN(EU_Extra!W$3),FALSE)=0,"",VLOOKUP($A299,EU_Extra!$A:$AD,COLUMN(EU_Extra!W$3),FALSE)),"")</f>
        <v/>
      </c>
      <c r="Y299" s="3" t="str">
        <f>IFERROR(IF(VLOOKUP($A299,EU_Extra!$A:$AD,COLUMN(EU_Extra!X$3),FALSE)=0,"",VLOOKUP($A299,EU_Extra!$A:$AD,COLUMN(EU_Extra!X$3),FALSE)),"")</f>
        <v/>
      </c>
      <c r="Z299" s="3" t="str">
        <f>IFERROR(IF(VLOOKUP($A299,EU_Extra!$A:$AD,COLUMN(EU_Extra!Y$3),FALSE)=0,"",VLOOKUP($A299,EU_Extra!$A:$AD,COLUMN(EU_Extra!Y$3),FALSE)),"")</f>
        <v/>
      </c>
      <c r="AA299" s="157">
        <f t="shared" si="67"/>
        <v>0</v>
      </c>
      <c r="AB299" s="3">
        <f t="shared" si="68"/>
        <v>0</v>
      </c>
      <c r="AC299" s="3">
        <f t="shared" si="69"/>
        <v>0</v>
      </c>
      <c r="AD299" s="3">
        <f t="shared" si="70"/>
        <v>0</v>
      </c>
      <c r="AE299" s="3" t="str">
        <f t="shared" si="71"/>
        <v/>
      </c>
      <c r="AF299" s="3"/>
      <c r="AG299" s="3"/>
      <c r="AH299" s="3"/>
      <c r="AI299" s="3"/>
      <c r="AJ299" s="3" t="str">
        <f>IFERROR(IF(VLOOKUP($A299,EU_Extra!$A:$AD,COLUMN(EU_Extra!AC$3),FALSE)=0,"",VLOOKUP($A299,EU_Extra!$A:$AD,COLUMN(EU_Extra!AC$3),FALSE)),"")</f>
        <v/>
      </c>
      <c r="AK299" s="3" t="str">
        <f>IFERROR(IF(VLOOKUP($A299,EU_Extra!$A:$AD,COLUMN(EU_Extra!AD$3),FALSE)=0,"",VLOOKUP($A299,EU_Extra!$A:$AD,COLUMN(EU_Extra!AD$3),FALSE)),"")</f>
        <v/>
      </c>
      <c r="AO299" s="85" t="str">
        <f t="shared" si="72"/>
        <v>Ausfuhr_XP</v>
      </c>
      <c r="AP299" s="2" t="str">
        <f t="shared" si="73"/>
        <v>Ausfuhr</v>
      </c>
      <c r="AQ299" s="2" t="str">
        <f t="shared" si="74"/>
        <v>XP</v>
      </c>
      <c r="AR299" s="2" t="str">
        <f>VLOOKUP(AQ299,Countries!A:B,2,FALSE)</f>
        <v>Westjordanland une Gazastr.</v>
      </c>
      <c r="AS299" s="3" t="str">
        <f t="shared" si="75"/>
        <v/>
      </c>
      <c r="AT299" s="3">
        <f t="shared" si="76"/>
        <v>0</v>
      </c>
      <c r="AU299" s="3" t="str">
        <f t="shared" si="77"/>
        <v/>
      </c>
      <c r="AV299" s="15" t="str">
        <f t="shared" si="78"/>
        <v/>
      </c>
      <c r="AW299" s="88" t="str">
        <f t="shared" si="79"/>
        <v/>
      </c>
      <c r="AX299" s="89">
        <f t="shared" si="80"/>
        <v>2.9599999999999995E-7</v>
      </c>
    </row>
    <row r="300" spans="1:50">
      <c r="A300" s="85" t="str">
        <f t="shared" si="81"/>
        <v>Ausfuhr_EH</v>
      </c>
      <c r="B300" s="2" t="str">
        <f t="shared" si="82"/>
        <v>Ausfuhr</v>
      </c>
      <c r="C300" s="1" t="str">
        <f>Countries!A299</f>
        <v>EH</v>
      </c>
      <c r="D300" s="3" t="str">
        <f>IFERROR(IF(VLOOKUP($A300,EU_Extra!$A:$AD,COLUMN(EU_Extra!#REF!),FALSE)=0,"",VLOOKUP($A300,EU_Extra!$A:$AD,COLUMN(EU_Extra!#REF!),FALSE)),"")</f>
        <v/>
      </c>
      <c r="E300" s="3" t="str">
        <f>IFERROR(IF(VLOOKUP($A300,EU_Extra!$A:$AD,COLUMN(EU_Extra!#REF!),FALSE)=0,"",VLOOKUP($A300,EU_Extra!$A:$AD,COLUMN(EU_Extra!#REF!),FALSE)),"")</f>
        <v/>
      </c>
      <c r="F300" s="3" t="str">
        <f>IFERROR(IF(VLOOKUP($A300,EU_Extra!$A:$AD,COLUMN(EU_Extra!E$3),FALSE)=0,"",VLOOKUP($A300,EU_Extra!$A:$AD,COLUMN(EU_Extra!E$3),FALSE)),"")</f>
        <v/>
      </c>
      <c r="G300" s="3" t="str">
        <f>IFERROR(IF(VLOOKUP($A300,EU_Extra!$A:$AD,COLUMN(EU_Extra!F$3),FALSE)=0,"",VLOOKUP($A300,EU_Extra!$A:$AD,COLUMN(EU_Extra!F$3),FALSE)),"")</f>
        <v/>
      </c>
      <c r="H300" s="3" t="str">
        <f>IFERROR(IF(VLOOKUP($A300,EU_Extra!$A:$AD,COLUMN(EU_Extra!G$3),FALSE)=0,"",VLOOKUP($A300,EU_Extra!$A:$AD,COLUMN(EU_Extra!G$3),FALSE)),"")</f>
        <v/>
      </c>
      <c r="I300" s="3" t="str">
        <f>IFERROR(IF(VLOOKUP($A300,EU_Extra!$A:$AD,COLUMN(EU_Extra!H$3),FALSE)=0,"",VLOOKUP($A300,EU_Extra!$A:$AD,COLUMN(EU_Extra!H$3),FALSE)),"")</f>
        <v/>
      </c>
      <c r="J300" s="3" t="str">
        <f>IFERROR(IF(VLOOKUP($A300,EU_Extra!$A:$AD,COLUMN(EU_Extra!I$3),FALSE)=0,"",VLOOKUP($A300,EU_Extra!$A:$AD,COLUMN(EU_Extra!I$3),FALSE)),"")</f>
        <v/>
      </c>
      <c r="K300" s="3" t="str">
        <f>IFERROR(IF(VLOOKUP($A300,EU_Extra!$A:$AD,COLUMN(EU_Extra!J$3),FALSE)=0,"",VLOOKUP($A300,EU_Extra!$A:$AD,COLUMN(EU_Extra!J$3),FALSE)),"")</f>
        <v/>
      </c>
      <c r="L300" s="3" t="str">
        <f>IFERROR(IF(VLOOKUP($A300,EU_Extra!$A:$AD,COLUMN(EU_Extra!K$3),FALSE)=0,"",VLOOKUP($A300,EU_Extra!$A:$AD,COLUMN(EU_Extra!K$3),FALSE)),"")</f>
        <v/>
      </c>
      <c r="M300" s="3" t="str">
        <f>IFERROR(IF(VLOOKUP($A300,EU_Extra!$A:$AD,COLUMN(EU_Extra!L$3),FALSE)=0,"",VLOOKUP($A300,EU_Extra!$A:$AD,COLUMN(EU_Extra!L$3),FALSE)),"")</f>
        <v/>
      </c>
      <c r="N300" s="3" t="str">
        <f>IFERROR(IF(VLOOKUP($A300,EU_Extra!$A:$AD,COLUMN(EU_Extra!M$3),FALSE)=0,"",VLOOKUP($A300,EU_Extra!$A:$AD,COLUMN(EU_Extra!M$3),FALSE)),"")</f>
        <v/>
      </c>
      <c r="O300" s="3" t="str">
        <f>IFERROR(IF(VLOOKUP($A300,EU_Extra!$A:$AD,COLUMN(EU_Extra!N$3),FALSE)=0,"",VLOOKUP($A300,EU_Extra!$A:$AD,COLUMN(EU_Extra!N$3),FALSE)),"")</f>
        <v/>
      </c>
      <c r="P300" s="3" t="str">
        <f>IFERROR(IF(VLOOKUP($A300,EU_Extra!$A:$AD,COLUMN(EU_Extra!O$3),FALSE)=0,"",VLOOKUP($A300,EU_Extra!$A:$AD,COLUMN(EU_Extra!O$3),FALSE)),"")</f>
        <v/>
      </c>
      <c r="Q300" s="3" t="str">
        <f>IFERROR(IF(VLOOKUP($A300,EU_Extra!$A:$AD,COLUMN(EU_Extra!P$3),FALSE)=0,"",VLOOKUP($A300,EU_Extra!$A:$AD,COLUMN(EU_Extra!P$3),FALSE)),"")</f>
        <v/>
      </c>
      <c r="R300" s="3" t="str">
        <f>IFERROR(IF(VLOOKUP($A300,EU_Extra!$A:$AD,COLUMN(EU_Extra!Q$3),FALSE)=0,"",VLOOKUP($A300,EU_Extra!$A:$AD,COLUMN(EU_Extra!Q$3),FALSE)),"")</f>
        <v/>
      </c>
      <c r="S300" s="3" t="str">
        <f>IFERROR(IF(VLOOKUP($A300,EU_Extra!$A:$AD,COLUMN(EU_Extra!R$3),FALSE)=0,"",VLOOKUP($A300,EU_Extra!$A:$AD,COLUMN(EU_Extra!R$3),FALSE)),"")</f>
        <v/>
      </c>
      <c r="T300" s="3" t="str">
        <f>IFERROR(IF(VLOOKUP($A300,EU_Extra!$A:$AD,COLUMN(EU_Extra!S$3),FALSE)=0,"",VLOOKUP($A300,EU_Extra!$A:$AD,COLUMN(EU_Extra!S$3),FALSE)),"")</f>
        <v/>
      </c>
      <c r="U300" s="3" t="str">
        <f>IFERROR(IF(VLOOKUP($A300,EU_Extra!$A:$AD,COLUMN(EU_Extra!T$3),FALSE)=0,"",VLOOKUP($A300,EU_Extra!$A:$AD,COLUMN(EU_Extra!T$3),FALSE)),"")</f>
        <v/>
      </c>
      <c r="V300" s="3" t="str">
        <f>IFERROR(IF(VLOOKUP($A300,EU_Extra!$A:$AD,COLUMN(EU_Extra!U$3),FALSE)=0,"",VLOOKUP($A300,EU_Extra!$A:$AD,COLUMN(EU_Extra!U$3),FALSE)),"")</f>
        <v/>
      </c>
      <c r="W300" s="3" t="str">
        <f>IFERROR(IF(VLOOKUP($A300,EU_Extra!$A:$AD,COLUMN(EU_Extra!V$3),FALSE)=0,"",VLOOKUP($A300,EU_Extra!$A:$AD,COLUMN(EU_Extra!V$3),FALSE)),"")</f>
        <v/>
      </c>
      <c r="X300" s="3" t="str">
        <f>IFERROR(IF(VLOOKUP($A300,EU_Extra!$A:$AD,COLUMN(EU_Extra!W$3),FALSE)=0,"",VLOOKUP($A300,EU_Extra!$A:$AD,COLUMN(EU_Extra!W$3),FALSE)),"")</f>
        <v/>
      </c>
      <c r="Y300" s="3" t="str">
        <f>IFERROR(IF(VLOOKUP($A300,EU_Extra!$A:$AD,COLUMN(EU_Extra!X$3),FALSE)=0,"",VLOOKUP($A300,EU_Extra!$A:$AD,COLUMN(EU_Extra!X$3),FALSE)),"")</f>
        <v/>
      </c>
      <c r="Z300" s="3" t="str">
        <f>IFERROR(IF(VLOOKUP($A300,EU_Extra!$A:$AD,COLUMN(EU_Extra!Y$3),FALSE)=0,"",VLOOKUP($A300,EU_Extra!$A:$AD,COLUMN(EU_Extra!Y$3),FALSE)),"")</f>
        <v/>
      </c>
      <c r="AA300" s="157">
        <f t="shared" si="67"/>
        <v>0</v>
      </c>
      <c r="AB300" s="3">
        <f t="shared" si="68"/>
        <v>0</v>
      </c>
      <c r="AC300" s="3">
        <f t="shared" si="69"/>
        <v>0</v>
      </c>
      <c r="AD300" s="3">
        <f t="shared" si="70"/>
        <v>0</v>
      </c>
      <c r="AE300" s="3" t="str">
        <f t="shared" si="71"/>
        <v/>
      </c>
      <c r="AF300" s="3"/>
      <c r="AG300" s="3"/>
      <c r="AH300" s="3"/>
      <c r="AI300" s="3"/>
      <c r="AJ300" s="3" t="str">
        <f>IFERROR(IF(VLOOKUP($A300,EU_Extra!$A:$AD,COLUMN(EU_Extra!AC$3),FALSE)=0,"",VLOOKUP($A300,EU_Extra!$A:$AD,COLUMN(EU_Extra!AC$3),FALSE)),"")</f>
        <v/>
      </c>
      <c r="AK300" s="3" t="str">
        <f>IFERROR(IF(VLOOKUP($A300,EU_Extra!$A:$AD,COLUMN(EU_Extra!AD$3),FALSE)=0,"",VLOOKUP($A300,EU_Extra!$A:$AD,COLUMN(EU_Extra!AD$3),FALSE)),"")</f>
        <v/>
      </c>
      <c r="AO300" s="85" t="str">
        <f t="shared" si="72"/>
        <v>Ausfuhr_EH</v>
      </c>
      <c r="AP300" s="2" t="str">
        <f t="shared" si="73"/>
        <v>Ausfuhr</v>
      </c>
      <c r="AQ300" s="2" t="str">
        <f t="shared" si="74"/>
        <v>EH</v>
      </c>
      <c r="AR300" s="2" t="str">
        <f>VLOOKUP(AQ300,Countries!A:B,2,FALSE)</f>
        <v>Ceuta und Melilla, Spanische Sahara</v>
      </c>
      <c r="AS300" s="3" t="str">
        <f t="shared" si="75"/>
        <v/>
      </c>
      <c r="AT300" s="3">
        <f t="shared" si="76"/>
        <v>0</v>
      </c>
      <c r="AU300" s="3" t="str">
        <f t="shared" si="77"/>
        <v/>
      </c>
      <c r="AV300" s="15" t="str">
        <f t="shared" si="78"/>
        <v/>
      </c>
      <c r="AW300" s="88" t="str">
        <f t="shared" si="79"/>
        <v/>
      </c>
      <c r="AX300" s="89">
        <f t="shared" si="80"/>
        <v>2.9699999999999997E-7</v>
      </c>
    </row>
    <row r="301" spans="1:50">
      <c r="A301" s="85" t="str">
        <f t="shared" si="81"/>
        <v>Ausfuhr_CF</v>
      </c>
      <c r="B301" s="2" t="str">
        <f t="shared" si="82"/>
        <v>Ausfuhr</v>
      </c>
      <c r="C301" s="1" t="str">
        <f>Countries!A300</f>
        <v>CF</v>
      </c>
      <c r="D301" s="3" t="str">
        <f>IFERROR(IF(VLOOKUP($A301,EU_Extra!$A:$AD,COLUMN(EU_Extra!#REF!),FALSE)=0,"",VLOOKUP($A301,EU_Extra!$A:$AD,COLUMN(EU_Extra!#REF!),FALSE)),"")</f>
        <v/>
      </c>
      <c r="E301" s="3" t="str">
        <f>IFERROR(IF(VLOOKUP($A301,EU_Extra!$A:$AD,COLUMN(EU_Extra!#REF!),FALSE)=0,"",VLOOKUP($A301,EU_Extra!$A:$AD,COLUMN(EU_Extra!#REF!),FALSE)),"")</f>
        <v/>
      </c>
      <c r="F301" s="3">
        <f>IFERROR(IF(VLOOKUP($A301,EU_Extra!$A:$AD,COLUMN(EU_Extra!E$3),FALSE)=0,"",VLOOKUP($A301,EU_Extra!$A:$AD,COLUMN(EU_Extra!E$3),FALSE)),"")</f>
        <v>2.4838</v>
      </c>
      <c r="G301" s="3">
        <f>IFERROR(IF(VLOOKUP($A301,EU_Extra!$A:$AD,COLUMN(EU_Extra!F$3),FALSE)=0,"",VLOOKUP($A301,EU_Extra!$A:$AD,COLUMN(EU_Extra!F$3),FALSE)),"")</f>
        <v>0.80659999999999998</v>
      </c>
      <c r="H301" s="3">
        <f>IFERROR(IF(VLOOKUP($A301,EU_Extra!$A:$AD,COLUMN(EU_Extra!G$3),FALSE)=0,"",VLOOKUP($A301,EU_Extra!$A:$AD,COLUMN(EU_Extra!G$3),FALSE)),"")</f>
        <v>9.3989999999999991</v>
      </c>
      <c r="I301" s="3">
        <f>IFERROR(IF(VLOOKUP($A301,EU_Extra!$A:$AD,COLUMN(EU_Extra!H$3),FALSE)=0,"",VLOOKUP($A301,EU_Extra!$A:$AD,COLUMN(EU_Extra!H$3),FALSE)),"")</f>
        <v>14.612699999999998</v>
      </c>
      <c r="J301" s="3">
        <f>IFERROR(IF(VLOOKUP($A301,EU_Extra!$A:$AD,COLUMN(EU_Extra!I$3),FALSE)=0,"",VLOOKUP($A301,EU_Extra!$A:$AD,COLUMN(EU_Extra!I$3),FALSE)),"")</f>
        <v>7.3474999999999993</v>
      </c>
      <c r="K301" s="3">
        <f>IFERROR(IF(VLOOKUP($A301,EU_Extra!$A:$AD,COLUMN(EU_Extra!J$3),FALSE)=0,"",VLOOKUP($A301,EU_Extra!$A:$AD,COLUMN(EU_Extra!J$3),FALSE)),"")</f>
        <v>0.59949999999999992</v>
      </c>
      <c r="L301" s="3">
        <f>IFERROR(IF(VLOOKUP($A301,EU_Extra!$A:$AD,COLUMN(EU_Extra!K$3),FALSE)=0,"",VLOOKUP($A301,EU_Extra!$A:$AD,COLUMN(EU_Extra!K$3),FALSE)),"")</f>
        <v>0.11499999999999999</v>
      </c>
      <c r="M301" s="3">
        <f>IFERROR(IF(VLOOKUP($A301,EU_Extra!$A:$AD,COLUMN(EU_Extra!L$3),FALSE)=0,"",VLOOKUP($A301,EU_Extra!$A:$AD,COLUMN(EU_Extra!L$3),FALSE)),"")</f>
        <v>0.64900000000000002</v>
      </c>
      <c r="N301" s="3">
        <f>IFERROR(IF(VLOOKUP($A301,EU_Extra!$A:$AD,COLUMN(EU_Extra!M$3),FALSE)=0,"",VLOOKUP($A301,EU_Extra!$A:$AD,COLUMN(EU_Extra!M$3),FALSE)),"")</f>
        <v>0.36799999999999999</v>
      </c>
      <c r="O301" s="3">
        <f>IFERROR(IF(VLOOKUP($A301,EU_Extra!$A:$AD,COLUMN(EU_Extra!N$3),FALSE)=0,"",VLOOKUP($A301,EU_Extra!$A:$AD,COLUMN(EU_Extra!N$3),FALSE)),"")</f>
        <v>4.7052999999999998E-2</v>
      </c>
      <c r="P301" s="3" t="str">
        <f>IFERROR(IF(VLOOKUP($A301,EU_Extra!$A:$AD,COLUMN(EU_Extra!O$3),FALSE)=0,"",VLOOKUP($A301,EU_Extra!$A:$AD,COLUMN(EU_Extra!O$3),FALSE)),"")</f>
        <v/>
      </c>
      <c r="Q301" s="3" t="str">
        <f>IFERROR(IF(VLOOKUP($A301,EU_Extra!$A:$AD,COLUMN(EU_Extra!P$3),FALSE)=0,"",VLOOKUP($A301,EU_Extra!$A:$AD,COLUMN(EU_Extra!P$3),FALSE)),"")</f>
        <v/>
      </c>
      <c r="R301" s="3">
        <f>IFERROR(IF(VLOOKUP($A301,EU_Extra!$A:$AD,COLUMN(EU_Extra!Q$3),FALSE)=0,"",VLOOKUP($A301,EU_Extra!$A:$AD,COLUMN(EU_Extra!Q$3),FALSE)),"")</f>
        <v>3.4228999999999996E-2</v>
      </c>
      <c r="S301" s="3">
        <f>IFERROR(IF(VLOOKUP($A301,EU_Extra!$A:$AD,COLUMN(EU_Extra!R$3),FALSE)=0,"",VLOOKUP($A301,EU_Extra!$A:$AD,COLUMN(EU_Extra!R$3),FALSE)),"")</f>
        <v>2.5418999999999997E-2</v>
      </c>
      <c r="T301" s="3">
        <f>IFERROR(IF(VLOOKUP($A301,EU_Extra!$A:$AD,COLUMN(EU_Extra!S$3),FALSE)=0,"",VLOOKUP($A301,EU_Extra!$A:$AD,COLUMN(EU_Extra!S$3),FALSE)),"")</f>
        <v>3.7714000000000003E-3</v>
      </c>
      <c r="U301" s="3">
        <f>IFERROR(IF(VLOOKUP($A301,EU_Extra!$A:$AD,COLUMN(EU_Extra!T$3),FALSE)=0,"",VLOOKUP($A301,EU_Extra!$A:$AD,COLUMN(EU_Extra!T$3),FALSE)),"")</f>
        <v>3.5070800000000001E-3</v>
      </c>
      <c r="V301" s="3">
        <f>IFERROR(IF(VLOOKUP($A301,EU_Extra!$A:$AD,COLUMN(EU_Extra!U$3),FALSE)=0,"",VLOOKUP($A301,EU_Extra!$A:$AD,COLUMN(EU_Extra!U$3),FALSE)),"")</f>
        <v>2.69016E-3</v>
      </c>
      <c r="W301" s="3">
        <f>IFERROR(IF(VLOOKUP($A301,EU_Extra!$A:$AD,COLUMN(EU_Extra!V$3),FALSE)=0,"",VLOOKUP($A301,EU_Extra!$A:$AD,COLUMN(EU_Extra!V$3),FALSE)),"")</f>
        <v>1.9794959999999997E-2</v>
      </c>
      <c r="X301" s="3">
        <f>IFERROR(IF(VLOOKUP($A301,EU_Extra!$A:$AD,COLUMN(EU_Extra!W$3),FALSE)=0,"",VLOOKUP($A301,EU_Extra!$A:$AD,COLUMN(EU_Extra!W$3),FALSE)),"")</f>
        <v>2.382E-3</v>
      </c>
      <c r="Y301" s="3">
        <f>IFERROR(IF(VLOOKUP($A301,EU_Extra!$A:$AD,COLUMN(EU_Extra!X$3),FALSE)=0,"",VLOOKUP($A301,EU_Extra!$A:$AD,COLUMN(EU_Extra!X$3),FALSE)),"")</f>
        <v>1.89894E-2</v>
      </c>
      <c r="Z301" s="3">
        <f>IFERROR(IF(VLOOKUP($A301,EU_Extra!$A:$AD,COLUMN(EU_Extra!Y$3),FALSE)=0,"",VLOOKUP($A301,EU_Extra!$A:$AD,COLUMN(EU_Extra!Y$3),FALSE)),"")</f>
        <v>4.5329999999999997E-3</v>
      </c>
      <c r="AA301" s="157">
        <f t="shared" si="67"/>
        <v>10.453066666666667</v>
      </c>
      <c r="AB301" s="3">
        <f t="shared" si="68"/>
        <v>1.089916E-2</v>
      </c>
      <c r="AC301" s="3">
        <f t="shared" si="69"/>
        <v>8.2890399999999993E-3</v>
      </c>
      <c r="AD301" s="3">
        <f t="shared" si="70"/>
        <v>1.3722119999999999E-2</v>
      </c>
      <c r="AE301" s="3">
        <f t="shared" si="71"/>
        <v>1.1761199999999999E-2</v>
      </c>
      <c r="AF301" s="3"/>
      <c r="AG301" s="3"/>
      <c r="AH301" s="3"/>
      <c r="AI301" s="3"/>
      <c r="AJ301" s="3" t="str">
        <f>IFERROR(IF(VLOOKUP($A301,EU_Extra!$A:$AD,COLUMN(EU_Extra!AC$3),FALSE)=0,"",VLOOKUP($A301,EU_Extra!$A:$AD,COLUMN(EU_Extra!AC$3),FALSE)),"")</f>
        <v/>
      </c>
      <c r="AK301" s="3" t="str">
        <f>IFERROR(IF(VLOOKUP($A301,EU_Extra!$A:$AD,COLUMN(EU_Extra!AD$3),FALSE)=0,"",VLOOKUP($A301,EU_Extra!$A:$AD,COLUMN(EU_Extra!AD$3),FALSE)),"")</f>
        <v/>
      </c>
      <c r="AO301" s="85" t="str">
        <f t="shared" si="72"/>
        <v>Ausfuhr_CF</v>
      </c>
      <c r="AP301" s="2" t="str">
        <f t="shared" si="73"/>
        <v>Ausfuhr</v>
      </c>
      <c r="AQ301" s="2" t="str">
        <f t="shared" si="74"/>
        <v>CF</v>
      </c>
      <c r="AR301" s="2" t="str">
        <f>VLOOKUP(AQ301,Countries!A:B,2,FALSE)</f>
        <v>Zentralafrikanische Republik</v>
      </c>
      <c r="AS301" s="3">
        <f t="shared" si="75"/>
        <v>4.5329999999999997E-3</v>
      </c>
      <c r="AT301" s="3">
        <f t="shared" si="76"/>
        <v>1.3722119999999999E-2</v>
      </c>
      <c r="AU301" s="3">
        <f t="shared" si="77"/>
        <v>9.1891199999999985E-3</v>
      </c>
      <c r="AV301" s="15">
        <f t="shared" si="78"/>
        <v>2.0271611186485767</v>
      </c>
      <c r="AW301" s="88">
        <f t="shared" si="79"/>
        <v>4.9634906128751276E-6</v>
      </c>
      <c r="AX301" s="89">
        <f t="shared" si="80"/>
        <v>9.7901888342339935E-6</v>
      </c>
    </row>
    <row r="302" spans="1:50">
      <c r="A302" s="85" t="str">
        <f t="shared" si="81"/>
        <v>Ausfuhr_CY</v>
      </c>
      <c r="B302" s="2" t="str">
        <f t="shared" si="82"/>
        <v>Ausfuhr</v>
      </c>
      <c r="C302" s="1" t="str">
        <f>Countries!A301</f>
        <v>CY</v>
      </c>
      <c r="D302" s="3" t="str">
        <f>IFERROR(IF(VLOOKUP($A302,EU_Extra!$A:$AD,COLUMN(EU_Extra!#REF!),FALSE)=0,"",VLOOKUP($A302,EU_Extra!$A:$AD,COLUMN(EU_Extra!#REF!),FALSE)),"")</f>
        <v/>
      </c>
      <c r="E302" s="3" t="str">
        <f>IFERROR(IF(VLOOKUP($A302,EU_Extra!$A:$AD,COLUMN(EU_Extra!#REF!),FALSE)=0,"",VLOOKUP($A302,EU_Extra!$A:$AD,COLUMN(EU_Extra!#REF!),FALSE)),"")</f>
        <v/>
      </c>
      <c r="F302" s="3" t="str">
        <f>IFERROR(IF(VLOOKUP($A302,EU_Extra!$A:$AD,COLUMN(EU_Extra!E$3),FALSE)=0,"",VLOOKUP($A302,EU_Extra!$A:$AD,COLUMN(EU_Extra!E$3),FALSE)),"")</f>
        <v/>
      </c>
      <c r="G302" s="3" t="str">
        <f>IFERROR(IF(VLOOKUP($A302,EU_Extra!$A:$AD,COLUMN(EU_Extra!F$3),FALSE)=0,"",VLOOKUP($A302,EU_Extra!$A:$AD,COLUMN(EU_Extra!F$3),FALSE)),"")</f>
        <v/>
      </c>
      <c r="H302" s="3" t="str">
        <f>IFERROR(IF(VLOOKUP($A302,EU_Extra!$A:$AD,COLUMN(EU_Extra!G$3),FALSE)=0,"",VLOOKUP($A302,EU_Extra!$A:$AD,COLUMN(EU_Extra!G$3),FALSE)),"")</f>
        <v/>
      </c>
      <c r="I302" s="3" t="str">
        <f>IFERROR(IF(VLOOKUP($A302,EU_Extra!$A:$AD,COLUMN(EU_Extra!H$3),FALSE)=0,"",VLOOKUP($A302,EU_Extra!$A:$AD,COLUMN(EU_Extra!H$3),FALSE)),"")</f>
        <v/>
      </c>
      <c r="J302" s="3" t="str">
        <f>IFERROR(IF(VLOOKUP($A302,EU_Extra!$A:$AD,COLUMN(EU_Extra!I$3),FALSE)=0,"",VLOOKUP($A302,EU_Extra!$A:$AD,COLUMN(EU_Extra!I$3),FALSE)),"")</f>
        <v/>
      </c>
      <c r="K302" s="3" t="str">
        <f>IFERROR(IF(VLOOKUP($A302,EU_Extra!$A:$AD,COLUMN(EU_Extra!J$3),FALSE)=0,"",VLOOKUP($A302,EU_Extra!$A:$AD,COLUMN(EU_Extra!J$3),FALSE)),"")</f>
        <v/>
      </c>
      <c r="L302" s="3" t="str">
        <f>IFERROR(IF(VLOOKUP($A302,EU_Extra!$A:$AD,COLUMN(EU_Extra!K$3),FALSE)=0,"",VLOOKUP($A302,EU_Extra!$A:$AD,COLUMN(EU_Extra!K$3),FALSE)),"")</f>
        <v/>
      </c>
      <c r="M302" s="3" t="str">
        <f>IFERROR(IF(VLOOKUP($A302,EU_Extra!$A:$AD,COLUMN(EU_Extra!L$3),FALSE)=0,"",VLOOKUP($A302,EU_Extra!$A:$AD,COLUMN(EU_Extra!L$3),FALSE)),"")</f>
        <v/>
      </c>
      <c r="N302" s="3" t="str">
        <f>IFERROR(IF(VLOOKUP($A302,EU_Extra!$A:$AD,COLUMN(EU_Extra!M$3),FALSE)=0,"",VLOOKUP($A302,EU_Extra!$A:$AD,COLUMN(EU_Extra!M$3),FALSE)),"")</f>
        <v/>
      </c>
      <c r="O302" s="3" t="str">
        <f>IFERROR(IF(VLOOKUP($A302,EU_Extra!$A:$AD,COLUMN(EU_Extra!N$3),FALSE)=0,"",VLOOKUP($A302,EU_Extra!$A:$AD,COLUMN(EU_Extra!N$3),FALSE)),"")</f>
        <v/>
      </c>
      <c r="P302" s="3" t="str">
        <f>IFERROR(IF(VLOOKUP($A302,EU_Extra!$A:$AD,COLUMN(EU_Extra!O$3),FALSE)=0,"",VLOOKUP($A302,EU_Extra!$A:$AD,COLUMN(EU_Extra!O$3),FALSE)),"")</f>
        <v/>
      </c>
      <c r="Q302" s="3" t="str">
        <f>IFERROR(IF(VLOOKUP($A302,EU_Extra!$A:$AD,COLUMN(EU_Extra!P$3),FALSE)=0,"",VLOOKUP($A302,EU_Extra!$A:$AD,COLUMN(EU_Extra!P$3),FALSE)),"")</f>
        <v/>
      </c>
      <c r="R302" s="3" t="str">
        <f>IFERROR(IF(VLOOKUP($A302,EU_Extra!$A:$AD,COLUMN(EU_Extra!Q$3),FALSE)=0,"",VLOOKUP($A302,EU_Extra!$A:$AD,COLUMN(EU_Extra!Q$3),FALSE)),"")</f>
        <v/>
      </c>
      <c r="S302" s="3" t="str">
        <f>IFERROR(IF(VLOOKUP($A302,EU_Extra!$A:$AD,COLUMN(EU_Extra!R$3),FALSE)=0,"",VLOOKUP($A302,EU_Extra!$A:$AD,COLUMN(EU_Extra!R$3),FALSE)),"")</f>
        <v/>
      </c>
      <c r="T302" s="3" t="str">
        <f>IFERROR(IF(VLOOKUP($A302,EU_Extra!$A:$AD,COLUMN(EU_Extra!S$3),FALSE)=0,"",VLOOKUP($A302,EU_Extra!$A:$AD,COLUMN(EU_Extra!S$3),FALSE)),"")</f>
        <v/>
      </c>
      <c r="U302" s="3" t="str">
        <f>IFERROR(IF(VLOOKUP($A302,EU_Extra!$A:$AD,COLUMN(EU_Extra!T$3),FALSE)=0,"",VLOOKUP($A302,EU_Extra!$A:$AD,COLUMN(EU_Extra!T$3),FALSE)),"")</f>
        <v/>
      </c>
      <c r="V302" s="3" t="str">
        <f>IFERROR(IF(VLOOKUP($A302,EU_Extra!$A:$AD,COLUMN(EU_Extra!U$3),FALSE)=0,"",VLOOKUP($A302,EU_Extra!$A:$AD,COLUMN(EU_Extra!U$3),FALSE)),"")</f>
        <v/>
      </c>
      <c r="W302" s="3" t="str">
        <f>IFERROR(IF(VLOOKUP($A302,EU_Extra!$A:$AD,COLUMN(EU_Extra!V$3),FALSE)=0,"",VLOOKUP($A302,EU_Extra!$A:$AD,COLUMN(EU_Extra!V$3),FALSE)),"")</f>
        <v/>
      </c>
      <c r="X302" s="3" t="str">
        <f>IFERROR(IF(VLOOKUP($A302,EU_Extra!$A:$AD,COLUMN(EU_Extra!W$3),FALSE)=0,"",VLOOKUP($A302,EU_Extra!$A:$AD,COLUMN(EU_Extra!W$3),FALSE)),"")</f>
        <v/>
      </c>
      <c r="Y302" s="3" t="str">
        <f>IFERROR(IF(VLOOKUP($A302,EU_Extra!$A:$AD,COLUMN(EU_Extra!X$3),FALSE)=0,"",VLOOKUP($A302,EU_Extra!$A:$AD,COLUMN(EU_Extra!X$3),FALSE)),"")</f>
        <v/>
      </c>
      <c r="Z302" s="3" t="str">
        <f>IFERROR(IF(VLOOKUP($A302,EU_Extra!$A:$AD,COLUMN(EU_Extra!Y$3),FALSE)=0,"",VLOOKUP($A302,EU_Extra!$A:$AD,COLUMN(EU_Extra!Y$3),FALSE)),"")</f>
        <v/>
      </c>
      <c r="AA302" s="157">
        <f t="shared" si="67"/>
        <v>0</v>
      </c>
      <c r="AB302" s="3">
        <f t="shared" si="68"/>
        <v>0</v>
      </c>
      <c r="AC302" s="3">
        <f t="shared" si="69"/>
        <v>0</v>
      </c>
      <c r="AD302" s="3">
        <f t="shared" si="70"/>
        <v>0</v>
      </c>
      <c r="AE302" s="3" t="str">
        <f t="shared" si="71"/>
        <v/>
      </c>
      <c r="AF302" s="3"/>
      <c r="AG302" s="3"/>
      <c r="AH302" s="3"/>
      <c r="AI302" s="3"/>
      <c r="AJ302" s="3" t="str">
        <f>IFERROR(IF(VLOOKUP($A302,EU_Extra!$A:$AD,COLUMN(EU_Extra!AC$3),FALSE)=0,"",VLOOKUP($A302,EU_Extra!$A:$AD,COLUMN(EU_Extra!AC$3),FALSE)),"")</f>
        <v/>
      </c>
      <c r="AK302" s="3" t="str">
        <f>IFERROR(IF(VLOOKUP($A302,EU_Extra!$A:$AD,COLUMN(EU_Extra!AD$3),FALSE)=0,"",VLOOKUP($A302,EU_Extra!$A:$AD,COLUMN(EU_Extra!AD$3),FALSE)),"")</f>
        <v/>
      </c>
      <c r="AO302" s="85" t="str">
        <f t="shared" si="72"/>
        <v>Ausfuhr_CY</v>
      </c>
      <c r="AP302" s="2" t="str">
        <f t="shared" si="73"/>
        <v>Ausfuhr</v>
      </c>
      <c r="AQ302" s="2" t="str">
        <f t="shared" si="74"/>
        <v>CY</v>
      </c>
      <c r="AR302" s="2" t="str">
        <f>VLOOKUP(AQ302,Countries!A:B,2,FALSE)</f>
        <v>Zypern</v>
      </c>
      <c r="AS302" s="3" t="str">
        <f t="shared" si="75"/>
        <v/>
      </c>
      <c r="AT302" s="3">
        <f t="shared" si="76"/>
        <v>0</v>
      </c>
      <c r="AU302" s="3" t="str">
        <f t="shared" si="77"/>
        <v/>
      </c>
      <c r="AV302" s="15" t="str">
        <f t="shared" si="78"/>
        <v/>
      </c>
      <c r="AW302" s="88" t="str">
        <f t="shared" si="79"/>
        <v/>
      </c>
      <c r="AX302" s="89">
        <f t="shared" si="80"/>
        <v>2.9899999999999996E-7</v>
      </c>
    </row>
    <row r="303" spans="1:50">
      <c r="A303" s="85" t="str">
        <f t="shared" si="81"/>
        <v>Ausfuhr_WLD_EU27_extra</v>
      </c>
      <c r="B303" s="2" t="str">
        <f t="shared" si="82"/>
        <v>Ausfuhr</v>
      </c>
      <c r="C303" s="2" t="s">
        <v>612</v>
      </c>
      <c r="D303" s="3" t="str">
        <f>IFERROR(IF(VLOOKUP($A303,EU_Extra!$A:$AD,COLUMN(EU_Extra!#REF!),FALSE)=0,"",VLOOKUP($A303,EU_Extra!$A:$AD,COLUMN(EU_Extra!#REF!),FALSE)),"")</f>
        <v/>
      </c>
      <c r="E303" s="3" t="str">
        <f>IFERROR(IF(VLOOKUP($A303,EU_Extra!$A:$AD,COLUMN(EU_Extra!#REF!),FALSE)=0,"",VLOOKUP($A303,EU_Extra!$A:$AD,COLUMN(EU_Extra!#REF!),FALSE)),"")</f>
        <v/>
      </c>
      <c r="F303" s="3">
        <f>IFERROR(IF(VLOOKUP($A303,EU_Extra!$A:$AD,COLUMN(EU_Extra!E$3),FALSE)=0,"",VLOOKUP($A303,EU_Extra!$A:$AD,COLUMN(EU_Extra!E$3),FALSE)),"")</f>
        <v>3621.41581696</v>
      </c>
      <c r="G303" s="3">
        <f>IFERROR(IF(VLOOKUP($A303,EU_Extra!$A:$AD,COLUMN(EU_Extra!F$3),FALSE)=0,"",VLOOKUP($A303,EU_Extra!$A:$AD,COLUMN(EU_Extra!F$3),FALSE)),"")</f>
        <v>4755.9107343199994</v>
      </c>
      <c r="H303" s="3">
        <f>IFERROR(IF(VLOOKUP($A303,EU_Extra!$A:$AD,COLUMN(EU_Extra!G$3),FALSE)=0,"",VLOOKUP($A303,EU_Extra!$A:$AD,COLUMN(EU_Extra!G$3),FALSE)),"")</f>
        <v>3347.6193484</v>
      </c>
      <c r="I303" s="3">
        <f>IFERROR(IF(VLOOKUP($A303,EU_Extra!$A:$AD,COLUMN(EU_Extra!H$3),FALSE)=0,"",VLOOKUP($A303,EU_Extra!$A:$AD,COLUMN(EU_Extra!H$3),FALSE)),"")</f>
        <v>4765.3455799200001</v>
      </c>
      <c r="J303" s="3">
        <f>IFERROR(IF(VLOOKUP($A303,EU_Extra!$A:$AD,COLUMN(EU_Extra!I$3),FALSE)=0,"",VLOOKUP($A303,EU_Extra!$A:$AD,COLUMN(EU_Extra!I$3),FALSE)),"")</f>
        <v>6512.2139185999995</v>
      </c>
      <c r="K303" s="3">
        <f>IFERROR(IF(VLOOKUP($A303,EU_Extra!$A:$AD,COLUMN(EU_Extra!J$3),FALSE)=0,"",VLOOKUP($A303,EU_Extra!$A:$AD,COLUMN(EU_Extra!J$3),FALSE)),"")</f>
        <v>1409.8832438399997</v>
      </c>
      <c r="L303" s="3">
        <f>IFERROR(IF(VLOOKUP($A303,EU_Extra!$A:$AD,COLUMN(EU_Extra!K$3),FALSE)=0,"",VLOOKUP($A303,EU_Extra!$A:$AD,COLUMN(EU_Extra!K$3),FALSE)),"")</f>
        <v>1569.2405237199998</v>
      </c>
      <c r="M303" s="3">
        <f>IFERROR(IF(VLOOKUP($A303,EU_Extra!$A:$AD,COLUMN(EU_Extra!L$3),FALSE)=0,"",VLOOKUP($A303,EU_Extra!$A:$AD,COLUMN(EU_Extra!L$3),FALSE)),"")</f>
        <v>1240.7828625199998</v>
      </c>
      <c r="N303" s="3">
        <f>IFERROR(IF(VLOOKUP($A303,EU_Extra!$A:$AD,COLUMN(EU_Extra!M$3),FALSE)=0,"",VLOOKUP($A303,EU_Extra!$A:$AD,COLUMN(EU_Extra!M$3),FALSE)),"")</f>
        <v>2503.7741486799996</v>
      </c>
      <c r="O303" s="3">
        <f>IFERROR(IF(VLOOKUP($A303,EU_Extra!$A:$AD,COLUMN(EU_Extra!N$3),FALSE)=0,"",VLOOKUP($A303,EU_Extra!$A:$AD,COLUMN(EU_Extra!N$3),FALSE)),"")</f>
        <v>1153.52412516</v>
      </c>
      <c r="P303" s="3">
        <f>IFERROR(IF(VLOOKUP($A303,EU_Extra!$A:$AD,COLUMN(EU_Extra!O$3),FALSE)=0,"",VLOOKUP($A303,EU_Extra!$A:$AD,COLUMN(EU_Extra!O$3),FALSE)),"")</f>
        <v>2438.2075259200001</v>
      </c>
      <c r="Q303" s="3">
        <f>IFERROR(IF(VLOOKUP($A303,EU_Extra!$A:$AD,COLUMN(EU_Extra!P$3),FALSE)=0,"",VLOOKUP($A303,EU_Extra!$A:$AD,COLUMN(EU_Extra!P$3),FALSE)),"")</f>
        <v>1750.6501719600001</v>
      </c>
      <c r="R303" s="3">
        <f>IFERROR(IF(VLOOKUP($A303,EU_Extra!$A:$AD,COLUMN(EU_Extra!Q$3),FALSE)=0,"",VLOOKUP($A303,EU_Extra!$A:$AD,COLUMN(EU_Extra!Q$3),FALSE)),"")</f>
        <v>1719.0644971999998</v>
      </c>
      <c r="S303" s="3">
        <f>IFERROR(IF(VLOOKUP($A303,EU_Extra!$A:$AD,COLUMN(EU_Extra!R$3),FALSE)=0,"",VLOOKUP($A303,EU_Extra!$A:$AD,COLUMN(EU_Extra!R$3),FALSE)),"")</f>
        <v>1882.52888884</v>
      </c>
      <c r="T303" s="3">
        <f>IFERROR(IF(VLOOKUP($A303,EU_Extra!$A:$AD,COLUMN(EU_Extra!S$3),FALSE)=0,"",VLOOKUP($A303,EU_Extra!$A:$AD,COLUMN(EU_Extra!S$3),FALSE)),"")</f>
        <v>1917.9257582799999</v>
      </c>
      <c r="U303" s="3">
        <f>IFERROR(IF(VLOOKUP($A303,EU_Extra!$A:$AD,COLUMN(EU_Extra!T$3),FALSE)=0,"",VLOOKUP($A303,EU_Extra!$A:$AD,COLUMN(EU_Extra!T$3),FALSE)),"")</f>
        <v>1833.9716550799999</v>
      </c>
      <c r="V303" s="3">
        <f>IFERROR(IF(VLOOKUP($A303,EU_Extra!$A:$AD,COLUMN(EU_Extra!U$3),FALSE)=0,"",VLOOKUP($A303,EU_Extra!$A:$AD,COLUMN(EU_Extra!U$3),FALSE)),"")</f>
        <v>3903.9999637199999</v>
      </c>
      <c r="W303" s="3">
        <f>IFERROR(IF(VLOOKUP($A303,EU_Extra!$A:$AD,COLUMN(EU_Extra!V$3),FALSE)=0,"",VLOOKUP($A303,EU_Extra!$A:$AD,COLUMN(EU_Extra!V$3),FALSE)),"")</f>
        <v>2100.7100190000001</v>
      </c>
      <c r="X303" s="3">
        <f>IFERROR(IF(VLOOKUP($A303,EU_Extra!$A:$AD,COLUMN(EU_Extra!W$3),FALSE)=0,"",VLOOKUP($A303,EU_Extra!$A:$AD,COLUMN(EU_Extra!W$3),FALSE)),"")</f>
        <v>1197.1111720399999</v>
      </c>
      <c r="Y303" s="3">
        <f>IFERROR(IF(VLOOKUP($A303,EU_Extra!$A:$AD,COLUMN(EU_Extra!X$3),FALSE)=0,"",VLOOKUP($A303,EU_Extra!$A:$AD,COLUMN(EU_Extra!X$3),FALSE)),"")</f>
        <v>1039.04575492</v>
      </c>
      <c r="Z303" s="3">
        <f>IFERROR(IF(VLOOKUP($A303,EU_Extra!$A:$AD,COLUMN(EU_Extra!Y$3),FALSE)=0,"",VLOOKUP($A303,EU_Extra!$A:$AD,COLUMN(EU_Extra!Y$3),FALSE)),"")</f>
        <v>971.6019977599999</v>
      </c>
      <c r="AA303" s="157">
        <f t="shared" si="67"/>
        <v>4875.0596156399997</v>
      </c>
      <c r="AB303" s="3">
        <f t="shared" si="68"/>
        <v>1878.1421007333331</v>
      </c>
      <c r="AC303" s="3">
        <f t="shared" si="69"/>
        <v>2400.6070515866668</v>
      </c>
      <c r="AD303" s="3">
        <f t="shared" si="70"/>
        <v>1445.6223153200001</v>
      </c>
      <c r="AE303" s="3">
        <f>IFERROR(AVERAGE(Y303:Z303),"")</f>
        <v>1005.32387634</v>
      </c>
      <c r="AF303" s="3"/>
      <c r="AG303" s="3"/>
      <c r="AH303" s="3"/>
      <c r="AI303" s="3"/>
      <c r="AJ303" s="3" t="str">
        <f>IFERROR(IF(VLOOKUP($A303,EU_Extra!$A:$AD,COLUMN(EU_Extra!AC$3),FALSE)=0,"",VLOOKUP($A303,EU_Extra!$A:$AD,COLUMN(EU_Extra!AC$3),FALSE)),"")</f>
        <v/>
      </c>
      <c r="AK303" s="3" t="str">
        <f>IFERROR(IF(VLOOKUP($A303,EU_Extra!$A:$AD,COLUMN(EU_Extra!AD$3),FALSE)=0,"",VLOOKUP($A303,EU_Extra!$A:$AD,COLUMN(EU_Extra!AD$3),FALSE)),"")</f>
        <v/>
      </c>
      <c r="AO303" s="90" t="str">
        <f t="shared" si="72"/>
        <v>Ausfuhr_WLD_EU27_extra</v>
      </c>
      <c r="AP303" s="5" t="str">
        <f t="shared" si="73"/>
        <v>Ausfuhr</v>
      </c>
      <c r="AQ303" s="5" t="str">
        <f t="shared" si="74"/>
        <v>WLD_EU27_extra</v>
      </c>
      <c r="AR303" s="5"/>
      <c r="AS303" s="6">
        <f t="shared" si="75"/>
        <v>971.6019977599999</v>
      </c>
      <c r="AT303" s="6">
        <f t="shared" si="76"/>
        <v>1445.6223153200001</v>
      </c>
      <c r="AU303" s="6">
        <f t="shared" si="77"/>
        <v>474.02031756000019</v>
      </c>
      <c r="AV303" s="91">
        <f>IFERROR(IF(OR(AU303/AS303&gt;1000%),"",AU303/AS303),"")</f>
        <v>0.4878749926954043</v>
      </c>
      <c r="AW303" s="92">
        <f t="shared" si="79"/>
        <v>1.0000003</v>
      </c>
      <c r="AX303" s="93">
        <f t="shared" si="80"/>
        <v>1.0000003</v>
      </c>
    </row>
    <row r="304" spans="1:50">
      <c r="A304" s="85"/>
      <c r="B304" s="2"/>
      <c r="D304" s="3" t="str">
        <f>IFERROR(IF(VLOOKUP($A304,EU_Extra!$A:$AD,COLUMN(EU_Extra!#REF!),FALSE)=0,"",VLOOKUP($A304,EU_Extra!$A:$AD,COLUMN(EU_Extra!#REF!),FALSE)),"")</f>
        <v/>
      </c>
      <c r="E304" s="3" t="str">
        <f>IFERROR(IF(VLOOKUP($A304,EU_Extra!$A:$AD,COLUMN(EU_Extra!#REF!),FALSE)=0,"",VLOOKUP($A304,EU_Extra!$A:$AD,COLUMN(EU_Extra!#REF!),FALSE)),"")</f>
        <v/>
      </c>
      <c r="F304" s="3" t="str">
        <f>IFERROR(IF(VLOOKUP($A304,EU_Extra!$A:$AD,COLUMN(EU_Extra!E$3),FALSE)=0,"",VLOOKUP($A304,EU_Extra!$A:$AD,COLUMN(EU_Extra!E$3),FALSE)),"")</f>
        <v/>
      </c>
      <c r="G304" s="3" t="str">
        <f>IFERROR(IF(VLOOKUP($A304,EU_Extra!$A:$AD,COLUMN(EU_Extra!F$3),FALSE)=0,"",VLOOKUP($A304,EU_Extra!$A:$AD,COLUMN(EU_Extra!F$3),FALSE)),"")</f>
        <v/>
      </c>
      <c r="H304" s="3" t="str">
        <f>IFERROR(IF(VLOOKUP($A304,EU_Extra!$A:$AD,COLUMN(EU_Extra!G$3),FALSE)=0,"",VLOOKUP($A304,EU_Extra!$A:$AD,COLUMN(EU_Extra!G$3),FALSE)),"")</f>
        <v/>
      </c>
      <c r="I304" s="3" t="str">
        <f>IFERROR(IF(VLOOKUP($A304,EU_Extra!$A:$AD,COLUMN(EU_Extra!H$3),FALSE)=0,"",VLOOKUP($A304,EU_Extra!$A:$AD,COLUMN(EU_Extra!H$3),FALSE)),"")</f>
        <v/>
      </c>
      <c r="J304" s="3" t="str">
        <f>IFERROR(IF(VLOOKUP($A304,EU_Extra!$A:$AD,COLUMN(EU_Extra!I$3),FALSE)=0,"",VLOOKUP($A304,EU_Extra!$A:$AD,COLUMN(EU_Extra!I$3),FALSE)),"")</f>
        <v/>
      </c>
      <c r="K304" s="3" t="str">
        <f>IFERROR(IF(VLOOKUP($A304,EU_Extra!$A:$AD,COLUMN(EU_Extra!J$3),FALSE)=0,"",VLOOKUP($A304,EU_Extra!$A:$AD,COLUMN(EU_Extra!J$3),FALSE)),"")</f>
        <v/>
      </c>
      <c r="L304" s="3" t="str">
        <f>IFERROR(IF(VLOOKUP($A304,EU_Extra!$A:$AD,COLUMN(EU_Extra!K$3),FALSE)=0,"",VLOOKUP($A304,EU_Extra!$A:$AD,COLUMN(EU_Extra!K$3),FALSE)),"")</f>
        <v/>
      </c>
      <c r="M304" s="3" t="str">
        <f>IFERROR(IF(VLOOKUP($A304,EU_Extra!$A:$AD,COLUMN(EU_Extra!L$3),FALSE)=0,"",VLOOKUP($A304,EU_Extra!$A:$AD,COLUMN(EU_Extra!L$3),FALSE)),"")</f>
        <v/>
      </c>
      <c r="N304" s="3" t="str">
        <f>IFERROR(IF(VLOOKUP($A304,EU_Extra!$A:$AD,COLUMN(EU_Extra!M$3),FALSE)=0,"",VLOOKUP($A304,EU_Extra!$A:$AD,COLUMN(EU_Extra!M$3),FALSE)),"")</f>
        <v/>
      </c>
      <c r="O304" s="3" t="str">
        <f>IFERROR(IF(VLOOKUP($A304,EU_Extra!$A:$AD,COLUMN(EU_Extra!N$3),FALSE)=0,"",VLOOKUP($A304,EU_Extra!$A:$AD,COLUMN(EU_Extra!N$3),FALSE)),"")</f>
        <v/>
      </c>
      <c r="P304" s="3" t="str">
        <f>IFERROR(IF(VLOOKUP($A304,EU_Extra!$A:$AD,COLUMN(EU_Extra!O$3),FALSE)=0,"",VLOOKUP($A304,EU_Extra!$A:$AD,COLUMN(EU_Extra!O$3),FALSE)),"")</f>
        <v/>
      </c>
      <c r="Q304" s="3" t="str">
        <f>IFERROR(IF(VLOOKUP($A304,EU_Extra!$A:$AD,COLUMN(EU_Extra!P$3),FALSE)=0,"",VLOOKUP($A304,EU_Extra!$A:$AD,COLUMN(EU_Extra!P$3),FALSE)),"")</f>
        <v/>
      </c>
      <c r="R304" s="3" t="str">
        <f>IFERROR(IF(VLOOKUP($A304,EU_Extra!$A:$AD,COLUMN(EU_Extra!Q$3),FALSE)=0,"",VLOOKUP($A304,EU_Extra!$A:$AD,COLUMN(EU_Extra!Q$3),FALSE)),"")</f>
        <v/>
      </c>
      <c r="S304" s="3" t="str">
        <f>IFERROR(IF(VLOOKUP($A304,EU_Extra!$A:$AD,COLUMN(EU_Extra!R$3),FALSE)=0,"",VLOOKUP($A304,EU_Extra!$A:$AD,COLUMN(EU_Extra!R$3),FALSE)),"")</f>
        <v/>
      </c>
      <c r="T304" s="3" t="str">
        <f>IFERROR(IF(VLOOKUP($A304,EU_Extra!$A:$AD,COLUMN(EU_Extra!S$3),FALSE)=0,"",VLOOKUP($A304,EU_Extra!$A:$AD,COLUMN(EU_Extra!S$3),FALSE)),"")</f>
        <v/>
      </c>
      <c r="U304" s="3" t="str">
        <f>IFERROR(IF(VLOOKUP($A304,EU_Extra!$A:$AD,COLUMN(EU_Extra!T$3),FALSE)=0,"",VLOOKUP($A304,EU_Extra!$A:$AD,COLUMN(EU_Extra!T$3),FALSE)),"")</f>
        <v/>
      </c>
      <c r="V304" s="3" t="str">
        <f>IFERROR(IF(VLOOKUP($A304,EU_Extra!$A:$AD,COLUMN(EU_Extra!U$3),FALSE)=0,"",VLOOKUP($A304,EU_Extra!$A:$AD,COLUMN(EU_Extra!U$3),FALSE)),"")</f>
        <v/>
      </c>
      <c r="W304" s="3" t="str">
        <f>IFERROR(IF(VLOOKUP($A304,EU_Extra!$A:$AD,COLUMN(EU_Extra!V$3),FALSE)=0,"",VLOOKUP($A304,EU_Extra!$A:$AD,COLUMN(EU_Extra!V$3),FALSE)),"")</f>
        <v/>
      </c>
      <c r="X304" s="3" t="str">
        <f>IFERROR(IF(VLOOKUP($A304,EU_Extra!$A:$AD,COLUMN(EU_Extra!W$3),FALSE)=0,"",VLOOKUP($A304,EU_Extra!$A:$AD,COLUMN(EU_Extra!W$3),FALSE)),"")</f>
        <v/>
      </c>
      <c r="Y304" s="3" t="str">
        <f>IFERROR(IF(VLOOKUP($A304,EU_Extra!$A:$AD,COLUMN(EU_Extra!X$3),FALSE)=0,"",VLOOKUP($A304,EU_Extra!$A:$AD,COLUMN(EU_Extra!X$3),FALSE)),"")</f>
        <v/>
      </c>
      <c r="Z304" s="3"/>
      <c r="AA304" s="157" t="str">
        <f t="shared" ref="AA304:AA324" si="83">IFERROR(AVERAGE(H304:J304),"")</f>
        <v/>
      </c>
      <c r="AB304" s="3" t="str">
        <f t="shared" ref="AB304:AB324" si="84">IFERROR(AVERAGE(S304:U304),"")</f>
        <v/>
      </c>
      <c r="AC304" s="3"/>
      <c r="AD304" s="3" t="str">
        <f t="shared" ref="AD304:AD324" si="85">IFERROR(AVERAGE(V304:X304),"")</f>
        <v/>
      </c>
      <c r="AE304" s="3" t="str">
        <f t="shared" si="71"/>
        <v/>
      </c>
      <c r="AF304" s="3"/>
      <c r="AG304" s="3"/>
      <c r="AH304" s="3"/>
      <c r="AI304" s="3"/>
      <c r="AJ304" s="3" t="str">
        <f>IFERROR(IF(VLOOKUP($A304,EU_Extra!$A:$AD,COLUMN(EU_Extra!AC$3),FALSE)=0,"",VLOOKUP($A304,EU_Extra!$A:$AD,COLUMN(EU_Extra!AC$3),FALSE)),"")</f>
        <v/>
      </c>
      <c r="AK304" s="3" t="str">
        <f>IFERROR(IF(VLOOKUP($A304,EU_Extra!$A:$AD,COLUMN(EU_Extra!AD$3),FALSE)=0,"",VLOOKUP($A304,EU_Extra!$A:$AD,COLUMN(EU_Extra!AD$3),FALSE)),"")</f>
        <v/>
      </c>
      <c r="AO304" s="85" t="str">
        <f t="shared" si="72"/>
        <v>0_0</v>
      </c>
      <c r="AP304" s="2">
        <f t="shared" si="73"/>
        <v>0</v>
      </c>
      <c r="AQ304" s="2">
        <f t="shared" si="74"/>
        <v>0</v>
      </c>
      <c r="AR304" s="2"/>
      <c r="AS304" s="3">
        <f t="shared" si="75"/>
        <v>0</v>
      </c>
      <c r="AT304" s="3" t="str">
        <f t="shared" si="76"/>
        <v/>
      </c>
      <c r="AU304" s="3" t="str">
        <f t="shared" si="77"/>
        <v/>
      </c>
      <c r="AV304" s="15" t="str">
        <f>IFERROR(IF(OR(AU304/AS304&gt;1000%),"",AU304/AS304),"")</f>
        <v/>
      </c>
      <c r="AW304" s="88" t="str">
        <f t="shared" ref="AW261:AW305" si="86">IFERROR(AS304/$AS$305+ROW(A301)*0.0000001%,"")</f>
        <v/>
      </c>
      <c r="AX304" s="89" t="str">
        <f t="shared" ref="AX261:AX305" si="87">IFERROR(AT304/$AT$305+ROW(B301)*0.0000001%,"")</f>
        <v/>
      </c>
    </row>
    <row r="305" spans="1:50">
      <c r="A305" s="85"/>
      <c r="B305" s="2"/>
      <c r="D305" s="3" t="str">
        <f>IFERROR(IF(VLOOKUP($A305,EU_Extra!$A:$AD,COLUMN(EU_Extra!#REF!),FALSE)=0,"",VLOOKUP($A305,EU_Extra!$A:$AD,COLUMN(EU_Extra!#REF!),FALSE)),"")</f>
        <v/>
      </c>
      <c r="E305" s="3" t="str">
        <f>IFERROR(IF(VLOOKUP($A305,EU_Extra!$A:$AD,COLUMN(EU_Extra!#REF!),FALSE)=0,"",VLOOKUP($A305,EU_Extra!$A:$AD,COLUMN(EU_Extra!#REF!),FALSE)),"")</f>
        <v/>
      </c>
      <c r="F305" s="3" t="str">
        <f>IFERROR(IF(VLOOKUP($A305,EU_Extra!$A:$AD,COLUMN(EU_Extra!E$3),FALSE)=0,"",VLOOKUP($A305,EU_Extra!$A:$AD,COLUMN(EU_Extra!E$3),FALSE)),"")</f>
        <v/>
      </c>
      <c r="G305" s="3" t="str">
        <f>IFERROR(IF(VLOOKUP($A305,EU_Extra!$A:$AD,COLUMN(EU_Extra!F$3),FALSE)=0,"",VLOOKUP($A305,EU_Extra!$A:$AD,COLUMN(EU_Extra!F$3),FALSE)),"")</f>
        <v/>
      </c>
      <c r="H305" s="3" t="str">
        <f>IFERROR(IF(VLOOKUP($A305,EU_Extra!$A:$AD,COLUMN(EU_Extra!G$3),FALSE)=0,"",VLOOKUP($A305,EU_Extra!$A:$AD,COLUMN(EU_Extra!G$3),FALSE)),"")</f>
        <v/>
      </c>
      <c r="I305" s="3" t="str">
        <f>IFERROR(IF(VLOOKUP($A305,EU_Extra!$A:$AD,COLUMN(EU_Extra!H$3),FALSE)=0,"",VLOOKUP($A305,EU_Extra!$A:$AD,COLUMN(EU_Extra!H$3),FALSE)),"")</f>
        <v/>
      </c>
      <c r="J305" s="3" t="str">
        <f>IFERROR(IF(VLOOKUP($A305,EU_Extra!$A:$AD,COLUMN(EU_Extra!I$3),FALSE)=0,"",VLOOKUP($A305,EU_Extra!$A:$AD,COLUMN(EU_Extra!I$3),FALSE)),"")</f>
        <v/>
      </c>
      <c r="K305" s="3" t="str">
        <f>IFERROR(IF(VLOOKUP($A305,EU_Extra!$A:$AD,COLUMN(EU_Extra!J$3),FALSE)=0,"",VLOOKUP($A305,EU_Extra!$A:$AD,COLUMN(EU_Extra!J$3),FALSE)),"")</f>
        <v/>
      </c>
      <c r="L305" s="3" t="str">
        <f>IFERROR(IF(VLOOKUP($A305,EU_Extra!$A:$AD,COLUMN(EU_Extra!K$3),FALSE)=0,"",VLOOKUP($A305,EU_Extra!$A:$AD,COLUMN(EU_Extra!K$3),FALSE)),"")</f>
        <v/>
      </c>
      <c r="M305" s="3" t="str">
        <f>IFERROR(IF(VLOOKUP($A305,EU_Extra!$A:$AD,COLUMN(EU_Extra!L$3),FALSE)=0,"",VLOOKUP($A305,EU_Extra!$A:$AD,COLUMN(EU_Extra!L$3),FALSE)),"")</f>
        <v/>
      </c>
      <c r="N305" s="3" t="str">
        <f>IFERROR(IF(VLOOKUP($A305,EU_Extra!$A:$AD,COLUMN(EU_Extra!M$3),FALSE)=0,"",VLOOKUP($A305,EU_Extra!$A:$AD,COLUMN(EU_Extra!M$3),FALSE)),"")</f>
        <v/>
      </c>
      <c r="O305" s="3" t="str">
        <f>IFERROR(IF(VLOOKUP($A305,EU_Extra!$A:$AD,COLUMN(EU_Extra!N$3),FALSE)=0,"",VLOOKUP($A305,EU_Extra!$A:$AD,COLUMN(EU_Extra!N$3),FALSE)),"")</f>
        <v/>
      </c>
      <c r="P305" s="3" t="str">
        <f>IFERROR(IF(VLOOKUP($A305,EU_Extra!$A:$AD,COLUMN(EU_Extra!O$3),FALSE)=0,"",VLOOKUP($A305,EU_Extra!$A:$AD,COLUMN(EU_Extra!O$3),FALSE)),"")</f>
        <v/>
      </c>
      <c r="Q305" s="3" t="str">
        <f>IFERROR(IF(VLOOKUP($A305,EU_Extra!$A:$AD,COLUMN(EU_Extra!P$3),FALSE)=0,"",VLOOKUP($A305,EU_Extra!$A:$AD,COLUMN(EU_Extra!P$3),FALSE)),"")</f>
        <v/>
      </c>
      <c r="R305" s="3" t="str">
        <f>IFERROR(IF(VLOOKUP($A305,EU_Extra!$A:$AD,COLUMN(EU_Extra!Q$3),FALSE)=0,"",VLOOKUP($A305,EU_Extra!$A:$AD,COLUMN(EU_Extra!Q$3),FALSE)),"")</f>
        <v/>
      </c>
      <c r="S305" s="3" t="str">
        <f>IFERROR(IF(VLOOKUP($A305,EU_Extra!$A:$AD,COLUMN(EU_Extra!R$3),FALSE)=0,"",VLOOKUP($A305,EU_Extra!$A:$AD,COLUMN(EU_Extra!R$3),FALSE)),"")</f>
        <v/>
      </c>
      <c r="T305" s="3" t="str">
        <f>IFERROR(IF(VLOOKUP($A305,EU_Extra!$A:$AD,COLUMN(EU_Extra!S$3),FALSE)=0,"",VLOOKUP($A305,EU_Extra!$A:$AD,COLUMN(EU_Extra!S$3),FALSE)),"")</f>
        <v/>
      </c>
      <c r="U305" s="3" t="str">
        <f>IFERROR(IF(VLOOKUP($A305,EU_Extra!$A:$AD,COLUMN(EU_Extra!T$3),FALSE)=0,"",VLOOKUP($A305,EU_Extra!$A:$AD,COLUMN(EU_Extra!T$3),FALSE)),"")</f>
        <v/>
      </c>
      <c r="V305" s="3" t="str">
        <f>IFERROR(IF(VLOOKUP($A305,EU_Extra!$A:$AD,COLUMN(EU_Extra!U$3),FALSE)=0,"",VLOOKUP($A305,EU_Extra!$A:$AD,COLUMN(EU_Extra!U$3),FALSE)),"")</f>
        <v/>
      </c>
      <c r="W305" s="3" t="str">
        <f>IFERROR(IF(VLOOKUP($A305,EU_Extra!$A:$AD,COLUMN(EU_Extra!V$3),FALSE)=0,"",VLOOKUP($A305,EU_Extra!$A:$AD,COLUMN(EU_Extra!V$3),FALSE)),"")</f>
        <v/>
      </c>
      <c r="X305" s="3" t="str">
        <f>IFERROR(IF(VLOOKUP($A305,EU_Extra!$A:$AD,COLUMN(EU_Extra!W$3),FALSE)=0,"",VLOOKUP($A305,EU_Extra!$A:$AD,COLUMN(EU_Extra!W$3),FALSE)),"")</f>
        <v/>
      </c>
      <c r="Y305" s="3" t="str">
        <f>IFERROR(IF(VLOOKUP($A305,EU_Extra!$A:$AD,COLUMN(EU_Extra!X$3),FALSE)=0,"",VLOOKUP($A305,EU_Extra!$A:$AD,COLUMN(EU_Extra!X$3),FALSE)),"")</f>
        <v/>
      </c>
      <c r="Z305" s="3"/>
      <c r="AA305" s="157" t="str">
        <f t="shared" si="83"/>
        <v/>
      </c>
      <c r="AB305" s="3" t="str">
        <f t="shared" si="84"/>
        <v/>
      </c>
      <c r="AC305" s="3"/>
      <c r="AD305" s="3" t="str">
        <f t="shared" si="85"/>
        <v/>
      </c>
      <c r="AE305" s="3" t="str">
        <f t="shared" si="71"/>
        <v/>
      </c>
      <c r="AF305" s="3"/>
      <c r="AG305" s="3"/>
      <c r="AH305" s="3"/>
      <c r="AI305" s="3"/>
      <c r="AJ305" s="3" t="str">
        <f>IFERROR(IF(VLOOKUP($A305,EU_Extra!$A:$AD,COLUMN(EU_Extra!AC$3),FALSE)=0,"",VLOOKUP($A305,EU_Extra!$A:$AD,COLUMN(EU_Extra!AC$3),FALSE)),"")</f>
        <v/>
      </c>
      <c r="AK305" s="3" t="str">
        <f>IFERROR(IF(VLOOKUP($A305,EU_Extra!$A:$AD,COLUMN(EU_Extra!AD$3),FALSE)=0,"",VLOOKUP($A305,EU_Extra!$A:$AD,COLUMN(EU_Extra!AD$3),FALSE)),"")</f>
        <v/>
      </c>
      <c r="AO305" s="94" t="str">
        <f t="shared" si="72"/>
        <v>0_0</v>
      </c>
      <c r="AP305" s="95">
        <f t="shared" si="73"/>
        <v>0</v>
      </c>
      <c r="AQ305" s="95">
        <f t="shared" si="74"/>
        <v>0</v>
      </c>
      <c r="AR305" s="95" t="s">
        <v>246</v>
      </c>
      <c r="AS305" s="96">
        <f t="shared" si="75"/>
        <v>0</v>
      </c>
      <c r="AT305" s="96" t="str">
        <f t="shared" si="76"/>
        <v/>
      </c>
      <c r="AU305" s="96" t="str">
        <f t="shared" si="77"/>
        <v/>
      </c>
      <c r="AV305" s="97" t="str">
        <f>IFERROR(IF(OR(AU305/AS305&gt;1000%),"",AU305/AS305),"")</f>
        <v/>
      </c>
      <c r="AW305" s="98" t="str">
        <f t="shared" si="86"/>
        <v/>
      </c>
      <c r="AX305" s="99" t="str">
        <f t="shared" si="87"/>
        <v/>
      </c>
    </row>
    <row r="306" spans="1:50">
      <c r="A306" s="85"/>
      <c r="B306" s="2"/>
      <c r="D306" s="3"/>
      <c r="E306" s="3"/>
      <c r="F306" s="3" t="str">
        <f>IFERROR(IF(VLOOKUP($A306,EU_Extra!$A:$AD,COLUMN(EU_Extra!E$3),FALSE)=0,"",VLOOKUP($A306,EU_Extra!$A:$AD,COLUMN(EU_Extra!E$3),FALSE)),"")</f>
        <v/>
      </c>
      <c r="G306" s="3" t="str">
        <f>IFERROR(IF(VLOOKUP($A306,EU_Extra!$A:$AD,COLUMN(EU_Extra!F$3),FALSE)=0,"",VLOOKUP($A306,EU_Extra!$A:$AD,COLUMN(EU_Extra!F$3),FALSE)),"")</f>
        <v/>
      </c>
      <c r="H306" s="3" t="str">
        <f>IFERROR(IF(VLOOKUP($A306,EU_Extra!$A:$AD,COLUMN(EU_Extra!G$3),FALSE)=0,"",VLOOKUP($A306,EU_Extra!$A:$AD,COLUMN(EU_Extra!G$3),FALSE)),"")</f>
        <v/>
      </c>
      <c r="I306" s="3" t="str">
        <f>IFERROR(IF(VLOOKUP($A306,EU_Extra!$A:$AD,COLUMN(EU_Extra!H$3),FALSE)=0,"",VLOOKUP($A306,EU_Extra!$A:$AD,COLUMN(EU_Extra!H$3),FALSE)),"")</f>
        <v/>
      </c>
      <c r="J306" s="3" t="str">
        <f>IFERROR(IF(VLOOKUP($A306,EU_Extra!$A:$AD,COLUMN(EU_Extra!I$3),FALSE)=0,"",VLOOKUP($A306,EU_Extra!$A:$AD,COLUMN(EU_Extra!I$3),FALSE)),"")</f>
        <v/>
      </c>
      <c r="K306" s="3" t="str">
        <f>IFERROR(IF(VLOOKUP($A306,EU_Extra!$A:$AD,COLUMN(EU_Extra!J$3),FALSE)=0,"",VLOOKUP($A306,EU_Extra!$A:$AD,COLUMN(EU_Extra!J$3),FALSE)),"")</f>
        <v/>
      </c>
      <c r="L306" s="3" t="str">
        <f>IFERROR(IF(VLOOKUP($A306,EU_Extra!$A:$AD,COLUMN(EU_Extra!K$3),FALSE)=0,"",VLOOKUP($A306,EU_Extra!$A:$AD,COLUMN(EU_Extra!K$3),FALSE)),"")</f>
        <v/>
      </c>
      <c r="M306" s="3" t="str">
        <f>IFERROR(IF(VLOOKUP($A306,EU_Extra!$A:$AD,COLUMN(EU_Extra!L$3),FALSE)=0,"",VLOOKUP($A306,EU_Extra!$A:$AD,COLUMN(EU_Extra!L$3),FALSE)),"")</f>
        <v/>
      </c>
      <c r="N306" s="3" t="str">
        <f>IFERROR(IF(VLOOKUP($A306,EU_Extra!$A:$AD,COLUMN(EU_Extra!M$3),FALSE)=0,"",VLOOKUP($A306,EU_Extra!$A:$AD,COLUMN(EU_Extra!M$3),FALSE)),"")</f>
        <v/>
      </c>
      <c r="O306" s="3" t="str">
        <f>IFERROR(IF(VLOOKUP($A306,EU_Extra!$A:$AD,COLUMN(EU_Extra!N$3),FALSE)=0,"",VLOOKUP($A306,EU_Extra!$A:$AD,COLUMN(EU_Extra!N$3),FALSE)),"")</f>
        <v/>
      </c>
      <c r="P306" s="3" t="str">
        <f>IFERROR(IF(VLOOKUP($A306,EU_Extra!$A:$AD,COLUMN(EU_Extra!O$3),FALSE)=0,"",VLOOKUP($A306,EU_Extra!$A:$AD,COLUMN(EU_Extra!O$3),FALSE)),"")</f>
        <v/>
      </c>
      <c r="Q306" s="3" t="str">
        <f>IFERROR(IF(VLOOKUP($A306,EU_Extra!$A:$AD,COLUMN(EU_Extra!P$3),FALSE)=0,"",VLOOKUP($A306,EU_Extra!$A:$AD,COLUMN(EU_Extra!P$3),FALSE)),"")</f>
        <v/>
      </c>
      <c r="R306" s="3" t="str">
        <f>IFERROR(IF(VLOOKUP($A306,EU_Extra!$A:$AD,COLUMN(EU_Extra!Q$3),FALSE)=0,"",VLOOKUP($A306,EU_Extra!$A:$AD,COLUMN(EU_Extra!Q$3),FALSE)),"")</f>
        <v/>
      </c>
      <c r="S306" s="3" t="str">
        <f>IFERROR(IF(VLOOKUP($A306,EU_Extra!$A:$AD,COLUMN(EU_Extra!R$3),FALSE)=0,"",VLOOKUP($A306,EU_Extra!$A:$AD,COLUMN(EU_Extra!R$3),FALSE)),"")</f>
        <v/>
      </c>
      <c r="T306" s="3" t="str">
        <f>IFERROR(IF(VLOOKUP($A306,EU_Extra!$A:$AD,COLUMN(EU_Extra!S$3),FALSE)=0,"",VLOOKUP($A306,EU_Extra!$A:$AD,COLUMN(EU_Extra!S$3),FALSE)),"")</f>
        <v/>
      </c>
      <c r="U306" s="3" t="str">
        <f>IFERROR(IF(VLOOKUP($A306,EU_Extra!$A:$AD,COLUMN(EU_Extra!T$3),FALSE)=0,"",VLOOKUP($A306,EU_Extra!$A:$AD,COLUMN(EU_Extra!T$3),FALSE)),"")</f>
        <v/>
      </c>
      <c r="V306" s="3" t="str">
        <f>IFERROR(IF(VLOOKUP($A306,EU_Extra!$A:$AD,COLUMN(EU_Extra!U$3),FALSE)=0,"",VLOOKUP($A306,EU_Extra!$A:$AD,COLUMN(EU_Extra!U$3),FALSE)),"")</f>
        <v/>
      </c>
      <c r="W306" s="3" t="str">
        <f>IFERROR(IF(VLOOKUP($A306,EU_Extra!$A:$AD,COLUMN(EU_Extra!V$3),FALSE)=0,"",VLOOKUP($A306,EU_Extra!$A:$AD,COLUMN(EU_Extra!V$3),FALSE)),"")</f>
        <v/>
      </c>
      <c r="X306" s="3" t="str">
        <f>IFERROR(IF(VLOOKUP($A306,EU_Extra!$A:$AD,COLUMN(EU_Extra!W$3),FALSE)=0,"",VLOOKUP($A306,EU_Extra!$A:$AD,COLUMN(EU_Extra!W$3),FALSE)),"")</f>
        <v/>
      </c>
      <c r="Y306" s="1" t="str">
        <f>IFERROR(IF(VLOOKUP($A306,EU_Extra!$A:$AD,COLUMN(EU_Extra!X$3),FALSE)=0,"",VLOOKUP($A306,EU_Extra!$A:$AD,COLUMN(EU_Extra!X$3),FALSE)),"")</f>
        <v/>
      </c>
      <c r="AA306" s="157" t="str">
        <f t="shared" si="83"/>
        <v/>
      </c>
      <c r="AB306" s="3" t="str">
        <f t="shared" si="84"/>
        <v/>
      </c>
      <c r="AC306" s="3"/>
      <c r="AD306" s="3" t="str">
        <f t="shared" si="85"/>
        <v/>
      </c>
      <c r="AE306" s="3" t="str">
        <f t="shared" si="71"/>
        <v/>
      </c>
      <c r="AJ306" s="1" t="str">
        <f>IFERROR(IF(VLOOKUP($A306,EU_Extra!$A:$AD,COLUMN(EU_Extra!AC$3),FALSE)=0,"",VLOOKUP($A306,EU_Extra!$A:$AD,COLUMN(EU_Extra!AC$3),FALSE)),"")</f>
        <v/>
      </c>
      <c r="AK306" s="1" t="str">
        <f>IFERROR(IF(VLOOKUP($A306,EU_Extra!$A:$AD,COLUMN(EU_Extra!AD$3),FALSE)=0,"",VLOOKUP($A306,EU_Extra!$A:$AD,COLUMN(EU_Extra!AD$3),FALSE)),"")</f>
        <v/>
      </c>
      <c r="AO306" s="85"/>
      <c r="AP306" s="2"/>
      <c r="AQ306" s="2"/>
      <c r="AR306" s="2"/>
      <c r="AS306" s="3"/>
      <c r="AT306" s="3"/>
    </row>
    <row r="307" spans="1:50">
      <c r="A307" s="85"/>
      <c r="B307" s="2"/>
      <c r="D307" s="3"/>
      <c r="E307" s="3"/>
      <c r="F307" s="3" t="str">
        <f>IFERROR(IF(VLOOKUP($A307,EU_Extra!$A:$AD,COLUMN(EU_Extra!E$3),FALSE)=0,"",VLOOKUP($A307,EU_Extra!$A:$AD,COLUMN(EU_Extra!E$3),FALSE)),"")</f>
        <v/>
      </c>
      <c r="G307" s="3" t="str">
        <f>IFERROR(IF(VLOOKUP($A307,EU_Extra!$A:$AD,COLUMN(EU_Extra!F$3),FALSE)=0,"",VLOOKUP($A307,EU_Extra!$A:$AD,COLUMN(EU_Extra!F$3),FALSE)),"")</f>
        <v/>
      </c>
      <c r="H307" s="3" t="str">
        <f>IFERROR(IF(VLOOKUP($A307,EU_Extra!$A:$AD,COLUMN(EU_Extra!G$3),FALSE)=0,"",VLOOKUP($A307,EU_Extra!$A:$AD,COLUMN(EU_Extra!G$3),FALSE)),"")</f>
        <v/>
      </c>
      <c r="I307" s="3" t="str">
        <f>IFERROR(IF(VLOOKUP($A307,EU_Extra!$A:$AD,COLUMN(EU_Extra!H$3),FALSE)=0,"",VLOOKUP($A307,EU_Extra!$A:$AD,COLUMN(EU_Extra!H$3),FALSE)),"")</f>
        <v/>
      </c>
      <c r="J307" s="3" t="str">
        <f>IFERROR(IF(VLOOKUP($A307,EU_Extra!$A:$AD,COLUMN(EU_Extra!I$3),FALSE)=0,"",VLOOKUP($A307,EU_Extra!$A:$AD,COLUMN(EU_Extra!I$3),FALSE)),"")</f>
        <v/>
      </c>
      <c r="K307" s="3" t="str">
        <f>IFERROR(IF(VLOOKUP($A307,EU_Extra!$A:$AD,COLUMN(EU_Extra!J$3),FALSE)=0,"",VLOOKUP($A307,EU_Extra!$A:$AD,COLUMN(EU_Extra!J$3),FALSE)),"")</f>
        <v/>
      </c>
      <c r="L307" s="3" t="str">
        <f>IFERROR(IF(VLOOKUP($A307,EU_Extra!$A:$AD,COLUMN(EU_Extra!K$3),FALSE)=0,"",VLOOKUP($A307,EU_Extra!$A:$AD,COLUMN(EU_Extra!K$3),FALSE)),"")</f>
        <v/>
      </c>
      <c r="M307" s="3" t="str">
        <f>IFERROR(IF(VLOOKUP($A307,EU_Extra!$A:$AD,COLUMN(EU_Extra!L$3),FALSE)=0,"",VLOOKUP($A307,EU_Extra!$A:$AD,COLUMN(EU_Extra!L$3),FALSE)),"")</f>
        <v/>
      </c>
      <c r="N307" s="3" t="str">
        <f>IFERROR(IF(VLOOKUP($A307,EU_Extra!$A:$AD,COLUMN(EU_Extra!M$3),FALSE)=0,"",VLOOKUP($A307,EU_Extra!$A:$AD,COLUMN(EU_Extra!M$3),FALSE)),"")</f>
        <v/>
      </c>
      <c r="O307" s="3" t="str">
        <f>IFERROR(IF(VLOOKUP($A307,EU_Extra!$A:$AD,COLUMN(EU_Extra!N$3),FALSE)=0,"",VLOOKUP($A307,EU_Extra!$A:$AD,COLUMN(EU_Extra!N$3),FALSE)),"")</f>
        <v/>
      </c>
      <c r="P307" s="3" t="str">
        <f>IFERROR(IF(VLOOKUP($A307,EU_Extra!$A:$AD,COLUMN(EU_Extra!O$3),FALSE)=0,"",VLOOKUP($A307,EU_Extra!$A:$AD,COLUMN(EU_Extra!O$3),FALSE)),"")</f>
        <v/>
      </c>
      <c r="Q307" s="3" t="str">
        <f>IFERROR(IF(VLOOKUP($A307,EU_Extra!$A:$AD,COLUMN(EU_Extra!P$3),FALSE)=0,"",VLOOKUP($A307,EU_Extra!$A:$AD,COLUMN(EU_Extra!P$3),FALSE)),"")</f>
        <v/>
      </c>
      <c r="R307" s="3" t="str">
        <f>IFERROR(IF(VLOOKUP($A307,EU_Extra!$A:$AD,COLUMN(EU_Extra!Q$3),FALSE)=0,"",VLOOKUP($A307,EU_Extra!$A:$AD,COLUMN(EU_Extra!Q$3),FALSE)),"")</f>
        <v/>
      </c>
      <c r="S307" s="3" t="str">
        <f>IFERROR(IF(VLOOKUP($A307,EU_Extra!$A:$AD,COLUMN(EU_Extra!R$3),FALSE)=0,"",VLOOKUP($A307,EU_Extra!$A:$AD,COLUMN(EU_Extra!R$3),FALSE)),"")</f>
        <v/>
      </c>
      <c r="T307" s="3" t="str">
        <f>IFERROR(IF(VLOOKUP($A307,EU_Extra!$A:$AD,COLUMN(EU_Extra!S$3),FALSE)=0,"",VLOOKUP($A307,EU_Extra!$A:$AD,COLUMN(EU_Extra!S$3),FALSE)),"")</f>
        <v/>
      </c>
      <c r="U307" s="3" t="str">
        <f>IFERROR(IF(VLOOKUP($A307,EU_Extra!$A:$AD,COLUMN(EU_Extra!T$3),FALSE)=0,"",VLOOKUP($A307,EU_Extra!$A:$AD,COLUMN(EU_Extra!T$3),FALSE)),"")</f>
        <v/>
      </c>
      <c r="V307" s="3" t="str">
        <f>IFERROR(IF(VLOOKUP($A307,EU_Extra!$A:$AD,COLUMN(EU_Extra!U$3),FALSE)=0,"",VLOOKUP($A307,EU_Extra!$A:$AD,COLUMN(EU_Extra!U$3),FALSE)),"")</f>
        <v/>
      </c>
      <c r="W307" s="3" t="str">
        <f>IFERROR(IF(VLOOKUP($A307,EU_Extra!$A:$AD,COLUMN(EU_Extra!V$3),FALSE)=0,"",VLOOKUP($A307,EU_Extra!$A:$AD,COLUMN(EU_Extra!V$3),FALSE)),"")</f>
        <v/>
      </c>
      <c r="X307" s="3" t="str">
        <f>IFERROR(IF(VLOOKUP($A307,EU_Extra!$A:$AD,COLUMN(EU_Extra!W$3),FALSE)=0,"",VLOOKUP($A307,EU_Extra!$A:$AD,COLUMN(EU_Extra!W$3),FALSE)),"")</f>
        <v/>
      </c>
      <c r="Y307" s="1" t="str">
        <f>IFERROR(IF(VLOOKUP($A307,EU_Extra!$A:$AD,COLUMN(EU_Extra!X$3),FALSE)=0,"",VLOOKUP($A307,EU_Extra!$A:$AD,COLUMN(EU_Extra!X$3),FALSE)),"")</f>
        <v/>
      </c>
      <c r="AA307" s="157" t="str">
        <f t="shared" si="83"/>
        <v/>
      </c>
      <c r="AB307" s="3" t="str">
        <f t="shared" si="84"/>
        <v/>
      </c>
      <c r="AC307" s="3"/>
      <c r="AD307" s="3" t="str">
        <f t="shared" si="85"/>
        <v/>
      </c>
      <c r="AE307" s="3" t="str">
        <f t="shared" si="71"/>
        <v/>
      </c>
      <c r="AJ307" s="1" t="str">
        <f>IFERROR(IF(VLOOKUP($A307,EU_Extra!$A:$AD,COLUMN(EU_Extra!AC$3),FALSE)=0,"",VLOOKUP($A307,EU_Extra!$A:$AD,COLUMN(EU_Extra!AC$3),FALSE)),"")</f>
        <v/>
      </c>
      <c r="AK307" s="1" t="str">
        <f>IFERROR(IF(VLOOKUP($A307,EU_Extra!$A:$AD,COLUMN(EU_Extra!AD$3),FALSE)=0,"",VLOOKUP($A307,EU_Extra!$A:$AD,COLUMN(EU_Extra!AD$3),FALSE)),"")</f>
        <v/>
      </c>
      <c r="AO307" s="85"/>
      <c r="AP307" s="2"/>
      <c r="AQ307" s="2"/>
      <c r="AR307" s="2"/>
      <c r="AS307" s="3"/>
      <c r="AT307" s="3"/>
    </row>
    <row r="308" spans="1:50">
      <c r="A308" s="85"/>
      <c r="B308" s="2"/>
      <c r="D308" s="3"/>
      <c r="E308" s="3"/>
      <c r="F308" s="3" t="str">
        <f>IFERROR(IF(VLOOKUP($A308,EU_Extra!$A:$AD,COLUMN(EU_Extra!E$3),FALSE)=0,"",VLOOKUP($A308,EU_Extra!$A:$AD,COLUMN(EU_Extra!E$3),FALSE)),"")</f>
        <v/>
      </c>
      <c r="G308" s="3" t="str">
        <f>IFERROR(IF(VLOOKUP($A308,EU_Extra!$A:$AD,COLUMN(EU_Extra!F$3),FALSE)=0,"",VLOOKUP($A308,EU_Extra!$A:$AD,COLUMN(EU_Extra!F$3),FALSE)),"")</f>
        <v/>
      </c>
      <c r="H308" s="3" t="str">
        <f>IFERROR(IF(VLOOKUP($A308,EU_Extra!$A:$AD,COLUMN(EU_Extra!G$3),FALSE)=0,"",VLOOKUP($A308,EU_Extra!$A:$AD,COLUMN(EU_Extra!G$3),FALSE)),"")</f>
        <v/>
      </c>
      <c r="I308" s="3" t="str">
        <f>IFERROR(IF(VLOOKUP($A308,EU_Extra!$A:$AD,COLUMN(EU_Extra!H$3),FALSE)=0,"",VLOOKUP($A308,EU_Extra!$A:$AD,COLUMN(EU_Extra!H$3),FALSE)),"")</f>
        <v/>
      </c>
      <c r="J308" s="3" t="str">
        <f>IFERROR(IF(VLOOKUP($A308,EU_Extra!$A:$AD,COLUMN(EU_Extra!I$3),FALSE)=0,"",VLOOKUP($A308,EU_Extra!$A:$AD,COLUMN(EU_Extra!I$3),FALSE)),"")</f>
        <v/>
      </c>
      <c r="K308" s="3" t="str">
        <f>IFERROR(IF(VLOOKUP($A308,EU_Extra!$A:$AD,COLUMN(EU_Extra!J$3),FALSE)=0,"",VLOOKUP($A308,EU_Extra!$A:$AD,COLUMN(EU_Extra!J$3),FALSE)),"")</f>
        <v/>
      </c>
      <c r="L308" s="3" t="str">
        <f>IFERROR(IF(VLOOKUP($A308,EU_Extra!$A:$AD,COLUMN(EU_Extra!K$3),FALSE)=0,"",VLOOKUP($A308,EU_Extra!$A:$AD,COLUMN(EU_Extra!K$3),FALSE)),"")</f>
        <v/>
      </c>
      <c r="M308" s="3" t="str">
        <f>IFERROR(IF(VLOOKUP($A308,EU_Extra!$A:$AD,COLUMN(EU_Extra!L$3),FALSE)=0,"",VLOOKUP($A308,EU_Extra!$A:$AD,COLUMN(EU_Extra!L$3),FALSE)),"")</f>
        <v/>
      </c>
      <c r="N308" s="3" t="str">
        <f>IFERROR(IF(VLOOKUP($A308,EU_Extra!$A:$AD,COLUMN(EU_Extra!M$3),FALSE)=0,"",VLOOKUP($A308,EU_Extra!$A:$AD,COLUMN(EU_Extra!M$3),FALSE)),"")</f>
        <v/>
      </c>
      <c r="O308" s="3" t="str">
        <f>IFERROR(IF(VLOOKUP($A308,EU_Extra!$A:$AD,COLUMN(EU_Extra!N$3),FALSE)=0,"",VLOOKUP($A308,EU_Extra!$A:$AD,COLUMN(EU_Extra!N$3),FALSE)),"")</f>
        <v/>
      </c>
      <c r="P308" s="3" t="str">
        <f>IFERROR(IF(VLOOKUP($A308,EU_Extra!$A:$AD,COLUMN(EU_Extra!O$3),FALSE)=0,"",VLOOKUP($A308,EU_Extra!$A:$AD,COLUMN(EU_Extra!O$3),FALSE)),"")</f>
        <v/>
      </c>
      <c r="Q308" s="3" t="str">
        <f>IFERROR(IF(VLOOKUP($A308,EU_Extra!$A:$AD,COLUMN(EU_Extra!P$3),FALSE)=0,"",VLOOKUP($A308,EU_Extra!$A:$AD,COLUMN(EU_Extra!P$3),FALSE)),"")</f>
        <v/>
      </c>
      <c r="R308" s="3" t="str">
        <f>IFERROR(IF(VLOOKUP($A308,EU_Extra!$A:$AD,COLUMN(EU_Extra!Q$3),FALSE)=0,"",VLOOKUP($A308,EU_Extra!$A:$AD,COLUMN(EU_Extra!Q$3),FALSE)),"")</f>
        <v/>
      </c>
      <c r="S308" s="3" t="str">
        <f>IFERROR(IF(VLOOKUP($A308,EU_Extra!$A:$AD,COLUMN(EU_Extra!R$3),FALSE)=0,"",VLOOKUP($A308,EU_Extra!$A:$AD,COLUMN(EU_Extra!R$3),FALSE)),"")</f>
        <v/>
      </c>
      <c r="T308" s="3" t="str">
        <f>IFERROR(IF(VLOOKUP($A308,EU_Extra!$A:$AD,COLUMN(EU_Extra!S$3),FALSE)=0,"",VLOOKUP($A308,EU_Extra!$A:$AD,COLUMN(EU_Extra!S$3),FALSE)),"")</f>
        <v/>
      </c>
      <c r="U308" s="3" t="str">
        <f>IFERROR(IF(VLOOKUP($A308,EU_Extra!$A:$AD,COLUMN(EU_Extra!T$3),FALSE)=0,"",VLOOKUP($A308,EU_Extra!$A:$AD,COLUMN(EU_Extra!T$3),FALSE)),"")</f>
        <v/>
      </c>
      <c r="V308" s="3" t="str">
        <f>IFERROR(IF(VLOOKUP($A308,EU_Extra!$A:$AD,COLUMN(EU_Extra!U$3),FALSE)=0,"",VLOOKUP($A308,EU_Extra!$A:$AD,COLUMN(EU_Extra!U$3),FALSE)),"")</f>
        <v/>
      </c>
      <c r="W308" s="3" t="str">
        <f>IFERROR(IF(VLOOKUP($A308,EU_Extra!$A:$AD,COLUMN(EU_Extra!V$3),FALSE)=0,"",VLOOKUP($A308,EU_Extra!$A:$AD,COLUMN(EU_Extra!V$3),FALSE)),"")</f>
        <v/>
      </c>
      <c r="X308" s="3" t="str">
        <f>IFERROR(IF(VLOOKUP($A308,EU_Extra!$A:$AD,COLUMN(EU_Extra!W$3),FALSE)=0,"",VLOOKUP($A308,EU_Extra!$A:$AD,COLUMN(EU_Extra!W$3),FALSE)),"")</f>
        <v/>
      </c>
      <c r="Y308" s="1" t="str">
        <f>IFERROR(IF(VLOOKUP($A308,EU_Extra!$A:$AD,COLUMN(EU_Extra!X$3),FALSE)=0,"",VLOOKUP($A308,EU_Extra!$A:$AD,COLUMN(EU_Extra!X$3),FALSE)),"")</f>
        <v/>
      </c>
      <c r="AA308" s="157" t="str">
        <f t="shared" si="83"/>
        <v/>
      </c>
      <c r="AB308" s="3" t="str">
        <f t="shared" si="84"/>
        <v/>
      </c>
      <c r="AC308" s="3"/>
      <c r="AD308" s="3" t="str">
        <f t="shared" si="85"/>
        <v/>
      </c>
      <c r="AE308" s="3" t="str">
        <f t="shared" si="71"/>
        <v/>
      </c>
      <c r="AJ308" s="1" t="str">
        <f>IFERROR(IF(VLOOKUP($A308,EU_Extra!$A:$AD,COLUMN(EU_Extra!AC$3),FALSE)=0,"",VLOOKUP($A308,EU_Extra!$A:$AD,COLUMN(EU_Extra!AC$3),FALSE)),"")</f>
        <v/>
      </c>
      <c r="AK308" s="1" t="str">
        <f>IFERROR(IF(VLOOKUP($A308,EU_Extra!$A:$AD,COLUMN(EU_Extra!AD$3),FALSE)=0,"",VLOOKUP($A308,EU_Extra!$A:$AD,COLUMN(EU_Extra!AD$3),FALSE)),"")</f>
        <v/>
      </c>
      <c r="AO308" s="85"/>
      <c r="AP308" s="2"/>
      <c r="AQ308" s="2"/>
      <c r="AR308" s="2"/>
      <c r="AS308" s="3"/>
      <c r="AT308" s="3"/>
    </row>
    <row r="309" spans="1:50">
      <c r="A309" s="85"/>
      <c r="B309" s="2"/>
      <c r="D309" s="3"/>
      <c r="E309" s="3"/>
      <c r="F309" s="3" t="str">
        <f>IFERROR(IF(VLOOKUP($A309,EU_Extra!$A:$AD,COLUMN(EU_Extra!E$3),FALSE)=0,"",VLOOKUP($A309,EU_Extra!$A:$AD,COLUMN(EU_Extra!E$3),FALSE)),"")</f>
        <v/>
      </c>
      <c r="G309" s="3" t="str">
        <f>IFERROR(IF(VLOOKUP($A309,EU_Extra!$A:$AD,COLUMN(EU_Extra!F$3),FALSE)=0,"",VLOOKUP($A309,EU_Extra!$A:$AD,COLUMN(EU_Extra!F$3),FALSE)),"")</f>
        <v/>
      </c>
      <c r="H309" s="3" t="str">
        <f>IFERROR(IF(VLOOKUP($A309,EU_Extra!$A:$AD,COLUMN(EU_Extra!G$3),FALSE)=0,"",VLOOKUP($A309,EU_Extra!$A:$AD,COLUMN(EU_Extra!G$3),FALSE)),"")</f>
        <v/>
      </c>
      <c r="I309" s="3" t="str">
        <f>IFERROR(IF(VLOOKUP($A309,EU_Extra!$A:$AD,COLUMN(EU_Extra!H$3),FALSE)=0,"",VLOOKUP($A309,EU_Extra!$A:$AD,COLUMN(EU_Extra!H$3),FALSE)),"")</f>
        <v/>
      </c>
      <c r="J309" s="3" t="str">
        <f>IFERROR(IF(VLOOKUP($A309,EU_Extra!$A:$AD,COLUMN(EU_Extra!I$3),FALSE)=0,"",VLOOKUP($A309,EU_Extra!$A:$AD,COLUMN(EU_Extra!I$3),FALSE)),"")</f>
        <v/>
      </c>
      <c r="K309" s="3" t="str">
        <f>IFERROR(IF(VLOOKUP($A309,EU_Extra!$A:$AD,COLUMN(EU_Extra!J$3),FALSE)=0,"",VLOOKUP($A309,EU_Extra!$A:$AD,COLUMN(EU_Extra!J$3),FALSE)),"")</f>
        <v/>
      </c>
      <c r="L309" s="3" t="str">
        <f>IFERROR(IF(VLOOKUP($A309,EU_Extra!$A:$AD,COLUMN(EU_Extra!K$3),FALSE)=0,"",VLOOKUP($A309,EU_Extra!$A:$AD,COLUMN(EU_Extra!K$3),FALSE)),"")</f>
        <v/>
      </c>
      <c r="M309" s="3" t="str">
        <f>IFERROR(IF(VLOOKUP($A309,EU_Extra!$A:$AD,COLUMN(EU_Extra!L$3),FALSE)=0,"",VLOOKUP($A309,EU_Extra!$A:$AD,COLUMN(EU_Extra!L$3),FALSE)),"")</f>
        <v/>
      </c>
      <c r="N309" s="3" t="str">
        <f>IFERROR(IF(VLOOKUP($A309,EU_Extra!$A:$AD,COLUMN(EU_Extra!M$3),FALSE)=0,"",VLOOKUP($A309,EU_Extra!$A:$AD,COLUMN(EU_Extra!M$3),FALSE)),"")</f>
        <v/>
      </c>
      <c r="O309" s="3" t="str">
        <f>IFERROR(IF(VLOOKUP($A309,EU_Extra!$A:$AD,COLUMN(EU_Extra!N$3),FALSE)=0,"",VLOOKUP($A309,EU_Extra!$A:$AD,COLUMN(EU_Extra!N$3),FALSE)),"")</f>
        <v/>
      </c>
      <c r="P309" s="3" t="str">
        <f>IFERROR(IF(VLOOKUP($A309,EU_Extra!$A:$AD,COLUMN(EU_Extra!O$3),FALSE)=0,"",VLOOKUP($A309,EU_Extra!$A:$AD,COLUMN(EU_Extra!O$3),FALSE)),"")</f>
        <v/>
      </c>
      <c r="Q309" s="3" t="str">
        <f>IFERROR(IF(VLOOKUP($A309,EU_Extra!$A:$AD,COLUMN(EU_Extra!P$3),FALSE)=0,"",VLOOKUP($A309,EU_Extra!$A:$AD,COLUMN(EU_Extra!P$3),FALSE)),"")</f>
        <v/>
      </c>
      <c r="R309" s="3" t="str">
        <f>IFERROR(IF(VLOOKUP($A309,EU_Extra!$A:$AD,COLUMN(EU_Extra!Q$3),FALSE)=0,"",VLOOKUP($A309,EU_Extra!$A:$AD,COLUMN(EU_Extra!Q$3),FALSE)),"")</f>
        <v/>
      </c>
      <c r="S309" s="3" t="str">
        <f>IFERROR(IF(VLOOKUP($A309,EU_Extra!$A:$AD,COLUMN(EU_Extra!R$3),FALSE)=0,"",VLOOKUP($A309,EU_Extra!$A:$AD,COLUMN(EU_Extra!R$3),FALSE)),"")</f>
        <v/>
      </c>
      <c r="T309" s="3" t="str">
        <f>IFERROR(IF(VLOOKUP($A309,EU_Extra!$A:$AD,COLUMN(EU_Extra!S$3),FALSE)=0,"",VLOOKUP($A309,EU_Extra!$A:$AD,COLUMN(EU_Extra!S$3),FALSE)),"")</f>
        <v/>
      </c>
      <c r="U309" s="3" t="str">
        <f>IFERROR(IF(VLOOKUP($A309,EU_Extra!$A:$AD,COLUMN(EU_Extra!T$3),FALSE)=0,"",VLOOKUP($A309,EU_Extra!$A:$AD,COLUMN(EU_Extra!T$3),FALSE)),"")</f>
        <v/>
      </c>
      <c r="V309" s="3" t="str">
        <f>IFERROR(IF(VLOOKUP($A309,EU_Extra!$A:$AD,COLUMN(EU_Extra!U$3),FALSE)=0,"",VLOOKUP($A309,EU_Extra!$A:$AD,COLUMN(EU_Extra!U$3),FALSE)),"")</f>
        <v/>
      </c>
      <c r="W309" s="3" t="str">
        <f>IFERROR(IF(VLOOKUP($A309,EU_Extra!$A:$AD,COLUMN(EU_Extra!V$3),FALSE)=0,"",VLOOKUP($A309,EU_Extra!$A:$AD,COLUMN(EU_Extra!V$3),FALSE)),"")</f>
        <v/>
      </c>
      <c r="X309" s="3" t="str">
        <f>IFERROR(IF(VLOOKUP($A309,EU_Extra!$A:$AD,COLUMN(EU_Extra!W$3),FALSE)=0,"",VLOOKUP($A309,EU_Extra!$A:$AD,COLUMN(EU_Extra!W$3),FALSE)),"")</f>
        <v/>
      </c>
      <c r="Y309" s="1" t="str">
        <f>IFERROR(IF(VLOOKUP($A309,EU_Extra!$A:$AD,COLUMN(EU_Extra!X$3),FALSE)=0,"",VLOOKUP($A309,EU_Extra!$A:$AD,COLUMN(EU_Extra!X$3),FALSE)),"")</f>
        <v/>
      </c>
      <c r="AA309" s="157" t="str">
        <f t="shared" si="83"/>
        <v/>
      </c>
      <c r="AB309" s="3" t="str">
        <f t="shared" si="84"/>
        <v/>
      </c>
      <c r="AC309" s="3"/>
      <c r="AD309" s="3" t="str">
        <f t="shared" si="85"/>
        <v/>
      </c>
      <c r="AE309" s="3" t="str">
        <f t="shared" si="71"/>
        <v/>
      </c>
      <c r="AJ309" s="1" t="str">
        <f>IFERROR(IF(VLOOKUP($A309,EU_Extra!$A:$AD,COLUMN(EU_Extra!AC$3),FALSE)=0,"",VLOOKUP($A309,EU_Extra!$A:$AD,COLUMN(EU_Extra!AC$3),FALSE)),"")</f>
        <v/>
      </c>
      <c r="AK309" s="1" t="str">
        <f>IFERROR(IF(VLOOKUP($A309,EU_Extra!$A:$AD,COLUMN(EU_Extra!AD$3),FALSE)=0,"",VLOOKUP($A309,EU_Extra!$A:$AD,COLUMN(EU_Extra!AD$3),FALSE)),"")</f>
        <v/>
      </c>
      <c r="AO309" s="85"/>
      <c r="AP309" s="2"/>
      <c r="AQ309" s="2"/>
      <c r="AR309" s="2"/>
      <c r="AS309" s="3"/>
      <c r="AT309" s="3"/>
    </row>
    <row r="310" spans="1:50">
      <c r="A310" s="85"/>
      <c r="B310" s="2"/>
      <c r="D310" s="3"/>
      <c r="E310" s="3"/>
      <c r="F310" s="3" t="str">
        <f>IFERROR(IF(VLOOKUP($A310,EU_Extra!$A:$AD,COLUMN(EU_Extra!E$3),FALSE)=0,"",VLOOKUP($A310,EU_Extra!$A:$AD,COLUMN(EU_Extra!E$3),FALSE)),"")</f>
        <v/>
      </c>
      <c r="G310" s="3" t="str">
        <f>IFERROR(IF(VLOOKUP($A310,EU_Extra!$A:$AD,COLUMN(EU_Extra!F$3),FALSE)=0,"",VLOOKUP($A310,EU_Extra!$A:$AD,COLUMN(EU_Extra!F$3),FALSE)),"")</f>
        <v/>
      </c>
      <c r="H310" s="3" t="str">
        <f>IFERROR(IF(VLOOKUP($A310,EU_Extra!$A:$AD,COLUMN(EU_Extra!G$3),FALSE)=0,"",VLOOKUP($A310,EU_Extra!$A:$AD,COLUMN(EU_Extra!G$3),FALSE)),"")</f>
        <v/>
      </c>
      <c r="I310" s="3" t="str">
        <f>IFERROR(IF(VLOOKUP($A310,EU_Extra!$A:$AD,COLUMN(EU_Extra!H$3),FALSE)=0,"",VLOOKUP($A310,EU_Extra!$A:$AD,COLUMN(EU_Extra!H$3),FALSE)),"")</f>
        <v/>
      </c>
      <c r="J310" s="3" t="str">
        <f>IFERROR(IF(VLOOKUP($A310,EU_Extra!$A:$AD,COLUMN(EU_Extra!I$3),FALSE)=0,"",VLOOKUP($A310,EU_Extra!$A:$AD,COLUMN(EU_Extra!I$3),FALSE)),"")</f>
        <v/>
      </c>
      <c r="K310" s="3" t="str">
        <f>IFERROR(IF(VLOOKUP($A310,EU_Extra!$A:$AD,COLUMN(EU_Extra!J$3),FALSE)=0,"",VLOOKUP($A310,EU_Extra!$A:$AD,COLUMN(EU_Extra!J$3),FALSE)),"")</f>
        <v/>
      </c>
      <c r="L310" s="3" t="str">
        <f>IFERROR(IF(VLOOKUP($A310,EU_Extra!$A:$AD,COLUMN(EU_Extra!K$3),FALSE)=0,"",VLOOKUP($A310,EU_Extra!$A:$AD,COLUMN(EU_Extra!K$3),FALSE)),"")</f>
        <v/>
      </c>
      <c r="M310" s="3" t="str">
        <f>IFERROR(IF(VLOOKUP($A310,EU_Extra!$A:$AD,COLUMN(EU_Extra!L$3),FALSE)=0,"",VLOOKUP($A310,EU_Extra!$A:$AD,COLUMN(EU_Extra!L$3),FALSE)),"")</f>
        <v/>
      </c>
      <c r="N310" s="3" t="str">
        <f>IFERROR(IF(VLOOKUP($A310,EU_Extra!$A:$AD,COLUMN(EU_Extra!M$3),FALSE)=0,"",VLOOKUP($A310,EU_Extra!$A:$AD,COLUMN(EU_Extra!M$3),FALSE)),"")</f>
        <v/>
      </c>
      <c r="O310" s="3" t="str">
        <f>IFERROR(IF(VLOOKUP($A310,EU_Extra!$A:$AD,COLUMN(EU_Extra!N$3),FALSE)=0,"",VLOOKUP($A310,EU_Extra!$A:$AD,COLUMN(EU_Extra!N$3),FALSE)),"")</f>
        <v/>
      </c>
      <c r="P310" s="3" t="str">
        <f>IFERROR(IF(VLOOKUP($A310,EU_Extra!$A:$AD,COLUMN(EU_Extra!O$3),FALSE)=0,"",VLOOKUP($A310,EU_Extra!$A:$AD,COLUMN(EU_Extra!O$3),FALSE)),"")</f>
        <v/>
      </c>
      <c r="Q310" s="3" t="str">
        <f>IFERROR(IF(VLOOKUP($A310,EU_Extra!$A:$AD,COLUMN(EU_Extra!P$3),FALSE)=0,"",VLOOKUP($A310,EU_Extra!$A:$AD,COLUMN(EU_Extra!P$3),FALSE)),"")</f>
        <v/>
      </c>
      <c r="R310" s="3" t="str">
        <f>IFERROR(IF(VLOOKUP($A310,EU_Extra!$A:$AD,COLUMN(EU_Extra!Q$3),FALSE)=0,"",VLOOKUP($A310,EU_Extra!$A:$AD,COLUMN(EU_Extra!Q$3),FALSE)),"")</f>
        <v/>
      </c>
      <c r="S310" s="3" t="str">
        <f>IFERROR(IF(VLOOKUP($A310,EU_Extra!$A:$AD,COLUMN(EU_Extra!R$3),FALSE)=0,"",VLOOKUP($A310,EU_Extra!$A:$AD,COLUMN(EU_Extra!R$3),FALSE)),"")</f>
        <v/>
      </c>
      <c r="T310" s="3" t="str">
        <f>IFERROR(IF(VLOOKUP($A310,EU_Extra!$A:$AD,COLUMN(EU_Extra!S$3),FALSE)=0,"",VLOOKUP($A310,EU_Extra!$A:$AD,COLUMN(EU_Extra!S$3),FALSE)),"")</f>
        <v/>
      </c>
      <c r="U310" s="3" t="str">
        <f>IFERROR(IF(VLOOKUP($A310,EU_Extra!$A:$AD,COLUMN(EU_Extra!T$3),FALSE)=0,"",VLOOKUP($A310,EU_Extra!$A:$AD,COLUMN(EU_Extra!T$3),FALSE)),"")</f>
        <v/>
      </c>
      <c r="V310" s="3" t="str">
        <f>IFERROR(IF(VLOOKUP($A310,EU_Extra!$A:$AD,COLUMN(EU_Extra!U$3),FALSE)=0,"",VLOOKUP($A310,EU_Extra!$A:$AD,COLUMN(EU_Extra!U$3),FALSE)),"")</f>
        <v/>
      </c>
      <c r="W310" s="3" t="str">
        <f>IFERROR(IF(VLOOKUP($A310,EU_Extra!$A:$AD,COLUMN(EU_Extra!V$3),FALSE)=0,"",VLOOKUP($A310,EU_Extra!$A:$AD,COLUMN(EU_Extra!V$3),FALSE)),"")</f>
        <v/>
      </c>
      <c r="X310" s="3" t="str">
        <f>IFERROR(IF(VLOOKUP($A310,EU_Extra!$A:$AD,COLUMN(EU_Extra!W$3),FALSE)=0,"",VLOOKUP($A310,EU_Extra!$A:$AD,COLUMN(EU_Extra!W$3),FALSE)),"")</f>
        <v/>
      </c>
      <c r="Y310" s="1" t="str">
        <f>IFERROR(IF(VLOOKUP($A310,EU_Extra!$A:$AD,COLUMN(EU_Extra!X$3),FALSE)=0,"",VLOOKUP($A310,EU_Extra!$A:$AD,COLUMN(EU_Extra!X$3),FALSE)),"")</f>
        <v/>
      </c>
      <c r="AA310" s="157" t="str">
        <f t="shared" si="83"/>
        <v/>
      </c>
      <c r="AB310" s="3" t="str">
        <f t="shared" si="84"/>
        <v/>
      </c>
      <c r="AC310" s="3"/>
      <c r="AD310" s="3" t="str">
        <f t="shared" si="85"/>
        <v/>
      </c>
      <c r="AE310" s="3" t="str">
        <f t="shared" si="71"/>
        <v/>
      </c>
      <c r="AJ310" s="1" t="str">
        <f>IFERROR(IF(VLOOKUP($A310,EU_Extra!$A:$AD,COLUMN(EU_Extra!AC$3),FALSE)=0,"",VLOOKUP($A310,EU_Extra!$A:$AD,COLUMN(EU_Extra!AC$3),FALSE)),"")</f>
        <v/>
      </c>
      <c r="AK310" s="1" t="str">
        <f>IFERROR(IF(VLOOKUP($A310,EU_Extra!$A:$AD,COLUMN(EU_Extra!AD$3),FALSE)=0,"",VLOOKUP($A310,EU_Extra!$A:$AD,COLUMN(EU_Extra!AD$3),FALSE)),"")</f>
        <v/>
      </c>
      <c r="AO310" s="85"/>
      <c r="AP310" s="2"/>
      <c r="AQ310" s="2"/>
      <c r="AR310" s="2"/>
      <c r="AS310" s="3"/>
      <c r="AT310" s="3"/>
    </row>
    <row r="311" spans="1:50">
      <c r="A311" s="85"/>
      <c r="B311" s="2"/>
      <c r="D311" s="3"/>
      <c r="E311" s="3"/>
      <c r="F311" s="3" t="str">
        <f>IFERROR(IF(VLOOKUP($A311,EU_Extra!$A:$AD,COLUMN(EU_Extra!E$3),FALSE)=0,"",VLOOKUP($A311,EU_Extra!$A:$AD,COLUMN(EU_Extra!E$3),FALSE)),"")</f>
        <v/>
      </c>
      <c r="G311" s="3" t="str">
        <f>IFERROR(IF(VLOOKUP($A311,EU_Extra!$A:$AD,COLUMN(EU_Extra!F$3),FALSE)=0,"",VLOOKUP($A311,EU_Extra!$A:$AD,COLUMN(EU_Extra!F$3),FALSE)),"")</f>
        <v/>
      </c>
      <c r="H311" s="3" t="str">
        <f>IFERROR(IF(VLOOKUP($A311,EU_Extra!$A:$AD,COLUMN(EU_Extra!G$3),FALSE)=0,"",VLOOKUP($A311,EU_Extra!$A:$AD,COLUMN(EU_Extra!G$3),FALSE)),"")</f>
        <v/>
      </c>
      <c r="I311" s="3" t="str">
        <f>IFERROR(IF(VLOOKUP($A311,EU_Extra!$A:$AD,COLUMN(EU_Extra!H$3),FALSE)=0,"",VLOOKUP($A311,EU_Extra!$A:$AD,COLUMN(EU_Extra!H$3),FALSE)),"")</f>
        <v/>
      </c>
      <c r="J311" s="3" t="str">
        <f>IFERROR(IF(VLOOKUP($A311,EU_Extra!$A:$AD,COLUMN(EU_Extra!I$3),FALSE)=0,"",VLOOKUP($A311,EU_Extra!$A:$AD,COLUMN(EU_Extra!I$3),FALSE)),"")</f>
        <v/>
      </c>
      <c r="K311" s="3" t="str">
        <f>IFERROR(IF(VLOOKUP($A311,EU_Extra!$A:$AD,COLUMN(EU_Extra!J$3),FALSE)=0,"",VLOOKUP($A311,EU_Extra!$A:$AD,COLUMN(EU_Extra!J$3),FALSE)),"")</f>
        <v/>
      </c>
      <c r="L311" s="3" t="str">
        <f>IFERROR(IF(VLOOKUP($A311,EU_Extra!$A:$AD,COLUMN(EU_Extra!K$3),FALSE)=0,"",VLOOKUP($A311,EU_Extra!$A:$AD,COLUMN(EU_Extra!K$3),FALSE)),"")</f>
        <v/>
      </c>
      <c r="M311" s="3" t="str">
        <f>IFERROR(IF(VLOOKUP($A311,EU_Extra!$A:$AD,COLUMN(EU_Extra!L$3),FALSE)=0,"",VLOOKUP($A311,EU_Extra!$A:$AD,COLUMN(EU_Extra!L$3),FALSE)),"")</f>
        <v/>
      </c>
      <c r="N311" s="3" t="str">
        <f>IFERROR(IF(VLOOKUP($A311,EU_Extra!$A:$AD,COLUMN(EU_Extra!M$3),FALSE)=0,"",VLOOKUP($A311,EU_Extra!$A:$AD,COLUMN(EU_Extra!M$3),FALSE)),"")</f>
        <v/>
      </c>
      <c r="O311" s="3" t="str">
        <f>IFERROR(IF(VLOOKUP($A311,EU_Extra!$A:$AD,COLUMN(EU_Extra!N$3),FALSE)=0,"",VLOOKUP($A311,EU_Extra!$A:$AD,COLUMN(EU_Extra!N$3),FALSE)),"")</f>
        <v/>
      </c>
      <c r="P311" s="3" t="str">
        <f>IFERROR(IF(VLOOKUP($A311,EU_Extra!$A:$AD,COLUMN(EU_Extra!O$3),FALSE)=0,"",VLOOKUP($A311,EU_Extra!$A:$AD,COLUMN(EU_Extra!O$3),FALSE)),"")</f>
        <v/>
      </c>
      <c r="Q311" s="3" t="str">
        <f>IFERROR(IF(VLOOKUP($A311,EU_Extra!$A:$AD,COLUMN(EU_Extra!P$3),FALSE)=0,"",VLOOKUP($A311,EU_Extra!$A:$AD,COLUMN(EU_Extra!P$3),FALSE)),"")</f>
        <v/>
      </c>
      <c r="R311" s="3" t="str">
        <f>IFERROR(IF(VLOOKUP($A311,EU_Extra!$A:$AD,COLUMN(EU_Extra!Q$3),FALSE)=0,"",VLOOKUP($A311,EU_Extra!$A:$AD,COLUMN(EU_Extra!Q$3),FALSE)),"")</f>
        <v/>
      </c>
      <c r="S311" s="3" t="str">
        <f>IFERROR(IF(VLOOKUP($A311,EU_Extra!$A:$AD,COLUMN(EU_Extra!R$3),FALSE)=0,"",VLOOKUP($A311,EU_Extra!$A:$AD,COLUMN(EU_Extra!R$3),FALSE)),"")</f>
        <v/>
      </c>
      <c r="T311" s="3" t="str">
        <f>IFERROR(IF(VLOOKUP($A311,EU_Extra!$A:$AD,COLUMN(EU_Extra!S$3),FALSE)=0,"",VLOOKUP($A311,EU_Extra!$A:$AD,COLUMN(EU_Extra!S$3),FALSE)),"")</f>
        <v/>
      </c>
      <c r="U311" s="3" t="str">
        <f>IFERROR(IF(VLOOKUP($A311,EU_Extra!$A:$AD,COLUMN(EU_Extra!T$3),FALSE)=0,"",VLOOKUP($A311,EU_Extra!$A:$AD,COLUMN(EU_Extra!T$3),FALSE)),"")</f>
        <v/>
      </c>
      <c r="V311" s="3" t="str">
        <f>IFERROR(IF(VLOOKUP($A311,EU_Extra!$A:$AD,COLUMN(EU_Extra!U$3),FALSE)=0,"",VLOOKUP($A311,EU_Extra!$A:$AD,COLUMN(EU_Extra!U$3),FALSE)),"")</f>
        <v/>
      </c>
      <c r="W311" s="3" t="str">
        <f>IFERROR(IF(VLOOKUP($A311,EU_Extra!$A:$AD,COLUMN(EU_Extra!V$3),FALSE)=0,"",VLOOKUP($A311,EU_Extra!$A:$AD,COLUMN(EU_Extra!V$3),FALSE)),"")</f>
        <v/>
      </c>
      <c r="X311" s="3" t="str">
        <f>IFERROR(IF(VLOOKUP($A311,EU_Extra!$A:$AD,COLUMN(EU_Extra!W$3),FALSE)=0,"",VLOOKUP($A311,EU_Extra!$A:$AD,COLUMN(EU_Extra!W$3),FALSE)),"")</f>
        <v/>
      </c>
      <c r="Y311" s="1" t="str">
        <f>IFERROR(IF(VLOOKUP($A311,EU_Extra!$A:$AD,COLUMN(EU_Extra!X$3),FALSE)=0,"",VLOOKUP($A311,EU_Extra!$A:$AD,COLUMN(EU_Extra!X$3),FALSE)),"")</f>
        <v/>
      </c>
      <c r="AA311" s="157" t="str">
        <f t="shared" si="83"/>
        <v/>
      </c>
      <c r="AB311" s="3" t="str">
        <f t="shared" si="84"/>
        <v/>
      </c>
      <c r="AC311" s="3"/>
      <c r="AD311" s="3" t="str">
        <f t="shared" si="85"/>
        <v/>
      </c>
      <c r="AE311" s="3" t="str">
        <f t="shared" si="71"/>
        <v/>
      </c>
      <c r="AJ311" s="1" t="str">
        <f>IFERROR(IF(VLOOKUP($A311,EU_Extra!$A:$AD,COLUMN(EU_Extra!AC$3),FALSE)=0,"",VLOOKUP($A311,EU_Extra!$A:$AD,COLUMN(EU_Extra!AC$3),FALSE)),"")</f>
        <v/>
      </c>
      <c r="AK311" s="1" t="str">
        <f>IFERROR(IF(VLOOKUP($A311,EU_Extra!$A:$AD,COLUMN(EU_Extra!AD$3),FALSE)=0,"",VLOOKUP($A311,EU_Extra!$A:$AD,COLUMN(EU_Extra!AD$3),FALSE)),"")</f>
        <v/>
      </c>
      <c r="AO311" s="85"/>
      <c r="AP311" s="2"/>
      <c r="AQ311" s="2"/>
      <c r="AR311" s="2"/>
      <c r="AS311" s="3"/>
      <c r="AT311" s="3"/>
    </row>
    <row r="312" spans="1:50">
      <c r="A312" s="85"/>
      <c r="B312" s="2"/>
      <c r="D312" s="3"/>
      <c r="E312" s="3"/>
      <c r="F312" s="3" t="str">
        <f>IFERROR(IF(VLOOKUP($A312,EU_Extra!$A:$AD,COLUMN(EU_Extra!E$3),FALSE)=0,"",VLOOKUP($A312,EU_Extra!$A:$AD,COLUMN(EU_Extra!E$3),FALSE)),"")</f>
        <v/>
      </c>
      <c r="G312" s="3" t="str">
        <f>IFERROR(IF(VLOOKUP($A312,EU_Extra!$A:$AD,COLUMN(EU_Extra!F$3),FALSE)=0,"",VLOOKUP($A312,EU_Extra!$A:$AD,COLUMN(EU_Extra!F$3),FALSE)),"")</f>
        <v/>
      </c>
      <c r="H312" s="3" t="str">
        <f>IFERROR(IF(VLOOKUP($A312,EU_Extra!$A:$AD,COLUMN(EU_Extra!G$3),FALSE)=0,"",VLOOKUP($A312,EU_Extra!$A:$AD,COLUMN(EU_Extra!G$3),FALSE)),"")</f>
        <v/>
      </c>
      <c r="I312" s="3" t="str">
        <f>IFERROR(IF(VLOOKUP($A312,EU_Extra!$A:$AD,COLUMN(EU_Extra!H$3),FALSE)=0,"",VLOOKUP($A312,EU_Extra!$A:$AD,COLUMN(EU_Extra!H$3),FALSE)),"")</f>
        <v/>
      </c>
      <c r="J312" s="3" t="str">
        <f>IFERROR(IF(VLOOKUP($A312,EU_Extra!$A:$AD,COLUMN(EU_Extra!I$3),FALSE)=0,"",VLOOKUP($A312,EU_Extra!$A:$AD,COLUMN(EU_Extra!I$3),FALSE)),"")</f>
        <v/>
      </c>
      <c r="K312" s="3" t="str">
        <f>IFERROR(IF(VLOOKUP($A312,EU_Extra!$A:$AD,COLUMN(EU_Extra!J$3),FALSE)=0,"",VLOOKUP($A312,EU_Extra!$A:$AD,COLUMN(EU_Extra!J$3),FALSE)),"")</f>
        <v/>
      </c>
      <c r="L312" s="3" t="str">
        <f>IFERROR(IF(VLOOKUP($A312,EU_Extra!$A:$AD,COLUMN(EU_Extra!K$3),FALSE)=0,"",VLOOKUP($A312,EU_Extra!$A:$AD,COLUMN(EU_Extra!K$3),FALSE)),"")</f>
        <v/>
      </c>
      <c r="M312" s="3" t="str">
        <f>IFERROR(IF(VLOOKUP($A312,EU_Extra!$A:$AD,COLUMN(EU_Extra!L$3),FALSE)=0,"",VLOOKUP($A312,EU_Extra!$A:$AD,COLUMN(EU_Extra!L$3),FALSE)),"")</f>
        <v/>
      </c>
      <c r="N312" s="3" t="str">
        <f>IFERROR(IF(VLOOKUP($A312,EU_Extra!$A:$AD,COLUMN(EU_Extra!M$3),FALSE)=0,"",VLOOKUP($A312,EU_Extra!$A:$AD,COLUMN(EU_Extra!M$3),FALSE)),"")</f>
        <v/>
      </c>
      <c r="O312" s="3" t="str">
        <f>IFERROR(IF(VLOOKUP($A312,EU_Extra!$A:$AD,COLUMN(EU_Extra!N$3),FALSE)=0,"",VLOOKUP($A312,EU_Extra!$A:$AD,COLUMN(EU_Extra!N$3),FALSE)),"")</f>
        <v/>
      </c>
      <c r="P312" s="3" t="str">
        <f>IFERROR(IF(VLOOKUP($A312,EU_Extra!$A:$AD,COLUMN(EU_Extra!O$3),FALSE)=0,"",VLOOKUP($A312,EU_Extra!$A:$AD,COLUMN(EU_Extra!O$3),FALSE)),"")</f>
        <v/>
      </c>
      <c r="Q312" s="3" t="str">
        <f>IFERROR(IF(VLOOKUP($A312,EU_Extra!$A:$AD,COLUMN(EU_Extra!P$3),FALSE)=0,"",VLOOKUP($A312,EU_Extra!$A:$AD,COLUMN(EU_Extra!P$3),FALSE)),"")</f>
        <v/>
      </c>
      <c r="R312" s="3" t="str">
        <f>IFERROR(IF(VLOOKUP($A312,EU_Extra!$A:$AD,COLUMN(EU_Extra!Q$3),FALSE)=0,"",VLOOKUP($A312,EU_Extra!$A:$AD,COLUMN(EU_Extra!Q$3),FALSE)),"")</f>
        <v/>
      </c>
      <c r="S312" s="3" t="str">
        <f>IFERROR(IF(VLOOKUP($A312,EU_Extra!$A:$AD,COLUMN(EU_Extra!R$3),FALSE)=0,"",VLOOKUP($A312,EU_Extra!$A:$AD,COLUMN(EU_Extra!R$3),FALSE)),"")</f>
        <v/>
      </c>
      <c r="T312" s="3" t="str">
        <f>IFERROR(IF(VLOOKUP($A312,EU_Extra!$A:$AD,COLUMN(EU_Extra!S$3),FALSE)=0,"",VLOOKUP($A312,EU_Extra!$A:$AD,COLUMN(EU_Extra!S$3),FALSE)),"")</f>
        <v/>
      </c>
      <c r="U312" s="3" t="str">
        <f>IFERROR(IF(VLOOKUP($A312,EU_Extra!$A:$AD,COLUMN(EU_Extra!T$3),FALSE)=0,"",VLOOKUP($A312,EU_Extra!$A:$AD,COLUMN(EU_Extra!T$3),FALSE)),"")</f>
        <v/>
      </c>
      <c r="V312" s="3" t="str">
        <f>IFERROR(IF(VLOOKUP($A312,EU_Extra!$A:$AD,COLUMN(EU_Extra!U$3),FALSE)=0,"",VLOOKUP($A312,EU_Extra!$A:$AD,COLUMN(EU_Extra!U$3),FALSE)),"")</f>
        <v/>
      </c>
      <c r="W312" s="3" t="str">
        <f>IFERROR(IF(VLOOKUP($A312,EU_Extra!$A:$AD,COLUMN(EU_Extra!V$3),FALSE)=0,"",VLOOKUP($A312,EU_Extra!$A:$AD,COLUMN(EU_Extra!V$3),FALSE)),"")</f>
        <v/>
      </c>
      <c r="X312" s="3" t="str">
        <f>IFERROR(IF(VLOOKUP($A312,EU_Extra!$A:$AD,COLUMN(EU_Extra!W$3),FALSE)=0,"",VLOOKUP($A312,EU_Extra!$A:$AD,COLUMN(EU_Extra!W$3),FALSE)),"")</f>
        <v/>
      </c>
      <c r="Y312" s="1" t="str">
        <f>IFERROR(IF(VLOOKUP($A312,EU_Extra!$A:$AD,COLUMN(EU_Extra!X$3),FALSE)=0,"",VLOOKUP($A312,EU_Extra!$A:$AD,COLUMN(EU_Extra!X$3),FALSE)),"")</f>
        <v/>
      </c>
      <c r="AA312" s="157" t="str">
        <f t="shared" si="83"/>
        <v/>
      </c>
      <c r="AB312" s="3" t="str">
        <f t="shared" si="84"/>
        <v/>
      </c>
      <c r="AC312" s="3"/>
      <c r="AD312" s="3" t="str">
        <f t="shared" si="85"/>
        <v/>
      </c>
      <c r="AE312" s="3" t="str">
        <f t="shared" si="71"/>
        <v/>
      </c>
      <c r="AJ312" s="1" t="str">
        <f>IFERROR(IF(VLOOKUP($A312,EU_Extra!$A:$AD,COLUMN(EU_Extra!AC$3),FALSE)=0,"",VLOOKUP($A312,EU_Extra!$A:$AD,COLUMN(EU_Extra!AC$3),FALSE)),"")</f>
        <v/>
      </c>
      <c r="AK312" s="1" t="str">
        <f>IFERROR(IF(VLOOKUP($A312,EU_Extra!$A:$AD,COLUMN(EU_Extra!AD$3),FALSE)=0,"",VLOOKUP($A312,EU_Extra!$A:$AD,COLUMN(EU_Extra!AD$3),FALSE)),"")</f>
        <v/>
      </c>
      <c r="AO312" s="85"/>
      <c r="AP312" s="2"/>
      <c r="AQ312" s="2"/>
      <c r="AR312" s="2"/>
      <c r="AS312" s="3"/>
      <c r="AT312" s="3"/>
    </row>
    <row r="313" spans="1:50">
      <c r="A313" s="85"/>
      <c r="B313" s="2"/>
      <c r="D313" s="3"/>
      <c r="E313" s="3"/>
      <c r="F313" s="3" t="str">
        <f>IFERROR(IF(VLOOKUP($A313,EU_Extra!$A:$AD,COLUMN(EU_Extra!E$3),FALSE)=0,"",VLOOKUP($A313,EU_Extra!$A:$AD,COLUMN(EU_Extra!E$3),FALSE)),"")</f>
        <v/>
      </c>
      <c r="G313" s="3" t="str">
        <f>IFERROR(IF(VLOOKUP($A313,EU_Extra!$A:$AD,COLUMN(EU_Extra!F$3),FALSE)=0,"",VLOOKUP($A313,EU_Extra!$A:$AD,COLUMN(EU_Extra!F$3),FALSE)),"")</f>
        <v/>
      </c>
      <c r="H313" s="3" t="str">
        <f>IFERROR(IF(VLOOKUP($A313,EU_Extra!$A:$AD,COLUMN(EU_Extra!G$3),FALSE)=0,"",VLOOKUP($A313,EU_Extra!$A:$AD,COLUMN(EU_Extra!G$3),FALSE)),"")</f>
        <v/>
      </c>
      <c r="I313" s="3" t="str">
        <f>IFERROR(IF(VLOOKUP($A313,EU_Extra!$A:$AD,COLUMN(EU_Extra!H$3),FALSE)=0,"",VLOOKUP($A313,EU_Extra!$A:$AD,COLUMN(EU_Extra!H$3),FALSE)),"")</f>
        <v/>
      </c>
      <c r="J313" s="3" t="str">
        <f>IFERROR(IF(VLOOKUP($A313,EU_Extra!$A:$AD,COLUMN(EU_Extra!I$3),FALSE)=0,"",VLOOKUP($A313,EU_Extra!$A:$AD,COLUMN(EU_Extra!I$3),FALSE)),"")</f>
        <v/>
      </c>
      <c r="K313" s="3" t="str">
        <f>IFERROR(IF(VLOOKUP($A313,EU_Extra!$A:$AD,COLUMN(EU_Extra!J$3),FALSE)=0,"",VLOOKUP($A313,EU_Extra!$A:$AD,COLUMN(EU_Extra!J$3),FALSE)),"")</f>
        <v/>
      </c>
      <c r="L313" s="3" t="str">
        <f>IFERROR(IF(VLOOKUP($A313,EU_Extra!$A:$AD,COLUMN(EU_Extra!K$3),FALSE)=0,"",VLOOKUP($A313,EU_Extra!$A:$AD,COLUMN(EU_Extra!K$3),FALSE)),"")</f>
        <v/>
      </c>
      <c r="M313" s="3" t="str">
        <f>IFERROR(IF(VLOOKUP($A313,EU_Extra!$A:$AD,COLUMN(EU_Extra!L$3),FALSE)=0,"",VLOOKUP($A313,EU_Extra!$A:$AD,COLUMN(EU_Extra!L$3),FALSE)),"")</f>
        <v/>
      </c>
      <c r="N313" s="3" t="str">
        <f>IFERROR(IF(VLOOKUP($A313,EU_Extra!$A:$AD,COLUMN(EU_Extra!M$3),FALSE)=0,"",VLOOKUP($A313,EU_Extra!$A:$AD,COLUMN(EU_Extra!M$3),FALSE)),"")</f>
        <v/>
      </c>
      <c r="O313" s="3" t="str">
        <f>IFERROR(IF(VLOOKUP($A313,EU_Extra!$A:$AD,COLUMN(EU_Extra!N$3),FALSE)=0,"",VLOOKUP($A313,EU_Extra!$A:$AD,COLUMN(EU_Extra!N$3),FALSE)),"")</f>
        <v/>
      </c>
      <c r="P313" s="3" t="str">
        <f>IFERROR(IF(VLOOKUP($A313,EU_Extra!$A:$AD,COLUMN(EU_Extra!O$3),FALSE)=0,"",VLOOKUP($A313,EU_Extra!$A:$AD,COLUMN(EU_Extra!O$3),FALSE)),"")</f>
        <v/>
      </c>
      <c r="Q313" s="3" t="str">
        <f>IFERROR(IF(VLOOKUP($A313,EU_Extra!$A:$AD,COLUMN(EU_Extra!P$3),FALSE)=0,"",VLOOKUP($A313,EU_Extra!$A:$AD,COLUMN(EU_Extra!P$3),FALSE)),"")</f>
        <v/>
      </c>
      <c r="R313" s="3" t="str">
        <f>IFERROR(IF(VLOOKUP($A313,EU_Extra!$A:$AD,COLUMN(EU_Extra!Q$3),FALSE)=0,"",VLOOKUP($A313,EU_Extra!$A:$AD,COLUMN(EU_Extra!Q$3),FALSE)),"")</f>
        <v/>
      </c>
      <c r="S313" s="3" t="str">
        <f>IFERROR(IF(VLOOKUP($A313,EU_Extra!$A:$AD,COLUMN(EU_Extra!R$3),FALSE)=0,"",VLOOKUP($A313,EU_Extra!$A:$AD,COLUMN(EU_Extra!R$3),FALSE)),"")</f>
        <v/>
      </c>
      <c r="T313" s="3" t="str">
        <f>IFERROR(IF(VLOOKUP($A313,EU_Extra!$A:$AD,COLUMN(EU_Extra!S$3),FALSE)=0,"",VLOOKUP($A313,EU_Extra!$A:$AD,COLUMN(EU_Extra!S$3),FALSE)),"")</f>
        <v/>
      </c>
      <c r="U313" s="3" t="str">
        <f>IFERROR(IF(VLOOKUP($A313,EU_Extra!$A:$AD,COLUMN(EU_Extra!T$3),FALSE)=0,"",VLOOKUP($A313,EU_Extra!$A:$AD,COLUMN(EU_Extra!T$3),FALSE)),"")</f>
        <v/>
      </c>
      <c r="V313" s="3" t="str">
        <f>IFERROR(IF(VLOOKUP($A313,EU_Extra!$A:$AD,COLUMN(EU_Extra!U$3),FALSE)=0,"",VLOOKUP($A313,EU_Extra!$A:$AD,COLUMN(EU_Extra!U$3),FALSE)),"")</f>
        <v/>
      </c>
      <c r="W313" s="3" t="str">
        <f>IFERROR(IF(VLOOKUP($A313,EU_Extra!$A:$AD,COLUMN(EU_Extra!V$3),FALSE)=0,"",VLOOKUP($A313,EU_Extra!$A:$AD,COLUMN(EU_Extra!V$3),FALSE)),"")</f>
        <v/>
      </c>
      <c r="X313" s="3" t="str">
        <f>IFERROR(IF(VLOOKUP($A313,EU_Extra!$A:$AD,COLUMN(EU_Extra!W$3),FALSE)=0,"",VLOOKUP($A313,EU_Extra!$A:$AD,COLUMN(EU_Extra!W$3),FALSE)),"")</f>
        <v/>
      </c>
      <c r="Y313" s="1" t="str">
        <f>IFERROR(IF(VLOOKUP($A313,EU_Extra!$A:$AD,COLUMN(EU_Extra!X$3),FALSE)=0,"",VLOOKUP($A313,EU_Extra!$A:$AD,COLUMN(EU_Extra!X$3),FALSE)),"")</f>
        <v/>
      </c>
      <c r="AA313" s="157" t="str">
        <f t="shared" si="83"/>
        <v/>
      </c>
      <c r="AB313" s="3" t="str">
        <f t="shared" si="84"/>
        <v/>
      </c>
      <c r="AC313" s="3"/>
      <c r="AD313" s="3" t="str">
        <f t="shared" si="85"/>
        <v/>
      </c>
      <c r="AE313" s="3" t="str">
        <f t="shared" si="71"/>
        <v/>
      </c>
      <c r="AJ313" s="1" t="str">
        <f>IFERROR(IF(VLOOKUP($A313,EU_Extra!$A:$AD,COLUMN(EU_Extra!AC$3),FALSE)=0,"",VLOOKUP($A313,EU_Extra!$A:$AD,COLUMN(EU_Extra!AC$3),FALSE)),"")</f>
        <v/>
      </c>
      <c r="AK313" s="1" t="str">
        <f>IFERROR(IF(VLOOKUP($A313,EU_Extra!$A:$AD,COLUMN(EU_Extra!AD$3),FALSE)=0,"",VLOOKUP($A313,EU_Extra!$A:$AD,COLUMN(EU_Extra!AD$3),FALSE)),"")</f>
        <v/>
      </c>
      <c r="AO313" s="85"/>
      <c r="AP313" s="2"/>
      <c r="AQ313" s="2"/>
      <c r="AR313" s="2"/>
      <c r="AS313" s="3"/>
      <c r="AT313" s="3"/>
    </row>
    <row r="314" spans="1:50">
      <c r="A314" s="85"/>
      <c r="B314" s="2"/>
      <c r="D314" s="3"/>
      <c r="E314" s="3"/>
      <c r="F314" s="3" t="str">
        <f>IFERROR(IF(VLOOKUP($A314,EU_Extra!$A:$AD,COLUMN(EU_Extra!E$3),FALSE)=0,"",VLOOKUP($A314,EU_Extra!$A:$AD,COLUMN(EU_Extra!E$3),FALSE)),"")</f>
        <v/>
      </c>
      <c r="G314" s="3" t="str">
        <f>IFERROR(IF(VLOOKUP($A314,EU_Extra!$A:$AD,COLUMN(EU_Extra!F$3),FALSE)=0,"",VLOOKUP($A314,EU_Extra!$A:$AD,COLUMN(EU_Extra!F$3),FALSE)),"")</f>
        <v/>
      </c>
      <c r="H314" s="3" t="str">
        <f>IFERROR(IF(VLOOKUP($A314,EU_Extra!$A:$AD,COLUMN(EU_Extra!G$3),FALSE)=0,"",VLOOKUP($A314,EU_Extra!$A:$AD,COLUMN(EU_Extra!G$3),FALSE)),"")</f>
        <v/>
      </c>
      <c r="I314" s="3" t="str">
        <f>IFERROR(IF(VLOOKUP($A314,EU_Extra!$A:$AD,COLUMN(EU_Extra!H$3),FALSE)=0,"",VLOOKUP($A314,EU_Extra!$A:$AD,COLUMN(EU_Extra!H$3),FALSE)),"")</f>
        <v/>
      </c>
      <c r="J314" s="3" t="str">
        <f>IFERROR(IF(VLOOKUP($A314,EU_Extra!$A:$AD,COLUMN(EU_Extra!I$3),FALSE)=0,"",VLOOKUP($A314,EU_Extra!$A:$AD,COLUMN(EU_Extra!I$3),FALSE)),"")</f>
        <v/>
      </c>
      <c r="K314" s="3" t="str">
        <f>IFERROR(IF(VLOOKUP($A314,EU_Extra!$A:$AD,COLUMN(EU_Extra!J$3),FALSE)=0,"",VLOOKUP($A314,EU_Extra!$A:$AD,COLUMN(EU_Extra!J$3),FALSE)),"")</f>
        <v/>
      </c>
      <c r="L314" s="3" t="str">
        <f>IFERROR(IF(VLOOKUP($A314,EU_Extra!$A:$AD,COLUMN(EU_Extra!K$3),FALSE)=0,"",VLOOKUP($A314,EU_Extra!$A:$AD,COLUMN(EU_Extra!K$3),FALSE)),"")</f>
        <v/>
      </c>
      <c r="M314" s="3" t="str">
        <f>IFERROR(IF(VLOOKUP($A314,EU_Extra!$A:$AD,COLUMN(EU_Extra!L$3),FALSE)=0,"",VLOOKUP($A314,EU_Extra!$A:$AD,COLUMN(EU_Extra!L$3),FALSE)),"")</f>
        <v/>
      </c>
      <c r="N314" s="3" t="str">
        <f>IFERROR(IF(VLOOKUP($A314,EU_Extra!$A:$AD,COLUMN(EU_Extra!M$3),FALSE)=0,"",VLOOKUP($A314,EU_Extra!$A:$AD,COLUMN(EU_Extra!M$3),FALSE)),"")</f>
        <v/>
      </c>
      <c r="O314" s="3" t="str">
        <f>IFERROR(IF(VLOOKUP($A314,EU_Extra!$A:$AD,COLUMN(EU_Extra!N$3),FALSE)=0,"",VLOOKUP($A314,EU_Extra!$A:$AD,COLUMN(EU_Extra!N$3),FALSE)),"")</f>
        <v/>
      </c>
      <c r="P314" s="3" t="str">
        <f>IFERROR(IF(VLOOKUP($A314,EU_Extra!$A:$AD,COLUMN(EU_Extra!O$3),FALSE)=0,"",VLOOKUP($A314,EU_Extra!$A:$AD,COLUMN(EU_Extra!O$3),FALSE)),"")</f>
        <v/>
      </c>
      <c r="Q314" s="3" t="str">
        <f>IFERROR(IF(VLOOKUP($A314,EU_Extra!$A:$AD,COLUMN(EU_Extra!P$3),FALSE)=0,"",VLOOKUP($A314,EU_Extra!$A:$AD,COLUMN(EU_Extra!P$3),FALSE)),"")</f>
        <v/>
      </c>
      <c r="R314" s="3" t="str">
        <f>IFERROR(IF(VLOOKUP($A314,EU_Extra!$A:$AD,COLUMN(EU_Extra!Q$3),FALSE)=0,"",VLOOKUP($A314,EU_Extra!$A:$AD,COLUMN(EU_Extra!Q$3),FALSE)),"")</f>
        <v/>
      </c>
      <c r="S314" s="3" t="str">
        <f>IFERROR(IF(VLOOKUP($A314,EU_Extra!$A:$AD,COLUMN(EU_Extra!R$3),FALSE)=0,"",VLOOKUP($A314,EU_Extra!$A:$AD,COLUMN(EU_Extra!R$3),FALSE)),"")</f>
        <v/>
      </c>
      <c r="T314" s="3" t="str">
        <f>IFERROR(IF(VLOOKUP($A314,EU_Extra!$A:$AD,COLUMN(EU_Extra!S$3),FALSE)=0,"",VLOOKUP($A314,EU_Extra!$A:$AD,COLUMN(EU_Extra!S$3),FALSE)),"")</f>
        <v/>
      </c>
      <c r="U314" s="3" t="str">
        <f>IFERROR(IF(VLOOKUP($A314,EU_Extra!$A:$AD,COLUMN(EU_Extra!T$3),FALSE)=0,"",VLOOKUP($A314,EU_Extra!$A:$AD,COLUMN(EU_Extra!T$3),FALSE)),"")</f>
        <v/>
      </c>
      <c r="V314" s="3" t="str">
        <f>IFERROR(IF(VLOOKUP($A314,EU_Extra!$A:$AD,COLUMN(EU_Extra!U$3),FALSE)=0,"",VLOOKUP($A314,EU_Extra!$A:$AD,COLUMN(EU_Extra!U$3),FALSE)),"")</f>
        <v/>
      </c>
      <c r="W314" s="3" t="str">
        <f>IFERROR(IF(VLOOKUP($A314,EU_Extra!$A:$AD,COLUMN(EU_Extra!V$3),FALSE)=0,"",VLOOKUP($A314,EU_Extra!$A:$AD,COLUMN(EU_Extra!V$3),FALSE)),"")</f>
        <v/>
      </c>
      <c r="X314" s="3" t="str">
        <f>IFERROR(IF(VLOOKUP($A314,EU_Extra!$A:$AD,COLUMN(EU_Extra!W$3),FALSE)=0,"",VLOOKUP($A314,EU_Extra!$A:$AD,COLUMN(EU_Extra!W$3),FALSE)),"")</f>
        <v/>
      </c>
      <c r="Y314" s="1" t="str">
        <f>IFERROR(IF(VLOOKUP($A314,EU_Extra!$A:$AD,COLUMN(EU_Extra!X$3),FALSE)=0,"",VLOOKUP($A314,EU_Extra!$A:$AD,COLUMN(EU_Extra!X$3),FALSE)),"")</f>
        <v/>
      </c>
      <c r="AA314" s="157" t="str">
        <f t="shared" si="83"/>
        <v/>
      </c>
      <c r="AB314" s="3" t="str">
        <f t="shared" si="84"/>
        <v/>
      </c>
      <c r="AC314" s="3"/>
      <c r="AD314" s="3" t="str">
        <f t="shared" si="85"/>
        <v/>
      </c>
      <c r="AE314" s="3" t="str">
        <f t="shared" si="71"/>
        <v/>
      </c>
      <c r="AJ314" s="1" t="str">
        <f>IFERROR(IF(VLOOKUP($A314,EU_Extra!$A:$AD,COLUMN(EU_Extra!AC$3),FALSE)=0,"",VLOOKUP($A314,EU_Extra!$A:$AD,COLUMN(EU_Extra!AC$3),FALSE)),"")</f>
        <v/>
      </c>
      <c r="AK314" s="1" t="str">
        <f>IFERROR(IF(VLOOKUP($A314,EU_Extra!$A:$AD,COLUMN(EU_Extra!AD$3),FALSE)=0,"",VLOOKUP($A314,EU_Extra!$A:$AD,COLUMN(EU_Extra!AD$3),FALSE)),"")</f>
        <v/>
      </c>
      <c r="AO314" s="85"/>
      <c r="AP314" s="2"/>
      <c r="AQ314" s="2"/>
      <c r="AR314" s="2"/>
      <c r="AS314" s="3"/>
      <c r="AT314" s="3"/>
    </row>
    <row r="315" spans="1:50">
      <c r="A315" s="85"/>
      <c r="B315" s="2"/>
      <c r="D315" s="3"/>
      <c r="E315" s="3"/>
      <c r="F315" s="3" t="str">
        <f>IFERROR(IF(VLOOKUP($A315,EU_Extra!$A:$AD,COLUMN(EU_Extra!E$3),FALSE)=0,"",VLOOKUP($A315,EU_Extra!$A:$AD,COLUMN(EU_Extra!E$3),FALSE)),"")</f>
        <v/>
      </c>
      <c r="G315" s="3" t="str">
        <f>IFERROR(IF(VLOOKUP($A315,EU_Extra!$A:$AD,COLUMN(EU_Extra!F$3),FALSE)=0,"",VLOOKUP($A315,EU_Extra!$A:$AD,COLUMN(EU_Extra!F$3),FALSE)),"")</f>
        <v/>
      </c>
      <c r="H315" s="3" t="str">
        <f>IFERROR(IF(VLOOKUP($A315,EU_Extra!$A:$AD,COLUMN(EU_Extra!G$3),FALSE)=0,"",VLOOKUP($A315,EU_Extra!$A:$AD,COLUMN(EU_Extra!G$3),FALSE)),"")</f>
        <v/>
      </c>
      <c r="I315" s="3" t="str">
        <f>IFERROR(IF(VLOOKUP($A315,EU_Extra!$A:$AD,COLUMN(EU_Extra!H$3),FALSE)=0,"",VLOOKUP($A315,EU_Extra!$A:$AD,COLUMN(EU_Extra!H$3),FALSE)),"")</f>
        <v/>
      </c>
      <c r="J315" s="3" t="str">
        <f>IFERROR(IF(VLOOKUP($A315,EU_Extra!$A:$AD,COLUMN(EU_Extra!I$3),FALSE)=0,"",VLOOKUP($A315,EU_Extra!$A:$AD,COLUMN(EU_Extra!I$3),FALSE)),"")</f>
        <v/>
      </c>
      <c r="K315" s="3" t="str">
        <f>IFERROR(IF(VLOOKUP($A315,EU_Extra!$A:$AD,COLUMN(EU_Extra!J$3),FALSE)=0,"",VLOOKUP($A315,EU_Extra!$A:$AD,COLUMN(EU_Extra!J$3),FALSE)),"")</f>
        <v/>
      </c>
      <c r="L315" s="3" t="str">
        <f>IFERROR(IF(VLOOKUP($A315,EU_Extra!$A:$AD,COLUMN(EU_Extra!K$3),FALSE)=0,"",VLOOKUP($A315,EU_Extra!$A:$AD,COLUMN(EU_Extra!K$3),FALSE)),"")</f>
        <v/>
      </c>
      <c r="M315" s="3" t="str">
        <f>IFERROR(IF(VLOOKUP($A315,EU_Extra!$A:$AD,COLUMN(EU_Extra!L$3),FALSE)=0,"",VLOOKUP($A315,EU_Extra!$A:$AD,COLUMN(EU_Extra!L$3),FALSE)),"")</f>
        <v/>
      </c>
      <c r="N315" s="3" t="str">
        <f>IFERROR(IF(VLOOKUP($A315,EU_Extra!$A:$AD,COLUMN(EU_Extra!M$3),FALSE)=0,"",VLOOKUP($A315,EU_Extra!$A:$AD,COLUMN(EU_Extra!M$3),FALSE)),"")</f>
        <v/>
      </c>
      <c r="O315" s="3" t="str">
        <f>IFERROR(IF(VLOOKUP($A315,EU_Extra!$A:$AD,COLUMN(EU_Extra!N$3),FALSE)=0,"",VLOOKUP($A315,EU_Extra!$A:$AD,COLUMN(EU_Extra!N$3),FALSE)),"")</f>
        <v/>
      </c>
      <c r="P315" s="3" t="str">
        <f>IFERROR(IF(VLOOKUP($A315,EU_Extra!$A:$AD,COLUMN(EU_Extra!O$3),FALSE)=0,"",VLOOKUP($A315,EU_Extra!$A:$AD,COLUMN(EU_Extra!O$3),FALSE)),"")</f>
        <v/>
      </c>
      <c r="Q315" s="3" t="str">
        <f>IFERROR(IF(VLOOKUP($A315,EU_Extra!$A:$AD,COLUMN(EU_Extra!P$3),FALSE)=0,"",VLOOKUP($A315,EU_Extra!$A:$AD,COLUMN(EU_Extra!P$3),FALSE)),"")</f>
        <v/>
      </c>
      <c r="R315" s="3" t="str">
        <f>IFERROR(IF(VLOOKUP($A315,EU_Extra!$A:$AD,COLUMN(EU_Extra!Q$3),FALSE)=0,"",VLOOKUP($A315,EU_Extra!$A:$AD,COLUMN(EU_Extra!Q$3),FALSE)),"")</f>
        <v/>
      </c>
      <c r="S315" s="3" t="str">
        <f>IFERROR(IF(VLOOKUP($A315,EU_Extra!$A:$AD,COLUMN(EU_Extra!R$3),FALSE)=0,"",VLOOKUP($A315,EU_Extra!$A:$AD,COLUMN(EU_Extra!R$3),FALSE)),"")</f>
        <v/>
      </c>
      <c r="T315" s="3" t="str">
        <f>IFERROR(IF(VLOOKUP($A315,EU_Extra!$A:$AD,COLUMN(EU_Extra!S$3),FALSE)=0,"",VLOOKUP($A315,EU_Extra!$A:$AD,COLUMN(EU_Extra!S$3),FALSE)),"")</f>
        <v/>
      </c>
      <c r="U315" s="3" t="str">
        <f>IFERROR(IF(VLOOKUP($A315,EU_Extra!$A:$AD,COLUMN(EU_Extra!T$3),FALSE)=0,"",VLOOKUP($A315,EU_Extra!$A:$AD,COLUMN(EU_Extra!T$3),FALSE)),"")</f>
        <v/>
      </c>
      <c r="V315" s="3" t="str">
        <f>IFERROR(IF(VLOOKUP($A315,EU_Extra!$A:$AD,COLUMN(EU_Extra!U$3),FALSE)=0,"",VLOOKUP($A315,EU_Extra!$A:$AD,COLUMN(EU_Extra!U$3),FALSE)),"")</f>
        <v/>
      </c>
      <c r="W315" s="3" t="str">
        <f>IFERROR(IF(VLOOKUP($A315,EU_Extra!$A:$AD,COLUMN(EU_Extra!V$3),FALSE)=0,"",VLOOKUP($A315,EU_Extra!$A:$AD,COLUMN(EU_Extra!V$3),FALSE)),"")</f>
        <v/>
      </c>
      <c r="X315" s="3" t="str">
        <f>IFERROR(IF(VLOOKUP($A315,EU_Extra!$A:$AD,COLUMN(EU_Extra!W$3),FALSE)=0,"",VLOOKUP($A315,EU_Extra!$A:$AD,COLUMN(EU_Extra!W$3),FALSE)),"")</f>
        <v/>
      </c>
      <c r="Y315" s="1" t="str">
        <f>IFERROR(IF(VLOOKUP($A315,EU_Extra!$A:$AD,COLUMN(EU_Extra!X$3),FALSE)=0,"",VLOOKUP($A315,EU_Extra!$A:$AD,COLUMN(EU_Extra!X$3),FALSE)),"")</f>
        <v/>
      </c>
      <c r="AA315" s="157" t="str">
        <f t="shared" si="83"/>
        <v/>
      </c>
      <c r="AB315" s="3" t="str">
        <f t="shared" si="84"/>
        <v/>
      </c>
      <c r="AC315" s="3"/>
      <c r="AD315" s="3" t="str">
        <f t="shared" si="85"/>
        <v/>
      </c>
      <c r="AE315" s="3" t="str">
        <f t="shared" si="71"/>
        <v/>
      </c>
      <c r="AJ315" s="1" t="str">
        <f>IFERROR(IF(VLOOKUP($A315,EU_Extra!$A:$AD,COLUMN(EU_Extra!AC$3),FALSE)=0,"",VLOOKUP($A315,EU_Extra!$A:$AD,COLUMN(EU_Extra!AC$3),FALSE)),"")</f>
        <v/>
      </c>
      <c r="AK315" s="1" t="str">
        <f>IFERROR(IF(VLOOKUP($A315,EU_Extra!$A:$AD,COLUMN(EU_Extra!AD$3),FALSE)=0,"",VLOOKUP($A315,EU_Extra!$A:$AD,COLUMN(EU_Extra!AD$3),FALSE)),"")</f>
        <v/>
      </c>
      <c r="AO315" s="85"/>
      <c r="AP315" s="2"/>
      <c r="AQ315" s="2"/>
      <c r="AR315" s="2"/>
      <c r="AS315" s="3"/>
      <c r="AT315" s="3"/>
    </row>
    <row r="316" spans="1:50">
      <c r="A316" s="85"/>
      <c r="B316" s="2"/>
      <c r="D316" s="3"/>
      <c r="E316" s="3"/>
      <c r="F316" s="3" t="str">
        <f>IFERROR(IF(VLOOKUP($A316,EU_Extra!$A:$AD,COLUMN(EU_Extra!E$3),FALSE)=0,"",VLOOKUP($A316,EU_Extra!$A:$AD,COLUMN(EU_Extra!E$3),FALSE)),"")</f>
        <v/>
      </c>
      <c r="G316" s="3" t="str">
        <f>IFERROR(IF(VLOOKUP($A316,EU_Extra!$A:$AD,COLUMN(EU_Extra!F$3),FALSE)=0,"",VLOOKUP($A316,EU_Extra!$A:$AD,COLUMN(EU_Extra!F$3),FALSE)),"")</f>
        <v/>
      </c>
      <c r="H316" s="3" t="str">
        <f>IFERROR(IF(VLOOKUP($A316,EU_Extra!$A:$AD,COLUMN(EU_Extra!G$3),FALSE)=0,"",VLOOKUP($A316,EU_Extra!$A:$AD,COLUMN(EU_Extra!G$3),FALSE)),"")</f>
        <v/>
      </c>
      <c r="I316" s="3" t="str">
        <f>IFERROR(IF(VLOOKUP($A316,EU_Extra!$A:$AD,COLUMN(EU_Extra!H$3),FALSE)=0,"",VLOOKUP($A316,EU_Extra!$A:$AD,COLUMN(EU_Extra!H$3),FALSE)),"")</f>
        <v/>
      </c>
      <c r="J316" s="3" t="str">
        <f>IFERROR(IF(VLOOKUP($A316,EU_Extra!$A:$AD,COLUMN(EU_Extra!I$3),FALSE)=0,"",VLOOKUP($A316,EU_Extra!$A:$AD,COLUMN(EU_Extra!I$3),FALSE)),"")</f>
        <v/>
      </c>
      <c r="K316" s="3" t="str">
        <f>IFERROR(IF(VLOOKUP($A316,EU_Extra!$A:$AD,COLUMN(EU_Extra!J$3),FALSE)=0,"",VLOOKUP($A316,EU_Extra!$A:$AD,COLUMN(EU_Extra!J$3),FALSE)),"")</f>
        <v/>
      </c>
      <c r="L316" s="3" t="str">
        <f>IFERROR(IF(VLOOKUP($A316,EU_Extra!$A:$AD,COLUMN(EU_Extra!K$3),FALSE)=0,"",VLOOKUP($A316,EU_Extra!$A:$AD,COLUMN(EU_Extra!K$3),FALSE)),"")</f>
        <v/>
      </c>
      <c r="M316" s="3" t="str">
        <f>IFERROR(IF(VLOOKUP($A316,EU_Extra!$A:$AD,COLUMN(EU_Extra!L$3),FALSE)=0,"",VLOOKUP($A316,EU_Extra!$A:$AD,COLUMN(EU_Extra!L$3),FALSE)),"")</f>
        <v/>
      </c>
      <c r="N316" s="3" t="str">
        <f>IFERROR(IF(VLOOKUP($A316,EU_Extra!$A:$AD,COLUMN(EU_Extra!M$3),FALSE)=0,"",VLOOKUP($A316,EU_Extra!$A:$AD,COLUMN(EU_Extra!M$3),FALSE)),"")</f>
        <v/>
      </c>
      <c r="O316" s="3" t="str">
        <f>IFERROR(IF(VLOOKUP($A316,EU_Extra!$A:$AD,COLUMN(EU_Extra!N$3),FALSE)=0,"",VLOOKUP($A316,EU_Extra!$A:$AD,COLUMN(EU_Extra!N$3),FALSE)),"")</f>
        <v/>
      </c>
      <c r="P316" s="3" t="str">
        <f>IFERROR(IF(VLOOKUP($A316,EU_Extra!$A:$AD,COLUMN(EU_Extra!O$3),FALSE)=0,"",VLOOKUP($A316,EU_Extra!$A:$AD,COLUMN(EU_Extra!O$3),FALSE)),"")</f>
        <v/>
      </c>
      <c r="Q316" s="3" t="str">
        <f>IFERROR(IF(VLOOKUP($A316,EU_Extra!$A:$AD,COLUMN(EU_Extra!P$3),FALSE)=0,"",VLOOKUP($A316,EU_Extra!$A:$AD,COLUMN(EU_Extra!P$3),FALSE)),"")</f>
        <v/>
      </c>
      <c r="R316" s="3" t="str">
        <f>IFERROR(IF(VLOOKUP($A316,EU_Extra!$A:$AD,COLUMN(EU_Extra!Q$3),FALSE)=0,"",VLOOKUP($A316,EU_Extra!$A:$AD,COLUMN(EU_Extra!Q$3),FALSE)),"")</f>
        <v/>
      </c>
      <c r="S316" s="3" t="str">
        <f>IFERROR(IF(VLOOKUP($A316,EU_Extra!$A:$AD,COLUMN(EU_Extra!R$3),FALSE)=0,"",VLOOKUP($A316,EU_Extra!$A:$AD,COLUMN(EU_Extra!R$3),FALSE)),"")</f>
        <v/>
      </c>
      <c r="T316" s="3" t="str">
        <f>IFERROR(IF(VLOOKUP($A316,EU_Extra!$A:$AD,COLUMN(EU_Extra!S$3),FALSE)=0,"",VLOOKUP($A316,EU_Extra!$A:$AD,COLUMN(EU_Extra!S$3),FALSE)),"")</f>
        <v/>
      </c>
      <c r="U316" s="3" t="str">
        <f>IFERROR(IF(VLOOKUP($A316,EU_Extra!$A:$AD,COLUMN(EU_Extra!T$3),FALSE)=0,"",VLOOKUP($A316,EU_Extra!$A:$AD,COLUMN(EU_Extra!T$3),FALSE)),"")</f>
        <v/>
      </c>
      <c r="V316" s="3" t="str">
        <f>IFERROR(IF(VLOOKUP($A316,EU_Extra!$A:$AD,COLUMN(EU_Extra!U$3),FALSE)=0,"",VLOOKUP($A316,EU_Extra!$A:$AD,COLUMN(EU_Extra!U$3),FALSE)),"")</f>
        <v/>
      </c>
      <c r="W316" s="3" t="str">
        <f>IFERROR(IF(VLOOKUP($A316,EU_Extra!$A:$AD,COLUMN(EU_Extra!V$3),FALSE)=0,"",VLOOKUP($A316,EU_Extra!$A:$AD,COLUMN(EU_Extra!V$3),FALSE)),"")</f>
        <v/>
      </c>
      <c r="X316" s="3" t="str">
        <f>IFERROR(IF(VLOOKUP($A316,EU_Extra!$A:$AD,COLUMN(EU_Extra!W$3),FALSE)=0,"",VLOOKUP($A316,EU_Extra!$A:$AD,COLUMN(EU_Extra!W$3),FALSE)),"")</f>
        <v/>
      </c>
      <c r="Y316" s="1" t="str">
        <f>IFERROR(IF(VLOOKUP($A316,EU_Extra!$A:$AD,COLUMN(EU_Extra!X$3),FALSE)=0,"",VLOOKUP($A316,EU_Extra!$A:$AD,COLUMN(EU_Extra!X$3),FALSE)),"")</f>
        <v/>
      </c>
      <c r="AA316" s="157" t="str">
        <f t="shared" si="83"/>
        <v/>
      </c>
      <c r="AB316" s="3" t="str">
        <f t="shared" si="84"/>
        <v/>
      </c>
      <c r="AC316" s="3"/>
      <c r="AD316" s="3" t="str">
        <f t="shared" si="85"/>
        <v/>
      </c>
      <c r="AE316" s="3" t="str">
        <f t="shared" si="71"/>
        <v/>
      </c>
      <c r="AJ316" s="1" t="str">
        <f>IFERROR(IF(VLOOKUP($A316,EU_Extra!$A:$AD,COLUMN(EU_Extra!AC$3),FALSE)=0,"",VLOOKUP($A316,EU_Extra!$A:$AD,COLUMN(EU_Extra!AC$3),FALSE)),"")</f>
        <v/>
      </c>
      <c r="AK316" s="1" t="str">
        <f>IFERROR(IF(VLOOKUP($A316,EU_Extra!$A:$AD,COLUMN(EU_Extra!AD$3),FALSE)=0,"",VLOOKUP($A316,EU_Extra!$A:$AD,COLUMN(EU_Extra!AD$3),FALSE)),"")</f>
        <v/>
      </c>
      <c r="AO316" s="85"/>
      <c r="AP316" s="2"/>
      <c r="AQ316" s="2"/>
      <c r="AR316" s="2"/>
      <c r="AS316" s="3"/>
      <c r="AT316" s="3"/>
    </row>
    <row r="317" spans="1:50">
      <c r="A317" s="85"/>
      <c r="B317" s="2"/>
      <c r="D317" s="3"/>
      <c r="E317" s="3"/>
      <c r="F317" s="3" t="str">
        <f>IFERROR(IF(VLOOKUP($A317,EU_Extra!$A:$AD,COLUMN(EU_Extra!E$3),FALSE)=0,"",VLOOKUP($A317,EU_Extra!$A:$AD,COLUMN(EU_Extra!E$3),FALSE)),"")</f>
        <v/>
      </c>
      <c r="G317" s="3" t="str">
        <f>IFERROR(IF(VLOOKUP($A317,EU_Extra!$A:$AD,COLUMN(EU_Extra!F$3),FALSE)=0,"",VLOOKUP($A317,EU_Extra!$A:$AD,COLUMN(EU_Extra!F$3),FALSE)),"")</f>
        <v/>
      </c>
      <c r="H317" s="3" t="str">
        <f>IFERROR(IF(VLOOKUP($A317,EU_Extra!$A:$AD,COLUMN(EU_Extra!G$3),FALSE)=0,"",VLOOKUP($A317,EU_Extra!$A:$AD,COLUMN(EU_Extra!G$3),FALSE)),"")</f>
        <v/>
      </c>
      <c r="I317" s="3" t="str">
        <f>IFERROR(IF(VLOOKUP($A317,EU_Extra!$A:$AD,COLUMN(EU_Extra!H$3),FALSE)=0,"",VLOOKUP($A317,EU_Extra!$A:$AD,COLUMN(EU_Extra!H$3),FALSE)),"")</f>
        <v/>
      </c>
      <c r="J317" s="3" t="str">
        <f>IFERROR(IF(VLOOKUP($A317,EU_Extra!$A:$AD,COLUMN(EU_Extra!I$3),FALSE)=0,"",VLOOKUP($A317,EU_Extra!$A:$AD,COLUMN(EU_Extra!I$3),FALSE)),"")</f>
        <v/>
      </c>
      <c r="K317" s="3" t="str">
        <f>IFERROR(IF(VLOOKUP($A317,EU_Extra!$A:$AD,COLUMN(EU_Extra!J$3),FALSE)=0,"",VLOOKUP($A317,EU_Extra!$A:$AD,COLUMN(EU_Extra!J$3),FALSE)),"")</f>
        <v/>
      </c>
      <c r="L317" s="3" t="str">
        <f>IFERROR(IF(VLOOKUP($A317,EU_Extra!$A:$AD,COLUMN(EU_Extra!K$3),FALSE)=0,"",VLOOKUP($A317,EU_Extra!$A:$AD,COLUMN(EU_Extra!K$3),FALSE)),"")</f>
        <v/>
      </c>
      <c r="M317" s="3" t="str">
        <f>IFERROR(IF(VLOOKUP($A317,EU_Extra!$A:$AD,COLUMN(EU_Extra!L$3),FALSE)=0,"",VLOOKUP($A317,EU_Extra!$A:$AD,COLUMN(EU_Extra!L$3),FALSE)),"")</f>
        <v/>
      </c>
      <c r="N317" s="3" t="str">
        <f>IFERROR(IF(VLOOKUP($A317,EU_Extra!$A:$AD,COLUMN(EU_Extra!M$3),FALSE)=0,"",VLOOKUP($A317,EU_Extra!$A:$AD,COLUMN(EU_Extra!M$3),FALSE)),"")</f>
        <v/>
      </c>
      <c r="O317" s="3" t="str">
        <f>IFERROR(IF(VLOOKUP($A317,EU_Extra!$A:$AD,COLUMN(EU_Extra!N$3),FALSE)=0,"",VLOOKUP($A317,EU_Extra!$A:$AD,COLUMN(EU_Extra!N$3),FALSE)),"")</f>
        <v/>
      </c>
      <c r="P317" s="3" t="str">
        <f>IFERROR(IF(VLOOKUP($A317,EU_Extra!$A:$AD,COLUMN(EU_Extra!O$3),FALSE)=0,"",VLOOKUP($A317,EU_Extra!$A:$AD,COLUMN(EU_Extra!O$3),FALSE)),"")</f>
        <v/>
      </c>
      <c r="Q317" s="3" t="str">
        <f>IFERROR(IF(VLOOKUP($A317,EU_Extra!$A:$AD,COLUMN(EU_Extra!P$3),FALSE)=0,"",VLOOKUP($A317,EU_Extra!$A:$AD,COLUMN(EU_Extra!P$3),FALSE)),"")</f>
        <v/>
      </c>
      <c r="R317" s="3" t="str">
        <f>IFERROR(IF(VLOOKUP($A317,EU_Extra!$A:$AD,COLUMN(EU_Extra!Q$3),FALSE)=0,"",VLOOKUP($A317,EU_Extra!$A:$AD,COLUMN(EU_Extra!Q$3),FALSE)),"")</f>
        <v/>
      </c>
      <c r="S317" s="3" t="str">
        <f>IFERROR(IF(VLOOKUP($A317,EU_Extra!$A:$AD,COLUMN(EU_Extra!R$3),FALSE)=0,"",VLOOKUP($A317,EU_Extra!$A:$AD,COLUMN(EU_Extra!R$3),FALSE)),"")</f>
        <v/>
      </c>
      <c r="T317" s="3" t="str">
        <f>IFERROR(IF(VLOOKUP($A317,EU_Extra!$A:$AD,COLUMN(EU_Extra!S$3),FALSE)=0,"",VLOOKUP($A317,EU_Extra!$A:$AD,COLUMN(EU_Extra!S$3),FALSE)),"")</f>
        <v/>
      </c>
      <c r="U317" s="3" t="str">
        <f>IFERROR(IF(VLOOKUP($A317,EU_Extra!$A:$AD,COLUMN(EU_Extra!T$3),FALSE)=0,"",VLOOKUP($A317,EU_Extra!$A:$AD,COLUMN(EU_Extra!T$3),FALSE)),"")</f>
        <v/>
      </c>
      <c r="V317" s="3" t="str">
        <f>IFERROR(IF(VLOOKUP($A317,EU_Extra!$A:$AD,COLUMN(EU_Extra!U$3),FALSE)=0,"",VLOOKUP($A317,EU_Extra!$A:$AD,COLUMN(EU_Extra!U$3),FALSE)),"")</f>
        <v/>
      </c>
      <c r="W317" s="3" t="str">
        <f>IFERROR(IF(VLOOKUP($A317,EU_Extra!$A:$AD,COLUMN(EU_Extra!V$3),FALSE)=0,"",VLOOKUP($A317,EU_Extra!$A:$AD,COLUMN(EU_Extra!V$3),FALSE)),"")</f>
        <v/>
      </c>
      <c r="X317" s="3" t="str">
        <f>IFERROR(IF(VLOOKUP($A317,EU_Extra!$A:$AD,COLUMN(EU_Extra!W$3),FALSE)=0,"",VLOOKUP($A317,EU_Extra!$A:$AD,COLUMN(EU_Extra!W$3),FALSE)),"")</f>
        <v/>
      </c>
      <c r="Y317" s="1" t="str">
        <f>IFERROR(IF(VLOOKUP($A317,EU_Extra!$A:$AD,COLUMN(EU_Extra!X$3),FALSE)=0,"",VLOOKUP($A317,EU_Extra!$A:$AD,COLUMN(EU_Extra!X$3),FALSE)),"")</f>
        <v/>
      </c>
      <c r="AA317" s="157" t="str">
        <f t="shared" si="83"/>
        <v/>
      </c>
      <c r="AB317" s="3" t="str">
        <f t="shared" si="84"/>
        <v/>
      </c>
      <c r="AC317" s="3"/>
      <c r="AD317" s="3" t="str">
        <f t="shared" si="85"/>
        <v/>
      </c>
      <c r="AE317" s="3" t="str">
        <f t="shared" si="71"/>
        <v/>
      </c>
      <c r="AJ317" s="1" t="str">
        <f>IFERROR(IF(VLOOKUP($A317,EU_Extra!$A:$AD,COLUMN(EU_Extra!AC$3),FALSE)=0,"",VLOOKUP($A317,EU_Extra!$A:$AD,COLUMN(EU_Extra!AC$3),FALSE)),"")</f>
        <v/>
      </c>
      <c r="AK317" s="1" t="str">
        <f>IFERROR(IF(VLOOKUP($A317,EU_Extra!$A:$AD,COLUMN(EU_Extra!AD$3),FALSE)=0,"",VLOOKUP($A317,EU_Extra!$A:$AD,COLUMN(EU_Extra!AD$3),FALSE)),"")</f>
        <v/>
      </c>
      <c r="AO317" s="85"/>
      <c r="AP317" s="2"/>
      <c r="AQ317" s="2"/>
      <c r="AR317" s="2"/>
      <c r="AS317" s="3"/>
      <c r="AT317" s="3"/>
    </row>
    <row r="318" spans="1:50">
      <c r="A318" s="85"/>
      <c r="B318" s="2"/>
      <c r="D318" s="3"/>
      <c r="E318" s="3"/>
      <c r="F318" s="3" t="str">
        <f>IFERROR(IF(VLOOKUP($A318,EU_Extra!$A:$AD,COLUMN(EU_Extra!E$3),FALSE)=0,"",VLOOKUP($A318,EU_Extra!$A:$AD,COLUMN(EU_Extra!E$3),FALSE)),"")</f>
        <v/>
      </c>
      <c r="G318" s="3" t="str">
        <f>IFERROR(IF(VLOOKUP($A318,EU_Extra!$A:$AD,COLUMN(EU_Extra!F$3),FALSE)=0,"",VLOOKUP($A318,EU_Extra!$A:$AD,COLUMN(EU_Extra!F$3),FALSE)),"")</f>
        <v/>
      </c>
      <c r="H318" s="3" t="str">
        <f>IFERROR(IF(VLOOKUP($A318,EU_Extra!$A:$AD,COLUMN(EU_Extra!G$3),FALSE)=0,"",VLOOKUP($A318,EU_Extra!$A:$AD,COLUMN(EU_Extra!G$3),FALSE)),"")</f>
        <v/>
      </c>
      <c r="I318" s="3" t="str">
        <f>IFERROR(IF(VLOOKUP($A318,EU_Extra!$A:$AD,COLUMN(EU_Extra!H$3),FALSE)=0,"",VLOOKUP($A318,EU_Extra!$A:$AD,COLUMN(EU_Extra!H$3),FALSE)),"")</f>
        <v/>
      </c>
      <c r="J318" s="3" t="str">
        <f>IFERROR(IF(VLOOKUP($A318,EU_Extra!$A:$AD,COLUMN(EU_Extra!I$3),FALSE)=0,"",VLOOKUP($A318,EU_Extra!$A:$AD,COLUMN(EU_Extra!I$3),FALSE)),"")</f>
        <v/>
      </c>
      <c r="K318" s="3" t="str">
        <f>IFERROR(IF(VLOOKUP($A318,EU_Extra!$A:$AD,COLUMN(EU_Extra!J$3),FALSE)=0,"",VLOOKUP($A318,EU_Extra!$A:$AD,COLUMN(EU_Extra!J$3),FALSE)),"")</f>
        <v/>
      </c>
      <c r="L318" s="3" t="str">
        <f>IFERROR(IF(VLOOKUP($A318,EU_Extra!$A:$AD,COLUMN(EU_Extra!K$3),FALSE)=0,"",VLOOKUP($A318,EU_Extra!$A:$AD,COLUMN(EU_Extra!K$3),FALSE)),"")</f>
        <v/>
      </c>
      <c r="M318" s="3" t="str">
        <f>IFERROR(IF(VLOOKUP($A318,EU_Extra!$A:$AD,COLUMN(EU_Extra!L$3),FALSE)=0,"",VLOOKUP($A318,EU_Extra!$A:$AD,COLUMN(EU_Extra!L$3),FALSE)),"")</f>
        <v/>
      </c>
      <c r="N318" s="3" t="str">
        <f>IFERROR(IF(VLOOKUP($A318,EU_Extra!$A:$AD,COLUMN(EU_Extra!M$3),FALSE)=0,"",VLOOKUP($A318,EU_Extra!$A:$AD,COLUMN(EU_Extra!M$3),FALSE)),"")</f>
        <v/>
      </c>
      <c r="O318" s="3" t="str">
        <f>IFERROR(IF(VLOOKUP($A318,EU_Extra!$A:$AD,COLUMN(EU_Extra!N$3),FALSE)=0,"",VLOOKUP($A318,EU_Extra!$A:$AD,COLUMN(EU_Extra!N$3),FALSE)),"")</f>
        <v/>
      </c>
      <c r="P318" s="3" t="str">
        <f>IFERROR(IF(VLOOKUP($A318,EU_Extra!$A:$AD,COLUMN(EU_Extra!O$3),FALSE)=0,"",VLOOKUP($A318,EU_Extra!$A:$AD,COLUMN(EU_Extra!O$3),FALSE)),"")</f>
        <v/>
      </c>
      <c r="Q318" s="3" t="str">
        <f>IFERROR(IF(VLOOKUP($A318,EU_Extra!$A:$AD,COLUMN(EU_Extra!P$3),FALSE)=0,"",VLOOKUP($A318,EU_Extra!$A:$AD,COLUMN(EU_Extra!P$3),FALSE)),"")</f>
        <v/>
      </c>
      <c r="R318" s="3" t="str">
        <f>IFERROR(IF(VLOOKUP($A318,EU_Extra!$A:$AD,COLUMN(EU_Extra!Q$3),FALSE)=0,"",VLOOKUP($A318,EU_Extra!$A:$AD,COLUMN(EU_Extra!Q$3),FALSE)),"")</f>
        <v/>
      </c>
      <c r="S318" s="3" t="str">
        <f>IFERROR(IF(VLOOKUP($A318,EU_Extra!$A:$AD,COLUMN(EU_Extra!R$3),FALSE)=0,"",VLOOKUP($A318,EU_Extra!$A:$AD,COLUMN(EU_Extra!R$3),FALSE)),"")</f>
        <v/>
      </c>
      <c r="T318" s="3" t="str">
        <f>IFERROR(IF(VLOOKUP($A318,EU_Extra!$A:$AD,COLUMN(EU_Extra!S$3),FALSE)=0,"",VLOOKUP($A318,EU_Extra!$A:$AD,COLUMN(EU_Extra!S$3),FALSE)),"")</f>
        <v/>
      </c>
      <c r="U318" s="3" t="str">
        <f>IFERROR(IF(VLOOKUP($A318,EU_Extra!$A:$AD,COLUMN(EU_Extra!T$3),FALSE)=0,"",VLOOKUP($A318,EU_Extra!$A:$AD,COLUMN(EU_Extra!T$3),FALSE)),"")</f>
        <v/>
      </c>
      <c r="V318" s="3" t="str">
        <f>IFERROR(IF(VLOOKUP($A318,EU_Extra!$A:$AD,COLUMN(EU_Extra!U$3),FALSE)=0,"",VLOOKUP($A318,EU_Extra!$A:$AD,COLUMN(EU_Extra!U$3),FALSE)),"")</f>
        <v/>
      </c>
      <c r="W318" s="3" t="str">
        <f>IFERROR(IF(VLOOKUP($A318,EU_Extra!$A:$AD,COLUMN(EU_Extra!V$3),FALSE)=0,"",VLOOKUP($A318,EU_Extra!$A:$AD,COLUMN(EU_Extra!V$3),FALSE)),"")</f>
        <v/>
      </c>
      <c r="X318" s="3" t="str">
        <f>IFERROR(IF(VLOOKUP($A318,EU_Extra!$A:$AD,COLUMN(EU_Extra!W$3),FALSE)=0,"",VLOOKUP($A318,EU_Extra!$A:$AD,COLUMN(EU_Extra!W$3),FALSE)),"")</f>
        <v/>
      </c>
      <c r="Y318" s="1" t="str">
        <f>IFERROR(IF(VLOOKUP($A318,EU_Extra!$A:$AD,COLUMN(EU_Extra!X$3),FALSE)=0,"",VLOOKUP($A318,EU_Extra!$A:$AD,COLUMN(EU_Extra!X$3),FALSE)),"")</f>
        <v/>
      </c>
      <c r="AA318" s="157" t="str">
        <f t="shared" si="83"/>
        <v/>
      </c>
      <c r="AB318" s="3" t="str">
        <f t="shared" si="84"/>
        <v/>
      </c>
      <c r="AC318" s="3"/>
      <c r="AD318" s="3" t="str">
        <f t="shared" si="85"/>
        <v/>
      </c>
      <c r="AE318" s="3" t="str">
        <f t="shared" si="71"/>
        <v/>
      </c>
      <c r="AJ318" s="1" t="str">
        <f>IFERROR(IF(VLOOKUP($A318,EU_Extra!$A:$AD,COLUMN(EU_Extra!AC$3),FALSE)=0,"",VLOOKUP($A318,EU_Extra!$A:$AD,COLUMN(EU_Extra!AC$3),FALSE)),"")</f>
        <v/>
      </c>
      <c r="AK318" s="1" t="str">
        <f>IFERROR(IF(VLOOKUP($A318,EU_Extra!$A:$AD,COLUMN(EU_Extra!AD$3),FALSE)=0,"",VLOOKUP($A318,EU_Extra!$A:$AD,COLUMN(EU_Extra!AD$3),FALSE)),"")</f>
        <v/>
      </c>
      <c r="AO318" s="85"/>
      <c r="AP318" s="2"/>
      <c r="AQ318" s="2"/>
      <c r="AR318" s="2"/>
      <c r="AS318" s="3"/>
      <c r="AT318" s="3"/>
    </row>
    <row r="319" spans="1:50">
      <c r="A319" s="85"/>
      <c r="B319" s="2"/>
      <c r="D319" s="3"/>
      <c r="E319" s="3"/>
      <c r="F319" s="3" t="str">
        <f>IFERROR(IF(VLOOKUP($A319,EU_Extra!$A:$AD,COLUMN(EU_Extra!E$3),FALSE)=0,"",VLOOKUP($A319,EU_Extra!$A:$AD,COLUMN(EU_Extra!E$3),FALSE)),"")</f>
        <v/>
      </c>
      <c r="G319" s="3" t="str">
        <f>IFERROR(IF(VLOOKUP($A319,EU_Extra!$A:$AD,COLUMN(EU_Extra!F$3),FALSE)=0,"",VLOOKUP($A319,EU_Extra!$A:$AD,COLUMN(EU_Extra!F$3),FALSE)),"")</f>
        <v/>
      </c>
      <c r="H319" s="3" t="str">
        <f>IFERROR(IF(VLOOKUP($A319,EU_Extra!$A:$AD,COLUMN(EU_Extra!G$3),FALSE)=0,"",VLOOKUP($A319,EU_Extra!$A:$AD,COLUMN(EU_Extra!G$3),FALSE)),"")</f>
        <v/>
      </c>
      <c r="I319" s="3" t="str">
        <f>IFERROR(IF(VLOOKUP($A319,EU_Extra!$A:$AD,COLUMN(EU_Extra!H$3),FALSE)=0,"",VLOOKUP($A319,EU_Extra!$A:$AD,COLUMN(EU_Extra!H$3),FALSE)),"")</f>
        <v/>
      </c>
      <c r="J319" s="3" t="str">
        <f>IFERROR(IF(VLOOKUP($A319,EU_Extra!$A:$AD,COLUMN(EU_Extra!I$3),FALSE)=0,"",VLOOKUP($A319,EU_Extra!$A:$AD,COLUMN(EU_Extra!I$3),FALSE)),"")</f>
        <v/>
      </c>
      <c r="K319" s="3" t="str">
        <f>IFERROR(IF(VLOOKUP($A319,EU_Extra!$A:$AD,COLUMN(EU_Extra!J$3),FALSE)=0,"",VLOOKUP($A319,EU_Extra!$A:$AD,COLUMN(EU_Extra!J$3),FALSE)),"")</f>
        <v/>
      </c>
      <c r="L319" s="3" t="str">
        <f>IFERROR(IF(VLOOKUP($A319,EU_Extra!$A:$AD,COLUMN(EU_Extra!K$3),FALSE)=0,"",VLOOKUP($A319,EU_Extra!$A:$AD,COLUMN(EU_Extra!K$3),FALSE)),"")</f>
        <v/>
      </c>
      <c r="M319" s="3" t="str">
        <f>IFERROR(IF(VLOOKUP($A319,EU_Extra!$A:$AD,COLUMN(EU_Extra!L$3),FALSE)=0,"",VLOOKUP($A319,EU_Extra!$A:$AD,COLUMN(EU_Extra!L$3),FALSE)),"")</f>
        <v/>
      </c>
      <c r="N319" s="3" t="str">
        <f>IFERROR(IF(VLOOKUP($A319,EU_Extra!$A:$AD,COLUMN(EU_Extra!M$3),FALSE)=0,"",VLOOKUP($A319,EU_Extra!$A:$AD,COLUMN(EU_Extra!M$3),FALSE)),"")</f>
        <v/>
      </c>
      <c r="O319" s="3" t="str">
        <f>IFERROR(IF(VLOOKUP($A319,EU_Extra!$A:$AD,COLUMN(EU_Extra!N$3),FALSE)=0,"",VLOOKUP($A319,EU_Extra!$A:$AD,COLUMN(EU_Extra!N$3),FALSE)),"")</f>
        <v/>
      </c>
      <c r="P319" s="3" t="str">
        <f>IFERROR(IF(VLOOKUP($A319,EU_Extra!$A:$AD,COLUMN(EU_Extra!O$3),FALSE)=0,"",VLOOKUP($A319,EU_Extra!$A:$AD,COLUMN(EU_Extra!O$3),FALSE)),"")</f>
        <v/>
      </c>
      <c r="Q319" s="3" t="str">
        <f>IFERROR(IF(VLOOKUP($A319,EU_Extra!$A:$AD,COLUMN(EU_Extra!P$3),FALSE)=0,"",VLOOKUP($A319,EU_Extra!$A:$AD,COLUMN(EU_Extra!P$3),FALSE)),"")</f>
        <v/>
      </c>
      <c r="R319" s="3" t="str">
        <f>IFERROR(IF(VLOOKUP($A319,EU_Extra!$A:$AD,COLUMN(EU_Extra!Q$3),FALSE)=0,"",VLOOKUP($A319,EU_Extra!$A:$AD,COLUMN(EU_Extra!Q$3),FALSE)),"")</f>
        <v/>
      </c>
      <c r="S319" s="3" t="str">
        <f>IFERROR(IF(VLOOKUP($A319,EU_Extra!$A:$AD,COLUMN(EU_Extra!R$3),FALSE)=0,"",VLOOKUP($A319,EU_Extra!$A:$AD,COLUMN(EU_Extra!R$3),FALSE)),"")</f>
        <v/>
      </c>
      <c r="T319" s="3" t="str">
        <f>IFERROR(IF(VLOOKUP($A319,EU_Extra!$A:$AD,COLUMN(EU_Extra!S$3),FALSE)=0,"",VLOOKUP($A319,EU_Extra!$A:$AD,COLUMN(EU_Extra!S$3),FALSE)),"")</f>
        <v/>
      </c>
      <c r="U319" s="3" t="str">
        <f>IFERROR(IF(VLOOKUP($A319,EU_Extra!$A:$AD,COLUMN(EU_Extra!T$3),FALSE)=0,"",VLOOKUP($A319,EU_Extra!$A:$AD,COLUMN(EU_Extra!T$3),FALSE)),"")</f>
        <v/>
      </c>
      <c r="V319" s="3" t="str">
        <f>IFERROR(IF(VLOOKUP($A319,EU_Extra!$A:$AD,COLUMN(EU_Extra!U$3),FALSE)=0,"",VLOOKUP($A319,EU_Extra!$A:$AD,COLUMN(EU_Extra!U$3),FALSE)),"")</f>
        <v/>
      </c>
      <c r="W319" s="3" t="str">
        <f>IFERROR(IF(VLOOKUP($A319,EU_Extra!$A:$AD,COLUMN(EU_Extra!V$3),FALSE)=0,"",VLOOKUP($A319,EU_Extra!$A:$AD,COLUMN(EU_Extra!V$3),FALSE)),"")</f>
        <v/>
      </c>
      <c r="X319" s="3" t="str">
        <f>IFERROR(IF(VLOOKUP($A319,EU_Extra!$A:$AD,COLUMN(EU_Extra!W$3),FALSE)=0,"",VLOOKUP($A319,EU_Extra!$A:$AD,COLUMN(EU_Extra!W$3),FALSE)),"")</f>
        <v/>
      </c>
      <c r="Y319" s="1" t="str">
        <f>IFERROR(IF(VLOOKUP($A319,EU_Extra!$A:$AD,COLUMN(EU_Extra!X$3),FALSE)=0,"",VLOOKUP($A319,EU_Extra!$A:$AD,COLUMN(EU_Extra!X$3),FALSE)),"")</f>
        <v/>
      </c>
      <c r="AA319" s="157" t="str">
        <f t="shared" si="83"/>
        <v/>
      </c>
      <c r="AB319" s="3" t="str">
        <f t="shared" si="84"/>
        <v/>
      </c>
      <c r="AC319" s="3"/>
      <c r="AD319" s="3" t="str">
        <f t="shared" si="85"/>
        <v/>
      </c>
      <c r="AE319" s="3" t="str">
        <f t="shared" si="71"/>
        <v/>
      </c>
      <c r="AJ319" s="1" t="str">
        <f>IFERROR(IF(VLOOKUP($A319,EU_Extra!$A:$AD,COLUMN(EU_Extra!AC$3),FALSE)=0,"",VLOOKUP($A319,EU_Extra!$A:$AD,COLUMN(EU_Extra!AC$3),FALSE)),"")</f>
        <v/>
      </c>
      <c r="AK319" s="1" t="str">
        <f>IFERROR(IF(VLOOKUP($A319,EU_Extra!$A:$AD,COLUMN(EU_Extra!AD$3),FALSE)=0,"",VLOOKUP($A319,EU_Extra!$A:$AD,COLUMN(EU_Extra!AD$3),FALSE)),"")</f>
        <v/>
      </c>
      <c r="AO319" s="85"/>
      <c r="AP319" s="2"/>
      <c r="AQ319" s="2"/>
      <c r="AR319" s="2"/>
      <c r="AS319" s="3"/>
      <c r="AT319" s="3"/>
    </row>
    <row r="320" spans="1:50">
      <c r="A320" s="85"/>
      <c r="B320" s="2"/>
      <c r="D320" s="3"/>
      <c r="E320" s="3"/>
      <c r="F320" s="3" t="str">
        <f>IFERROR(IF(VLOOKUP($A320,EU_Extra!$A:$AD,COLUMN(EU_Extra!E$3),FALSE)=0,"",VLOOKUP($A320,EU_Extra!$A:$AD,COLUMN(EU_Extra!E$3),FALSE)),"")</f>
        <v/>
      </c>
      <c r="G320" s="3" t="str">
        <f>IFERROR(IF(VLOOKUP($A320,EU_Extra!$A:$AD,COLUMN(EU_Extra!F$3),FALSE)=0,"",VLOOKUP($A320,EU_Extra!$A:$AD,COLUMN(EU_Extra!F$3),FALSE)),"")</f>
        <v/>
      </c>
      <c r="H320" s="3" t="str">
        <f>IFERROR(IF(VLOOKUP($A320,EU_Extra!$A:$AD,COLUMN(EU_Extra!G$3),FALSE)=0,"",VLOOKUP($A320,EU_Extra!$A:$AD,COLUMN(EU_Extra!G$3),FALSE)),"")</f>
        <v/>
      </c>
      <c r="I320" s="3" t="str">
        <f>IFERROR(IF(VLOOKUP($A320,EU_Extra!$A:$AD,COLUMN(EU_Extra!H$3),FALSE)=0,"",VLOOKUP($A320,EU_Extra!$A:$AD,COLUMN(EU_Extra!H$3),FALSE)),"")</f>
        <v/>
      </c>
      <c r="J320" s="3" t="str">
        <f>IFERROR(IF(VLOOKUP($A320,EU_Extra!$A:$AD,COLUMN(EU_Extra!I$3),FALSE)=0,"",VLOOKUP($A320,EU_Extra!$A:$AD,COLUMN(EU_Extra!I$3),FALSE)),"")</f>
        <v/>
      </c>
      <c r="K320" s="3" t="str">
        <f>IFERROR(IF(VLOOKUP($A320,EU_Extra!$A:$AD,COLUMN(EU_Extra!J$3),FALSE)=0,"",VLOOKUP($A320,EU_Extra!$A:$AD,COLUMN(EU_Extra!J$3),FALSE)),"")</f>
        <v/>
      </c>
      <c r="L320" s="3" t="str">
        <f>IFERROR(IF(VLOOKUP($A320,EU_Extra!$A:$AD,COLUMN(EU_Extra!K$3),FALSE)=0,"",VLOOKUP($A320,EU_Extra!$A:$AD,COLUMN(EU_Extra!K$3),FALSE)),"")</f>
        <v/>
      </c>
      <c r="M320" s="3" t="str">
        <f>IFERROR(IF(VLOOKUP($A320,EU_Extra!$A:$AD,COLUMN(EU_Extra!L$3),FALSE)=0,"",VLOOKUP($A320,EU_Extra!$A:$AD,COLUMN(EU_Extra!L$3),FALSE)),"")</f>
        <v/>
      </c>
      <c r="N320" s="3" t="str">
        <f>IFERROR(IF(VLOOKUP($A320,EU_Extra!$A:$AD,COLUMN(EU_Extra!M$3),FALSE)=0,"",VLOOKUP($A320,EU_Extra!$A:$AD,COLUMN(EU_Extra!M$3),FALSE)),"")</f>
        <v/>
      </c>
      <c r="O320" s="3" t="str">
        <f>IFERROR(IF(VLOOKUP($A320,EU_Extra!$A:$AD,COLUMN(EU_Extra!N$3),FALSE)=0,"",VLOOKUP($A320,EU_Extra!$A:$AD,COLUMN(EU_Extra!N$3),FALSE)),"")</f>
        <v/>
      </c>
      <c r="P320" s="3" t="str">
        <f>IFERROR(IF(VLOOKUP($A320,EU_Extra!$A:$AD,COLUMN(EU_Extra!O$3),FALSE)=0,"",VLOOKUP($A320,EU_Extra!$A:$AD,COLUMN(EU_Extra!O$3),FALSE)),"")</f>
        <v/>
      </c>
      <c r="Q320" s="3" t="str">
        <f>IFERROR(IF(VLOOKUP($A320,EU_Extra!$A:$AD,COLUMN(EU_Extra!P$3),FALSE)=0,"",VLOOKUP($A320,EU_Extra!$A:$AD,COLUMN(EU_Extra!P$3),FALSE)),"")</f>
        <v/>
      </c>
      <c r="R320" s="3" t="str">
        <f>IFERROR(IF(VLOOKUP($A320,EU_Extra!$A:$AD,COLUMN(EU_Extra!Q$3),FALSE)=0,"",VLOOKUP($A320,EU_Extra!$A:$AD,COLUMN(EU_Extra!Q$3),FALSE)),"")</f>
        <v/>
      </c>
      <c r="S320" s="3" t="str">
        <f>IFERROR(IF(VLOOKUP($A320,EU_Extra!$A:$AD,COLUMN(EU_Extra!R$3),FALSE)=0,"",VLOOKUP($A320,EU_Extra!$A:$AD,COLUMN(EU_Extra!R$3),FALSE)),"")</f>
        <v/>
      </c>
      <c r="T320" s="3" t="str">
        <f>IFERROR(IF(VLOOKUP($A320,EU_Extra!$A:$AD,COLUMN(EU_Extra!S$3),FALSE)=0,"",VLOOKUP($A320,EU_Extra!$A:$AD,COLUMN(EU_Extra!S$3),FALSE)),"")</f>
        <v/>
      </c>
      <c r="U320" s="3" t="str">
        <f>IFERROR(IF(VLOOKUP($A320,EU_Extra!$A:$AD,COLUMN(EU_Extra!T$3),FALSE)=0,"",VLOOKUP($A320,EU_Extra!$A:$AD,COLUMN(EU_Extra!T$3),FALSE)),"")</f>
        <v/>
      </c>
      <c r="V320" s="3" t="str">
        <f>IFERROR(IF(VLOOKUP($A320,EU_Extra!$A:$AD,COLUMN(EU_Extra!U$3),FALSE)=0,"",VLOOKUP($A320,EU_Extra!$A:$AD,COLUMN(EU_Extra!U$3),FALSE)),"")</f>
        <v/>
      </c>
      <c r="W320" s="3" t="str">
        <f>IFERROR(IF(VLOOKUP($A320,EU_Extra!$A:$AD,COLUMN(EU_Extra!V$3),FALSE)=0,"",VLOOKUP($A320,EU_Extra!$A:$AD,COLUMN(EU_Extra!V$3),FALSE)),"")</f>
        <v/>
      </c>
      <c r="X320" s="3" t="str">
        <f>IFERROR(IF(VLOOKUP($A320,EU_Extra!$A:$AD,COLUMN(EU_Extra!W$3),FALSE)=0,"",VLOOKUP($A320,EU_Extra!$A:$AD,COLUMN(EU_Extra!W$3),FALSE)),"")</f>
        <v/>
      </c>
      <c r="Y320" s="1" t="str">
        <f>IFERROR(IF(VLOOKUP($A320,EU_Extra!$A:$AD,COLUMN(EU_Extra!X$3),FALSE)=0,"",VLOOKUP($A320,EU_Extra!$A:$AD,COLUMN(EU_Extra!X$3),FALSE)),"")</f>
        <v/>
      </c>
      <c r="AA320" s="157" t="str">
        <f t="shared" si="83"/>
        <v/>
      </c>
      <c r="AB320" s="3" t="str">
        <f t="shared" si="84"/>
        <v/>
      </c>
      <c r="AC320" s="3"/>
      <c r="AD320" s="3" t="str">
        <f t="shared" si="85"/>
        <v/>
      </c>
      <c r="AE320" s="3" t="str">
        <f t="shared" si="71"/>
        <v/>
      </c>
      <c r="AJ320" s="1" t="str">
        <f>IFERROR(IF(VLOOKUP($A320,EU_Extra!$A:$AD,COLUMN(EU_Extra!AC$3),FALSE)=0,"",VLOOKUP($A320,EU_Extra!$A:$AD,COLUMN(EU_Extra!AC$3),FALSE)),"")</f>
        <v/>
      </c>
      <c r="AK320" s="1" t="str">
        <f>IFERROR(IF(VLOOKUP($A320,EU_Extra!$A:$AD,COLUMN(EU_Extra!AD$3),FALSE)=0,"",VLOOKUP($A320,EU_Extra!$A:$AD,COLUMN(EU_Extra!AD$3),FALSE)),"")</f>
        <v/>
      </c>
      <c r="AO320" s="85"/>
      <c r="AP320" s="2"/>
      <c r="AQ320" s="2"/>
      <c r="AR320" s="2"/>
      <c r="AS320" s="3"/>
      <c r="AT320" s="3"/>
    </row>
    <row r="321" spans="1:46">
      <c r="A321" s="85"/>
      <c r="B321" s="2"/>
      <c r="D321" s="3"/>
      <c r="E321" s="3"/>
      <c r="F321" s="3" t="str">
        <f>IFERROR(IF(VLOOKUP($A321,EU_Extra!$A:$AD,COLUMN(EU_Extra!E$3),FALSE)=0,"",VLOOKUP($A321,EU_Extra!$A:$AD,COLUMN(EU_Extra!E$3),FALSE)),"")</f>
        <v/>
      </c>
      <c r="G321" s="3" t="str">
        <f>IFERROR(IF(VLOOKUP($A321,EU_Extra!$A:$AD,COLUMN(EU_Extra!F$3),FALSE)=0,"",VLOOKUP($A321,EU_Extra!$A:$AD,COLUMN(EU_Extra!F$3),FALSE)),"")</f>
        <v/>
      </c>
      <c r="H321" s="3" t="str">
        <f>IFERROR(IF(VLOOKUP($A321,EU_Extra!$A:$AD,COLUMN(EU_Extra!G$3),FALSE)=0,"",VLOOKUP($A321,EU_Extra!$A:$AD,COLUMN(EU_Extra!G$3),FALSE)),"")</f>
        <v/>
      </c>
      <c r="I321" s="3" t="str">
        <f>IFERROR(IF(VLOOKUP($A321,EU_Extra!$A:$AD,COLUMN(EU_Extra!H$3),FALSE)=0,"",VLOOKUP($A321,EU_Extra!$A:$AD,COLUMN(EU_Extra!H$3),FALSE)),"")</f>
        <v/>
      </c>
      <c r="J321" s="3" t="str">
        <f>IFERROR(IF(VLOOKUP($A321,EU_Extra!$A:$AD,COLUMN(EU_Extra!I$3),FALSE)=0,"",VLOOKUP($A321,EU_Extra!$A:$AD,COLUMN(EU_Extra!I$3),FALSE)),"")</f>
        <v/>
      </c>
      <c r="K321" s="3" t="str">
        <f>IFERROR(IF(VLOOKUP($A321,EU_Extra!$A:$AD,COLUMN(EU_Extra!J$3),FALSE)=0,"",VLOOKUP($A321,EU_Extra!$A:$AD,COLUMN(EU_Extra!J$3),FALSE)),"")</f>
        <v/>
      </c>
      <c r="L321" s="3" t="str">
        <f>IFERROR(IF(VLOOKUP($A321,EU_Extra!$A:$AD,COLUMN(EU_Extra!K$3),FALSE)=0,"",VLOOKUP($A321,EU_Extra!$A:$AD,COLUMN(EU_Extra!K$3),FALSE)),"")</f>
        <v/>
      </c>
      <c r="M321" s="3" t="str">
        <f>IFERROR(IF(VLOOKUP($A321,EU_Extra!$A:$AD,COLUMN(EU_Extra!L$3),FALSE)=0,"",VLOOKUP($A321,EU_Extra!$A:$AD,COLUMN(EU_Extra!L$3),FALSE)),"")</f>
        <v/>
      </c>
      <c r="N321" s="3" t="str">
        <f>IFERROR(IF(VLOOKUP($A321,EU_Extra!$A:$AD,COLUMN(EU_Extra!M$3),FALSE)=0,"",VLOOKUP($A321,EU_Extra!$A:$AD,COLUMN(EU_Extra!M$3),FALSE)),"")</f>
        <v/>
      </c>
      <c r="O321" s="3" t="str">
        <f>IFERROR(IF(VLOOKUP($A321,EU_Extra!$A:$AD,COLUMN(EU_Extra!N$3),FALSE)=0,"",VLOOKUP($A321,EU_Extra!$A:$AD,COLUMN(EU_Extra!N$3),FALSE)),"")</f>
        <v/>
      </c>
      <c r="P321" s="3" t="str">
        <f>IFERROR(IF(VLOOKUP($A321,EU_Extra!$A:$AD,COLUMN(EU_Extra!O$3),FALSE)=0,"",VLOOKUP($A321,EU_Extra!$A:$AD,COLUMN(EU_Extra!O$3),FALSE)),"")</f>
        <v/>
      </c>
      <c r="Q321" s="3" t="str">
        <f>IFERROR(IF(VLOOKUP($A321,EU_Extra!$A:$AD,COLUMN(EU_Extra!P$3),FALSE)=0,"",VLOOKUP($A321,EU_Extra!$A:$AD,COLUMN(EU_Extra!P$3),FALSE)),"")</f>
        <v/>
      </c>
      <c r="R321" s="3" t="str">
        <f>IFERROR(IF(VLOOKUP($A321,EU_Extra!$A:$AD,COLUMN(EU_Extra!Q$3),FALSE)=0,"",VLOOKUP($A321,EU_Extra!$A:$AD,COLUMN(EU_Extra!Q$3),FALSE)),"")</f>
        <v/>
      </c>
      <c r="S321" s="3" t="str">
        <f>IFERROR(IF(VLOOKUP($A321,EU_Extra!$A:$AD,COLUMN(EU_Extra!R$3),FALSE)=0,"",VLOOKUP($A321,EU_Extra!$A:$AD,COLUMN(EU_Extra!R$3),FALSE)),"")</f>
        <v/>
      </c>
      <c r="T321" s="3" t="str">
        <f>IFERROR(IF(VLOOKUP($A321,EU_Extra!$A:$AD,COLUMN(EU_Extra!S$3),FALSE)=0,"",VLOOKUP($A321,EU_Extra!$A:$AD,COLUMN(EU_Extra!S$3),FALSE)),"")</f>
        <v/>
      </c>
      <c r="U321" s="3" t="str">
        <f>IFERROR(IF(VLOOKUP($A321,EU_Extra!$A:$AD,COLUMN(EU_Extra!T$3),FALSE)=0,"",VLOOKUP($A321,EU_Extra!$A:$AD,COLUMN(EU_Extra!T$3),FALSE)),"")</f>
        <v/>
      </c>
      <c r="V321" s="3" t="str">
        <f>IFERROR(IF(VLOOKUP($A321,EU_Extra!$A:$AD,COLUMN(EU_Extra!U$3),FALSE)=0,"",VLOOKUP($A321,EU_Extra!$A:$AD,COLUMN(EU_Extra!U$3),FALSE)),"")</f>
        <v/>
      </c>
      <c r="W321" s="3" t="str">
        <f>IFERROR(IF(VLOOKUP($A321,EU_Extra!$A:$AD,COLUMN(EU_Extra!V$3),FALSE)=0,"",VLOOKUP($A321,EU_Extra!$A:$AD,COLUMN(EU_Extra!V$3),FALSE)),"")</f>
        <v/>
      </c>
      <c r="X321" s="3" t="str">
        <f>IFERROR(IF(VLOOKUP($A321,EU_Extra!$A:$AD,COLUMN(EU_Extra!W$3),FALSE)=0,"",VLOOKUP($A321,EU_Extra!$A:$AD,COLUMN(EU_Extra!W$3),FALSE)),"")</f>
        <v/>
      </c>
      <c r="Y321" s="1" t="str">
        <f>IFERROR(IF(VLOOKUP($A321,EU_Extra!$A:$AD,COLUMN(EU_Extra!X$3),FALSE)=0,"",VLOOKUP($A321,EU_Extra!$A:$AD,COLUMN(EU_Extra!X$3),FALSE)),"")</f>
        <v/>
      </c>
      <c r="AA321" s="157" t="str">
        <f t="shared" si="83"/>
        <v/>
      </c>
      <c r="AB321" s="3" t="str">
        <f t="shared" si="84"/>
        <v/>
      </c>
      <c r="AC321" s="3"/>
      <c r="AD321" s="3" t="str">
        <f t="shared" si="85"/>
        <v/>
      </c>
      <c r="AE321" s="3" t="str">
        <f t="shared" si="71"/>
        <v/>
      </c>
      <c r="AJ321" s="1" t="str">
        <f>IFERROR(IF(VLOOKUP($A321,EU_Extra!$A:$AD,COLUMN(EU_Extra!AC$3),FALSE)=0,"",VLOOKUP($A321,EU_Extra!$A:$AD,COLUMN(EU_Extra!AC$3),FALSE)),"")</f>
        <v/>
      </c>
      <c r="AK321" s="1" t="str">
        <f>IFERROR(IF(VLOOKUP($A321,EU_Extra!$A:$AD,COLUMN(EU_Extra!AD$3),FALSE)=0,"",VLOOKUP($A321,EU_Extra!$A:$AD,COLUMN(EU_Extra!AD$3),FALSE)),"")</f>
        <v/>
      </c>
      <c r="AO321" s="85"/>
      <c r="AP321" s="2"/>
      <c r="AQ321" s="2"/>
      <c r="AR321" s="2"/>
      <c r="AS321" s="3"/>
      <c r="AT321" s="3"/>
    </row>
    <row r="322" spans="1:46">
      <c r="A322" s="85"/>
      <c r="B322" s="2"/>
      <c r="D322" s="3"/>
      <c r="E322" s="3"/>
      <c r="F322" s="3" t="str">
        <f>IFERROR(IF(VLOOKUP($A322,EU_Extra!$A:$AD,COLUMN(EU_Extra!E$3),FALSE)=0,"",VLOOKUP($A322,EU_Extra!$A:$AD,COLUMN(EU_Extra!E$3),FALSE)),"")</f>
        <v/>
      </c>
      <c r="G322" s="3" t="str">
        <f>IFERROR(IF(VLOOKUP($A322,EU_Extra!$A:$AD,COLUMN(EU_Extra!F$3),FALSE)=0,"",VLOOKUP($A322,EU_Extra!$A:$AD,COLUMN(EU_Extra!F$3),FALSE)),"")</f>
        <v/>
      </c>
      <c r="H322" s="3" t="str">
        <f>IFERROR(IF(VLOOKUP($A322,EU_Extra!$A:$AD,COLUMN(EU_Extra!G$3),FALSE)=0,"",VLOOKUP($A322,EU_Extra!$A:$AD,COLUMN(EU_Extra!G$3),FALSE)),"")</f>
        <v/>
      </c>
      <c r="I322" s="3" t="str">
        <f>IFERROR(IF(VLOOKUP($A322,EU_Extra!$A:$AD,COLUMN(EU_Extra!H$3),FALSE)=0,"",VLOOKUP($A322,EU_Extra!$A:$AD,COLUMN(EU_Extra!H$3),FALSE)),"")</f>
        <v/>
      </c>
      <c r="J322" s="3" t="str">
        <f>IFERROR(IF(VLOOKUP($A322,EU_Extra!$A:$AD,COLUMN(EU_Extra!I$3),FALSE)=0,"",VLOOKUP($A322,EU_Extra!$A:$AD,COLUMN(EU_Extra!I$3),FALSE)),"")</f>
        <v/>
      </c>
      <c r="K322" s="3" t="str">
        <f>IFERROR(IF(VLOOKUP($A322,EU_Extra!$A:$AD,COLUMN(EU_Extra!J$3),FALSE)=0,"",VLOOKUP($A322,EU_Extra!$A:$AD,COLUMN(EU_Extra!J$3),FALSE)),"")</f>
        <v/>
      </c>
      <c r="L322" s="3" t="str">
        <f>IFERROR(IF(VLOOKUP($A322,EU_Extra!$A:$AD,COLUMN(EU_Extra!K$3),FALSE)=0,"",VLOOKUP($A322,EU_Extra!$A:$AD,COLUMN(EU_Extra!K$3),FALSE)),"")</f>
        <v/>
      </c>
      <c r="M322" s="3" t="str">
        <f>IFERROR(IF(VLOOKUP($A322,EU_Extra!$A:$AD,COLUMN(EU_Extra!L$3),FALSE)=0,"",VLOOKUP($A322,EU_Extra!$A:$AD,COLUMN(EU_Extra!L$3),FALSE)),"")</f>
        <v/>
      </c>
      <c r="N322" s="3" t="str">
        <f>IFERROR(IF(VLOOKUP($A322,EU_Extra!$A:$AD,COLUMN(EU_Extra!M$3),FALSE)=0,"",VLOOKUP($A322,EU_Extra!$A:$AD,COLUMN(EU_Extra!M$3),FALSE)),"")</f>
        <v/>
      </c>
      <c r="O322" s="3" t="str">
        <f>IFERROR(IF(VLOOKUP($A322,EU_Extra!$A:$AD,COLUMN(EU_Extra!N$3),FALSE)=0,"",VLOOKUP($A322,EU_Extra!$A:$AD,COLUMN(EU_Extra!N$3),FALSE)),"")</f>
        <v/>
      </c>
      <c r="P322" s="3" t="str">
        <f>IFERROR(IF(VLOOKUP($A322,EU_Extra!$A:$AD,COLUMN(EU_Extra!O$3),FALSE)=0,"",VLOOKUP($A322,EU_Extra!$A:$AD,COLUMN(EU_Extra!O$3),FALSE)),"")</f>
        <v/>
      </c>
      <c r="Q322" s="3" t="str">
        <f>IFERROR(IF(VLOOKUP($A322,EU_Extra!$A:$AD,COLUMN(EU_Extra!P$3),FALSE)=0,"",VLOOKUP($A322,EU_Extra!$A:$AD,COLUMN(EU_Extra!P$3),FALSE)),"")</f>
        <v/>
      </c>
      <c r="R322" s="3" t="str">
        <f>IFERROR(IF(VLOOKUP($A322,EU_Extra!$A:$AD,COLUMN(EU_Extra!Q$3),FALSE)=0,"",VLOOKUP($A322,EU_Extra!$A:$AD,COLUMN(EU_Extra!Q$3),FALSE)),"")</f>
        <v/>
      </c>
      <c r="S322" s="3" t="str">
        <f>IFERROR(IF(VLOOKUP($A322,EU_Extra!$A:$AD,COLUMN(EU_Extra!R$3),FALSE)=0,"",VLOOKUP($A322,EU_Extra!$A:$AD,COLUMN(EU_Extra!R$3),FALSE)),"")</f>
        <v/>
      </c>
      <c r="T322" s="3" t="str">
        <f>IFERROR(IF(VLOOKUP($A322,EU_Extra!$A:$AD,COLUMN(EU_Extra!S$3),FALSE)=0,"",VLOOKUP($A322,EU_Extra!$A:$AD,COLUMN(EU_Extra!S$3),FALSE)),"")</f>
        <v/>
      </c>
      <c r="U322" s="3" t="str">
        <f>IFERROR(IF(VLOOKUP($A322,EU_Extra!$A:$AD,COLUMN(EU_Extra!T$3),FALSE)=0,"",VLOOKUP($A322,EU_Extra!$A:$AD,COLUMN(EU_Extra!T$3),FALSE)),"")</f>
        <v/>
      </c>
      <c r="V322" s="3" t="str">
        <f>IFERROR(IF(VLOOKUP($A322,EU_Extra!$A:$AD,COLUMN(EU_Extra!U$3),FALSE)=0,"",VLOOKUP($A322,EU_Extra!$A:$AD,COLUMN(EU_Extra!U$3),FALSE)),"")</f>
        <v/>
      </c>
      <c r="W322" s="3" t="str">
        <f>IFERROR(IF(VLOOKUP($A322,EU_Extra!$A:$AD,COLUMN(EU_Extra!V$3),FALSE)=0,"",VLOOKUP($A322,EU_Extra!$A:$AD,COLUMN(EU_Extra!V$3),FALSE)),"")</f>
        <v/>
      </c>
      <c r="X322" s="3" t="str">
        <f>IFERROR(IF(VLOOKUP($A322,EU_Extra!$A:$AD,COLUMN(EU_Extra!W$3),FALSE)=0,"",VLOOKUP($A322,EU_Extra!$A:$AD,COLUMN(EU_Extra!W$3),FALSE)),"")</f>
        <v/>
      </c>
      <c r="Y322" s="1" t="str">
        <f>IFERROR(IF(VLOOKUP($A322,EU_Extra!$A:$AD,COLUMN(EU_Extra!X$3),FALSE)=0,"",VLOOKUP($A322,EU_Extra!$A:$AD,COLUMN(EU_Extra!X$3),FALSE)),"")</f>
        <v/>
      </c>
      <c r="AA322" s="157" t="str">
        <f t="shared" si="83"/>
        <v/>
      </c>
      <c r="AB322" s="3" t="str">
        <f t="shared" si="84"/>
        <v/>
      </c>
      <c r="AC322" s="3"/>
      <c r="AD322" s="3" t="str">
        <f t="shared" si="85"/>
        <v/>
      </c>
      <c r="AE322" s="3" t="str">
        <f t="shared" si="71"/>
        <v/>
      </c>
      <c r="AJ322" s="1" t="str">
        <f>IFERROR(IF(VLOOKUP($A322,EU_Extra!$A:$AD,COLUMN(EU_Extra!AC$3),FALSE)=0,"",VLOOKUP($A322,EU_Extra!$A:$AD,COLUMN(EU_Extra!AC$3),FALSE)),"")</f>
        <v/>
      </c>
      <c r="AK322" s="1" t="str">
        <f>IFERROR(IF(VLOOKUP($A322,EU_Extra!$A:$AD,COLUMN(EU_Extra!AD$3),FALSE)=0,"",VLOOKUP($A322,EU_Extra!$A:$AD,COLUMN(EU_Extra!AD$3),FALSE)),"")</f>
        <v/>
      </c>
      <c r="AO322" s="85"/>
      <c r="AP322" s="2"/>
      <c r="AQ322" s="2"/>
      <c r="AR322" s="2"/>
      <c r="AS322" s="3"/>
      <c r="AT322" s="3"/>
    </row>
    <row r="323" spans="1:46">
      <c r="A323" s="85"/>
      <c r="B323" s="2"/>
      <c r="D323" s="3"/>
      <c r="E323" s="3"/>
      <c r="F323" s="3" t="str">
        <f>IFERROR(IF(VLOOKUP($A323,EU_Extra!$A:$AD,COLUMN(EU_Extra!E$3),FALSE)=0,"",VLOOKUP($A323,EU_Extra!$A:$AD,COLUMN(EU_Extra!E$3),FALSE)),"")</f>
        <v/>
      </c>
      <c r="G323" s="3" t="str">
        <f>IFERROR(IF(VLOOKUP($A323,EU_Extra!$A:$AD,COLUMN(EU_Extra!F$3),FALSE)=0,"",VLOOKUP($A323,EU_Extra!$A:$AD,COLUMN(EU_Extra!F$3),FALSE)),"")</f>
        <v/>
      </c>
      <c r="H323" s="3" t="str">
        <f>IFERROR(IF(VLOOKUP($A323,EU_Extra!$A:$AD,COLUMN(EU_Extra!G$3),FALSE)=0,"",VLOOKUP($A323,EU_Extra!$A:$AD,COLUMN(EU_Extra!G$3),FALSE)),"")</f>
        <v/>
      </c>
      <c r="I323" s="3" t="str">
        <f>IFERROR(IF(VLOOKUP($A323,EU_Extra!$A:$AD,COLUMN(EU_Extra!H$3),FALSE)=0,"",VLOOKUP($A323,EU_Extra!$A:$AD,COLUMN(EU_Extra!H$3),FALSE)),"")</f>
        <v/>
      </c>
      <c r="J323" s="3" t="str">
        <f>IFERROR(IF(VLOOKUP($A323,EU_Extra!$A:$AD,COLUMN(EU_Extra!I$3),FALSE)=0,"",VLOOKUP($A323,EU_Extra!$A:$AD,COLUMN(EU_Extra!I$3),FALSE)),"")</f>
        <v/>
      </c>
      <c r="K323" s="3" t="str">
        <f>IFERROR(IF(VLOOKUP($A323,EU_Extra!$A:$AD,COLUMN(EU_Extra!J$3),FALSE)=0,"",VLOOKUP($A323,EU_Extra!$A:$AD,COLUMN(EU_Extra!J$3),FALSE)),"")</f>
        <v/>
      </c>
      <c r="L323" s="3" t="str">
        <f>IFERROR(IF(VLOOKUP($A323,EU_Extra!$A:$AD,COLUMN(EU_Extra!K$3),FALSE)=0,"",VLOOKUP($A323,EU_Extra!$A:$AD,COLUMN(EU_Extra!K$3),FALSE)),"")</f>
        <v/>
      </c>
      <c r="M323" s="3" t="str">
        <f>IFERROR(IF(VLOOKUP($A323,EU_Extra!$A:$AD,COLUMN(EU_Extra!L$3),FALSE)=0,"",VLOOKUP($A323,EU_Extra!$A:$AD,COLUMN(EU_Extra!L$3),FALSE)),"")</f>
        <v/>
      </c>
      <c r="N323" s="3" t="str">
        <f>IFERROR(IF(VLOOKUP($A323,EU_Extra!$A:$AD,COLUMN(EU_Extra!M$3),FALSE)=0,"",VLOOKUP($A323,EU_Extra!$A:$AD,COLUMN(EU_Extra!M$3),FALSE)),"")</f>
        <v/>
      </c>
      <c r="O323" s="3" t="str">
        <f>IFERROR(IF(VLOOKUP($A323,EU_Extra!$A:$AD,COLUMN(EU_Extra!N$3),FALSE)=0,"",VLOOKUP($A323,EU_Extra!$A:$AD,COLUMN(EU_Extra!N$3),FALSE)),"")</f>
        <v/>
      </c>
      <c r="P323" s="3" t="str">
        <f>IFERROR(IF(VLOOKUP($A323,EU_Extra!$A:$AD,COLUMN(EU_Extra!O$3),FALSE)=0,"",VLOOKUP($A323,EU_Extra!$A:$AD,COLUMN(EU_Extra!O$3),FALSE)),"")</f>
        <v/>
      </c>
      <c r="Q323" s="3" t="str">
        <f>IFERROR(IF(VLOOKUP($A323,EU_Extra!$A:$AD,COLUMN(EU_Extra!P$3),FALSE)=0,"",VLOOKUP($A323,EU_Extra!$A:$AD,COLUMN(EU_Extra!P$3),FALSE)),"")</f>
        <v/>
      </c>
      <c r="R323" s="3" t="str">
        <f>IFERROR(IF(VLOOKUP($A323,EU_Extra!$A:$AD,COLUMN(EU_Extra!Q$3),FALSE)=0,"",VLOOKUP($A323,EU_Extra!$A:$AD,COLUMN(EU_Extra!Q$3),FALSE)),"")</f>
        <v/>
      </c>
      <c r="S323" s="3" t="str">
        <f>IFERROR(IF(VLOOKUP($A323,EU_Extra!$A:$AD,COLUMN(EU_Extra!R$3),FALSE)=0,"",VLOOKUP($A323,EU_Extra!$A:$AD,COLUMN(EU_Extra!R$3),FALSE)),"")</f>
        <v/>
      </c>
      <c r="T323" s="3" t="str">
        <f>IFERROR(IF(VLOOKUP($A323,EU_Extra!$A:$AD,COLUMN(EU_Extra!S$3),FALSE)=0,"",VLOOKUP($A323,EU_Extra!$A:$AD,COLUMN(EU_Extra!S$3),FALSE)),"")</f>
        <v/>
      </c>
      <c r="U323" s="3" t="str">
        <f>IFERROR(IF(VLOOKUP($A323,EU_Extra!$A:$AD,COLUMN(EU_Extra!T$3),FALSE)=0,"",VLOOKUP($A323,EU_Extra!$A:$AD,COLUMN(EU_Extra!T$3),FALSE)),"")</f>
        <v/>
      </c>
      <c r="V323" s="3" t="str">
        <f>IFERROR(IF(VLOOKUP($A323,EU_Extra!$A:$AD,COLUMN(EU_Extra!U$3),FALSE)=0,"",VLOOKUP($A323,EU_Extra!$A:$AD,COLUMN(EU_Extra!U$3),FALSE)),"")</f>
        <v/>
      </c>
      <c r="W323" s="3" t="str">
        <f>IFERROR(IF(VLOOKUP($A323,EU_Extra!$A:$AD,COLUMN(EU_Extra!V$3),FALSE)=0,"",VLOOKUP($A323,EU_Extra!$A:$AD,COLUMN(EU_Extra!V$3),FALSE)),"")</f>
        <v/>
      </c>
      <c r="X323" s="3" t="str">
        <f>IFERROR(IF(VLOOKUP($A323,EU_Extra!$A:$AD,COLUMN(EU_Extra!W$3),FALSE)=0,"",VLOOKUP($A323,EU_Extra!$A:$AD,COLUMN(EU_Extra!W$3),FALSE)),"")</f>
        <v/>
      </c>
      <c r="Y323" s="1" t="str">
        <f>IFERROR(IF(VLOOKUP($A323,EU_Extra!$A:$AD,COLUMN(EU_Extra!X$3),FALSE)=0,"",VLOOKUP($A323,EU_Extra!$A:$AD,COLUMN(EU_Extra!X$3),FALSE)),"")</f>
        <v/>
      </c>
      <c r="AA323" s="157" t="str">
        <f t="shared" si="83"/>
        <v/>
      </c>
      <c r="AB323" s="3" t="str">
        <f t="shared" si="84"/>
        <v/>
      </c>
      <c r="AC323" s="3"/>
      <c r="AD323" s="3" t="str">
        <f t="shared" si="85"/>
        <v/>
      </c>
      <c r="AE323" s="3" t="str">
        <f t="shared" si="71"/>
        <v/>
      </c>
      <c r="AJ323" s="1" t="str">
        <f>IFERROR(IF(VLOOKUP($A323,EU_Extra!$A:$AD,COLUMN(EU_Extra!AC$3),FALSE)=0,"",VLOOKUP($A323,EU_Extra!$A:$AD,COLUMN(EU_Extra!AC$3),FALSE)),"")</f>
        <v/>
      </c>
      <c r="AK323" s="1" t="str">
        <f>IFERROR(IF(VLOOKUP($A323,EU_Extra!$A:$AD,COLUMN(EU_Extra!AD$3),FALSE)=0,"",VLOOKUP($A323,EU_Extra!$A:$AD,COLUMN(EU_Extra!AD$3),FALSE)),"")</f>
        <v/>
      </c>
      <c r="AO323" s="85"/>
      <c r="AP323" s="2"/>
      <c r="AQ323" s="2"/>
      <c r="AR323" s="2"/>
      <c r="AS323" s="3"/>
      <c r="AT323" s="3"/>
    </row>
    <row r="324" spans="1:46">
      <c r="A324" s="85"/>
      <c r="B324" s="2"/>
      <c r="D324" s="3"/>
      <c r="E324" s="3"/>
      <c r="F324" s="3" t="str">
        <f>IFERROR(IF(VLOOKUP($A324,EU_Extra!$A:$AD,COLUMN(EU_Extra!E$3),FALSE)=0,"",VLOOKUP($A324,EU_Extra!$A:$AD,COLUMN(EU_Extra!E$3),FALSE)),"")</f>
        <v/>
      </c>
      <c r="G324" s="3" t="str">
        <f>IFERROR(IF(VLOOKUP($A324,EU_Extra!$A:$AD,COLUMN(EU_Extra!F$3),FALSE)=0,"",VLOOKUP($A324,EU_Extra!$A:$AD,COLUMN(EU_Extra!F$3),FALSE)),"")</f>
        <v/>
      </c>
      <c r="H324" s="3" t="str">
        <f>IFERROR(IF(VLOOKUP($A324,EU_Extra!$A:$AD,COLUMN(EU_Extra!G$3),FALSE)=0,"",VLOOKUP($A324,EU_Extra!$A:$AD,COLUMN(EU_Extra!G$3),FALSE)),"")</f>
        <v/>
      </c>
      <c r="I324" s="3" t="str">
        <f>IFERROR(IF(VLOOKUP($A324,EU_Extra!$A:$AD,COLUMN(EU_Extra!H$3),FALSE)=0,"",VLOOKUP($A324,EU_Extra!$A:$AD,COLUMN(EU_Extra!H$3),FALSE)),"")</f>
        <v/>
      </c>
      <c r="J324" s="3" t="str">
        <f>IFERROR(IF(VLOOKUP($A324,EU_Extra!$A:$AD,COLUMN(EU_Extra!I$3),FALSE)=0,"",VLOOKUP($A324,EU_Extra!$A:$AD,COLUMN(EU_Extra!I$3),FALSE)),"")</f>
        <v/>
      </c>
      <c r="K324" s="3" t="str">
        <f>IFERROR(IF(VLOOKUP($A324,EU_Extra!$A:$AD,COLUMN(EU_Extra!J$3),FALSE)=0,"",VLOOKUP($A324,EU_Extra!$A:$AD,COLUMN(EU_Extra!J$3),FALSE)),"")</f>
        <v/>
      </c>
      <c r="L324" s="3" t="str">
        <f>IFERROR(IF(VLOOKUP($A324,EU_Extra!$A:$AD,COLUMN(EU_Extra!K$3),FALSE)=0,"",VLOOKUP($A324,EU_Extra!$A:$AD,COLUMN(EU_Extra!K$3),FALSE)),"")</f>
        <v/>
      </c>
      <c r="M324" s="3" t="str">
        <f>IFERROR(IF(VLOOKUP($A324,EU_Extra!$A:$AD,COLUMN(EU_Extra!L$3),FALSE)=0,"",VLOOKUP($A324,EU_Extra!$A:$AD,COLUMN(EU_Extra!L$3),FALSE)),"")</f>
        <v/>
      </c>
      <c r="N324" s="3" t="str">
        <f>IFERROR(IF(VLOOKUP($A324,EU_Extra!$A:$AD,COLUMN(EU_Extra!M$3),FALSE)=0,"",VLOOKUP($A324,EU_Extra!$A:$AD,COLUMN(EU_Extra!M$3),FALSE)),"")</f>
        <v/>
      </c>
      <c r="O324" s="3" t="str">
        <f>IFERROR(IF(VLOOKUP($A324,EU_Extra!$A:$AD,COLUMN(EU_Extra!N$3),FALSE)=0,"",VLOOKUP($A324,EU_Extra!$A:$AD,COLUMN(EU_Extra!N$3),FALSE)),"")</f>
        <v/>
      </c>
      <c r="P324" s="3" t="str">
        <f>IFERROR(IF(VLOOKUP($A324,EU_Extra!$A:$AD,COLUMN(EU_Extra!O$3),FALSE)=0,"",VLOOKUP($A324,EU_Extra!$A:$AD,COLUMN(EU_Extra!O$3),FALSE)),"")</f>
        <v/>
      </c>
      <c r="Q324" s="3" t="str">
        <f>IFERROR(IF(VLOOKUP($A324,EU_Extra!$A:$AD,COLUMN(EU_Extra!P$3),FALSE)=0,"",VLOOKUP($A324,EU_Extra!$A:$AD,COLUMN(EU_Extra!P$3),FALSE)),"")</f>
        <v/>
      </c>
      <c r="R324" s="3" t="str">
        <f>IFERROR(IF(VLOOKUP($A324,EU_Extra!$A:$AD,COLUMN(EU_Extra!Q$3),FALSE)=0,"",VLOOKUP($A324,EU_Extra!$A:$AD,COLUMN(EU_Extra!Q$3),FALSE)),"")</f>
        <v/>
      </c>
      <c r="S324" s="3" t="str">
        <f>IFERROR(IF(VLOOKUP($A324,EU_Extra!$A:$AD,COLUMN(EU_Extra!R$3),FALSE)=0,"",VLOOKUP($A324,EU_Extra!$A:$AD,COLUMN(EU_Extra!R$3),FALSE)),"")</f>
        <v/>
      </c>
      <c r="T324" s="3" t="str">
        <f>IFERROR(IF(VLOOKUP($A324,EU_Extra!$A:$AD,COLUMN(EU_Extra!S$3),FALSE)=0,"",VLOOKUP($A324,EU_Extra!$A:$AD,COLUMN(EU_Extra!S$3),FALSE)),"")</f>
        <v/>
      </c>
      <c r="U324" s="3" t="str">
        <f>IFERROR(IF(VLOOKUP($A324,EU_Extra!$A:$AD,COLUMN(EU_Extra!T$3),FALSE)=0,"",VLOOKUP($A324,EU_Extra!$A:$AD,COLUMN(EU_Extra!T$3),FALSE)),"")</f>
        <v/>
      </c>
      <c r="V324" s="3" t="str">
        <f>IFERROR(IF(VLOOKUP($A324,EU_Extra!$A:$AD,COLUMN(EU_Extra!U$3),FALSE)=0,"",VLOOKUP($A324,EU_Extra!$A:$AD,COLUMN(EU_Extra!U$3),FALSE)),"")</f>
        <v/>
      </c>
      <c r="W324" s="3" t="str">
        <f>IFERROR(IF(VLOOKUP($A324,EU_Extra!$A:$AD,COLUMN(EU_Extra!V$3),FALSE)=0,"",VLOOKUP($A324,EU_Extra!$A:$AD,COLUMN(EU_Extra!V$3),FALSE)),"")</f>
        <v/>
      </c>
      <c r="X324" s="3" t="str">
        <f>IFERROR(IF(VLOOKUP($A324,EU_Extra!$A:$AD,COLUMN(EU_Extra!W$3),FALSE)=0,"",VLOOKUP($A324,EU_Extra!$A:$AD,COLUMN(EU_Extra!W$3),FALSE)),"")</f>
        <v/>
      </c>
      <c r="Y324" s="1" t="str">
        <f>IFERROR(IF(VLOOKUP($A324,EU_Extra!$A:$AD,COLUMN(EU_Extra!X$3),FALSE)=0,"",VLOOKUP($A324,EU_Extra!$A:$AD,COLUMN(EU_Extra!X$3),FALSE)),"")</f>
        <v/>
      </c>
      <c r="AA324" s="157" t="str">
        <f t="shared" si="83"/>
        <v/>
      </c>
      <c r="AB324" s="3" t="str">
        <f t="shared" si="84"/>
        <v/>
      </c>
      <c r="AC324" s="3"/>
      <c r="AD324" s="3" t="str">
        <f t="shared" si="85"/>
        <v/>
      </c>
      <c r="AE324" s="3" t="str">
        <f t="shared" si="71"/>
        <v/>
      </c>
      <c r="AJ324" s="1" t="str">
        <f>IFERROR(IF(VLOOKUP($A324,EU_Extra!$A:$AD,COLUMN(EU_Extra!AC$3),FALSE)=0,"",VLOOKUP($A324,EU_Extra!$A:$AD,COLUMN(EU_Extra!AC$3),FALSE)),"")</f>
        <v/>
      </c>
      <c r="AK324" s="1" t="str">
        <f>IFERROR(IF(VLOOKUP($A324,EU_Extra!$A:$AD,COLUMN(EU_Extra!AD$3),FALSE)=0,"",VLOOKUP($A324,EU_Extra!$A:$AD,COLUMN(EU_Extra!AD$3),FALSE)),"")</f>
        <v/>
      </c>
      <c r="AO324" s="85"/>
      <c r="AP324" s="2"/>
      <c r="AQ324" s="2"/>
      <c r="AR324" s="2"/>
      <c r="AS324" s="3"/>
      <c r="AT324" s="3"/>
    </row>
    <row r="325" spans="1:46">
      <c r="A325" s="85"/>
      <c r="B325" s="2"/>
      <c r="D325" s="3"/>
      <c r="E325" s="3"/>
      <c r="F325" s="3" t="str">
        <f>IFERROR(IF(VLOOKUP($A325,EU_Extra!$A:$AD,COLUMN(EU_Extra!E$3),FALSE)=0,"",VLOOKUP($A325,EU_Extra!$A:$AD,COLUMN(EU_Extra!E$3),FALSE)),"")</f>
        <v/>
      </c>
      <c r="G325" s="3" t="str">
        <f>IFERROR(IF(VLOOKUP($A325,EU_Extra!$A:$AD,COLUMN(EU_Extra!F$3),FALSE)=0,"",VLOOKUP($A325,EU_Extra!$A:$AD,COLUMN(EU_Extra!F$3),FALSE)),"")</f>
        <v/>
      </c>
      <c r="H325" s="3" t="str">
        <f>IFERROR(IF(VLOOKUP($A325,EU_Extra!$A:$AD,COLUMN(EU_Extra!G$3),FALSE)=0,"",VLOOKUP($A325,EU_Extra!$A:$AD,COLUMN(EU_Extra!G$3),FALSE)),"")</f>
        <v/>
      </c>
      <c r="I325" s="3" t="str">
        <f>IFERROR(IF(VLOOKUP($A325,EU_Extra!$A:$AD,COLUMN(EU_Extra!H$3),FALSE)=0,"",VLOOKUP($A325,EU_Extra!$A:$AD,COLUMN(EU_Extra!H$3),FALSE)),"")</f>
        <v/>
      </c>
      <c r="J325" s="3" t="str">
        <f>IFERROR(IF(VLOOKUP($A325,EU_Extra!$A:$AD,COLUMN(EU_Extra!I$3),FALSE)=0,"",VLOOKUP($A325,EU_Extra!$A:$AD,COLUMN(EU_Extra!I$3),FALSE)),"")</f>
        <v/>
      </c>
      <c r="K325" s="3" t="str">
        <f>IFERROR(IF(VLOOKUP($A325,EU_Extra!$A:$AD,COLUMN(EU_Extra!J$3),FALSE)=0,"",VLOOKUP($A325,EU_Extra!$A:$AD,COLUMN(EU_Extra!J$3),FALSE)),"")</f>
        <v/>
      </c>
      <c r="L325" s="3" t="str">
        <f>IFERROR(IF(VLOOKUP($A325,EU_Extra!$A:$AD,COLUMN(EU_Extra!K$3),FALSE)=0,"",VLOOKUP($A325,EU_Extra!$A:$AD,COLUMN(EU_Extra!K$3),FALSE)),"")</f>
        <v/>
      </c>
      <c r="M325" s="3" t="str">
        <f>IFERROR(IF(VLOOKUP($A325,EU_Extra!$A:$AD,COLUMN(EU_Extra!L$3),FALSE)=0,"",VLOOKUP($A325,EU_Extra!$A:$AD,COLUMN(EU_Extra!L$3),FALSE)),"")</f>
        <v/>
      </c>
      <c r="N325" s="3" t="str">
        <f>IFERROR(IF(VLOOKUP($A325,EU_Extra!$A:$AD,COLUMN(EU_Extra!M$3),FALSE)=0,"",VLOOKUP($A325,EU_Extra!$A:$AD,COLUMN(EU_Extra!M$3),FALSE)),"")</f>
        <v/>
      </c>
      <c r="O325" s="3" t="str">
        <f>IFERROR(IF(VLOOKUP($A325,EU_Extra!$A:$AD,COLUMN(EU_Extra!N$3),FALSE)=0,"",VLOOKUP($A325,EU_Extra!$A:$AD,COLUMN(EU_Extra!N$3),FALSE)),"")</f>
        <v/>
      </c>
      <c r="P325" s="3" t="str">
        <f>IFERROR(IF(VLOOKUP($A325,EU_Extra!$A:$AD,COLUMN(EU_Extra!O$3),FALSE)=0,"",VLOOKUP($A325,EU_Extra!$A:$AD,COLUMN(EU_Extra!O$3),FALSE)),"")</f>
        <v/>
      </c>
      <c r="Q325" s="3" t="str">
        <f>IFERROR(IF(VLOOKUP($A325,EU_Extra!$A:$AD,COLUMN(EU_Extra!P$3),FALSE)=0,"",VLOOKUP($A325,EU_Extra!$A:$AD,COLUMN(EU_Extra!P$3),FALSE)),"")</f>
        <v/>
      </c>
      <c r="R325" s="3" t="str">
        <f>IFERROR(IF(VLOOKUP($A325,EU_Extra!$A:$AD,COLUMN(EU_Extra!Q$3),FALSE)=0,"",VLOOKUP($A325,EU_Extra!$A:$AD,COLUMN(EU_Extra!Q$3),FALSE)),"")</f>
        <v/>
      </c>
      <c r="S325" s="3" t="str">
        <f>IFERROR(IF(VLOOKUP($A325,EU_Extra!$A:$AD,COLUMN(EU_Extra!R$3),FALSE)=0,"",VLOOKUP($A325,EU_Extra!$A:$AD,COLUMN(EU_Extra!R$3),FALSE)),"")</f>
        <v/>
      </c>
      <c r="T325" s="3" t="str">
        <f>IFERROR(IF(VLOOKUP($A325,EU_Extra!$A:$AD,COLUMN(EU_Extra!S$3),FALSE)=0,"",VLOOKUP($A325,EU_Extra!$A:$AD,COLUMN(EU_Extra!S$3),FALSE)),"")</f>
        <v/>
      </c>
      <c r="U325" s="3" t="str">
        <f>IFERROR(IF(VLOOKUP($A325,EU_Extra!$A:$AD,COLUMN(EU_Extra!T$3),FALSE)=0,"",VLOOKUP($A325,EU_Extra!$A:$AD,COLUMN(EU_Extra!T$3),FALSE)),"")</f>
        <v/>
      </c>
      <c r="V325" s="3" t="str">
        <f>IFERROR(IF(VLOOKUP($A325,EU_Extra!$A:$AD,COLUMN(EU_Extra!U$3),FALSE)=0,"",VLOOKUP($A325,EU_Extra!$A:$AD,COLUMN(EU_Extra!U$3),FALSE)),"")</f>
        <v/>
      </c>
      <c r="W325" s="3" t="str">
        <f>IFERROR(IF(VLOOKUP($A325,EU_Extra!$A:$AD,COLUMN(EU_Extra!V$3),FALSE)=0,"",VLOOKUP($A325,EU_Extra!$A:$AD,COLUMN(EU_Extra!V$3),FALSE)),"")</f>
        <v/>
      </c>
      <c r="X325" s="3" t="str">
        <f>IFERROR(IF(VLOOKUP($A325,EU_Extra!$A:$AD,COLUMN(EU_Extra!W$3),FALSE)=0,"",VLOOKUP($A325,EU_Extra!$A:$AD,COLUMN(EU_Extra!W$3),FALSE)),"")</f>
        <v/>
      </c>
      <c r="Y325" s="1" t="str">
        <f>IFERROR(IF(VLOOKUP($A325,EU_Extra!$A:$AD,COLUMN(EU_Extra!X$3),FALSE)=0,"",VLOOKUP($A325,EU_Extra!$A:$AD,COLUMN(EU_Extra!X$3),FALSE)),"")</f>
        <v/>
      </c>
      <c r="AA325" s="157" t="str">
        <f t="shared" ref="AA325:AA388" si="88">IFERROR(AVERAGE(H325:J325),"")</f>
        <v/>
      </c>
      <c r="AB325" s="3" t="str">
        <f t="shared" ref="AB325:AB388" si="89">IFERROR(AVERAGE(S325:U325),"")</f>
        <v/>
      </c>
      <c r="AC325" s="3"/>
      <c r="AD325" s="3" t="str">
        <f t="shared" ref="AD325:AD388" si="90">IFERROR(AVERAGE(V325:X325),"")</f>
        <v/>
      </c>
      <c r="AE325" s="3" t="str">
        <f t="shared" ref="AE325:AE388" si="91">IFERROR(AVERAGE(Y325:Z325),"")</f>
        <v/>
      </c>
      <c r="AJ325" s="1" t="str">
        <f>IFERROR(IF(VLOOKUP($A325,EU_Extra!$A:$AD,COLUMN(EU_Extra!AC$3),FALSE)=0,"",VLOOKUP($A325,EU_Extra!$A:$AD,COLUMN(EU_Extra!AC$3),FALSE)),"")</f>
        <v/>
      </c>
      <c r="AK325" s="1" t="str">
        <f>IFERROR(IF(VLOOKUP($A325,EU_Extra!$A:$AD,COLUMN(EU_Extra!AD$3),FALSE)=0,"",VLOOKUP($A325,EU_Extra!$A:$AD,COLUMN(EU_Extra!AD$3),FALSE)),"")</f>
        <v/>
      </c>
      <c r="AO325" s="85"/>
      <c r="AP325" s="2"/>
      <c r="AQ325" s="2"/>
      <c r="AR325" s="2"/>
      <c r="AS325" s="3"/>
      <c r="AT325" s="3"/>
    </row>
    <row r="326" spans="1:46">
      <c r="A326" s="85"/>
      <c r="B326" s="2"/>
      <c r="D326" s="3"/>
      <c r="E326" s="3"/>
      <c r="F326" s="3" t="str">
        <f>IFERROR(IF(VLOOKUP($A326,EU_Extra!$A:$AD,COLUMN(EU_Extra!E$3),FALSE)=0,"",VLOOKUP($A326,EU_Extra!$A:$AD,COLUMN(EU_Extra!E$3),FALSE)),"")</f>
        <v/>
      </c>
      <c r="G326" s="3" t="str">
        <f>IFERROR(IF(VLOOKUP($A326,EU_Extra!$A:$AD,COLUMN(EU_Extra!F$3),FALSE)=0,"",VLOOKUP($A326,EU_Extra!$A:$AD,COLUMN(EU_Extra!F$3),FALSE)),"")</f>
        <v/>
      </c>
      <c r="H326" s="3" t="str">
        <f>IFERROR(IF(VLOOKUP($A326,EU_Extra!$A:$AD,COLUMN(EU_Extra!G$3),FALSE)=0,"",VLOOKUP($A326,EU_Extra!$A:$AD,COLUMN(EU_Extra!G$3),FALSE)),"")</f>
        <v/>
      </c>
      <c r="I326" s="3" t="str">
        <f>IFERROR(IF(VLOOKUP($A326,EU_Extra!$A:$AD,COLUMN(EU_Extra!H$3),FALSE)=0,"",VLOOKUP($A326,EU_Extra!$A:$AD,COLUMN(EU_Extra!H$3),FALSE)),"")</f>
        <v/>
      </c>
      <c r="J326" s="3" t="str">
        <f>IFERROR(IF(VLOOKUP($A326,EU_Extra!$A:$AD,COLUMN(EU_Extra!I$3),FALSE)=0,"",VLOOKUP($A326,EU_Extra!$A:$AD,COLUMN(EU_Extra!I$3),FALSE)),"")</f>
        <v/>
      </c>
      <c r="K326" s="3" t="str">
        <f>IFERROR(IF(VLOOKUP($A326,EU_Extra!$A:$AD,COLUMN(EU_Extra!J$3),FALSE)=0,"",VLOOKUP($A326,EU_Extra!$A:$AD,COLUMN(EU_Extra!J$3),FALSE)),"")</f>
        <v/>
      </c>
      <c r="L326" s="3" t="str">
        <f>IFERROR(IF(VLOOKUP($A326,EU_Extra!$A:$AD,COLUMN(EU_Extra!K$3),FALSE)=0,"",VLOOKUP($A326,EU_Extra!$A:$AD,COLUMN(EU_Extra!K$3),FALSE)),"")</f>
        <v/>
      </c>
      <c r="M326" s="3" t="str">
        <f>IFERROR(IF(VLOOKUP($A326,EU_Extra!$A:$AD,COLUMN(EU_Extra!L$3),FALSE)=0,"",VLOOKUP($A326,EU_Extra!$A:$AD,COLUMN(EU_Extra!L$3),FALSE)),"")</f>
        <v/>
      </c>
      <c r="N326" s="3" t="str">
        <f>IFERROR(IF(VLOOKUP($A326,EU_Extra!$A:$AD,COLUMN(EU_Extra!M$3),FALSE)=0,"",VLOOKUP($A326,EU_Extra!$A:$AD,COLUMN(EU_Extra!M$3),FALSE)),"")</f>
        <v/>
      </c>
      <c r="O326" s="3" t="str">
        <f>IFERROR(IF(VLOOKUP($A326,EU_Extra!$A:$AD,COLUMN(EU_Extra!N$3),FALSE)=0,"",VLOOKUP($A326,EU_Extra!$A:$AD,COLUMN(EU_Extra!N$3),FALSE)),"")</f>
        <v/>
      </c>
      <c r="P326" s="3" t="str">
        <f>IFERROR(IF(VLOOKUP($A326,EU_Extra!$A:$AD,COLUMN(EU_Extra!O$3),FALSE)=0,"",VLOOKUP($A326,EU_Extra!$A:$AD,COLUMN(EU_Extra!O$3),FALSE)),"")</f>
        <v/>
      </c>
      <c r="Q326" s="3" t="str">
        <f>IFERROR(IF(VLOOKUP($A326,EU_Extra!$A:$AD,COLUMN(EU_Extra!P$3),FALSE)=0,"",VLOOKUP($A326,EU_Extra!$A:$AD,COLUMN(EU_Extra!P$3),FALSE)),"")</f>
        <v/>
      </c>
      <c r="R326" s="3" t="str">
        <f>IFERROR(IF(VLOOKUP($A326,EU_Extra!$A:$AD,COLUMN(EU_Extra!Q$3),FALSE)=0,"",VLOOKUP($A326,EU_Extra!$A:$AD,COLUMN(EU_Extra!Q$3),FALSE)),"")</f>
        <v/>
      </c>
      <c r="S326" s="3" t="str">
        <f>IFERROR(IF(VLOOKUP($A326,EU_Extra!$A:$AD,COLUMN(EU_Extra!R$3),FALSE)=0,"",VLOOKUP($A326,EU_Extra!$A:$AD,COLUMN(EU_Extra!R$3),FALSE)),"")</f>
        <v/>
      </c>
      <c r="T326" s="3" t="str">
        <f>IFERROR(IF(VLOOKUP($A326,EU_Extra!$A:$AD,COLUMN(EU_Extra!S$3),FALSE)=0,"",VLOOKUP($A326,EU_Extra!$A:$AD,COLUMN(EU_Extra!S$3),FALSE)),"")</f>
        <v/>
      </c>
      <c r="U326" s="3" t="str">
        <f>IFERROR(IF(VLOOKUP($A326,EU_Extra!$A:$AD,COLUMN(EU_Extra!T$3),FALSE)=0,"",VLOOKUP($A326,EU_Extra!$A:$AD,COLUMN(EU_Extra!T$3),FALSE)),"")</f>
        <v/>
      </c>
      <c r="V326" s="3" t="str">
        <f>IFERROR(IF(VLOOKUP($A326,EU_Extra!$A:$AD,COLUMN(EU_Extra!U$3),FALSE)=0,"",VLOOKUP($A326,EU_Extra!$A:$AD,COLUMN(EU_Extra!U$3),FALSE)),"")</f>
        <v/>
      </c>
      <c r="W326" s="3" t="str">
        <f>IFERROR(IF(VLOOKUP($A326,EU_Extra!$A:$AD,COLUMN(EU_Extra!V$3),FALSE)=0,"",VLOOKUP($A326,EU_Extra!$A:$AD,COLUMN(EU_Extra!V$3),FALSE)),"")</f>
        <v/>
      </c>
      <c r="X326" s="3" t="str">
        <f>IFERROR(IF(VLOOKUP($A326,EU_Extra!$A:$AD,COLUMN(EU_Extra!W$3),FALSE)=0,"",VLOOKUP($A326,EU_Extra!$A:$AD,COLUMN(EU_Extra!W$3),FALSE)),"")</f>
        <v/>
      </c>
      <c r="Y326" s="1" t="str">
        <f>IFERROR(IF(VLOOKUP($A326,EU_Extra!$A:$AD,COLUMN(EU_Extra!X$3),FALSE)=0,"",VLOOKUP($A326,EU_Extra!$A:$AD,COLUMN(EU_Extra!X$3),FALSE)),"")</f>
        <v/>
      </c>
      <c r="AA326" s="157" t="str">
        <f t="shared" si="88"/>
        <v/>
      </c>
      <c r="AB326" s="3" t="str">
        <f t="shared" si="89"/>
        <v/>
      </c>
      <c r="AC326" s="3"/>
      <c r="AD326" s="3" t="str">
        <f t="shared" si="90"/>
        <v/>
      </c>
      <c r="AE326" s="3" t="str">
        <f t="shared" si="91"/>
        <v/>
      </c>
      <c r="AJ326" s="1" t="str">
        <f>IFERROR(IF(VLOOKUP($A326,EU_Extra!$A:$AD,COLUMN(EU_Extra!AC$3),FALSE)=0,"",VLOOKUP($A326,EU_Extra!$A:$AD,COLUMN(EU_Extra!AC$3),FALSE)),"")</f>
        <v/>
      </c>
      <c r="AK326" s="1" t="str">
        <f>IFERROR(IF(VLOOKUP($A326,EU_Extra!$A:$AD,COLUMN(EU_Extra!AD$3),FALSE)=0,"",VLOOKUP($A326,EU_Extra!$A:$AD,COLUMN(EU_Extra!AD$3),FALSE)),"")</f>
        <v/>
      </c>
      <c r="AO326" s="85"/>
      <c r="AP326" s="2"/>
      <c r="AQ326" s="2"/>
      <c r="AR326" s="2"/>
      <c r="AS326" s="3"/>
      <c r="AT326" s="3"/>
    </row>
    <row r="327" spans="1:46">
      <c r="A327" s="85"/>
      <c r="B327" s="2"/>
      <c r="C327" s="2"/>
      <c r="D327" s="3"/>
      <c r="E327" s="3"/>
      <c r="F327" s="3" t="str">
        <f>IFERROR(IF(VLOOKUP($A327,EU_Extra!$A:$AD,COLUMN(EU_Extra!E$3),FALSE)=0,"",VLOOKUP($A327,EU_Extra!$A:$AD,COLUMN(EU_Extra!E$3),FALSE)),"")</f>
        <v/>
      </c>
      <c r="G327" s="3" t="str">
        <f>IFERROR(IF(VLOOKUP($A327,EU_Extra!$A:$AD,COLUMN(EU_Extra!F$3),FALSE)=0,"",VLOOKUP($A327,EU_Extra!$A:$AD,COLUMN(EU_Extra!F$3),FALSE)),"")</f>
        <v/>
      </c>
      <c r="H327" s="3" t="str">
        <f>IFERROR(IF(VLOOKUP($A327,EU_Extra!$A:$AD,COLUMN(EU_Extra!G$3),FALSE)=0,"",VLOOKUP($A327,EU_Extra!$A:$AD,COLUMN(EU_Extra!G$3),FALSE)),"")</f>
        <v/>
      </c>
      <c r="I327" s="3" t="str">
        <f>IFERROR(IF(VLOOKUP($A327,EU_Extra!$A:$AD,COLUMN(EU_Extra!H$3),FALSE)=0,"",VLOOKUP($A327,EU_Extra!$A:$AD,COLUMN(EU_Extra!H$3),FALSE)),"")</f>
        <v/>
      </c>
      <c r="J327" s="3" t="str">
        <f>IFERROR(IF(VLOOKUP($A327,EU_Extra!$A:$AD,COLUMN(EU_Extra!I$3),FALSE)=0,"",VLOOKUP($A327,EU_Extra!$A:$AD,COLUMN(EU_Extra!I$3),FALSE)),"")</f>
        <v/>
      </c>
      <c r="K327" s="3" t="str">
        <f>IFERROR(IF(VLOOKUP($A327,EU_Extra!$A:$AD,COLUMN(EU_Extra!J$3),FALSE)=0,"",VLOOKUP($A327,EU_Extra!$A:$AD,COLUMN(EU_Extra!J$3),FALSE)),"")</f>
        <v/>
      </c>
      <c r="L327" s="3" t="str">
        <f>IFERROR(IF(VLOOKUP($A327,EU_Extra!$A:$AD,COLUMN(EU_Extra!K$3),FALSE)=0,"",VLOOKUP($A327,EU_Extra!$A:$AD,COLUMN(EU_Extra!K$3),FALSE)),"")</f>
        <v/>
      </c>
      <c r="M327" s="3" t="str">
        <f>IFERROR(IF(VLOOKUP($A327,EU_Extra!$A:$AD,COLUMN(EU_Extra!L$3),FALSE)=0,"",VLOOKUP($A327,EU_Extra!$A:$AD,COLUMN(EU_Extra!L$3),FALSE)),"")</f>
        <v/>
      </c>
      <c r="N327" s="3" t="str">
        <f>IFERROR(IF(VLOOKUP($A327,EU_Extra!$A:$AD,COLUMN(EU_Extra!M$3),FALSE)=0,"",VLOOKUP($A327,EU_Extra!$A:$AD,COLUMN(EU_Extra!M$3),FALSE)),"")</f>
        <v/>
      </c>
      <c r="O327" s="3" t="str">
        <f>IFERROR(IF(VLOOKUP($A327,EU_Extra!$A:$AD,COLUMN(EU_Extra!N$3),FALSE)=0,"",VLOOKUP($A327,EU_Extra!$A:$AD,COLUMN(EU_Extra!N$3),FALSE)),"")</f>
        <v/>
      </c>
      <c r="P327" s="3" t="str">
        <f>IFERROR(IF(VLOOKUP($A327,EU_Extra!$A:$AD,COLUMN(EU_Extra!O$3),FALSE)=0,"",VLOOKUP($A327,EU_Extra!$A:$AD,COLUMN(EU_Extra!O$3),FALSE)),"")</f>
        <v/>
      </c>
      <c r="Q327" s="3" t="str">
        <f>IFERROR(IF(VLOOKUP($A327,EU_Extra!$A:$AD,COLUMN(EU_Extra!P$3),FALSE)=0,"",VLOOKUP($A327,EU_Extra!$A:$AD,COLUMN(EU_Extra!P$3),FALSE)),"")</f>
        <v/>
      </c>
      <c r="R327" s="3" t="str">
        <f>IFERROR(IF(VLOOKUP($A327,EU_Extra!$A:$AD,COLUMN(EU_Extra!Q$3),FALSE)=0,"",VLOOKUP($A327,EU_Extra!$A:$AD,COLUMN(EU_Extra!Q$3),FALSE)),"")</f>
        <v/>
      </c>
      <c r="S327" s="3" t="str">
        <f>IFERROR(IF(VLOOKUP($A327,EU_Extra!$A:$AD,COLUMN(EU_Extra!R$3),FALSE)=0,"",VLOOKUP($A327,EU_Extra!$A:$AD,COLUMN(EU_Extra!R$3),FALSE)),"")</f>
        <v/>
      </c>
      <c r="T327" s="3" t="str">
        <f>IFERROR(IF(VLOOKUP($A327,EU_Extra!$A:$AD,COLUMN(EU_Extra!S$3),FALSE)=0,"",VLOOKUP($A327,EU_Extra!$A:$AD,COLUMN(EU_Extra!S$3),FALSE)),"")</f>
        <v/>
      </c>
      <c r="U327" s="3" t="str">
        <f>IFERROR(IF(VLOOKUP($A327,EU_Extra!$A:$AD,COLUMN(EU_Extra!T$3),FALSE)=0,"",VLOOKUP($A327,EU_Extra!$A:$AD,COLUMN(EU_Extra!T$3),FALSE)),"")</f>
        <v/>
      </c>
      <c r="V327" s="3" t="str">
        <f>IFERROR(IF(VLOOKUP($A327,EU_Extra!$A:$AD,COLUMN(EU_Extra!U$3),FALSE)=0,"",VLOOKUP($A327,EU_Extra!$A:$AD,COLUMN(EU_Extra!U$3),FALSE)),"")</f>
        <v/>
      </c>
      <c r="W327" s="3" t="str">
        <f>IFERROR(IF(VLOOKUP($A327,EU_Extra!$A:$AD,COLUMN(EU_Extra!V$3),FALSE)=0,"",VLOOKUP($A327,EU_Extra!$A:$AD,COLUMN(EU_Extra!V$3),FALSE)),"")</f>
        <v/>
      </c>
      <c r="X327" s="3" t="str">
        <f>IFERROR(IF(VLOOKUP($A327,EU_Extra!$A:$AD,COLUMN(EU_Extra!W$3),FALSE)=0,"",VLOOKUP($A327,EU_Extra!$A:$AD,COLUMN(EU_Extra!W$3),FALSE)),"")</f>
        <v/>
      </c>
      <c r="Y327" s="1" t="str">
        <f>IFERROR(IF(VLOOKUP($A327,EU_Extra!$A:$AD,COLUMN(EU_Extra!X$3),FALSE)=0,"",VLOOKUP($A327,EU_Extra!$A:$AD,COLUMN(EU_Extra!X$3),FALSE)),"")</f>
        <v/>
      </c>
      <c r="AA327" s="157" t="str">
        <f t="shared" si="88"/>
        <v/>
      </c>
      <c r="AB327" s="3" t="str">
        <f t="shared" si="89"/>
        <v/>
      </c>
      <c r="AC327" s="3"/>
      <c r="AD327" s="3" t="str">
        <f t="shared" si="90"/>
        <v/>
      </c>
      <c r="AE327" s="3" t="str">
        <f t="shared" si="91"/>
        <v/>
      </c>
      <c r="AJ327" s="1" t="str">
        <f>IFERROR(IF(VLOOKUP($A327,EU_Extra!$A:$AD,COLUMN(EU_Extra!AC$3),FALSE)=0,"",VLOOKUP($A327,EU_Extra!$A:$AD,COLUMN(EU_Extra!AC$3),FALSE)),"")</f>
        <v/>
      </c>
      <c r="AK327" s="1" t="str">
        <f>IFERROR(IF(VLOOKUP($A327,EU_Extra!$A:$AD,COLUMN(EU_Extra!AD$3),FALSE)=0,"",VLOOKUP($A327,EU_Extra!$A:$AD,COLUMN(EU_Extra!AD$3),FALSE)),"")</f>
        <v/>
      </c>
      <c r="AO327" s="85"/>
      <c r="AP327" s="2"/>
      <c r="AQ327" s="2"/>
      <c r="AR327" s="2"/>
      <c r="AS327" s="3"/>
      <c r="AT327" s="3"/>
    </row>
    <row r="328" spans="1:46">
      <c r="A328" s="85"/>
      <c r="B328" s="2"/>
      <c r="C328" s="2"/>
      <c r="D328" s="3"/>
      <c r="E328" s="3"/>
      <c r="F328" s="3" t="str">
        <f>IFERROR(IF(VLOOKUP($A328,EU_Extra!$A:$AD,COLUMN(EU_Extra!E$3),FALSE)=0,"",VLOOKUP($A328,EU_Extra!$A:$AD,COLUMN(EU_Extra!E$3),FALSE)),"")</f>
        <v/>
      </c>
      <c r="G328" s="3" t="str">
        <f>IFERROR(IF(VLOOKUP($A328,EU_Extra!$A:$AD,COLUMN(EU_Extra!F$3),FALSE)=0,"",VLOOKUP($A328,EU_Extra!$A:$AD,COLUMN(EU_Extra!F$3),FALSE)),"")</f>
        <v/>
      </c>
      <c r="H328" s="3" t="str">
        <f>IFERROR(IF(VLOOKUP($A328,EU_Extra!$A:$AD,COLUMN(EU_Extra!G$3),FALSE)=0,"",VLOOKUP($A328,EU_Extra!$A:$AD,COLUMN(EU_Extra!G$3),FALSE)),"")</f>
        <v/>
      </c>
      <c r="I328" s="3" t="str">
        <f>IFERROR(IF(VLOOKUP($A328,EU_Extra!$A:$AD,COLUMN(EU_Extra!H$3),FALSE)=0,"",VLOOKUP($A328,EU_Extra!$A:$AD,COLUMN(EU_Extra!H$3),FALSE)),"")</f>
        <v/>
      </c>
      <c r="J328" s="3" t="str">
        <f>IFERROR(IF(VLOOKUP($A328,EU_Extra!$A:$AD,COLUMN(EU_Extra!I$3),FALSE)=0,"",VLOOKUP($A328,EU_Extra!$A:$AD,COLUMN(EU_Extra!I$3),FALSE)),"")</f>
        <v/>
      </c>
      <c r="K328" s="3" t="str">
        <f>IFERROR(IF(VLOOKUP($A328,EU_Extra!$A:$AD,COLUMN(EU_Extra!J$3),FALSE)=0,"",VLOOKUP($A328,EU_Extra!$A:$AD,COLUMN(EU_Extra!J$3),FALSE)),"")</f>
        <v/>
      </c>
      <c r="L328" s="3" t="str">
        <f>IFERROR(IF(VLOOKUP($A328,EU_Extra!$A:$AD,COLUMN(EU_Extra!K$3),FALSE)=0,"",VLOOKUP($A328,EU_Extra!$A:$AD,COLUMN(EU_Extra!K$3),FALSE)),"")</f>
        <v/>
      </c>
      <c r="M328" s="3" t="str">
        <f>IFERROR(IF(VLOOKUP($A328,EU_Extra!$A:$AD,COLUMN(EU_Extra!L$3),FALSE)=0,"",VLOOKUP($A328,EU_Extra!$A:$AD,COLUMN(EU_Extra!L$3),FALSE)),"")</f>
        <v/>
      </c>
      <c r="N328" s="3" t="str">
        <f>IFERROR(IF(VLOOKUP($A328,EU_Extra!$A:$AD,COLUMN(EU_Extra!M$3),FALSE)=0,"",VLOOKUP($A328,EU_Extra!$A:$AD,COLUMN(EU_Extra!M$3),FALSE)),"")</f>
        <v/>
      </c>
      <c r="O328" s="3" t="str">
        <f>IFERROR(IF(VLOOKUP($A328,EU_Extra!$A:$AD,COLUMN(EU_Extra!N$3),FALSE)=0,"",VLOOKUP($A328,EU_Extra!$A:$AD,COLUMN(EU_Extra!N$3),FALSE)),"")</f>
        <v/>
      </c>
      <c r="P328" s="3" t="str">
        <f>IFERROR(IF(VLOOKUP($A328,EU_Extra!$A:$AD,COLUMN(EU_Extra!O$3),FALSE)=0,"",VLOOKUP($A328,EU_Extra!$A:$AD,COLUMN(EU_Extra!O$3),FALSE)),"")</f>
        <v/>
      </c>
      <c r="Q328" s="3" t="str">
        <f>IFERROR(IF(VLOOKUP($A328,EU_Extra!$A:$AD,COLUMN(EU_Extra!P$3),FALSE)=0,"",VLOOKUP($A328,EU_Extra!$A:$AD,COLUMN(EU_Extra!P$3),FALSE)),"")</f>
        <v/>
      </c>
      <c r="R328" s="3" t="str">
        <f>IFERROR(IF(VLOOKUP($A328,EU_Extra!$A:$AD,COLUMN(EU_Extra!Q$3),FALSE)=0,"",VLOOKUP($A328,EU_Extra!$A:$AD,COLUMN(EU_Extra!Q$3),FALSE)),"")</f>
        <v/>
      </c>
      <c r="S328" s="3" t="str">
        <f>IFERROR(IF(VLOOKUP($A328,EU_Extra!$A:$AD,COLUMN(EU_Extra!R$3),FALSE)=0,"",VLOOKUP($A328,EU_Extra!$A:$AD,COLUMN(EU_Extra!R$3),FALSE)),"")</f>
        <v/>
      </c>
      <c r="T328" s="3" t="str">
        <f>IFERROR(IF(VLOOKUP($A328,EU_Extra!$A:$AD,COLUMN(EU_Extra!S$3),FALSE)=0,"",VLOOKUP($A328,EU_Extra!$A:$AD,COLUMN(EU_Extra!S$3),FALSE)),"")</f>
        <v/>
      </c>
      <c r="U328" s="3" t="str">
        <f>IFERROR(IF(VLOOKUP($A328,EU_Extra!$A:$AD,COLUMN(EU_Extra!T$3),FALSE)=0,"",VLOOKUP($A328,EU_Extra!$A:$AD,COLUMN(EU_Extra!T$3),FALSE)),"")</f>
        <v/>
      </c>
      <c r="V328" s="3" t="str">
        <f>IFERROR(IF(VLOOKUP($A328,EU_Extra!$A:$AD,COLUMN(EU_Extra!U$3),FALSE)=0,"",VLOOKUP($A328,EU_Extra!$A:$AD,COLUMN(EU_Extra!U$3),FALSE)),"")</f>
        <v/>
      </c>
      <c r="W328" s="3" t="str">
        <f>IFERROR(IF(VLOOKUP($A328,EU_Extra!$A:$AD,COLUMN(EU_Extra!V$3),FALSE)=0,"",VLOOKUP($A328,EU_Extra!$A:$AD,COLUMN(EU_Extra!V$3),FALSE)),"")</f>
        <v/>
      </c>
      <c r="X328" s="3" t="str">
        <f>IFERROR(IF(VLOOKUP($A328,EU_Extra!$A:$AD,COLUMN(EU_Extra!W$3),FALSE)=0,"",VLOOKUP($A328,EU_Extra!$A:$AD,COLUMN(EU_Extra!W$3),FALSE)),"")</f>
        <v/>
      </c>
      <c r="Y328" s="1" t="str">
        <f>IFERROR(IF(VLOOKUP($A328,EU_Extra!$A:$AD,COLUMN(EU_Extra!X$3),FALSE)=0,"",VLOOKUP($A328,EU_Extra!$A:$AD,COLUMN(EU_Extra!X$3),FALSE)),"")</f>
        <v/>
      </c>
      <c r="AA328" s="157" t="str">
        <f t="shared" si="88"/>
        <v/>
      </c>
      <c r="AB328" s="3" t="str">
        <f t="shared" si="89"/>
        <v/>
      </c>
      <c r="AC328" s="3"/>
      <c r="AD328" s="3" t="str">
        <f t="shared" si="90"/>
        <v/>
      </c>
      <c r="AE328" s="3" t="str">
        <f t="shared" si="91"/>
        <v/>
      </c>
      <c r="AJ328" s="1" t="str">
        <f>IFERROR(IF(VLOOKUP($A328,EU_Extra!$A:$AD,COLUMN(EU_Extra!AC$3),FALSE)=0,"",VLOOKUP($A328,EU_Extra!$A:$AD,COLUMN(EU_Extra!AC$3),FALSE)),"")</f>
        <v/>
      </c>
      <c r="AK328" s="1" t="str">
        <f>IFERROR(IF(VLOOKUP($A328,EU_Extra!$A:$AD,COLUMN(EU_Extra!AD$3),FALSE)=0,"",VLOOKUP($A328,EU_Extra!$A:$AD,COLUMN(EU_Extra!AD$3),FALSE)),"")</f>
        <v/>
      </c>
      <c r="AO328" s="85"/>
      <c r="AP328" s="2"/>
      <c r="AQ328" s="2"/>
      <c r="AR328" s="2"/>
      <c r="AS328" s="3"/>
      <c r="AT328" s="3"/>
    </row>
    <row r="329" spans="1:46">
      <c r="A329" s="85"/>
      <c r="B329" s="2"/>
      <c r="C329" s="2"/>
      <c r="D329" s="3"/>
      <c r="E329" s="3"/>
      <c r="F329" s="3" t="str">
        <f>IFERROR(IF(VLOOKUP($A329,EU_Extra!$A:$AD,COLUMN(EU_Extra!E$3),FALSE)=0,"",VLOOKUP($A329,EU_Extra!$A:$AD,COLUMN(EU_Extra!E$3),FALSE)),"")</f>
        <v/>
      </c>
      <c r="G329" s="3" t="str">
        <f>IFERROR(IF(VLOOKUP($A329,EU_Extra!$A:$AD,COLUMN(EU_Extra!F$3),FALSE)=0,"",VLOOKUP($A329,EU_Extra!$A:$AD,COLUMN(EU_Extra!F$3),FALSE)),"")</f>
        <v/>
      </c>
      <c r="H329" s="3" t="str">
        <f>IFERROR(IF(VLOOKUP($A329,EU_Extra!$A:$AD,COLUMN(EU_Extra!G$3),FALSE)=0,"",VLOOKUP($A329,EU_Extra!$A:$AD,COLUMN(EU_Extra!G$3),FALSE)),"")</f>
        <v/>
      </c>
      <c r="I329" s="3" t="str">
        <f>IFERROR(IF(VLOOKUP($A329,EU_Extra!$A:$AD,COLUMN(EU_Extra!H$3),FALSE)=0,"",VLOOKUP($A329,EU_Extra!$A:$AD,COLUMN(EU_Extra!H$3),FALSE)),"")</f>
        <v/>
      </c>
      <c r="J329" s="3" t="str">
        <f>IFERROR(IF(VLOOKUP($A329,EU_Extra!$A:$AD,COLUMN(EU_Extra!I$3),FALSE)=0,"",VLOOKUP($A329,EU_Extra!$A:$AD,COLUMN(EU_Extra!I$3),FALSE)),"")</f>
        <v/>
      </c>
      <c r="K329" s="3" t="str">
        <f>IFERROR(IF(VLOOKUP($A329,EU_Extra!$A:$AD,COLUMN(EU_Extra!J$3),FALSE)=0,"",VLOOKUP($A329,EU_Extra!$A:$AD,COLUMN(EU_Extra!J$3),FALSE)),"")</f>
        <v/>
      </c>
      <c r="L329" s="3" t="str">
        <f>IFERROR(IF(VLOOKUP($A329,EU_Extra!$A:$AD,COLUMN(EU_Extra!K$3),FALSE)=0,"",VLOOKUP($A329,EU_Extra!$A:$AD,COLUMN(EU_Extra!K$3),FALSE)),"")</f>
        <v/>
      </c>
      <c r="M329" s="3" t="str">
        <f>IFERROR(IF(VLOOKUP($A329,EU_Extra!$A:$AD,COLUMN(EU_Extra!L$3),FALSE)=0,"",VLOOKUP($A329,EU_Extra!$A:$AD,COLUMN(EU_Extra!L$3),FALSE)),"")</f>
        <v/>
      </c>
      <c r="N329" s="3" t="str">
        <f>IFERROR(IF(VLOOKUP($A329,EU_Extra!$A:$AD,COLUMN(EU_Extra!M$3),FALSE)=0,"",VLOOKUP($A329,EU_Extra!$A:$AD,COLUMN(EU_Extra!M$3),FALSE)),"")</f>
        <v/>
      </c>
      <c r="O329" s="3" t="str">
        <f>IFERROR(IF(VLOOKUP($A329,EU_Extra!$A:$AD,COLUMN(EU_Extra!N$3),FALSE)=0,"",VLOOKUP($A329,EU_Extra!$A:$AD,COLUMN(EU_Extra!N$3),FALSE)),"")</f>
        <v/>
      </c>
      <c r="P329" s="3" t="str">
        <f>IFERROR(IF(VLOOKUP($A329,EU_Extra!$A:$AD,COLUMN(EU_Extra!O$3),FALSE)=0,"",VLOOKUP($A329,EU_Extra!$A:$AD,COLUMN(EU_Extra!O$3),FALSE)),"")</f>
        <v/>
      </c>
      <c r="Q329" s="3" t="str">
        <f>IFERROR(IF(VLOOKUP($A329,EU_Extra!$A:$AD,COLUMN(EU_Extra!P$3),FALSE)=0,"",VLOOKUP($A329,EU_Extra!$A:$AD,COLUMN(EU_Extra!P$3),FALSE)),"")</f>
        <v/>
      </c>
      <c r="R329" s="3" t="str">
        <f>IFERROR(IF(VLOOKUP($A329,EU_Extra!$A:$AD,COLUMN(EU_Extra!Q$3),FALSE)=0,"",VLOOKUP($A329,EU_Extra!$A:$AD,COLUMN(EU_Extra!Q$3),FALSE)),"")</f>
        <v/>
      </c>
      <c r="S329" s="3" t="str">
        <f>IFERROR(IF(VLOOKUP($A329,EU_Extra!$A:$AD,COLUMN(EU_Extra!R$3),FALSE)=0,"",VLOOKUP($A329,EU_Extra!$A:$AD,COLUMN(EU_Extra!R$3),FALSE)),"")</f>
        <v/>
      </c>
      <c r="T329" s="3" t="str">
        <f>IFERROR(IF(VLOOKUP($A329,EU_Extra!$A:$AD,COLUMN(EU_Extra!S$3),FALSE)=0,"",VLOOKUP($A329,EU_Extra!$A:$AD,COLUMN(EU_Extra!S$3),FALSE)),"")</f>
        <v/>
      </c>
      <c r="U329" s="3" t="str">
        <f>IFERROR(IF(VLOOKUP($A329,EU_Extra!$A:$AD,COLUMN(EU_Extra!T$3),FALSE)=0,"",VLOOKUP($A329,EU_Extra!$A:$AD,COLUMN(EU_Extra!T$3),FALSE)),"")</f>
        <v/>
      </c>
      <c r="V329" s="3" t="str">
        <f>IFERROR(IF(VLOOKUP($A329,EU_Extra!$A:$AD,COLUMN(EU_Extra!U$3),FALSE)=0,"",VLOOKUP($A329,EU_Extra!$A:$AD,COLUMN(EU_Extra!U$3),FALSE)),"")</f>
        <v/>
      </c>
      <c r="W329" s="3" t="str">
        <f>IFERROR(IF(VLOOKUP($A329,EU_Extra!$A:$AD,COLUMN(EU_Extra!V$3),FALSE)=0,"",VLOOKUP($A329,EU_Extra!$A:$AD,COLUMN(EU_Extra!V$3),FALSE)),"")</f>
        <v/>
      </c>
      <c r="X329" s="3" t="str">
        <f>IFERROR(IF(VLOOKUP($A329,EU_Extra!$A:$AD,COLUMN(EU_Extra!W$3),FALSE)=0,"",VLOOKUP($A329,EU_Extra!$A:$AD,COLUMN(EU_Extra!W$3),FALSE)),"")</f>
        <v/>
      </c>
      <c r="Y329" s="1" t="str">
        <f>IFERROR(IF(VLOOKUP($A329,EU_Extra!$A:$AD,COLUMN(EU_Extra!X$3),FALSE)=0,"",VLOOKUP($A329,EU_Extra!$A:$AD,COLUMN(EU_Extra!X$3),FALSE)),"")</f>
        <v/>
      </c>
      <c r="AA329" s="157" t="str">
        <f t="shared" si="88"/>
        <v/>
      </c>
      <c r="AB329" s="3" t="str">
        <f t="shared" si="89"/>
        <v/>
      </c>
      <c r="AC329" s="3"/>
      <c r="AD329" s="3" t="str">
        <f t="shared" si="90"/>
        <v/>
      </c>
      <c r="AE329" s="3" t="str">
        <f t="shared" si="91"/>
        <v/>
      </c>
      <c r="AJ329" s="1" t="str">
        <f>IFERROR(IF(VLOOKUP($A329,EU_Extra!$A:$AD,COLUMN(EU_Extra!AC$3),FALSE)=0,"",VLOOKUP($A329,EU_Extra!$A:$AD,COLUMN(EU_Extra!AC$3),FALSE)),"")</f>
        <v/>
      </c>
      <c r="AK329" s="1" t="str">
        <f>IFERROR(IF(VLOOKUP($A329,EU_Extra!$A:$AD,COLUMN(EU_Extra!AD$3),FALSE)=0,"",VLOOKUP($A329,EU_Extra!$A:$AD,COLUMN(EU_Extra!AD$3),FALSE)),"")</f>
        <v/>
      </c>
      <c r="AO329" s="85"/>
      <c r="AP329" s="2"/>
      <c r="AQ329" s="2"/>
      <c r="AR329" s="2"/>
      <c r="AS329" s="3"/>
      <c r="AT329" s="3"/>
    </row>
    <row r="330" spans="1:46">
      <c r="A330" s="85"/>
      <c r="B330" s="2"/>
      <c r="C330" s="2"/>
      <c r="D330" s="3"/>
      <c r="E330" s="3"/>
      <c r="F330" s="3" t="str">
        <f>IFERROR(IF(VLOOKUP($A330,EU_Extra!$A:$AD,COLUMN(EU_Extra!E$3),FALSE)=0,"",VLOOKUP($A330,EU_Extra!$A:$AD,COLUMN(EU_Extra!E$3),FALSE)),"")</f>
        <v/>
      </c>
      <c r="G330" s="3" t="str">
        <f>IFERROR(IF(VLOOKUP($A330,EU_Extra!$A:$AD,COLUMN(EU_Extra!F$3),FALSE)=0,"",VLOOKUP($A330,EU_Extra!$A:$AD,COLUMN(EU_Extra!F$3),FALSE)),"")</f>
        <v/>
      </c>
      <c r="H330" s="3" t="str">
        <f>IFERROR(IF(VLOOKUP($A330,EU_Extra!$A:$AD,COLUMN(EU_Extra!G$3),FALSE)=0,"",VLOOKUP($A330,EU_Extra!$A:$AD,COLUMN(EU_Extra!G$3),FALSE)),"")</f>
        <v/>
      </c>
      <c r="I330" s="3" t="str">
        <f>IFERROR(IF(VLOOKUP($A330,EU_Extra!$A:$AD,COLUMN(EU_Extra!H$3),FALSE)=0,"",VLOOKUP($A330,EU_Extra!$A:$AD,COLUMN(EU_Extra!H$3),FALSE)),"")</f>
        <v/>
      </c>
      <c r="J330" s="3" t="str">
        <f>IFERROR(IF(VLOOKUP($A330,EU_Extra!$A:$AD,COLUMN(EU_Extra!I$3),FALSE)=0,"",VLOOKUP($A330,EU_Extra!$A:$AD,COLUMN(EU_Extra!I$3),FALSE)),"")</f>
        <v/>
      </c>
      <c r="K330" s="3" t="str">
        <f>IFERROR(IF(VLOOKUP($A330,EU_Extra!$A:$AD,COLUMN(EU_Extra!J$3),FALSE)=0,"",VLOOKUP($A330,EU_Extra!$A:$AD,COLUMN(EU_Extra!J$3),FALSE)),"")</f>
        <v/>
      </c>
      <c r="L330" s="3" t="str">
        <f>IFERROR(IF(VLOOKUP($A330,EU_Extra!$A:$AD,COLUMN(EU_Extra!K$3),FALSE)=0,"",VLOOKUP($A330,EU_Extra!$A:$AD,COLUMN(EU_Extra!K$3),FALSE)),"")</f>
        <v/>
      </c>
      <c r="M330" s="3" t="str">
        <f>IFERROR(IF(VLOOKUP($A330,EU_Extra!$A:$AD,COLUMN(EU_Extra!L$3),FALSE)=0,"",VLOOKUP($A330,EU_Extra!$A:$AD,COLUMN(EU_Extra!L$3),FALSE)),"")</f>
        <v/>
      </c>
      <c r="N330" s="3" t="str">
        <f>IFERROR(IF(VLOOKUP($A330,EU_Extra!$A:$AD,COLUMN(EU_Extra!M$3),FALSE)=0,"",VLOOKUP($A330,EU_Extra!$A:$AD,COLUMN(EU_Extra!M$3),FALSE)),"")</f>
        <v/>
      </c>
      <c r="O330" s="3" t="str">
        <f>IFERROR(IF(VLOOKUP($A330,EU_Extra!$A:$AD,COLUMN(EU_Extra!N$3),FALSE)=0,"",VLOOKUP($A330,EU_Extra!$A:$AD,COLUMN(EU_Extra!N$3),FALSE)),"")</f>
        <v/>
      </c>
      <c r="P330" s="3" t="str">
        <f>IFERROR(IF(VLOOKUP($A330,EU_Extra!$A:$AD,COLUMN(EU_Extra!O$3),FALSE)=0,"",VLOOKUP($A330,EU_Extra!$A:$AD,COLUMN(EU_Extra!O$3),FALSE)),"")</f>
        <v/>
      </c>
      <c r="Q330" s="3" t="str">
        <f>IFERROR(IF(VLOOKUP($A330,EU_Extra!$A:$AD,COLUMN(EU_Extra!P$3),FALSE)=0,"",VLOOKUP($A330,EU_Extra!$A:$AD,COLUMN(EU_Extra!P$3),FALSE)),"")</f>
        <v/>
      </c>
      <c r="R330" s="3" t="str">
        <f>IFERROR(IF(VLOOKUP($A330,EU_Extra!$A:$AD,COLUMN(EU_Extra!Q$3),FALSE)=0,"",VLOOKUP($A330,EU_Extra!$A:$AD,COLUMN(EU_Extra!Q$3),FALSE)),"")</f>
        <v/>
      </c>
      <c r="S330" s="3" t="str">
        <f>IFERROR(IF(VLOOKUP($A330,EU_Extra!$A:$AD,COLUMN(EU_Extra!R$3),FALSE)=0,"",VLOOKUP($A330,EU_Extra!$A:$AD,COLUMN(EU_Extra!R$3),FALSE)),"")</f>
        <v/>
      </c>
      <c r="T330" s="3" t="str">
        <f>IFERROR(IF(VLOOKUP($A330,EU_Extra!$A:$AD,COLUMN(EU_Extra!S$3),FALSE)=0,"",VLOOKUP($A330,EU_Extra!$A:$AD,COLUMN(EU_Extra!S$3),FALSE)),"")</f>
        <v/>
      </c>
      <c r="U330" s="3" t="str">
        <f>IFERROR(IF(VLOOKUP($A330,EU_Extra!$A:$AD,COLUMN(EU_Extra!T$3),FALSE)=0,"",VLOOKUP($A330,EU_Extra!$A:$AD,COLUMN(EU_Extra!T$3),FALSE)),"")</f>
        <v/>
      </c>
      <c r="V330" s="3" t="str">
        <f>IFERROR(IF(VLOOKUP($A330,EU_Extra!$A:$AD,COLUMN(EU_Extra!U$3),FALSE)=0,"",VLOOKUP($A330,EU_Extra!$A:$AD,COLUMN(EU_Extra!U$3),FALSE)),"")</f>
        <v/>
      </c>
      <c r="W330" s="3" t="str">
        <f>IFERROR(IF(VLOOKUP($A330,EU_Extra!$A:$AD,COLUMN(EU_Extra!V$3),FALSE)=0,"",VLOOKUP($A330,EU_Extra!$A:$AD,COLUMN(EU_Extra!V$3),FALSE)),"")</f>
        <v/>
      </c>
      <c r="X330" s="3" t="str">
        <f>IFERROR(IF(VLOOKUP($A330,EU_Extra!$A:$AD,COLUMN(EU_Extra!W$3),FALSE)=0,"",VLOOKUP($A330,EU_Extra!$A:$AD,COLUMN(EU_Extra!W$3),FALSE)),"")</f>
        <v/>
      </c>
      <c r="Y330" s="1" t="str">
        <f>IFERROR(IF(VLOOKUP($A330,EU_Extra!$A:$AD,COLUMN(EU_Extra!X$3),FALSE)=0,"",VLOOKUP($A330,EU_Extra!$A:$AD,COLUMN(EU_Extra!X$3),FALSE)),"")</f>
        <v/>
      </c>
      <c r="AA330" s="157" t="str">
        <f t="shared" si="88"/>
        <v/>
      </c>
      <c r="AB330" s="3" t="str">
        <f t="shared" si="89"/>
        <v/>
      </c>
      <c r="AC330" s="3"/>
      <c r="AD330" s="3" t="str">
        <f t="shared" si="90"/>
        <v/>
      </c>
      <c r="AE330" s="3" t="str">
        <f t="shared" si="91"/>
        <v/>
      </c>
      <c r="AJ330" s="1" t="str">
        <f>IFERROR(IF(VLOOKUP($A330,EU_Extra!$A:$AD,COLUMN(EU_Extra!AC$3),FALSE)=0,"",VLOOKUP($A330,EU_Extra!$A:$AD,COLUMN(EU_Extra!AC$3),FALSE)),"")</f>
        <v/>
      </c>
      <c r="AK330" s="1" t="str">
        <f>IFERROR(IF(VLOOKUP($A330,EU_Extra!$A:$AD,COLUMN(EU_Extra!AD$3),FALSE)=0,"",VLOOKUP($A330,EU_Extra!$A:$AD,COLUMN(EU_Extra!AD$3),FALSE)),"")</f>
        <v/>
      </c>
      <c r="AO330" s="85"/>
      <c r="AP330" s="2"/>
      <c r="AQ330" s="2"/>
      <c r="AR330" s="2"/>
      <c r="AS330" s="3"/>
      <c r="AT330" s="3"/>
    </row>
    <row r="331" spans="1:46">
      <c r="A331" s="85"/>
      <c r="B331" s="2"/>
      <c r="C331" s="2"/>
      <c r="D331" s="3"/>
      <c r="E331" s="3"/>
      <c r="F331" s="3" t="str">
        <f>IFERROR(IF(VLOOKUP($A331,EU_Extra!$A:$AD,COLUMN(EU_Extra!E$3),FALSE)=0,"",VLOOKUP($A331,EU_Extra!$A:$AD,COLUMN(EU_Extra!E$3),FALSE)),"")</f>
        <v/>
      </c>
      <c r="G331" s="3" t="str">
        <f>IFERROR(IF(VLOOKUP($A331,EU_Extra!$A:$AD,COLUMN(EU_Extra!F$3),FALSE)=0,"",VLOOKUP($A331,EU_Extra!$A:$AD,COLUMN(EU_Extra!F$3),FALSE)),"")</f>
        <v/>
      </c>
      <c r="H331" s="3" t="str">
        <f>IFERROR(IF(VLOOKUP($A331,EU_Extra!$A:$AD,COLUMN(EU_Extra!G$3),FALSE)=0,"",VLOOKUP($A331,EU_Extra!$A:$AD,COLUMN(EU_Extra!G$3),FALSE)),"")</f>
        <v/>
      </c>
      <c r="I331" s="3" t="str">
        <f>IFERROR(IF(VLOOKUP($A331,EU_Extra!$A:$AD,COLUMN(EU_Extra!H$3),FALSE)=0,"",VLOOKUP($A331,EU_Extra!$A:$AD,COLUMN(EU_Extra!H$3),FALSE)),"")</f>
        <v/>
      </c>
      <c r="J331" s="3" t="str">
        <f>IFERROR(IF(VLOOKUP($A331,EU_Extra!$A:$AD,COLUMN(EU_Extra!I$3),FALSE)=0,"",VLOOKUP($A331,EU_Extra!$A:$AD,COLUMN(EU_Extra!I$3),FALSE)),"")</f>
        <v/>
      </c>
      <c r="K331" s="3" t="str">
        <f>IFERROR(IF(VLOOKUP($A331,EU_Extra!$A:$AD,COLUMN(EU_Extra!J$3),FALSE)=0,"",VLOOKUP($A331,EU_Extra!$A:$AD,COLUMN(EU_Extra!J$3),FALSE)),"")</f>
        <v/>
      </c>
      <c r="L331" s="3" t="str">
        <f>IFERROR(IF(VLOOKUP($A331,EU_Extra!$A:$AD,COLUMN(EU_Extra!K$3),FALSE)=0,"",VLOOKUP($A331,EU_Extra!$A:$AD,COLUMN(EU_Extra!K$3),FALSE)),"")</f>
        <v/>
      </c>
      <c r="M331" s="3" t="str">
        <f>IFERROR(IF(VLOOKUP($A331,EU_Extra!$A:$AD,COLUMN(EU_Extra!L$3),FALSE)=0,"",VLOOKUP($A331,EU_Extra!$A:$AD,COLUMN(EU_Extra!L$3),FALSE)),"")</f>
        <v/>
      </c>
      <c r="N331" s="3" t="str">
        <f>IFERROR(IF(VLOOKUP($A331,EU_Extra!$A:$AD,COLUMN(EU_Extra!M$3),FALSE)=0,"",VLOOKUP($A331,EU_Extra!$A:$AD,COLUMN(EU_Extra!M$3),FALSE)),"")</f>
        <v/>
      </c>
      <c r="O331" s="3" t="str">
        <f>IFERROR(IF(VLOOKUP($A331,EU_Extra!$A:$AD,COLUMN(EU_Extra!N$3),FALSE)=0,"",VLOOKUP($A331,EU_Extra!$A:$AD,COLUMN(EU_Extra!N$3),FALSE)),"")</f>
        <v/>
      </c>
      <c r="P331" s="3" t="str">
        <f>IFERROR(IF(VLOOKUP($A331,EU_Extra!$A:$AD,COLUMN(EU_Extra!O$3),FALSE)=0,"",VLOOKUP($A331,EU_Extra!$A:$AD,COLUMN(EU_Extra!O$3),FALSE)),"")</f>
        <v/>
      </c>
      <c r="Q331" s="3" t="str">
        <f>IFERROR(IF(VLOOKUP($A331,EU_Extra!$A:$AD,COLUMN(EU_Extra!P$3),FALSE)=0,"",VLOOKUP($A331,EU_Extra!$A:$AD,COLUMN(EU_Extra!P$3),FALSE)),"")</f>
        <v/>
      </c>
      <c r="R331" s="3" t="str">
        <f>IFERROR(IF(VLOOKUP($A331,EU_Extra!$A:$AD,COLUMN(EU_Extra!Q$3),FALSE)=0,"",VLOOKUP($A331,EU_Extra!$A:$AD,COLUMN(EU_Extra!Q$3),FALSE)),"")</f>
        <v/>
      </c>
      <c r="S331" s="3" t="str">
        <f>IFERROR(IF(VLOOKUP($A331,EU_Extra!$A:$AD,COLUMN(EU_Extra!R$3),FALSE)=0,"",VLOOKUP($A331,EU_Extra!$A:$AD,COLUMN(EU_Extra!R$3),FALSE)),"")</f>
        <v/>
      </c>
      <c r="T331" s="3" t="str">
        <f>IFERROR(IF(VLOOKUP($A331,EU_Extra!$A:$AD,COLUMN(EU_Extra!S$3),FALSE)=0,"",VLOOKUP($A331,EU_Extra!$A:$AD,COLUMN(EU_Extra!S$3),FALSE)),"")</f>
        <v/>
      </c>
      <c r="U331" s="3" t="str">
        <f>IFERROR(IF(VLOOKUP($A331,EU_Extra!$A:$AD,COLUMN(EU_Extra!T$3),FALSE)=0,"",VLOOKUP($A331,EU_Extra!$A:$AD,COLUMN(EU_Extra!T$3),FALSE)),"")</f>
        <v/>
      </c>
      <c r="V331" s="3" t="str">
        <f>IFERROR(IF(VLOOKUP($A331,EU_Extra!$A:$AD,COLUMN(EU_Extra!U$3),FALSE)=0,"",VLOOKUP($A331,EU_Extra!$A:$AD,COLUMN(EU_Extra!U$3),FALSE)),"")</f>
        <v/>
      </c>
      <c r="W331" s="3" t="str">
        <f>IFERROR(IF(VLOOKUP($A331,EU_Extra!$A:$AD,COLUMN(EU_Extra!V$3),FALSE)=0,"",VLOOKUP($A331,EU_Extra!$A:$AD,COLUMN(EU_Extra!V$3),FALSE)),"")</f>
        <v/>
      </c>
      <c r="X331" s="3" t="str">
        <f>IFERROR(IF(VLOOKUP($A331,EU_Extra!$A:$AD,COLUMN(EU_Extra!W$3),FALSE)=0,"",VLOOKUP($A331,EU_Extra!$A:$AD,COLUMN(EU_Extra!W$3),FALSE)),"")</f>
        <v/>
      </c>
      <c r="Y331" s="1" t="str">
        <f>IFERROR(IF(VLOOKUP($A331,EU_Extra!$A:$AD,COLUMN(EU_Extra!X$3),FALSE)=0,"",VLOOKUP($A331,EU_Extra!$A:$AD,COLUMN(EU_Extra!X$3),FALSE)),"")</f>
        <v/>
      </c>
      <c r="AA331" s="157" t="str">
        <f t="shared" si="88"/>
        <v/>
      </c>
      <c r="AB331" s="3" t="str">
        <f t="shared" si="89"/>
        <v/>
      </c>
      <c r="AC331" s="3"/>
      <c r="AD331" s="3" t="str">
        <f t="shared" si="90"/>
        <v/>
      </c>
      <c r="AE331" s="3" t="str">
        <f t="shared" si="91"/>
        <v/>
      </c>
      <c r="AJ331" s="1" t="str">
        <f>IFERROR(IF(VLOOKUP($A331,EU_Extra!$A:$AD,COLUMN(EU_Extra!AC$3),FALSE)=0,"",VLOOKUP($A331,EU_Extra!$A:$AD,COLUMN(EU_Extra!AC$3),FALSE)),"")</f>
        <v/>
      </c>
      <c r="AK331" s="1" t="str">
        <f>IFERROR(IF(VLOOKUP($A331,EU_Extra!$A:$AD,COLUMN(EU_Extra!AD$3),FALSE)=0,"",VLOOKUP($A331,EU_Extra!$A:$AD,COLUMN(EU_Extra!AD$3),FALSE)),"")</f>
        <v/>
      </c>
      <c r="AO331" s="85"/>
      <c r="AP331" s="2"/>
      <c r="AQ331" s="2"/>
      <c r="AR331" s="2"/>
      <c r="AS331" s="3"/>
      <c r="AT331" s="3"/>
    </row>
    <row r="332" spans="1:46">
      <c r="A332" s="85"/>
      <c r="B332" s="2"/>
      <c r="C332" s="2"/>
      <c r="D332" s="3"/>
      <c r="E332" s="3"/>
      <c r="F332" s="3" t="str">
        <f>IFERROR(IF(VLOOKUP($A332,EU_Extra!$A:$AD,COLUMN(EU_Extra!E$3),FALSE)=0,"",VLOOKUP($A332,EU_Extra!$A:$AD,COLUMN(EU_Extra!E$3),FALSE)),"")</f>
        <v/>
      </c>
      <c r="G332" s="3" t="str">
        <f>IFERROR(IF(VLOOKUP($A332,EU_Extra!$A:$AD,COLUMN(EU_Extra!F$3),FALSE)=0,"",VLOOKUP($A332,EU_Extra!$A:$AD,COLUMN(EU_Extra!F$3),FALSE)),"")</f>
        <v/>
      </c>
      <c r="H332" s="3" t="str">
        <f>IFERROR(IF(VLOOKUP($A332,EU_Extra!$A:$AD,COLUMN(EU_Extra!G$3),FALSE)=0,"",VLOOKUP($A332,EU_Extra!$A:$AD,COLUMN(EU_Extra!G$3),FALSE)),"")</f>
        <v/>
      </c>
      <c r="I332" s="3" t="str">
        <f>IFERROR(IF(VLOOKUP($A332,EU_Extra!$A:$AD,COLUMN(EU_Extra!H$3),FALSE)=0,"",VLOOKUP($A332,EU_Extra!$A:$AD,COLUMN(EU_Extra!H$3),FALSE)),"")</f>
        <v/>
      </c>
      <c r="J332" s="3" t="str">
        <f>IFERROR(IF(VLOOKUP($A332,EU_Extra!$A:$AD,COLUMN(EU_Extra!I$3),FALSE)=0,"",VLOOKUP($A332,EU_Extra!$A:$AD,COLUMN(EU_Extra!I$3),FALSE)),"")</f>
        <v/>
      </c>
      <c r="K332" s="3" t="str">
        <f>IFERROR(IF(VLOOKUP($A332,EU_Extra!$A:$AD,COLUMN(EU_Extra!J$3),FALSE)=0,"",VLOOKUP($A332,EU_Extra!$A:$AD,COLUMN(EU_Extra!J$3),FALSE)),"")</f>
        <v/>
      </c>
      <c r="L332" s="3" t="str">
        <f>IFERROR(IF(VLOOKUP($A332,EU_Extra!$A:$AD,COLUMN(EU_Extra!K$3),FALSE)=0,"",VLOOKUP($A332,EU_Extra!$A:$AD,COLUMN(EU_Extra!K$3),FALSE)),"")</f>
        <v/>
      </c>
      <c r="M332" s="3" t="str">
        <f>IFERROR(IF(VLOOKUP($A332,EU_Extra!$A:$AD,COLUMN(EU_Extra!L$3),FALSE)=0,"",VLOOKUP($A332,EU_Extra!$A:$AD,COLUMN(EU_Extra!L$3),FALSE)),"")</f>
        <v/>
      </c>
      <c r="N332" s="3" t="str">
        <f>IFERROR(IF(VLOOKUP($A332,EU_Extra!$A:$AD,COLUMN(EU_Extra!M$3),FALSE)=0,"",VLOOKUP($A332,EU_Extra!$A:$AD,COLUMN(EU_Extra!M$3),FALSE)),"")</f>
        <v/>
      </c>
      <c r="O332" s="3" t="str">
        <f>IFERROR(IF(VLOOKUP($A332,EU_Extra!$A:$AD,COLUMN(EU_Extra!N$3),FALSE)=0,"",VLOOKUP($A332,EU_Extra!$A:$AD,COLUMN(EU_Extra!N$3),FALSE)),"")</f>
        <v/>
      </c>
      <c r="P332" s="3" t="str">
        <f>IFERROR(IF(VLOOKUP($A332,EU_Extra!$A:$AD,COLUMN(EU_Extra!O$3),FALSE)=0,"",VLOOKUP($A332,EU_Extra!$A:$AD,COLUMN(EU_Extra!O$3),FALSE)),"")</f>
        <v/>
      </c>
      <c r="Q332" s="3" t="str">
        <f>IFERROR(IF(VLOOKUP($A332,EU_Extra!$A:$AD,COLUMN(EU_Extra!P$3),FALSE)=0,"",VLOOKUP($A332,EU_Extra!$A:$AD,COLUMN(EU_Extra!P$3),FALSE)),"")</f>
        <v/>
      </c>
      <c r="R332" s="3" t="str">
        <f>IFERROR(IF(VLOOKUP($A332,EU_Extra!$A:$AD,COLUMN(EU_Extra!Q$3),FALSE)=0,"",VLOOKUP($A332,EU_Extra!$A:$AD,COLUMN(EU_Extra!Q$3),FALSE)),"")</f>
        <v/>
      </c>
      <c r="S332" s="3" t="str">
        <f>IFERROR(IF(VLOOKUP($A332,EU_Extra!$A:$AD,COLUMN(EU_Extra!R$3),FALSE)=0,"",VLOOKUP($A332,EU_Extra!$A:$AD,COLUMN(EU_Extra!R$3),FALSE)),"")</f>
        <v/>
      </c>
      <c r="T332" s="3" t="str">
        <f>IFERROR(IF(VLOOKUP($A332,EU_Extra!$A:$AD,COLUMN(EU_Extra!S$3),FALSE)=0,"",VLOOKUP($A332,EU_Extra!$A:$AD,COLUMN(EU_Extra!S$3),FALSE)),"")</f>
        <v/>
      </c>
      <c r="U332" s="3" t="str">
        <f>IFERROR(IF(VLOOKUP($A332,EU_Extra!$A:$AD,COLUMN(EU_Extra!T$3),FALSE)=0,"",VLOOKUP($A332,EU_Extra!$A:$AD,COLUMN(EU_Extra!T$3),FALSE)),"")</f>
        <v/>
      </c>
      <c r="V332" s="3" t="str">
        <f>IFERROR(IF(VLOOKUP($A332,EU_Extra!$A:$AD,COLUMN(EU_Extra!U$3),FALSE)=0,"",VLOOKUP($A332,EU_Extra!$A:$AD,COLUMN(EU_Extra!U$3),FALSE)),"")</f>
        <v/>
      </c>
      <c r="W332" s="3" t="str">
        <f>IFERROR(IF(VLOOKUP($A332,EU_Extra!$A:$AD,COLUMN(EU_Extra!V$3),FALSE)=0,"",VLOOKUP($A332,EU_Extra!$A:$AD,COLUMN(EU_Extra!V$3),FALSE)),"")</f>
        <v/>
      </c>
      <c r="X332" s="3" t="str">
        <f>IFERROR(IF(VLOOKUP($A332,EU_Extra!$A:$AD,COLUMN(EU_Extra!W$3),FALSE)=0,"",VLOOKUP($A332,EU_Extra!$A:$AD,COLUMN(EU_Extra!W$3),FALSE)),"")</f>
        <v/>
      </c>
      <c r="Y332" s="1" t="str">
        <f>IFERROR(IF(VLOOKUP($A332,EU_Extra!$A:$AD,COLUMN(EU_Extra!X$3),FALSE)=0,"",VLOOKUP($A332,EU_Extra!$A:$AD,COLUMN(EU_Extra!X$3),FALSE)),"")</f>
        <v/>
      </c>
      <c r="AA332" s="157" t="str">
        <f t="shared" si="88"/>
        <v/>
      </c>
      <c r="AB332" s="3" t="str">
        <f t="shared" si="89"/>
        <v/>
      </c>
      <c r="AC332" s="3"/>
      <c r="AD332" s="3" t="str">
        <f t="shared" si="90"/>
        <v/>
      </c>
      <c r="AE332" s="3" t="str">
        <f t="shared" si="91"/>
        <v/>
      </c>
      <c r="AJ332" s="1" t="str">
        <f>IFERROR(IF(VLOOKUP($A332,EU_Extra!$A:$AD,COLUMN(EU_Extra!AC$3),FALSE)=0,"",VLOOKUP($A332,EU_Extra!$A:$AD,COLUMN(EU_Extra!AC$3),FALSE)),"")</f>
        <v/>
      </c>
      <c r="AK332" s="1" t="str">
        <f>IFERROR(IF(VLOOKUP($A332,EU_Extra!$A:$AD,COLUMN(EU_Extra!AD$3),FALSE)=0,"",VLOOKUP($A332,EU_Extra!$A:$AD,COLUMN(EU_Extra!AD$3),FALSE)),"")</f>
        <v/>
      </c>
      <c r="AO332" s="85"/>
      <c r="AP332" s="2"/>
      <c r="AQ332" s="2"/>
      <c r="AR332" s="2"/>
      <c r="AS332" s="3"/>
      <c r="AT332" s="3"/>
    </row>
    <row r="333" spans="1:46">
      <c r="A333" s="85"/>
      <c r="B333" s="2"/>
      <c r="C333" s="2"/>
      <c r="D333" s="3"/>
      <c r="E333" s="3"/>
      <c r="F333" s="3" t="str">
        <f>IFERROR(IF(VLOOKUP($A333,EU_Extra!$A:$AD,COLUMN(EU_Extra!E$3),FALSE)=0,"",VLOOKUP($A333,EU_Extra!$A:$AD,COLUMN(EU_Extra!E$3),FALSE)),"")</f>
        <v/>
      </c>
      <c r="G333" s="3" t="str">
        <f>IFERROR(IF(VLOOKUP($A333,EU_Extra!$A:$AD,COLUMN(EU_Extra!F$3),FALSE)=0,"",VLOOKUP($A333,EU_Extra!$A:$AD,COLUMN(EU_Extra!F$3),FALSE)),"")</f>
        <v/>
      </c>
      <c r="H333" s="3" t="str">
        <f>IFERROR(IF(VLOOKUP($A333,EU_Extra!$A:$AD,COLUMN(EU_Extra!G$3),FALSE)=0,"",VLOOKUP($A333,EU_Extra!$A:$AD,COLUMN(EU_Extra!G$3),FALSE)),"")</f>
        <v/>
      </c>
      <c r="I333" s="3" t="str">
        <f>IFERROR(IF(VLOOKUP($A333,EU_Extra!$A:$AD,COLUMN(EU_Extra!H$3),FALSE)=0,"",VLOOKUP($A333,EU_Extra!$A:$AD,COLUMN(EU_Extra!H$3),FALSE)),"")</f>
        <v/>
      </c>
      <c r="J333" s="3" t="str">
        <f>IFERROR(IF(VLOOKUP($A333,EU_Extra!$A:$AD,COLUMN(EU_Extra!I$3),FALSE)=0,"",VLOOKUP($A333,EU_Extra!$A:$AD,COLUMN(EU_Extra!I$3),FALSE)),"")</f>
        <v/>
      </c>
      <c r="K333" s="3" t="str">
        <f>IFERROR(IF(VLOOKUP($A333,EU_Extra!$A:$AD,COLUMN(EU_Extra!J$3),FALSE)=0,"",VLOOKUP($A333,EU_Extra!$A:$AD,COLUMN(EU_Extra!J$3),FALSE)),"")</f>
        <v/>
      </c>
      <c r="L333" s="3" t="str">
        <f>IFERROR(IF(VLOOKUP($A333,EU_Extra!$A:$AD,COLUMN(EU_Extra!K$3),FALSE)=0,"",VLOOKUP($A333,EU_Extra!$A:$AD,COLUMN(EU_Extra!K$3),FALSE)),"")</f>
        <v/>
      </c>
      <c r="M333" s="3" t="str">
        <f>IFERROR(IF(VLOOKUP($A333,EU_Extra!$A:$AD,COLUMN(EU_Extra!L$3),FALSE)=0,"",VLOOKUP($A333,EU_Extra!$A:$AD,COLUMN(EU_Extra!L$3),FALSE)),"")</f>
        <v/>
      </c>
      <c r="N333" s="3" t="str">
        <f>IFERROR(IF(VLOOKUP($A333,EU_Extra!$A:$AD,COLUMN(EU_Extra!M$3),FALSE)=0,"",VLOOKUP($A333,EU_Extra!$A:$AD,COLUMN(EU_Extra!M$3),FALSE)),"")</f>
        <v/>
      </c>
      <c r="O333" s="3" t="str">
        <f>IFERROR(IF(VLOOKUP($A333,EU_Extra!$A:$AD,COLUMN(EU_Extra!N$3),FALSE)=0,"",VLOOKUP($A333,EU_Extra!$A:$AD,COLUMN(EU_Extra!N$3),FALSE)),"")</f>
        <v/>
      </c>
      <c r="P333" s="3" t="str">
        <f>IFERROR(IF(VLOOKUP($A333,EU_Extra!$A:$AD,COLUMN(EU_Extra!O$3),FALSE)=0,"",VLOOKUP($A333,EU_Extra!$A:$AD,COLUMN(EU_Extra!O$3),FALSE)),"")</f>
        <v/>
      </c>
      <c r="Q333" s="3" t="str">
        <f>IFERROR(IF(VLOOKUP($A333,EU_Extra!$A:$AD,COLUMN(EU_Extra!P$3),FALSE)=0,"",VLOOKUP($A333,EU_Extra!$A:$AD,COLUMN(EU_Extra!P$3),FALSE)),"")</f>
        <v/>
      </c>
      <c r="R333" s="3" t="str">
        <f>IFERROR(IF(VLOOKUP($A333,EU_Extra!$A:$AD,COLUMN(EU_Extra!Q$3),FALSE)=0,"",VLOOKUP($A333,EU_Extra!$A:$AD,COLUMN(EU_Extra!Q$3),FALSE)),"")</f>
        <v/>
      </c>
      <c r="S333" s="3" t="str">
        <f>IFERROR(IF(VLOOKUP($A333,EU_Extra!$A:$AD,COLUMN(EU_Extra!R$3),FALSE)=0,"",VLOOKUP($A333,EU_Extra!$A:$AD,COLUMN(EU_Extra!R$3),FALSE)),"")</f>
        <v/>
      </c>
      <c r="T333" s="3" t="str">
        <f>IFERROR(IF(VLOOKUP($A333,EU_Extra!$A:$AD,COLUMN(EU_Extra!S$3),FALSE)=0,"",VLOOKUP($A333,EU_Extra!$A:$AD,COLUMN(EU_Extra!S$3),FALSE)),"")</f>
        <v/>
      </c>
      <c r="U333" s="3" t="str">
        <f>IFERROR(IF(VLOOKUP($A333,EU_Extra!$A:$AD,COLUMN(EU_Extra!T$3),FALSE)=0,"",VLOOKUP($A333,EU_Extra!$A:$AD,COLUMN(EU_Extra!T$3),FALSE)),"")</f>
        <v/>
      </c>
      <c r="V333" s="3" t="str">
        <f>IFERROR(IF(VLOOKUP($A333,EU_Extra!$A:$AD,COLUMN(EU_Extra!U$3),FALSE)=0,"",VLOOKUP($A333,EU_Extra!$A:$AD,COLUMN(EU_Extra!U$3),FALSE)),"")</f>
        <v/>
      </c>
      <c r="W333" s="3" t="str">
        <f>IFERROR(IF(VLOOKUP($A333,EU_Extra!$A:$AD,COLUMN(EU_Extra!V$3),FALSE)=0,"",VLOOKUP($A333,EU_Extra!$A:$AD,COLUMN(EU_Extra!V$3),FALSE)),"")</f>
        <v/>
      </c>
      <c r="X333" s="3" t="str">
        <f>IFERROR(IF(VLOOKUP($A333,EU_Extra!$A:$AD,COLUMN(EU_Extra!W$3),FALSE)=0,"",VLOOKUP($A333,EU_Extra!$A:$AD,COLUMN(EU_Extra!W$3),FALSE)),"")</f>
        <v/>
      </c>
      <c r="Y333" s="1" t="str">
        <f>IFERROR(IF(VLOOKUP($A333,EU_Extra!$A:$AD,COLUMN(EU_Extra!X$3),FALSE)=0,"",VLOOKUP($A333,EU_Extra!$A:$AD,COLUMN(EU_Extra!X$3),FALSE)),"")</f>
        <v/>
      </c>
      <c r="AA333" s="157" t="str">
        <f t="shared" si="88"/>
        <v/>
      </c>
      <c r="AB333" s="3" t="str">
        <f t="shared" si="89"/>
        <v/>
      </c>
      <c r="AC333" s="3"/>
      <c r="AD333" s="3" t="str">
        <f t="shared" si="90"/>
        <v/>
      </c>
      <c r="AE333" s="3" t="str">
        <f t="shared" si="91"/>
        <v/>
      </c>
      <c r="AJ333" s="1" t="str">
        <f>IFERROR(IF(VLOOKUP($A333,EU_Extra!$A:$AD,COLUMN(EU_Extra!AC$3),FALSE)=0,"",VLOOKUP($A333,EU_Extra!$A:$AD,COLUMN(EU_Extra!AC$3),FALSE)),"")</f>
        <v/>
      </c>
      <c r="AK333" s="1" t="str">
        <f>IFERROR(IF(VLOOKUP($A333,EU_Extra!$A:$AD,COLUMN(EU_Extra!AD$3),FALSE)=0,"",VLOOKUP($A333,EU_Extra!$A:$AD,COLUMN(EU_Extra!AD$3),FALSE)),"")</f>
        <v/>
      </c>
      <c r="AO333" s="85"/>
      <c r="AP333" s="2"/>
      <c r="AQ333" s="2"/>
      <c r="AR333" s="2"/>
      <c r="AS333" s="3"/>
      <c r="AT333" s="3"/>
    </row>
    <row r="334" spans="1:46">
      <c r="A334" s="85"/>
      <c r="B334" s="2"/>
      <c r="C334" s="2"/>
      <c r="D334" s="3"/>
      <c r="E334" s="3"/>
      <c r="F334" s="3" t="str">
        <f>IFERROR(IF(VLOOKUP($A334,EU_Extra!$A:$AD,COLUMN(EU_Extra!E$3),FALSE)=0,"",VLOOKUP($A334,EU_Extra!$A:$AD,COLUMN(EU_Extra!E$3),FALSE)),"")</f>
        <v/>
      </c>
      <c r="G334" s="3" t="str">
        <f>IFERROR(IF(VLOOKUP($A334,EU_Extra!$A:$AD,COLUMN(EU_Extra!F$3),FALSE)=0,"",VLOOKUP($A334,EU_Extra!$A:$AD,COLUMN(EU_Extra!F$3),FALSE)),"")</f>
        <v/>
      </c>
      <c r="H334" s="3" t="str">
        <f>IFERROR(IF(VLOOKUP($A334,EU_Extra!$A:$AD,COLUMN(EU_Extra!G$3),FALSE)=0,"",VLOOKUP($A334,EU_Extra!$A:$AD,COLUMN(EU_Extra!G$3),FALSE)),"")</f>
        <v/>
      </c>
      <c r="I334" s="3" t="str">
        <f>IFERROR(IF(VLOOKUP($A334,EU_Extra!$A:$AD,COLUMN(EU_Extra!H$3),FALSE)=0,"",VLOOKUP($A334,EU_Extra!$A:$AD,COLUMN(EU_Extra!H$3),FALSE)),"")</f>
        <v/>
      </c>
      <c r="J334" s="3" t="str">
        <f>IFERROR(IF(VLOOKUP($A334,EU_Extra!$A:$AD,COLUMN(EU_Extra!I$3),FALSE)=0,"",VLOOKUP($A334,EU_Extra!$A:$AD,COLUMN(EU_Extra!I$3),FALSE)),"")</f>
        <v/>
      </c>
      <c r="K334" s="3" t="str">
        <f>IFERROR(IF(VLOOKUP($A334,EU_Extra!$A:$AD,COLUMN(EU_Extra!J$3),FALSE)=0,"",VLOOKUP($A334,EU_Extra!$A:$AD,COLUMN(EU_Extra!J$3),FALSE)),"")</f>
        <v/>
      </c>
      <c r="L334" s="3" t="str">
        <f>IFERROR(IF(VLOOKUP($A334,EU_Extra!$A:$AD,COLUMN(EU_Extra!K$3),FALSE)=0,"",VLOOKUP($A334,EU_Extra!$A:$AD,COLUMN(EU_Extra!K$3),FALSE)),"")</f>
        <v/>
      </c>
      <c r="M334" s="3" t="str">
        <f>IFERROR(IF(VLOOKUP($A334,EU_Extra!$A:$AD,COLUMN(EU_Extra!L$3),FALSE)=0,"",VLOOKUP($A334,EU_Extra!$A:$AD,COLUMN(EU_Extra!L$3),FALSE)),"")</f>
        <v/>
      </c>
      <c r="N334" s="3" t="str">
        <f>IFERROR(IF(VLOOKUP($A334,EU_Extra!$A:$AD,COLUMN(EU_Extra!M$3),FALSE)=0,"",VLOOKUP($A334,EU_Extra!$A:$AD,COLUMN(EU_Extra!M$3),FALSE)),"")</f>
        <v/>
      </c>
      <c r="O334" s="3" t="str">
        <f>IFERROR(IF(VLOOKUP($A334,EU_Extra!$A:$AD,COLUMN(EU_Extra!N$3),FALSE)=0,"",VLOOKUP($A334,EU_Extra!$A:$AD,COLUMN(EU_Extra!N$3),FALSE)),"")</f>
        <v/>
      </c>
      <c r="P334" s="3" t="str">
        <f>IFERROR(IF(VLOOKUP($A334,EU_Extra!$A:$AD,COLUMN(EU_Extra!O$3),FALSE)=0,"",VLOOKUP($A334,EU_Extra!$A:$AD,COLUMN(EU_Extra!O$3),FALSE)),"")</f>
        <v/>
      </c>
      <c r="Q334" s="3" t="str">
        <f>IFERROR(IF(VLOOKUP($A334,EU_Extra!$A:$AD,COLUMN(EU_Extra!P$3),FALSE)=0,"",VLOOKUP($A334,EU_Extra!$A:$AD,COLUMN(EU_Extra!P$3),FALSE)),"")</f>
        <v/>
      </c>
      <c r="R334" s="3" t="str">
        <f>IFERROR(IF(VLOOKUP($A334,EU_Extra!$A:$AD,COLUMN(EU_Extra!Q$3),FALSE)=0,"",VLOOKUP($A334,EU_Extra!$A:$AD,COLUMN(EU_Extra!Q$3),FALSE)),"")</f>
        <v/>
      </c>
      <c r="S334" s="3" t="str">
        <f>IFERROR(IF(VLOOKUP($A334,EU_Extra!$A:$AD,COLUMN(EU_Extra!R$3),FALSE)=0,"",VLOOKUP($A334,EU_Extra!$A:$AD,COLUMN(EU_Extra!R$3),FALSE)),"")</f>
        <v/>
      </c>
      <c r="T334" s="3" t="str">
        <f>IFERROR(IF(VLOOKUP($A334,EU_Extra!$A:$AD,COLUMN(EU_Extra!S$3),FALSE)=0,"",VLOOKUP($A334,EU_Extra!$A:$AD,COLUMN(EU_Extra!S$3),FALSE)),"")</f>
        <v/>
      </c>
      <c r="U334" s="3" t="str">
        <f>IFERROR(IF(VLOOKUP($A334,EU_Extra!$A:$AD,COLUMN(EU_Extra!T$3),FALSE)=0,"",VLOOKUP($A334,EU_Extra!$A:$AD,COLUMN(EU_Extra!T$3),FALSE)),"")</f>
        <v/>
      </c>
      <c r="V334" s="3" t="str">
        <f>IFERROR(IF(VLOOKUP($A334,EU_Extra!$A:$AD,COLUMN(EU_Extra!U$3),FALSE)=0,"",VLOOKUP($A334,EU_Extra!$A:$AD,COLUMN(EU_Extra!U$3),FALSE)),"")</f>
        <v/>
      </c>
      <c r="W334" s="3" t="str">
        <f>IFERROR(IF(VLOOKUP($A334,EU_Extra!$A:$AD,COLUMN(EU_Extra!V$3),FALSE)=0,"",VLOOKUP($A334,EU_Extra!$A:$AD,COLUMN(EU_Extra!V$3),FALSE)),"")</f>
        <v/>
      </c>
      <c r="X334" s="3" t="str">
        <f>IFERROR(IF(VLOOKUP($A334,EU_Extra!$A:$AD,COLUMN(EU_Extra!W$3),FALSE)=0,"",VLOOKUP($A334,EU_Extra!$A:$AD,COLUMN(EU_Extra!W$3),FALSE)),"")</f>
        <v/>
      </c>
      <c r="Y334" s="1" t="str">
        <f>IFERROR(IF(VLOOKUP($A334,EU_Extra!$A:$AD,COLUMN(EU_Extra!X$3),FALSE)=0,"",VLOOKUP($A334,EU_Extra!$A:$AD,COLUMN(EU_Extra!X$3),FALSE)),"")</f>
        <v/>
      </c>
      <c r="AA334" s="157" t="str">
        <f t="shared" si="88"/>
        <v/>
      </c>
      <c r="AB334" s="3" t="str">
        <f t="shared" si="89"/>
        <v/>
      </c>
      <c r="AC334" s="3"/>
      <c r="AD334" s="3" t="str">
        <f t="shared" si="90"/>
        <v/>
      </c>
      <c r="AE334" s="3" t="str">
        <f t="shared" si="91"/>
        <v/>
      </c>
      <c r="AJ334" s="1" t="str">
        <f>IFERROR(IF(VLOOKUP($A334,EU_Extra!$A:$AD,COLUMN(EU_Extra!AC$3),FALSE)=0,"",VLOOKUP($A334,EU_Extra!$A:$AD,COLUMN(EU_Extra!AC$3),FALSE)),"")</f>
        <v/>
      </c>
      <c r="AK334" s="1" t="str">
        <f>IFERROR(IF(VLOOKUP($A334,EU_Extra!$A:$AD,COLUMN(EU_Extra!AD$3),FALSE)=0,"",VLOOKUP($A334,EU_Extra!$A:$AD,COLUMN(EU_Extra!AD$3),FALSE)),"")</f>
        <v/>
      </c>
      <c r="AO334" s="85"/>
      <c r="AP334" s="2"/>
      <c r="AQ334" s="2"/>
      <c r="AR334" s="2"/>
      <c r="AS334" s="3"/>
      <c r="AT334" s="3"/>
    </row>
    <row r="335" spans="1:46">
      <c r="A335" s="85"/>
      <c r="B335" s="2"/>
      <c r="C335" s="2"/>
      <c r="D335" s="3"/>
      <c r="E335" s="3"/>
      <c r="F335" s="3" t="str">
        <f>IFERROR(IF(VLOOKUP($A335,EU_Extra!$A:$AD,COLUMN(EU_Extra!E$3),FALSE)=0,"",VLOOKUP($A335,EU_Extra!$A:$AD,COLUMN(EU_Extra!E$3),FALSE)),"")</f>
        <v/>
      </c>
      <c r="G335" s="3" t="str">
        <f>IFERROR(IF(VLOOKUP($A335,EU_Extra!$A:$AD,COLUMN(EU_Extra!F$3),FALSE)=0,"",VLOOKUP($A335,EU_Extra!$A:$AD,COLUMN(EU_Extra!F$3),FALSE)),"")</f>
        <v/>
      </c>
      <c r="H335" s="3" t="str">
        <f>IFERROR(IF(VLOOKUP($A335,EU_Extra!$A:$AD,COLUMN(EU_Extra!G$3),FALSE)=0,"",VLOOKUP($A335,EU_Extra!$A:$AD,COLUMN(EU_Extra!G$3),FALSE)),"")</f>
        <v/>
      </c>
      <c r="I335" s="3" t="str">
        <f>IFERROR(IF(VLOOKUP($A335,EU_Extra!$A:$AD,COLUMN(EU_Extra!H$3),FALSE)=0,"",VLOOKUP($A335,EU_Extra!$A:$AD,COLUMN(EU_Extra!H$3),FALSE)),"")</f>
        <v/>
      </c>
      <c r="J335" s="3" t="str">
        <f>IFERROR(IF(VLOOKUP($A335,EU_Extra!$A:$AD,COLUMN(EU_Extra!I$3),FALSE)=0,"",VLOOKUP($A335,EU_Extra!$A:$AD,COLUMN(EU_Extra!I$3),FALSE)),"")</f>
        <v/>
      </c>
      <c r="K335" s="3" t="str">
        <f>IFERROR(IF(VLOOKUP($A335,EU_Extra!$A:$AD,COLUMN(EU_Extra!J$3),FALSE)=0,"",VLOOKUP($A335,EU_Extra!$A:$AD,COLUMN(EU_Extra!J$3),FALSE)),"")</f>
        <v/>
      </c>
      <c r="L335" s="3" t="str">
        <f>IFERROR(IF(VLOOKUP($A335,EU_Extra!$A:$AD,COLUMN(EU_Extra!K$3),FALSE)=0,"",VLOOKUP($A335,EU_Extra!$A:$AD,COLUMN(EU_Extra!K$3),FALSE)),"")</f>
        <v/>
      </c>
      <c r="M335" s="3" t="str">
        <f>IFERROR(IF(VLOOKUP($A335,EU_Extra!$A:$AD,COLUMN(EU_Extra!L$3),FALSE)=0,"",VLOOKUP($A335,EU_Extra!$A:$AD,COLUMN(EU_Extra!L$3),FALSE)),"")</f>
        <v/>
      </c>
      <c r="N335" s="3" t="str">
        <f>IFERROR(IF(VLOOKUP($A335,EU_Extra!$A:$AD,COLUMN(EU_Extra!M$3),FALSE)=0,"",VLOOKUP($A335,EU_Extra!$A:$AD,COLUMN(EU_Extra!M$3),FALSE)),"")</f>
        <v/>
      </c>
      <c r="O335" s="3" t="str">
        <f>IFERROR(IF(VLOOKUP($A335,EU_Extra!$A:$AD,COLUMN(EU_Extra!N$3),FALSE)=0,"",VLOOKUP($A335,EU_Extra!$A:$AD,COLUMN(EU_Extra!N$3),FALSE)),"")</f>
        <v/>
      </c>
      <c r="P335" s="3" t="str">
        <f>IFERROR(IF(VLOOKUP($A335,EU_Extra!$A:$AD,COLUMN(EU_Extra!O$3),FALSE)=0,"",VLOOKUP($A335,EU_Extra!$A:$AD,COLUMN(EU_Extra!O$3),FALSE)),"")</f>
        <v/>
      </c>
      <c r="Q335" s="3" t="str">
        <f>IFERROR(IF(VLOOKUP($A335,EU_Extra!$A:$AD,COLUMN(EU_Extra!P$3),FALSE)=0,"",VLOOKUP($A335,EU_Extra!$A:$AD,COLUMN(EU_Extra!P$3),FALSE)),"")</f>
        <v/>
      </c>
      <c r="R335" s="3" t="str">
        <f>IFERROR(IF(VLOOKUP($A335,EU_Extra!$A:$AD,COLUMN(EU_Extra!Q$3),FALSE)=0,"",VLOOKUP($A335,EU_Extra!$A:$AD,COLUMN(EU_Extra!Q$3),FALSE)),"")</f>
        <v/>
      </c>
      <c r="S335" s="3" t="str">
        <f>IFERROR(IF(VLOOKUP($A335,EU_Extra!$A:$AD,COLUMN(EU_Extra!R$3),FALSE)=0,"",VLOOKUP($A335,EU_Extra!$A:$AD,COLUMN(EU_Extra!R$3),FALSE)),"")</f>
        <v/>
      </c>
      <c r="T335" s="3" t="str">
        <f>IFERROR(IF(VLOOKUP($A335,EU_Extra!$A:$AD,COLUMN(EU_Extra!S$3),FALSE)=0,"",VLOOKUP($A335,EU_Extra!$A:$AD,COLUMN(EU_Extra!S$3),FALSE)),"")</f>
        <v/>
      </c>
      <c r="U335" s="3" t="str">
        <f>IFERROR(IF(VLOOKUP($A335,EU_Extra!$A:$AD,COLUMN(EU_Extra!T$3),FALSE)=0,"",VLOOKUP($A335,EU_Extra!$A:$AD,COLUMN(EU_Extra!T$3),FALSE)),"")</f>
        <v/>
      </c>
      <c r="V335" s="3" t="str">
        <f>IFERROR(IF(VLOOKUP($A335,EU_Extra!$A:$AD,COLUMN(EU_Extra!U$3),FALSE)=0,"",VLOOKUP($A335,EU_Extra!$A:$AD,COLUMN(EU_Extra!U$3),FALSE)),"")</f>
        <v/>
      </c>
      <c r="W335" s="3" t="str">
        <f>IFERROR(IF(VLOOKUP($A335,EU_Extra!$A:$AD,COLUMN(EU_Extra!V$3),FALSE)=0,"",VLOOKUP($A335,EU_Extra!$A:$AD,COLUMN(EU_Extra!V$3),FALSE)),"")</f>
        <v/>
      </c>
      <c r="X335" s="3" t="str">
        <f>IFERROR(IF(VLOOKUP($A335,EU_Extra!$A:$AD,COLUMN(EU_Extra!W$3),FALSE)=0,"",VLOOKUP($A335,EU_Extra!$A:$AD,COLUMN(EU_Extra!W$3),FALSE)),"")</f>
        <v/>
      </c>
      <c r="Y335" s="1" t="str">
        <f>IFERROR(IF(VLOOKUP($A335,EU_Extra!$A:$AD,COLUMN(EU_Extra!X$3),FALSE)=0,"",VLOOKUP($A335,EU_Extra!$A:$AD,COLUMN(EU_Extra!X$3),FALSE)),"")</f>
        <v/>
      </c>
      <c r="AA335" s="157" t="str">
        <f t="shared" si="88"/>
        <v/>
      </c>
      <c r="AB335" s="3" t="str">
        <f t="shared" si="89"/>
        <v/>
      </c>
      <c r="AC335" s="3"/>
      <c r="AD335" s="3" t="str">
        <f t="shared" si="90"/>
        <v/>
      </c>
      <c r="AE335" s="3" t="str">
        <f t="shared" si="91"/>
        <v/>
      </c>
      <c r="AJ335" s="1" t="str">
        <f>IFERROR(IF(VLOOKUP($A335,EU_Extra!$A:$AD,COLUMN(EU_Extra!AC$3),FALSE)=0,"",VLOOKUP($A335,EU_Extra!$A:$AD,COLUMN(EU_Extra!AC$3),FALSE)),"")</f>
        <v/>
      </c>
      <c r="AK335" s="1" t="str">
        <f>IFERROR(IF(VLOOKUP($A335,EU_Extra!$A:$AD,COLUMN(EU_Extra!AD$3),FALSE)=0,"",VLOOKUP($A335,EU_Extra!$A:$AD,COLUMN(EU_Extra!AD$3),FALSE)),"")</f>
        <v/>
      </c>
      <c r="AO335" s="85"/>
      <c r="AP335" s="2"/>
      <c r="AQ335" s="2"/>
      <c r="AR335" s="2"/>
      <c r="AS335" s="3"/>
      <c r="AT335" s="3"/>
    </row>
    <row r="336" spans="1:46">
      <c r="A336" s="85"/>
      <c r="B336" s="2"/>
      <c r="C336" s="2"/>
      <c r="D336" s="3"/>
      <c r="E336" s="3"/>
      <c r="F336" s="3" t="str">
        <f>IFERROR(IF(VLOOKUP($A336,EU_Extra!$A:$AD,COLUMN(EU_Extra!E$3),FALSE)=0,"",VLOOKUP($A336,EU_Extra!$A:$AD,COLUMN(EU_Extra!E$3),FALSE)),"")</f>
        <v/>
      </c>
      <c r="G336" s="3" t="str">
        <f>IFERROR(IF(VLOOKUP($A336,EU_Extra!$A:$AD,COLUMN(EU_Extra!F$3),FALSE)=0,"",VLOOKUP($A336,EU_Extra!$A:$AD,COLUMN(EU_Extra!F$3),FALSE)),"")</f>
        <v/>
      </c>
      <c r="H336" s="3" t="str">
        <f>IFERROR(IF(VLOOKUP($A336,EU_Extra!$A:$AD,COLUMN(EU_Extra!G$3),FALSE)=0,"",VLOOKUP($A336,EU_Extra!$A:$AD,COLUMN(EU_Extra!G$3),FALSE)),"")</f>
        <v/>
      </c>
      <c r="I336" s="3" t="str">
        <f>IFERROR(IF(VLOOKUP($A336,EU_Extra!$A:$AD,COLUMN(EU_Extra!H$3),FALSE)=0,"",VLOOKUP($A336,EU_Extra!$A:$AD,COLUMN(EU_Extra!H$3),FALSE)),"")</f>
        <v/>
      </c>
      <c r="J336" s="3" t="str">
        <f>IFERROR(IF(VLOOKUP($A336,EU_Extra!$A:$AD,COLUMN(EU_Extra!I$3),FALSE)=0,"",VLOOKUP($A336,EU_Extra!$A:$AD,COLUMN(EU_Extra!I$3),FALSE)),"")</f>
        <v/>
      </c>
      <c r="K336" s="3" t="str">
        <f>IFERROR(IF(VLOOKUP($A336,EU_Extra!$A:$AD,COLUMN(EU_Extra!J$3),FALSE)=0,"",VLOOKUP($A336,EU_Extra!$A:$AD,COLUMN(EU_Extra!J$3),FALSE)),"")</f>
        <v/>
      </c>
      <c r="L336" s="3" t="str">
        <f>IFERROR(IF(VLOOKUP($A336,EU_Extra!$A:$AD,COLUMN(EU_Extra!K$3),FALSE)=0,"",VLOOKUP($A336,EU_Extra!$A:$AD,COLUMN(EU_Extra!K$3),FALSE)),"")</f>
        <v/>
      </c>
      <c r="M336" s="3" t="str">
        <f>IFERROR(IF(VLOOKUP($A336,EU_Extra!$A:$AD,COLUMN(EU_Extra!L$3),FALSE)=0,"",VLOOKUP($A336,EU_Extra!$A:$AD,COLUMN(EU_Extra!L$3),FALSE)),"")</f>
        <v/>
      </c>
      <c r="N336" s="3" t="str">
        <f>IFERROR(IF(VLOOKUP($A336,EU_Extra!$A:$AD,COLUMN(EU_Extra!M$3),FALSE)=0,"",VLOOKUP($A336,EU_Extra!$A:$AD,COLUMN(EU_Extra!M$3),FALSE)),"")</f>
        <v/>
      </c>
      <c r="O336" s="3" t="str">
        <f>IFERROR(IF(VLOOKUP($A336,EU_Extra!$A:$AD,COLUMN(EU_Extra!N$3),FALSE)=0,"",VLOOKUP($A336,EU_Extra!$A:$AD,COLUMN(EU_Extra!N$3),FALSE)),"")</f>
        <v/>
      </c>
      <c r="P336" s="3" t="str">
        <f>IFERROR(IF(VLOOKUP($A336,EU_Extra!$A:$AD,COLUMN(EU_Extra!O$3),FALSE)=0,"",VLOOKUP($A336,EU_Extra!$A:$AD,COLUMN(EU_Extra!O$3),FALSE)),"")</f>
        <v/>
      </c>
      <c r="Q336" s="3" t="str">
        <f>IFERROR(IF(VLOOKUP($A336,EU_Extra!$A:$AD,COLUMN(EU_Extra!P$3),FALSE)=0,"",VLOOKUP($A336,EU_Extra!$A:$AD,COLUMN(EU_Extra!P$3),FALSE)),"")</f>
        <v/>
      </c>
      <c r="R336" s="3" t="str">
        <f>IFERROR(IF(VLOOKUP($A336,EU_Extra!$A:$AD,COLUMN(EU_Extra!Q$3),FALSE)=0,"",VLOOKUP($A336,EU_Extra!$A:$AD,COLUMN(EU_Extra!Q$3),FALSE)),"")</f>
        <v/>
      </c>
      <c r="S336" s="3" t="str">
        <f>IFERROR(IF(VLOOKUP($A336,EU_Extra!$A:$AD,COLUMN(EU_Extra!R$3),FALSE)=0,"",VLOOKUP($A336,EU_Extra!$A:$AD,COLUMN(EU_Extra!R$3),FALSE)),"")</f>
        <v/>
      </c>
      <c r="T336" s="3" t="str">
        <f>IFERROR(IF(VLOOKUP($A336,EU_Extra!$A:$AD,COLUMN(EU_Extra!S$3),FALSE)=0,"",VLOOKUP($A336,EU_Extra!$A:$AD,COLUMN(EU_Extra!S$3),FALSE)),"")</f>
        <v/>
      </c>
      <c r="U336" s="3" t="str">
        <f>IFERROR(IF(VLOOKUP($A336,EU_Extra!$A:$AD,COLUMN(EU_Extra!T$3),FALSE)=0,"",VLOOKUP($A336,EU_Extra!$A:$AD,COLUMN(EU_Extra!T$3),FALSE)),"")</f>
        <v/>
      </c>
      <c r="V336" s="3" t="str">
        <f>IFERROR(IF(VLOOKUP($A336,EU_Extra!$A:$AD,COLUMN(EU_Extra!U$3),FALSE)=0,"",VLOOKUP($A336,EU_Extra!$A:$AD,COLUMN(EU_Extra!U$3),FALSE)),"")</f>
        <v/>
      </c>
      <c r="W336" s="3" t="str">
        <f>IFERROR(IF(VLOOKUP($A336,EU_Extra!$A:$AD,COLUMN(EU_Extra!V$3),FALSE)=0,"",VLOOKUP($A336,EU_Extra!$A:$AD,COLUMN(EU_Extra!V$3),FALSE)),"")</f>
        <v/>
      </c>
      <c r="X336" s="3" t="str">
        <f>IFERROR(IF(VLOOKUP($A336,EU_Extra!$A:$AD,COLUMN(EU_Extra!W$3),FALSE)=0,"",VLOOKUP($A336,EU_Extra!$A:$AD,COLUMN(EU_Extra!W$3),FALSE)),"")</f>
        <v/>
      </c>
      <c r="Y336" s="1" t="str">
        <f>IFERROR(IF(VLOOKUP($A336,EU_Extra!$A:$AD,COLUMN(EU_Extra!X$3),FALSE)=0,"",VLOOKUP($A336,EU_Extra!$A:$AD,COLUMN(EU_Extra!X$3),FALSE)),"")</f>
        <v/>
      </c>
      <c r="AA336" s="157" t="str">
        <f t="shared" si="88"/>
        <v/>
      </c>
      <c r="AB336" s="3" t="str">
        <f t="shared" si="89"/>
        <v/>
      </c>
      <c r="AC336" s="3"/>
      <c r="AD336" s="3" t="str">
        <f t="shared" si="90"/>
        <v/>
      </c>
      <c r="AE336" s="3" t="str">
        <f t="shared" si="91"/>
        <v/>
      </c>
      <c r="AJ336" s="1" t="str">
        <f>IFERROR(IF(VLOOKUP($A336,EU_Extra!$A:$AD,COLUMN(EU_Extra!AC$3),FALSE)=0,"",VLOOKUP($A336,EU_Extra!$A:$AD,COLUMN(EU_Extra!AC$3),FALSE)),"")</f>
        <v/>
      </c>
      <c r="AK336" s="1" t="str">
        <f>IFERROR(IF(VLOOKUP($A336,EU_Extra!$A:$AD,COLUMN(EU_Extra!AD$3),FALSE)=0,"",VLOOKUP($A336,EU_Extra!$A:$AD,COLUMN(EU_Extra!AD$3),FALSE)),"")</f>
        <v/>
      </c>
      <c r="AO336" s="85"/>
      <c r="AP336" s="2"/>
      <c r="AQ336" s="2"/>
      <c r="AR336" s="2"/>
      <c r="AS336" s="3"/>
      <c r="AT336" s="3"/>
    </row>
    <row r="337" spans="1:46">
      <c r="A337" s="85"/>
      <c r="B337" s="2"/>
      <c r="C337" s="2"/>
      <c r="D337" s="3"/>
      <c r="E337" s="3"/>
      <c r="F337" s="3" t="str">
        <f>IFERROR(IF(VLOOKUP($A337,EU_Extra!$A:$AD,COLUMN(EU_Extra!E$3),FALSE)=0,"",VLOOKUP($A337,EU_Extra!$A:$AD,COLUMN(EU_Extra!E$3),FALSE)),"")</f>
        <v/>
      </c>
      <c r="G337" s="3" t="str">
        <f>IFERROR(IF(VLOOKUP($A337,EU_Extra!$A:$AD,COLUMN(EU_Extra!F$3),FALSE)=0,"",VLOOKUP($A337,EU_Extra!$A:$AD,COLUMN(EU_Extra!F$3),FALSE)),"")</f>
        <v/>
      </c>
      <c r="H337" s="3" t="str">
        <f>IFERROR(IF(VLOOKUP($A337,EU_Extra!$A:$AD,COLUMN(EU_Extra!G$3),FALSE)=0,"",VLOOKUP($A337,EU_Extra!$A:$AD,COLUMN(EU_Extra!G$3),FALSE)),"")</f>
        <v/>
      </c>
      <c r="I337" s="3" t="str">
        <f>IFERROR(IF(VLOOKUP($A337,EU_Extra!$A:$AD,COLUMN(EU_Extra!H$3),FALSE)=0,"",VLOOKUP($A337,EU_Extra!$A:$AD,COLUMN(EU_Extra!H$3),FALSE)),"")</f>
        <v/>
      </c>
      <c r="J337" s="3" t="str">
        <f>IFERROR(IF(VLOOKUP($A337,EU_Extra!$A:$AD,COLUMN(EU_Extra!I$3),FALSE)=0,"",VLOOKUP($A337,EU_Extra!$A:$AD,COLUMN(EU_Extra!I$3),FALSE)),"")</f>
        <v/>
      </c>
      <c r="K337" s="3" t="str">
        <f>IFERROR(IF(VLOOKUP($A337,EU_Extra!$A:$AD,COLUMN(EU_Extra!J$3),FALSE)=0,"",VLOOKUP($A337,EU_Extra!$A:$AD,COLUMN(EU_Extra!J$3),FALSE)),"")</f>
        <v/>
      </c>
      <c r="L337" s="3" t="str">
        <f>IFERROR(IF(VLOOKUP($A337,EU_Extra!$A:$AD,COLUMN(EU_Extra!K$3),FALSE)=0,"",VLOOKUP($A337,EU_Extra!$A:$AD,COLUMN(EU_Extra!K$3),FALSE)),"")</f>
        <v/>
      </c>
      <c r="M337" s="3" t="str">
        <f>IFERROR(IF(VLOOKUP($A337,EU_Extra!$A:$AD,COLUMN(EU_Extra!L$3),FALSE)=0,"",VLOOKUP($A337,EU_Extra!$A:$AD,COLUMN(EU_Extra!L$3),FALSE)),"")</f>
        <v/>
      </c>
      <c r="N337" s="3" t="str">
        <f>IFERROR(IF(VLOOKUP($A337,EU_Extra!$A:$AD,COLUMN(EU_Extra!M$3),FALSE)=0,"",VLOOKUP($A337,EU_Extra!$A:$AD,COLUMN(EU_Extra!M$3),FALSE)),"")</f>
        <v/>
      </c>
      <c r="O337" s="3" t="str">
        <f>IFERROR(IF(VLOOKUP($A337,EU_Extra!$A:$AD,COLUMN(EU_Extra!N$3),FALSE)=0,"",VLOOKUP($A337,EU_Extra!$A:$AD,COLUMN(EU_Extra!N$3),FALSE)),"")</f>
        <v/>
      </c>
      <c r="P337" s="3" t="str">
        <f>IFERROR(IF(VLOOKUP($A337,EU_Extra!$A:$AD,COLUMN(EU_Extra!O$3),FALSE)=0,"",VLOOKUP($A337,EU_Extra!$A:$AD,COLUMN(EU_Extra!O$3),FALSE)),"")</f>
        <v/>
      </c>
      <c r="Q337" s="3" t="str">
        <f>IFERROR(IF(VLOOKUP($A337,EU_Extra!$A:$AD,COLUMN(EU_Extra!P$3),FALSE)=0,"",VLOOKUP($A337,EU_Extra!$A:$AD,COLUMN(EU_Extra!P$3),FALSE)),"")</f>
        <v/>
      </c>
      <c r="R337" s="3" t="str">
        <f>IFERROR(IF(VLOOKUP($A337,EU_Extra!$A:$AD,COLUMN(EU_Extra!Q$3),FALSE)=0,"",VLOOKUP($A337,EU_Extra!$A:$AD,COLUMN(EU_Extra!Q$3),FALSE)),"")</f>
        <v/>
      </c>
      <c r="S337" s="3" t="str">
        <f>IFERROR(IF(VLOOKUP($A337,EU_Extra!$A:$AD,COLUMN(EU_Extra!R$3),FALSE)=0,"",VLOOKUP($A337,EU_Extra!$A:$AD,COLUMN(EU_Extra!R$3),FALSE)),"")</f>
        <v/>
      </c>
      <c r="T337" s="3" t="str">
        <f>IFERROR(IF(VLOOKUP($A337,EU_Extra!$A:$AD,COLUMN(EU_Extra!S$3),FALSE)=0,"",VLOOKUP($A337,EU_Extra!$A:$AD,COLUMN(EU_Extra!S$3),FALSE)),"")</f>
        <v/>
      </c>
      <c r="U337" s="3" t="str">
        <f>IFERROR(IF(VLOOKUP($A337,EU_Extra!$A:$AD,COLUMN(EU_Extra!T$3),FALSE)=0,"",VLOOKUP($A337,EU_Extra!$A:$AD,COLUMN(EU_Extra!T$3),FALSE)),"")</f>
        <v/>
      </c>
      <c r="V337" s="3" t="str">
        <f>IFERROR(IF(VLOOKUP($A337,EU_Extra!$A:$AD,COLUMN(EU_Extra!U$3),FALSE)=0,"",VLOOKUP($A337,EU_Extra!$A:$AD,COLUMN(EU_Extra!U$3),FALSE)),"")</f>
        <v/>
      </c>
      <c r="W337" s="3" t="str">
        <f>IFERROR(IF(VLOOKUP($A337,EU_Extra!$A:$AD,COLUMN(EU_Extra!V$3),FALSE)=0,"",VLOOKUP($A337,EU_Extra!$A:$AD,COLUMN(EU_Extra!V$3),FALSE)),"")</f>
        <v/>
      </c>
      <c r="X337" s="3" t="str">
        <f>IFERROR(IF(VLOOKUP($A337,EU_Extra!$A:$AD,COLUMN(EU_Extra!W$3),FALSE)=0,"",VLOOKUP($A337,EU_Extra!$A:$AD,COLUMN(EU_Extra!W$3),FALSE)),"")</f>
        <v/>
      </c>
      <c r="Y337" s="1" t="str">
        <f>IFERROR(IF(VLOOKUP($A337,EU_Extra!$A:$AD,COLUMN(EU_Extra!X$3),FALSE)=0,"",VLOOKUP($A337,EU_Extra!$A:$AD,COLUMN(EU_Extra!X$3),FALSE)),"")</f>
        <v/>
      </c>
      <c r="AA337" s="157" t="str">
        <f t="shared" si="88"/>
        <v/>
      </c>
      <c r="AB337" s="3" t="str">
        <f t="shared" si="89"/>
        <v/>
      </c>
      <c r="AC337" s="3"/>
      <c r="AD337" s="3" t="str">
        <f t="shared" si="90"/>
        <v/>
      </c>
      <c r="AE337" s="3" t="str">
        <f t="shared" si="91"/>
        <v/>
      </c>
      <c r="AJ337" s="1" t="str">
        <f>IFERROR(IF(VLOOKUP($A337,EU_Extra!$A:$AD,COLUMN(EU_Extra!AC$3),FALSE)=0,"",VLOOKUP($A337,EU_Extra!$A:$AD,COLUMN(EU_Extra!AC$3),FALSE)),"")</f>
        <v/>
      </c>
      <c r="AK337" s="1" t="str">
        <f>IFERROR(IF(VLOOKUP($A337,EU_Extra!$A:$AD,COLUMN(EU_Extra!AD$3),FALSE)=0,"",VLOOKUP($A337,EU_Extra!$A:$AD,COLUMN(EU_Extra!AD$3),FALSE)),"")</f>
        <v/>
      </c>
      <c r="AO337" s="85"/>
      <c r="AP337" s="2"/>
      <c r="AQ337" s="2"/>
      <c r="AR337" s="2"/>
      <c r="AS337" s="3"/>
      <c r="AT337" s="3"/>
    </row>
    <row r="338" spans="1:46">
      <c r="A338" s="85"/>
      <c r="B338" s="2"/>
      <c r="C338" s="2"/>
      <c r="D338" s="3"/>
      <c r="E338" s="3"/>
      <c r="F338" s="3" t="str">
        <f>IFERROR(IF(VLOOKUP($A338,EU_Extra!$A:$AD,COLUMN(EU_Extra!E$3),FALSE)=0,"",VLOOKUP($A338,EU_Extra!$A:$AD,COLUMN(EU_Extra!E$3),FALSE)),"")</f>
        <v/>
      </c>
      <c r="G338" s="3" t="str">
        <f>IFERROR(IF(VLOOKUP($A338,EU_Extra!$A:$AD,COLUMN(EU_Extra!F$3),FALSE)=0,"",VLOOKUP($A338,EU_Extra!$A:$AD,COLUMN(EU_Extra!F$3),FALSE)),"")</f>
        <v/>
      </c>
      <c r="H338" s="3" t="str">
        <f>IFERROR(IF(VLOOKUP($A338,EU_Extra!$A:$AD,COLUMN(EU_Extra!G$3),FALSE)=0,"",VLOOKUP($A338,EU_Extra!$A:$AD,COLUMN(EU_Extra!G$3),FALSE)),"")</f>
        <v/>
      </c>
      <c r="I338" s="3" t="str">
        <f>IFERROR(IF(VLOOKUP($A338,EU_Extra!$A:$AD,COLUMN(EU_Extra!H$3),FALSE)=0,"",VLOOKUP($A338,EU_Extra!$A:$AD,COLUMN(EU_Extra!H$3),FALSE)),"")</f>
        <v/>
      </c>
      <c r="J338" s="3" t="str">
        <f>IFERROR(IF(VLOOKUP($A338,EU_Extra!$A:$AD,COLUMN(EU_Extra!I$3),FALSE)=0,"",VLOOKUP($A338,EU_Extra!$A:$AD,COLUMN(EU_Extra!I$3),FALSE)),"")</f>
        <v/>
      </c>
      <c r="K338" s="3" t="str">
        <f>IFERROR(IF(VLOOKUP($A338,EU_Extra!$A:$AD,COLUMN(EU_Extra!J$3),FALSE)=0,"",VLOOKUP($A338,EU_Extra!$A:$AD,COLUMN(EU_Extra!J$3),FALSE)),"")</f>
        <v/>
      </c>
      <c r="L338" s="3" t="str">
        <f>IFERROR(IF(VLOOKUP($A338,EU_Extra!$A:$AD,COLUMN(EU_Extra!K$3),FALSE)=0,"",VLOOKUP($A338,EU_Extra!$A:$AD,COLUMN(EU_Extra!K$3),FALSE)),"")</f>
        <v/>
      </c>
      <c r="M338" s="3" t="str">
        <f>IFERROR(IF(VLOOKUP($A338,EU_Extra!$A:$AD,COLUMN(EU_Extra!L$3),FALSE)=0,"",VLOOKUP($A338,EU_Extra!$A:$AD,COLUMN(EU_Extra!L$3),FALSE)),"")</f>
        <v/>
      </c>
      <c r="N338" s="3" t="str">
        <f>IFERROR(IF(VLOOKUP($A338,EU_Extra!$A:$AD,COLUMN(EU_Extra!M$3),FALSE)=0,"",VLOOKUP($A338,EU_Extra!$A:$AD,COLUMN(EU_Extra!M$3),FALSE)),"")</f>
        <v/>
      </c>
      <c r="O338" s="3" t="str">
        <f>IFERROR(IF(VLOOKUP($A338,EU_Extra!$A:$AD,COLUMN(EU_Extra!N$3),FALSE)=0,"",VLOOKUP($A338,EU_Extra!$A:$AD,COLUMN(EU_Extra!N$3),FALSE)),"")</f>
        <v/>
      </c>
      <c r="P338" s="3" t="str">
        <f>IFERROR(IF(VLOOKUP($A338,EU_Extra!$A:$AD,COLUMN(EU_Extra!O$3),FALSE)=0,"",VLOOKUP($A338,EU_Extra!$A:$AD,COLUMN(EU_Extra!O$3),FALSE)),"")</f>
        <v/>
      </c>
      <c r="Q338" s="3" t="str">
        <f>IFERROR(IF(VLOOKUP($A338,EU_Extra!$A:$AD,COLUMN(EU_Extra!P$3),FALSE)=0,"",VLOOKUP($A338,EU_Extra!$A:$AD,COLUMN(EU_Extra!P$3),FALSE)),"")</f>
        <v/>
      </c>
      <c r="R338" s="3" t="str">
        <f>IFERROR(IF(VLOOKUP($A338,EU_Extra!$A:$AD,COLUMN(EU_Extra!Q$3),FALSE)=0,"",VLOOKUP($A338,EU_Extra!$A:$AD,COLUMN(EU_Extra!Q$3),FALSE)),"")</f>
        <v/>
      </c>
      <c r="S338" s="3" t="str">
        <f>IFERROR(IF(VLOOKUP($A338,EU_Extra!$A:$AD,COLUMN(EU_Extra!R$3),FALSE)=0,"",VLOOKUP($A338,EU_Extra!$A:$AD,COLUMN(EU_Extra!R$3),FALSE)),"")</f>
        <v/>
      </c>
      <c r="T338" s="3" t="str">
        <f>IFERROR(IF(VLOOKUP($A338,EU_Extra!$A:$AD,COLUMN(EU_Extra!S$3),FALSE)=0,"",VLOOKUP($A338,EU_Extra!$A:$AD,COLUMN(EU_Extra!S$3),FALSE)),"")</f>
        <v/>
      </c>
      <c r="U338" s="3" t="str">
        <f>IFERROR(IF(VLOOKUP($A338,EU_Extra!$A:$AD,COLUMN(EU_Extra!T$3),FALSE)=0,"",VLOOKUP($A338,EU_Extra!$A:$AD,COLUMN(EU_Extra!T$3),FALSE)),"")</f>
        <v/>
      </c>
      <c r="V338" s="3" t="str">
        <f>IFERROR(IF(VLOOKUP($A338,EU_Extra!$A:$AD,COLUMN(EU_Extra!U$3),FALSE)=0,"",VLOOKUP($A338,EU_Extra!$A:$AD,COLUMN(EU_Extra!U$3),FALSE)),"")</f>
        <v/>
      </c>
      <c r="W338" s="3" t="str">
        <f>IFERROR(IF(VLOOKUP($A338,EU_Extra!$A:$AD,COLUMN(EU_Extra!V$3),FALSE)=0,"",VLOOKUP($A338,EU_Extra!$A:$AD,COLUMN(EU_Extra!V$3),FALSE)),"")</f>
        <v/>
      </c>
      <c r="X338" s="3" t="str">
        <f>IFERROR(IF(VLOOKUP($A338,EU_Extra!$A:$AD,COLUMN(EU_Extra!W$3),FALSE)=0,"",VLOOKUP($A338,EU_Extra!$A:$AD,COLUMN(EU_Extra!W$3),FALSE)),"")</f>
        <v/>
      </c>
      <c r="Y338" s="1" t="str">
        <f>IFERROR(IF(VLOOKUP($A338,EU_Extra!$A:$AD,COLUMN(EU_Extra!X$3),FALSE)=0,"",VLOOKUP($A338,EU_Extra!$A:$AD,COLUMN(EU_Extra!X$3),FALSE)),"")</f>
        <v/>
      </c>
      <c r="AA338" s="157" t="str">
        <f t="shared" si="88"/>
        <v/>
      </c>
      <c r="AB338" s="3" t="str">
        <f t="shared" si="89"/>
        <v/>
      </c>
      <c r="AC338" s="3"/>
      <c r="AD338" s="3" t="str">
        <f t="shared" si="90"/>
        <v/>
      </c>
      <c r="AE338" s="3" t="str">
        <f t="shared" si="91"/>
        <v/>
      </c>
      <c r="AJ338" s="1" t="str">
        <f>IFERROR(IF(VLOOKUP($A338,EU_Extra!$A:$AD,COLUMN(EU_Extra!AC$3),FALSE)=0,"",VLOOKUP($A338,EU_Extra!$A:$AD,COLUMN(EU_Extra!AC$3),FALSE)),"")</f>
        <v/>
      </c>
      <c r="AK338" s="1" t="str">
        <f>IFERROR(IF(VLOOKUP($A338,EU_Extra!$A:$AD,COLUMN(EU_Extra!AD$3),FALSE)=0,"",VLOOKUP($A338,EU_Extra!$A:$AD,COLUMN(EU_Extra!AD$3),FALSE)),"")</f>
        <v/>
      </c>
      <c r="AO338" s="85"/>
      <c r="AP338" s="2"/>
      <c r="AQ338" s="2"/>
      <c r="AR338" s="2"/>
      <c r="AS338" s="3"/>
      <c r="AT338" s="3"/>
    </row>
    <row r="339" spans="1:46">
      <c r="A339" s="85"/>
      <c r="B339" s="2"/>
      <c r="C339" s="2"/>
      <c r="D339" s="3"/>
      <c r="E339" s="3"/>
      <c r="F339" s="3" t="str">
        <f>IFERROR(IF(VLOOKUP($A339,EU_Extra!$A:$AD,COLUMN(EU_Extra!E$3),FALSE)=0,"",VLOOKUP($A339,EU_Extra!$A:$AD,COLUMN(EU_Extra!E$3),FALSE)),"")</f>
        <v/>
      </c>
      <c r="G339" s="3" t="str">
        <f>IFERROR(IF(VLOOKUP($A339,EU_Extra!$A:$AD,COLUMN(EU_Extra!F$3),FALSE)=0,"",VLOOKUP($A339,EU_Extra!$A:$AD,COLUMN(EU_Extra!F$3),FALSE)),"")</f>
        <v/>
      </c>
      <c r="H339" s="3" t="str">
        <f>IFERROR(IF(VLOOKUP($A339,EU_Extra!$A:$AD,COLUMN(EU_Extra!G$3),FALSE)=0,"",VLOOKUP($A339,EU_Extra!$A:$AD,COLUMN(EU_Extra!G$3),FALSE)),"")</f>
        <v/>
      </c>
      <c r="I339" s="3" t="str">
        <f>IFERROR(IF(VLOOKUP($A339,EU_Extra!$A:$AD,COLUMN(EU_Extra!H$3),FALSE)=0,"",VLOOKUP($A339,EU_Extra!$A:$AD,COLUMN(EU_Extra!H$3),FALSE)),"")</f>
        <v/>
      </c>
      <c r="J339" s="3" t="str">
        <f>IFERROR(IF(VLOOKUP($A339,EU_Extra!$A:$AD,COLUMN(EU_Extra!I$3),FALSE)=0,"",VLOOKUP($A339,EU_Extra!$A:$AD,COLUMN(EU_Extra!I$3),FALSE)),"")</f>
        <v/>
      </c>
      <c r="K339" s="3" t="str">
        <f>IFERROR(IF(VLOOKUP($A339,EU_Extra!$A:$AD,COLUMN(EU_Extra!J$3),FALSE)=0,"",VLOOKUP($A339,EU_Extra!$A:$AD,COLUMN(EU_Extra!J$3),FALSE)),"")</f>
        <v/>
      </c>
      <c r="L339" s="3" t="str">
        <f>IFERROR(IF(VLOOKUP($A339,EU_Extra!$A:$AD,COLUMN(EU_Extra!K$3),FALSE)=0,"",VLOOKUP($A339,EU_Extra!$A:$AD,COLUMN(EU_Extra!K$3),FALSE)),"")</f>
        <v/>
      </c>
      <c r="M339" s="3" t="str">
        <f>IFERROR(IF(VLOOKUP($A339,EU_Extra!$A:$AD,COLUMN(EU_Extra!L$3),FALSE)=0,"",VLOOKUP($A339,EU_Extra!$A:$AD,COLUMN(EU_Extra!L$3),FALSE)),"")</f>
        <v/>
      </c>
      <c r="N339" s="3" t="str">
        <f>IFERROR(IF(VLOOKUP($A339,EU_Extra!$A:$AD,COLUMN(EU_Extra!M$3),FALSE)=0,"",VLOOKUP($A339,EU_Extra!$A:$AD,COLUMN(EU_Extra!M$3),FALSE)),"")</f>
        <v/>
      </c>
      <c r="O339" s="3" t="str">
        <f>IFERROR(IF(VLOOKUP($A339,EU_Extra!$A:$AD,COLUMN(EU_Extra!N$3),FALSE)=0,"",VLOOKUP($A339,EU_Extra!$A:$AD,COLUMN(EU_Extra!N$3),FALSE)),"")</f>
        <v/>
      </c>
      <c r="P339" s="3" t="str">
        <f>IFERROR(IF(VLOOKUP($A339,EU_Extra!$A:$AD,COLUMN(EU_Extra!O$3),FALSE)=0,"",VLOOKUP($A339,EU_Extra!$A:$AD,COLUMN(EU_Extra!O$3),FALSE)),"")</f>
        <v/>
      </c>
      <c r="Q339" s="3" t="str">
        <f>IFERROR(IF(VLOOKUP($A339,EU_Extra!$A:$AD,COLUMN(EU_Extra!P$3),FALSE)=0,"",VLOOKUP($A339,EU_Extra!$A:$AD,COLUMN(EU_Extra!P$3),FALSE)),"")</f>
        <v/>
      </c>
      <c r="R339" s="3" t="str">
        <f>IFERROR(IF(VLOOKUP($A339,EU_Extra!$A:$AD,COLUMN(EU_Extra!Q$3),FALSE)=0,"",VLOOKUP($A339,EU_Extra!$A:$AD,COLUMN(EU_Extra!Q$3),FALSE)),"")</f>
        <v/>
      </c>
      <c r="S339" s="3" t="str">
        <f>IFERROR(IF(VLOOKUP($A339,EU_Extra!$A:$AD,COLUMN(EU_Extra!R$3),FALSE)=0,"",VLOOKUP($A339,EU_Extra!$A:$AD,COLUMN(EU_Extra!R$3),FALSE)),"")</f>
        <v/>
      </c>
      <c r="T339" s="3" t="str">
        <f>IFERROR(IF(VLOOKUP($A339,EU_Extra!$A:$AD,COLUMN(EU_Extra!S$3),FALSE)=0,"",VLOOKUP($A339,EU_Extra!$A:$AD,COLUMN(EU_Extra!S$3),FALSE)),"")</f>
        <v/>
      </c>
      <c r="U339" s="3" t="str">
        <f>IFERROR(IF(VLOOKUP($A339,EU_Extra!$A:$AD,COLUMN(EU_Extra!T$3),FALSE)=0,"",VLOOKUP($A339,EU_Extra!$A:$AD,COLUMN(EU_Extra!T$3),FALSE)),"")</f>
        <v/>
      </c>
      <c r="V339" s="3" t="str">
        <f>IFERROR(IF(VLOOKUP($A339,EU_Extra!$A:$AD,COLUMN(EU_Extra!U$3),FALSE)=0,"",VLOOKUP($A339,EU_Extra!$A:$AD,COLUMN(EU_Extra!U$3),FALSE)),"")</f>
        <v/>
      </c>
      <c r="W339" s="3" t="str">
        <f>IFERROR(IF(VLOOKUP($A339,EU_Extra!$A:$AD,COLUMN(EU_Extra!V$3),FALSE)=0,"",VLOOKUP($A339,EU_Extra!$A:$AD,COLUMN(EU_Extra!V$3),FALSE)),"")</f>
        <v/>
      </c>
      <c r="X339" s="3" t="str">
        <f>IFERROR(IF(VLOOKUP($A339,EU_Extra!$A:$AD,COLUMN(EU_Extra!W$3),FALSE)=0,"",VLOOKUP($A339,EU_Extra!$A:$AD,COLUMN(EU_Extra!W$3),FALSE)),"")</f>
        <v/>
      </c>
      <c r="Y339" s="1" t="str">
        <f>IFERROR(IF(VLOOKUP($A339,EU_Extra!$A:$AD,COLUMN(EU_Extra!X$3),FALSE)=0,"",VLOOKUP($A339,EU_Extra!$A:$AD,COLUMN(EU_Extra!X$3),FALSE)),"")</f>
        <v/>
      </c>
      <c r="AA339" s="157" t="str">
        <f t="shared" si="88"/>
        <v/>
      </c>
      <c r="AB339" s="3" t="str">
        <f t="shared" si="89"/>
        <v/>
      </c>
      <c r="AC339" s="3"/>
      <c r="AD339" s="3" t="str">
        <f t="shared" si="90"/>
        <v/>
      </c>
      <c r="AE339" s="3" t="str">
        <f t="shared" si="91"/>
        <v/>
      </c>
      <c r="AJ339" s="1" t="str">
        <f>IFERROR(IF(VLOOKUP($A339,EU_Extra!$A:$AD,COLUMN(EU_Extra!AC$3),FALSE)=0,"",VLOOKUP($A339,EU_Extra!$A:$AD,COLUMN(EU_Extra!AC$3),FALSE)),"")</f>
        <v/>
      </c>
      <c r="AK339" s="1" t="str">
        <f>IFERROR(IF(VLOOKUP($A339,EU_Extra!$A:$AD,COLUMN(EU_Extra!AD$3),FALSE)=0,"",VLOOKUP($A339,EU_Extra!$A:$AD,COLUMN(EU_Extra!AD$3),FALSE)),"")</f>
        <v/>
      </c>
      <c r="AO339" s="85"/>
      <c r="AP339" s="2"/>
      <c r="AQ339" s="2"/>
      <c r="AR339" s="2"/>
      <c r="AS339" s="3"/>
      <c r="AT339" s="3"/>
    </row>
    <row r="340" spans="1:46">
      <c r="A340" s="85"/>
      <c r="B340" s="2"/>
      <c r="C340" s="2"/>
      <c r="D340" s="3"/>
      <c r="E340" s="3"/>
      <c r="F340" s="3" t="str">
        <f>IFERROR(IF(VLOOKUP($A340,EU_Extra!$A:$AD,COLUMN(EU_Extra!E$3),FALSE)=0,"",VLOOKUP($A340,EU_Extra!$A:$AD,COLUMN(EU_Extra!E$3),FALSE)),"")</f>
        <v/>
      </c>
      <c r="G340" s="3" t="str">
        <f>IFERROR(IF(VLOOKUP($A340,EU_Extra!$A:$AD,COLUMN(EU_Extra!F$3),FALSE)=0,"",VLOOKUP($A340,EU_Extra!$A:$AD,COLUMN(EU_Extra!F$3),FALSE)),"")</f>
        <v/>
      </c>
      <c r="H340" s="3" t="str">
        <f>IFERROR(IF(VLOOKUP($A340,EU_Extra!$A:$AD,COLUMN(EU_Extra!G$3),FALSE)=0,"",VLOOKUP($A340,EU_Extra!$A:$AD,COLUMN(EU_Extra!G$3),FALSE)),"")</f>
        <v/>
      </c>
      <c r="I340" s="3" t="str">
        <f>IFERROR(IF(VLOOKUP($A340,EU_Extra!$A:$AD,COLUMN(EU_Extra!H$3),FALSE)=0,"",VLOOKUP($A340,EU_Extra!$A:$AD,COLUMN(EU_Extra!H$3),FALSE)),"")</f>
        <v/>
      </c>
      <c r="J340" s="3" t="str">
        <f>IFERROR(IF(VLOOKUP($A340,EU_Extra!$A:$AD,COLUMN(EU_Extra!I$3),FALSE)=0,"",VLOOKUP($A340,EU_Extra!$A:$AD,COLUMN(EU_Extra!I$3),FALSE)),"")</f>
        <v/>
      </c>
      <c r="K340" s="3" t="str">
        <f>IFERROR(IF(VLOOKUP($A340,EU_Extra!$A:$AD,COLUMN(EU_Extra!J$3),FALSE)=0,"",VLOOKUP($A340,EU_Extra!$A:$AD,COLUMN(EU_Extra!J$3),FALSE)),"")</f>
        <v/>
      </c>
      <c r="L340" s="3" t="str">
        <f>IFERROR(IF(VLOOKUP($A340,EU_Extra!$A:$AD,COLUMN(EU_Extra!K$3),FALSE)=0,"",VLOOKUP($A340,EU_Extra!$A:$AD,COLUMN(EU_Extra!K$3),FALSE)),"")</f>
        <v/>
      </c>
      <c r="M340" s="3" t="str">
        <f>IFERROR(IF(VLOOKUP($A340,EU_Extra!$A:$AD,COLUMN(EU_Extra!L$3),FALSE)=0,"",VLOOKUP($A340,EU_Extra!$A:$AD,COLUMN(EU_Extra!L$3),FALSE)),"")</f>
        <v/>
      </c>
      <c r="N340" s="3" t="str">
        <f>IFERROR(IF(VLOOKUP($A340,EU_Extra!$A:$AD,COLUMN(EU_Extra!M$3),FALSE)=0,"",VLOOKUP($A340,EU_Extra!$A:$AD,COLUMN(EU_Extra!M$3),FALSE)),"")</f>
        <v/>
      </c>
      <c r="O340" s="3" t="str">
        <f>IFERROR(IF(VLOOKUP($A340,EU_Extra!$A:$AD,COLUMN(EU_Extra!N$3),FALSE)=0,"",VLOOKUP($A340,EU_Extra!$A:$AD,COLUMN(EU_Extra!N$3),FALSE)),"")</f>
        <v/>
      </c>
      <c r="P340" s="3" t="str">
        <f>IFERROR(IF(VLOOKUP($A340,EU_Extra!$A:$AD,COLUMN(EU_Extra!O$3),FALSE)=0,"",VLOOKUP($A340,EU_Extra!$A:$AD,COLUMN(EU_Extra!O$3),FALSE)),"")</f>
        <v/>
      </c>
      <c r="Q340" s="3" t="str">
        <f>IFERROR(IF(VLOOKUP($A340,EU_Extra!$A:$AD,COLUMN(EU_Extra!P$3),FALSE)=0,"",VLOOKUP($A340,EU_Extra!$A:$AD,COLUMN(EU_Extra!P$3),FALSE)),"")</f>
        <v/>
      </c>
      <c r="R340" s="3" t="str">
        <f>IFERROR(IF(VLOOKUP($A340,EU_Extra!$A:$AD,COLUMN(EU_Extra!Q$3),FALSE)=0,"",VLOOKUP($A340,EU_Extra!$A:$AD,COLUMN(EU_Extra!Q$3),FALSE)),"")</f>
        <v/>
      </c>
      <c r="S340" s="3" t="str">
        <f>IFERROR(IF(VLOOKUP($A340,EU_Extra!$A:$AD,COLUMN(EU_Extra!R$3),FALSE)=0,"",VLOOKUP($A340,EU_Extra!$A:$AD,COLUMN(EU_Extra!R$3),FALSE)),"")</f>
        <v/>
      </c>
      <c r="T340" s="3" t="str">
        <f>IFERROR(IF(VLOOKUP($A340,EU_Extra!$A:$AD,COLUMN(EU_Extra!S$3),FALSE)=0,"",VLOOKUP($A340,EU_Extra!$A:$AD,COLUMN(EU_Extra!S$3),FALSE)),"")</f>
        <v/>
      </c>
      <c r="U340" s="3" t="str">
        <f>IFERROR(IF(VLOOKUP($A340,EU_Extra!$A:$AD,COLUMN(EU_Extra!T$3),FALSE)=0,"",VLOOKUP($A340,EU_Extra!$A:$AD,COLUMN(EU_Extra!T$3),FALSE)),"")</f>
        <v/>
      </c>
      <c r="V340" s="3" t="str">
        <f>IFERROR(IF(VLOOKUP($A340,EU_Extra!$A:$AD,COLUMN(EU_Extra!U$3),FALSE)=0,"",VLOOKUP($A340,EU_Extra!$A:$AD,COLUMN(EU_Extra!U$3),FALSE)),"")</f>
        <v/>
      </c>
      <c r="W340" s="3" t="str">
        <f>IFERROR(IF(VLOOKUP($A340,EU_Extra!$A:$AD,COLUMN(EU_Extra!V$3),FALSE)=0,"",VLOOKUP($A340,EU_Extra!$A:$AD,COLUMN(EU_Extra!V$3),FALSE)),"")</f>
        <v/>
      </c>
      <c r="X340" s="3" t="str">
        <f>IFERROR(IF(VLOOKUP($A340,EU_Extra!$A:$AD,COLUMN(EU_Extra!W$3),FALSE)=0,"",VLOOKUP($A340,EU_Extra!$A:$AD,COLUMN(EU_Extra!W$3),FALSE)),"")</f>
        <v/>
      </c>
      <c r="Y340" s="1" t="str">
        <f>IFERROR(IF(VLOOKUP($A340,EU_Extra!$A:$AD,COLUMN(EU_Extra!X$3),FALSE)=0,"",VLOOKUP($A340,EU_Extra!$A:$AD,COLUMN(EU_Extra!X$3),FALSE)),"")</f>
        <v/>
      </c>
      <c r="AA340" s="157" t="str">
        <f t="shared" si="88"/>
        <v/>
      </c>
      <c r="AB340" s="3" t="str">
        <f t="shared" si="89"/>
        <v/>
      </c>
      <c r="AC340" s="3"/>
      <c r="AD340" s="3" t="str">
        <f t="shared" si="90"/>
        <v/>
      </c>
      <c r="AE340" s="3" t="str">
        <f t="shared" si="91"/>
        <v/>
      </c>
      <c r="AJ340" s="1" t="str">
        <f>IFERROR(IF(VLOOKUP($A340,EU_Extra!$A:$AD,COLUMN(EU_Extra!AC$3),FALSE)=0,"",VLOOKUP($A340,EU_Extra!$A:$AD,COLUMN(EU_Extra!AC$3),FALSE)),"")</f>
        <v/>
      </c>
      <c r="AK340" s="1" t="str">
        <f>IFERROR(IF(VLOOKUP($A340,EU_Extra!$A:$AD,COLUMN(EU_Extra!AD$3),FALSE)=0,"",VLOOKUP($A340,EU_Extra!$A:$AD,COLUMN(EU_Extra!AD$3),FALSE)),"")</f>
        <v/>
      </c>
      <c r="AO340" s="85"/>
      <c r="AP340" s="2"/>
      <c r="AQ340" s="2"/>
      <c r="AR340" s="2"/>
      <c r="AS340" s="3"/>
      <c r="AT340" s="3"/>
    </row>
    <row r="341" spans="1:46">
      <c r="A341" s="85"/>
      <c r="B341" s="2"/>
      <c r="C341" s="2"/>
      <c r="D341" s="3"/>
      <c r="E341" s="3"/>
      <c r="F341" s="3" t="str">
        <f>IFERROR(IF(VLOOKUP($A341,EU_Extra!$A:$AD,COLUMN(EU_Extra!E$3),FALSE)=0,"",VLOOKUP($A341,EU_Extra!$A:$AD,COLUMN(EU_Extra!E$3),FALSE)),"")</f>
        <v/>
      </c>
      <c r="G341" s="3" t="str">
        <f>IFERROR(IF(VLOOKUP($A341,EU_Extra!$A:$AD,COLUMN(EU_Extra!F$3),FALSE)=0,"",VLOOKUP($A341,EU_Extra!$A:$AD,COLUMN(EU_Extra!F$3),FALSE)),"")</f>
        <v/>
      </c>
      <c r="H341" s="3" t="str">
        <f>IFERROR(IF(VLOOKUP($A341,EU_Extra!$A:$AD,COLUMN(EU_Extra!G$3),FALSE)=0,"",VLOOKUP($A341,EU_Extra!$A:$AD,COLUMN(EU_Extra!G$3),FALSE)),"")</f>
        <v/>
      </c>
      <c r="I341" s="3" t="str">
        <f>IFERROR(IF(VLOOKUP($A341,EU_Extra!$A:$AD,COLUMN(EU_Extra!H$3),FALSE)=0,"",VLOOKUP($A341,EU_Extra!$A:$AD,COLUMN(EU_Extra!H$3),FALSE)),"")</f>
        <v/>
      </c>
      <c r="J341" s="3" t="str">
        <f>IFERROR(IF(VLOOKUP($A341,EU_Extra!$A:$AD,COLUMN(EU_Extra!I$3),FALSE)=0,"",VLOOKUP($A341,EU_Extra!$A:$AD,COLUMN(EU_Extra!I$3),FALSE)),"")</f>
        <v/>
      </c>
      <c r="K341" s="3" t="str">
        <f>IFERROR(IF(VLOOKUP($A341,EU_Extra!$A:$AD,COLUMN(EU_Extra!J$3),FALSE)=0,"",VLOOKUP($A341,EU_Extra!$A:$AD,COLUMN(EU_Extra!J$3),FALSE)),"")</f>
        <v/>
      </c>
      <c r="L341" s="3" t="str">
        <f>IFERROR(IF(VLOOKUP($A341,EU_Extra!$A:$AD,COLUMN(EU_Extra!K$3),FALSE)=0,"",VLOOKUP($A341,EU_Extra!$A:$AD,COLUMN(EU_Extra!K$3),FALSE)),"")</f>
        <v/>
      </c>
      <c r="M341" s="3" t="str">
        <f>IFERROR(IF(VLOOKUP($A341,EU_Extra!$A:$AD,COLUMN(EU_Extra!L$3),FALSE)=0,"",VLOOKUP($A341,EU_Extra!$A:$AD,COLUMN(EU_Extra!L$3),FALSE)),"")</f>
        <v/>
      </c>
      <c r="N341" s="3" t="str">
        <f>IFERROR(IF(VLOOKUP($A341,EU_Extra!$A:$AD,COLUMN(EU_Extra!M$3),FALSE)=0,"",VLOOKUP($A341,EU_Extra!$A:$AD,COLUMN(EU_Extra!M$3),FALSE)),"")</f>
        <v/>
      </c>
      <c r="O341" s="3" t="str">
        <f>IFERROR(IF(VLOOKUP($A341,EU_Extra!$A:$AD,COLUMN(EU_Extra!N$3),FALSE)=0,"",VLOOKUP($A341,EU_Extra!$A:$AD,COLUMN(EU_Extra!N$3),FALSE)),"")</f>
        <v/>
      </c>
      <c r="P341" s="3" t="str">
        <f>IFERROR(IF(VLOOKUP($A341,EU_Extra!$A:$AD,COLUMN(EU_Extra!O$3),FALSE)=0,"",VLOOKUP($A341,EU_Extra!$A:$AD,COLUMN(EU_Extra!O$3),FALSE)),"")</f>
        <v/>
      </c>
      <c r="Q341" s="3" t="str">
        <f>IFERROR(IF(VLOOKUP($A341,EU_Extra!$A:$AD,COLUMN(EU_Extra!P$3),FALSE)=0,"",VLOOKUP($A341,EU_Extra!$A:$AD,COLUMN(EU_Extra!P$3),FALSE)),"")</f>
        <v/>
      </c>
      <c r="R341" s="3" t="str">
        <f>IFERROR(IF(VLOOKUP($A341,EU_Extra!$A:$AD,COLUMN(EU_Extra!Q$3),FALSE)=0,"",VLOOKUP($A341,EU_Extra!$A:$AD,COLUMN(EU_Extra!Q$3),FALSE)),"")</f>
        <v/>
      </c>
      <c r="S341" s="3" t="str">
        <f>IFERROR(IF(VLOOKUP($A341,EU_Extra!$A:$AD,COLUMN(EU_Extra!R$3),FALSE)=0,"",VLOOKUP($A341,EU_Extra!$A:$AD,COLUMN(EU_Extra!R$3),FALSE)),"")</f>
        <v/>
      </c>
      <c r="T341" s="3" t="str">
        <f>IFERROR(IF(VLOOKUP($A341,EU_Extra!$A:$AD,COLUMN(EU_Extra!S$3),FALSE)=0,"",VLOOKUP($A341,EU_Extra!$A:$AD,COLUMN(EU_Extra!S$3),FALSE)),"")</f>
        <v/>
      </c>
      <c r="U341" s="3" t="str">
        <f>IFERROR(IF(VLOOKUP($A341,EU_Extra!$A:$AD,COLUMN(EU_Extra!T$3),FALSE)=0,"",VLOOKUP($A341,EU_Extra!$A:$AD,COLUMN(EU_Extra!T$3),FALSE)),"")</f>
        <v/>
      </c>
      <c r="V341" s="3" t="str">
        <f>IFERROR(IF(VLOOKUP($A341,EU_Extra!$A:$AD,COLUMN(EU_Extra!U$3),FALSE)=0,"",VLOOKUP($A341,EU_Extra!$A:$AD,COLUMN(EU_Extra!U$3),FALSE)),"")</f>
        <v/>
      </c>
      <c r="W341" s="3" t="str">
        <f>IFERROR(IF(VLOOKUP($A341,EU_Extra!$A:$AD,COLUMN(EU_Extra!V$3),FALSE)=0,"",VLOOKUP($A341,EU_Extra!$A:$AD,COLUMN(EU_Extra!V$3),FALSE)),"")</f>
        <v/>
      </c>
      <c r="X341" s="3" t="str">
        <f>IFERROR(IF(VLOOKUP($A341,EU_Extra!$A:$AD,COLUMN(EU_Extra!W$3),FALSE)=0,"",VLOOKUP($A341,EU_Extra!$A:$AD,COLUMN(EU_Extra!W$3),FALSE)),"")</f>
        <v/>
      </c>
      <c r="Y341" s="1" t="str">
        <f>IFERROR(IF(VLOOKUP($A341,EU_Extra!$A:$AD,COLUMN(EU_Extra!X$3),FALSE)=0,"",VLOOKUP($A341,EU_Extra!$A:$AD,COLUMN(EU_Extra!X$3),FALSE)),"")</f>
        <v/>
      </c>
      <c r="AA341" s="157" t="str">
        <f t="shared" si="88"/>
        <v/>
      </c>
      <c r="AB341" s="3" t="str">
        <f t="shared" si="89"/>
        <v/>
      </c>
      <c r="AC341" s="3"/>
      <c r="AD341" s="3" t="str">
        <f t="shared" si="90"/>
        <v/>
      </c>
      <c r="AE341" s="3" t="str">
        <f t="shared" si="91"/>
        <v/>
      </c>
      <c r="AJ341" s="1" t="str">
        <f>IFERROR(IF(VLOOKUP($A341,EU_Extra!$A:$AD,COLUMN(EU_Extra!AC$3),FALSE)=0,"",VLOOKUP($A341,EU_Extra!$A:$AD,COLUMN(EU_Extra!AC$3),FALSE)),"")</f>
        <v/>
      </c>
      <c r="AK341" s="1" t="str">
        <f>IFERROR(IF(VLOOKUP($A341,EU_Extra!$A:$AD,COLUMN(EU_Extra!AD$3),FALSE)=0,"",VLOOKUP($A341,EU_Extra!$A:$AD,COLUMN(EU_Extra!AD$3),FALSE)),"")</f>
        <v/>
      </c>
      <c r="AO341" s="85"/>
      <c r="AP341" s="2"/>
      <c r="AQ341" s="2"/>
      <c r="AR341" s="2"/>
      <c r="AS341" s="3"/>
      <c r="AT341" s="3"/>
    </row>
    <row r="342" spans="1:46">
      <c r="A342" s="85"/>
      <c r="B342" s="2"/>
      <c r="C342" s="2"/>
      <c r="D342" s="3"/>
      <c r="E342" s="3"/>
      <c r="F342" s="3" t="str">
        <f>IFERROR(IF(VLOOKUP($A342,EU_Extra!$A:$AD,COLUMN(EU_Extra!E$3),FALSE)=0,"",VLOOKUP($A342,EU_Extra!$A:$AD,COLUMN(EU_Extra!E$3),FALSE)),"")</f>
        <v/>
      </c>
      <c r="G342" s="3" t="str">
        <f>IFERROR(IF(VLOOKUP($A342,EU_Extra!$A:$AD,COLUMN(EU_Extra!F$3),FALSE)=0,"",VLOOKUP($A342,EU_Extra!$A:$AD,COLUMN(EU_Extra!F$3),FALSE)),"")</f>
        <v/>
      </c>
      <c r="H342" s="3" t="str">
        <f>IFERROR(IF(VLOOKUP($A342,EU_Extra!$A:$AD,COLUMN(EU_Extra!G$3),FALSE)=0,"",VLOOKUP($A342,EU_Extra!$A:$AD,COLUMN(EU_Extra!G$3),FALSE)),"")</f>
        <v/>
      </c>
      <c r="I342" s="3" t="str">
        <f>IFERROR(IF(VLOOKUP($A342,EU_Extra!$A:$AD,COLUMN(EU_Extra!H$3),FALSE)=0,"",VLOOKUP($A342,EU_Extra!$A:$AD,COLUMN(EU_Extra!H$3),FALSE)),"")</f>
        <v/>
      </c>
      <c r="J342" s="3" t="str">
        <f>IFERROR(IF(VLOOKUP($A342,EU_Extra!$A:$AD,COLUMN(EU_Extra!I$3),FALSE)=0,"",VLOOKUP($A342,EU_Extra!$A:$AD,COLUMN(EU_Extra!I$3),FALSE)),"")</f>
        <v/>
      </c>
      <c r="K342" s="3" t="str">
        <f>IFERROR(IF(VLOOKUP($A342,EU_Extra!$A:$AD,COLUMN(EU_Extra!J$3),FALSE)=0,"",VLOOKUP($A342,EU_Extra!$A:$AD,COLUMN(EU_Extra!J$3),FALSE)),"")</f>
        <v/>
      </c>
      <c r="L342" s="3" t="str">
        <f>IFERROR(IF(VLOOKUP($A342,EU_Extra!$A:$AD,COLUMN(EU_Extra!K$3),FALSE)=0,"",VLOOKUP($A342,EU_Extra!$A:$AD,COLUMN(EU_Extra!K$3),FALSE)),"")</f>
        <v/>
      </c>
      <c r="M342" s="3" t="str">
        <f>IFERROR(IF(VLOOKUP($A342,EU_Extra!$A:$AD,COLUMN(EU_Extra!L$3),FALSE)=0,"",VLOOKUP($A342,EU_Extra!$A:$AD,COLUMN(EU_Extra!L$3),FALSE)),"")</f>
        <v/>
      </c>
      <c r="N342" s="3" t="str">
        <f>IFERROR(IF(VLOOKUP($A342,EU_Extra!$A:$AD,COLUMN(EU_Extra!M$3),FALSE)=0,"",VLOOKUP($A342,EU_Extra!$A:$AD,COLUMN(EU_Extra!M$3),FALSE)),"")</f>
        <v/>
      </c>
      <c r="O342" s="3" t="str">
        <f>IFERROR(IF(VLOOKUP($A342,EU_Extra!$A:$AD,COLUMN(EU_Extra!N$3),FALSE)=0,"",VLOOKUP($A342,EU_Extra!$A:$AD,COLUMN(EU_Extra!N$3),FALSE)),"")</f>
        <v/>
      </c>
      <c r="P342" s="3" t="str">
        <f>IFERROR(IF(VLOOKUP($A342,EU_Extra!$A:$AD,COLUMN(EU_Extra!O$3),FALSE)=0,"",VLOOKUP($A342,EU_Extra!$A:$AD,COLUMN(EU_Extra!O$3),FALSE)),"")</f>
        <v/>
      </c>
      <c r="Q342" s="3" t="str">
        <f>IFERROR(IF(VLOOKUP($A342,EU_Extra!$A:$AD,COLUMN(EU_Extra!P$3),FALSE)=0,"",VLOOKUP($A342,EU_Extra!$A:$AD,COLUMN(EU_Extra!P$3),FALSE)),"")</f>
        <v/>
      </c>
      <c r="R342" s="3" t="str">
        <f>IFERROR(IF(VLOOKUP($A342,EU_Extra!$A:$AD,COLUMN(EU_Extra!Q$3),FALSE)=0,"",VLOOKUP($A342,EU_Extra!$A:$AD,COLUMN(EU_Extra!Q$3),FALSE)),"")</f>
        <v/>
      </c>
      <c r="S342" s="3" t="str">
        <f>IFERROR(IF(VLOOKUP($A342,EU_Extra!$A:$AD,COLUMN(EU_Extra!R$3),FALSE)=0,"",VLOOKUP($A342,EU_Extra!$A:$AD,COLUMN(EU_Extra!R$3),FALSE)),"")</f>
        <v/>
      </c>
      <c r="T342" s="3" t="str">
        <f>IFERROR(IF(VLOOKUP($A342,EU_Extra!$A:$AD,COLUMN(EU_Extra!S$3),FALSE)=0,"",VLOOKUP($A342,EU_Extra!$A:$AD,COLUMN(EU_Extra!S$3),FALSE)),"")</f>
        <v/>
      </c>
      <c r="U342" s="3" t="str">
        <f>IFERROR(IF(VLOOKUP($A342,EU_Extra!$A:$AD,COLUMN(EU_Extra!T$3),FALSE)=0,"",VLOOKUP($A342,EU_Extra!$A:$AD,COLUMN(EU_Extra!T$3),FALSE)),"")</f>
        <v/>
      </c>
      <c r="V342" s="3" t="str">
        <f>IFERROR(IF(VLOOKUP($A342,EU_Extra!$A:$AD,COLUMN(EU_Extra!U$3),FALSE)=0,"",VLOOKUP($A342,EU_Extra!$A:$AD,COLUMN(EU_Extra!U$3),FALSE)),"")</f>
        <v/>
      </c>
      <c r="W342" s="3" t="str">
        <f>IFERROR(IF(VLOOKUP($A342,EU_Extra!$A:$AD,COLUMN(EU_Extra!V$3),FALSE)=0,"",VLOOKUP($A342,EU_Extra!$A:$AD,COLUMN(EU_Extra!V$3),FALSE)),"")</f>
        <v/>
      </c>
      <c r="X342" s="3" t="str">
        <f>IFERROR(IF(VLOOKUP($A342,EU_Extra!$A:$AD,COLUMN(EU_Extra!W$3),FALSE)=0,"",VLOOKUP($A342,EU_Extra!$A:$AD,COLUMN(EU_Extra!W$3),FALSE)),"")</f>
        <v/>
      </c>
      <c r="Y342" s="1" t="str">
        <f>IFERROR(IF(VLOOKUP($A342,EU_Extra!$A:$AD,COLUMN(EU_Extra!X$3),FALSE)=0,"",VLOOKUP($A342,EU_Extra!$A:$AD,COLUMN(EU_Extra!X$3),FALSE)),"")</f>
        <v/>
      </c>
      <c r="AA342" s="157" t="str">
        <f t="shared" si="88"/>
        <v/>
      </c>
      <c r="AB342" s="3" t="str">
        <f t="shared" si="89"/>
        <v/>
      </c>
      <c r="AC342" s="3"/>
      <c r="AD342" s="3" t="str">
        <f t="shared" si="90"/>
        <v/>
      </c>
      <c r="AE342" s="3" t="str">
        <f t="shared" si="91"/>
        <v/>
      </c>
      <c r="AJ342" s="1" t="str">
        <f>IFERROR(IF(VLOOKUP($A342,EU_Extra!$A:$AD,COLUMN(EU_Extra!AC$3),FALSE)=0,"",VLOOKUP($A342,EU_Extra!$A:$AD,COLUMN(EU_Extra!AC$3),FALSE)),"")</f>
        <v/>
      </c>
      <c r="AK342" s="1" t="str">
        <f>IFERROR(IF(VLOOKUP($A342,EU_Extra!$A:$AD,COLUMN(EU_Extra!AD$3),FALSE)=0,"",VLOOKUP($A342,EU_Extra!$A:$AD,COLUMN(EU_Extra!AD$3),FALSE)),"")</f>
        <v/>
      </c>
      <c r="AO342" s="85"/>
      <c r="AP342" s="2"/>
      <c r="AQ342" s="2"/>
      <c r="AR342" s="2"/>
      <c r="AS342" s="3"/>
      <c r="AT342" s="3"/>
    </row>
    <row r="343" spans="1:46">
      <c r="A343" s="85"/>
      <c r="B343" s="2"/>
      <c r="C343" s="2"/>
      <c r="D343" s="3"/>
      <c r="E343" s="3"/>
      <c r="F343" s="3" t="str">
        <f>IFERROR(IF(VLOOKUP($A343,EU_Extra!$A:$AD,COLUMN(EU_Extra!E$3),FALSE)=0,"",VLOOKUP($A343,EU_Extra!$A:$AD,COLUMN(EU_Extra!E$3),FALSE)),"")</f>
        <v/>
      </c>
      <c r="G343" s="3" t="str">
        <f>IFERROR(IF(VLOOKUP($A343,EU_Extra!$A:$AD,COLUMN(EU_Extra!F$3),FALSE)=0,"",VLOOKUP($A343,EU_Extra!$A:$AD,COLUMN(EU_Extra!F$3),FALSE)),"")</f>
        <v/>
      </c>
      <c r="H343" s="3" t="str">
        <f>IFERROR(IF(VLOOKUP($A343,EU_Extra!$A:$AD,COLUMN(EU_Extra!G$3),FALSE)=0,"",VLOOKUP($A343,EU_Extra!$A:$AD,COLUMN(EU_Extra!G$3),FALSE)),"")</f>
        <v/>
      </c>
      <c r="I343" s="3" t="str">
        <f>IFERROR(IF(VLOOKUP($A343,EU_Extra!$A:$AD,COLUMN(EU_Extra!H$3),FALSE)=0,"",VLOOKUP($A343,EU_Extra!$A:$AD,COLUMN(EU_Extra!H$3),FALSE)),"")</f>
        <v/>
      </c>
      <c r="J343" s="3" t="str">
        <f>IFERROR(IF(VLOOKUP($A343,EU_Extra!$A:$AD,COLUMN(EU_Extra!I$3),FALSE)=0,"",VLOOKUP($A343,EU_Extra!$A:$AD,COLUMN(EU_Extra!I$3),FALSE)),"")</f>
        <v/>
      </c>
      <c r="K343" s="3" t="str">
        <f>IFERROR(IF(VLOOKUP($A343,EU_Extra!$A:$AD,COLUMN(EU_Extra!J$3),FALSE)=0,"",VLOOKUP($A343,EU_Extra!$A:$AD,COLUMN(EU_Extra!J$3),FALSE)),"")</f>
        <v/>
      </c>
      <c r="L343" s="3" t="str">
        <f>IFERROR(IF(VLOOKUP($A343,EU_Extra!$A:$AD,COLUMN(EU_Extra!K$3),FALSE)=0,"",VLOOKUP($A343,EU_Extra!$A:$AD,COLUMN(EU_Extra!K$3),FALSE)),"")</f>
        <v/>
      </c>
      <c r="M343" s="3" t="str">
        <f>IFERROR(IF(VLOOKUP($A343,EU_Extra!$A:$AD,COLUMN(EU_Extra!L$3),FALSE)=0,"",VLOOKUP($A343,EU_Extra!$A:$AD,COLUMN(EU_Extra!L$3),FALSE)),"")</f>
        <v/>
      </c>
      <c r="N343" s="3" t="str">
        <f>IFERROR(IF(VLOOKUP($A343,EU_Extra!$A:$AD,COLUMN(EU_Extra!M$3),FALSE)=0,"",VLOOKUP($A343,EU_Extra!$A:$AD,COLUMN(EU_Extra!M$3),FALSE)),"")</f>
        <v/>
      </c>
      <c r="O343" s="3" t="str">
        <f>IFERROR(IF(VLOOKUP($A343,EU_Extra!$A:$AD,COLUMN(EU_Extra!N$3),FALSE)=0,"",VLOOKUP($A343,EU_Extra!$A:$AD,COLUMN(EU_Extra!N$3),FALSE)),"")</f>
        <v/>
      </c>
      <c r="P343" s="3" t="str">
        <f>IFERROR(IF(VLOOKUP($A343,EU_Extra!$A:$AD,COLUMN(EU_Extra!O$3),FALSE)=0,"",VLOOKUP($A343,EU_Extra!$A:$AD,COLUMN(EU_Extra!O$3),FALSE)),"")</f>
        <v/>
      </c>
      <c r="Q343" s="3" t="str">
        <f>IFERROR(IF(VLOOKUP($A343,EU_Extra!$A:$AD,COLUMN(EU_Extra!P$3),FALSE)=0,"",VLOOKUP($A343,EU_Extra!$A:$AD,COLUMN(EU_Extra!P$3),FALSE)),"")</f>
        <v/>
      </c>
      <c r="R343" s="3" t="str">
        <f>IFERROR(IF(VLOOKUP($A343,EU_Extra!$A:$AD,COLUMN(EU_Extra!Q$3),FALSE)=0,"",VLOOKUP($A343,EU_Extra!$A:$AD,COLUMN(EU_Extra!Q$3),FALSE)),"")</f>
        <v/>
      </c>
      <c r="S343" s="3" t="str">
        <f>IFERROR(IF(VLOOKUP($A343,EU_Extra!$A:$AD,COLUMN(EU_Extra!R$3),FALSE)=0,"",VLOOKUP($A343,EU_Extra!$A:$AD,COLUMN(EU_Extra!R$3),FALSE)),"")</f>
        <v/>
      </c>
      <c r="T343" s="3" t="str">
        <f>IFERROR(IF(VLOOKUP($A343,EU_Extra!$A:$AD,COLUMN(EU_Extra!S$3),FALSE)=0,"",VLOOKUP($A343,EU_Extra!$A:$AD,COLUMN(EU_Extra!S$3),FALSE)),"")</f>
        <v/>
      </c>
      <c r="U343" s="3" t="str">
        <f>IFERROR(IF(VLOOKUP($A343,EU_Extra!$A:$AD,COLUMN(EU_Extra!T$3),FALSE)=0,"",VLOOKUP($A343,EU_Extra!$A:$AD,COLUMN(EU_Extra!T$3),FALSE)),"")</f>
        <v/>
      </c>
      <c r="V343" s="3" t="str">
        <f>IFERROR(IF(VLOOKUP($A343,EU_Extra!$A:$AD,COLUMN(EU_Extra!U$3),FALSE)=0,"",VLOOKUP($A343,EU_Extra!$A:$AD,COLUMN(EU_Extra!U$3),FALSE)),"")</f>
        <v/>
      </c>
      <c r="W343" s="3" t="str">
        <f>IFERROR(IF(VLOOKUP($A343,EU_Extra!$A:$AD,COLUMN(EU_Extra!V$3),FALSE)=0,"",VLOOKUP($A343,EU_Extra!$A:$AD,COLUMN(EU_Extra!V$3),FALSE)),"")</f>
        <v/>
      </c>
      <c r="X343" s="3" t="str">
        <f>IFERROR(IF(VLOOKUP($A343,EU_Extra!$A:$AD,COLUMN(EU_Extra!W$3),FALSE)=0,"",VLOOKUP($A343,EU_Extra!$A:$AD,COLUMN(EU_Extra!W$3),FALSE)),"")</f>
        <v/>
      </c>
      <c r="Y343" s="1" t="str">
        <f>IFERROR(IF(VLOOKUP($A343,EU_Extra!$A:$AD,COLUMN(EU_Extra!X$3),FALSE)=0,"",VLOOKUP($A343,EU_Extra!$A:$AD,COLUMN(EU_Extra!X$3),FALSE)),"")</f>
        <v/>
      </c>
      <c r="AA343" s="157" t="str">
        <f t="shared" si="88"/>
        <v/>
      </c>
      <c r="AB343" s="3" t="str">
        <f t="shared" si="89"/>
        <v/>
      </c>
      <c r="AC343" s="3"/>
      <c r="AD343" s="3" t="str">
        <f t="shared" si="90"/>
        <v/>
      </c>
      <c r="AE343" s="3" t="str">
        <f t="shared" si="91"/>
        <v/>
      </c>
      <c r="AJ343" s="1" t="str">
        <f>IFERROR(IF(VLOOKUP($A343,EU_Extra!$A:$AD,COLUMN(EU_Extra!AC$3),FALSE)=0,"",VLOOKUP($A343,EU_Extra!$A:$AD,COLUMN(EU_Extra!AC$3),FALSE)),"")</f>
        <v/>
      </c>
      <c r="AK343" s="1" t="str">
        <f>IFERROR(IF(VLOOKUP($A343,EU_Extra!$A:$AD,COLUMN(EU_Extra!AD$3),FALSE)=0,"",VLOOKUP($A343,EU_Extra!$A:$AD,COLUMN(EU_Extra!AD$3),FALSE)),"")</f>
        <v/>
      </c>
      <c r="AO343" s="85"/>
      <c r="AP343" s="2"/>
      <c r="AQ343" s="2"/>
      <c r="AR343" s="2"/>
      <c r="AS343" s="3"/>
      <c r="AT343" s="3"/>
    </row>
    <row r="344" spans="1:46">
      <c r="A344" s="85"/>
      <c r="B344" s="2"/>
      <c r="C344" s="2"/>
      <c r="D344" s="3"/>
      <c r="E344" s="3"/>
      <c r="F344" s="3" t="str">
        <f>IFERROR(IF(VLOOKUP($A344,EU_Extra!$A:$AD,COLUMN(EU_Extra!E$3),FALSE)=0,"",VLOOKUP($A344,EU_Extra!$A:$AD,COLUMN(EU_Extra!E$3),FALSE)),"")</f>
        <v/>
      </c>
      <c r="G344" s="3" t="str">
        <f>IFERROR(IF(VLOOKUP($A344,EU_Extra!$A:$AD,COLUMN(EU_Extra!F$3),FALSE)=0,"",VLOOKUP($A344,EU_Extra!$A:$AD,COLUMN(EU_Extra!F$3),FALSE)),"")</f>
        <v/>
      </c>
      <c r="H344" s="3" t="str">
        <f>IFERROR(IF(VLOOKUP($A344,EU_Extra!$A:$AD,COLUMN(EU_Extra!G$3),FALSE)=0,"",VLOOKUP($A344,EU_Extra!$A:$AD,COLUMN(EU_Extra!G$3),FALSE)),"")</f>
        <v/>
      </c>
      <c r="I344" s="3" t="str">
        <f>IFERROR(IF(VLOOKUP($A344,EU_Extra!$A:$AD,COLUMN(EU_Extra!H$3),FALSE)=0,"",VLOOKUP($A344,EU_Extra!$A:$AD,COLUMN(EU_Extra!H$3),FALSE)),"")</f>
        <v/>
      </c>
      <c r="J344" s="3" t="str">
        <f>IFERROR(IF(VLOOKUP($A344,EU_Extra!$A:$AD,COLUMN(EU_Extra!I$3),FALSE)=0,"",VLOOKUP($A344,EU_Extra!$A:$AD,COLUMN(EU_Extra!I$3),FALSE)),"")</f>
        <v/>
      </c>
      <c r="K344" s="3" t="str">
        <f>IFERROR(IF(VLOOKUP($A344,EU_Extra!$A:$AD,COLUMN(EU_Extra!J$3),FALSE)=0,"",VLOOKUP($A344,EU_Extra!$A:$AD,COLUMN(EU_Extra!J$3),FALSE)),"")</f>
        <v/>
      </c>
      <c r="L344" s="3" t="str">
        <f>IFERROR(IF(VLOOKUP($A344,EU_Extra!$A:$AD,COLUMN(EU_Extra!K$3),FALSE)=0,"",VLOOKUP($A344,EU_Extra!$A:$AD,COLUMN(EU_Extra!K$3),FALSE)),"")</f>
        <v/>
      </c>
      <c r="M344" s="3" t="str">
        <f>IFERROR(IF(VLOOKUP($A344,EU_Extra!$A:$AD,COLUMN(EU_Extra!L$3),FALSE)=0,"",VLOOKUP($A344,EU_Extra!$A:$AD,COLUMN(EU_Extra!L$3),FALSE)),"")</f>
        <v/>
      </c>
      <c r="N344" s="3" t="str">
        <f>IFERROR(IF(VLOOKUP($A344,EU_Extra!$A:$AD,COLUMN(EU_Extra!M$3),FALSE)=0,"",VLOOKUP($A344,EU_Extra!$A:$AD,COLUMN(EU_Extra!M$3),FALSE)),"")</f>
        <v/>
      </c>
      <c r="O344" s="3" t="str">
        <f>IFERROR(IF(VLOOKUP($A344,EU_Extra!$A:$AD,COLUMN(EU_Extra!N$3),FALSE)=0,"",VLOOKUP($A344,EU_Extra!$A:$AD,COLUMN(EU_Extra!N$3),FALSE)),"")</f>
        <v/>
      </c>
      <c r="P344" s="3" t="str">
        <f>IFERROR(IF(VLOOKUP($A344,EU_Extra!$A:$AD,COLUMN(EU_Extra!O$3),FALSE)=0,"",VLOOKUP($A344,EU_Extra!$A:$AD,COLUMN(EU_Extra!O$3),FALSE)),"")</f>
        <v/>
      </c>
      <c r="Q344" s="3" t="str">
        <f>IFERROR(IF(VLOOKUP($A344,EU_Extra!$A:$AD,COLUMN(EU_Extra!P$3),FALSE)=0,"",VLOOKUP($A344,EU_Extra!$A:$AD,COLUMN(EU_Extra!P$3),FALSE)),"")</f>
        <v/>
      </c>
      <c r="R344" s="3" t="str">
        <f>IFERROR(IF(VLOOKUP($A344,EU_Extra!$A:$AD,COLUMN(EU_Extra!Q$3),FALSE)=0,"",VLOOKUP($A344,EU_Extra!$A:$AD,COLUMN(EU_Extra!Q$3),FALSE)),"")</f>
        <v/>
      </c>
      <c r="S344" s="3" t="str">
        <f>IFERROR(IF(VLOOKUP($A344,EU_Extra!$A:$AD,COLUMN(EU_Extra!R$3),FALSE)=0,"",VLOOKUP($A344,EU_Extra!$A:$AD,COLUMN(EU_Extra!R$3),FALSE)),"")</f>
        <v/>
      </c>
      <c r="T344" s="3" t="str">
        <f>IFERROR(IF(VLOOKUP($A344,EU_Extra!$A:$AD,COLUMN(EU_Extra!S$3),FALSE)=0,"",VLOOKUP($A344,EU_Extra!$A:$AD,COLUMN(EU_Extra!S$3),FALSE)),"")</f>
        <v/>
      </c>
      <c r="U344" s="3" t="str">
        <f>IFERROR(IF(VLOOKUP($A344,EU_Extra!$A:$AD,COLUMN(EU_Extra!T$3),FALSE)=0,"",VLOOKUP($A344,EU_Extra!$A:$AD,COLUMN(EU_Extra!T$3),FALSE)),"")</f>
        <v/>
      </c>
      <c r="V344" s="3" t="str">
        <f>IFERROR(IF(VLOOKUP($A344,EU_Extra!$A:$AD,COLUMN(EU_Extra!U$3),FALSE)=0,"",VLOOKUP($A344,EU_Extra!$A:$AD,COLUMN(EU_Extra!U$3),FALSE)),"")</f>
        <v/>
      </c>
      <c r="W344" s="3" t="str">
        <f>IFERROR(IF(VLOOKUP($A344,EU_Extra!$A:$AD,COLUMN(EU_Extra!V$3),FALSE)=0,"",VLOOKUP($A344,EU_Extra!$A:$AD,COLUMN(EU_Extra!V$3),FALSE)),"")</f>
        <v/>
      </c>
      <c r="X344" s="3" t="str">
        <f>IFERROR(IF(VLOOKUP($A344,EU_Extra!$A:$AD,COLUMN(EU_Extra!W$3),FALSE)=0,"",VLOOKUP($A344,EU_Extra!$A:$AD,COLUMN(EU_Extra!W$3),FALSE)),"")</f>
        <v/>
      </c>
      <c r="Y344" s="1" t="str">
        <f>IFERROR(IF(VLOOKUP($A344,EU_Extra!$A:$AD,COLUMN(EU_Extra!X$3),FALSE)=0,"",VLOOKUP($A344,EU_Extra!$A:$AD,COLUMN(EU_Extra!X$3),FALSE)),"")</f>
        <v/>
      </c>
      <c r="AA344" s="157" t="str">
        <f t="shared" si="88"/>
        <v/>
      </c>
      <c r="AB344" s="3" t="str">
        <f t="shared" si="89"/>
        <v/>
      </c>
      <c r="AC344" s="3"/>
      <c r="AD344" s="3" t="str">
        <f t="shared" si="90"/>
        <v/>
      </c>
      <c r="AE344" s="3" t="str">
        <f t="shared" si="91"/>
        <v/>
      </c>
      <c r="AJ344" s="1" t="str">
        <f>IFERROR(IF(VLOOKUP($A344,EU_Extra!$A:$AD,COLUMN(EU_Extra!AC$3),FALSE)=0,"",VLOOKUP($A344,EU_Extra!$A:$AD,COLUMN(EU_Extra!AC$3),FALSE)),"")</f>
        <v/>
      </c>
      <c r="AK344" s="1" t="str">
        <f>IFERROR(IF(VLOOKUP($A344,EU_Extra!$A:$AD,COLUMN(EU_Extra!AD$3),FALSE)=0,"",VLOOKUP($A344,EU_Extra!$A:$AD,COLUMN(EU_Extra!AD$3),FALSE)),"")</f>
        <v/>
      </c>
      <c r="AO344" s="85"/>
      <c r="AP344" s="2"/>
      <c r="AQ344" s="2"/>
      <c r="AR344" s="2"/>
      <c r="AS344" s="3"/>
      <c r="AT344" s="3"/>
    </row>
    <row r="345" spans="1:46">
      <c r="A345" s="85"/>
      <c r="B345" s="2"/>
      <c r="C345" s="2"/>
      <c r="D345" s="3"/>
      <c r="E345" s="3"/>
      <c r="F345" s="3" t="str">
        <f>IFERROR(IF(VLOOKUP($A345,EU_Extra!$A:$AD,COLUMN(EU_Extra!E$3),FALSE)=0,"",VLOOKUP($A345,EU_Extra!$A:$AD,COLUMN(EU_Extra!E$3),FALSE)),"")</f>
        <v/>
      </c>
      <c r="G345" s="3" t="str">
        <f>IFERROR(IF(VLOOKUP($A345,EU_Extra!$A:$AD,COLUMN(EU_Extra!F$3),FALSE)=0,"",VLOOKUP($A345,EU_Extra!$A:$AD,COLUMN(EU_Extra!F$3),FALSE)),"")</f>
        <v/>
      </c>
      <c r="H345" s="3" t="str">
        <f>IFERROR(IF(VLOOKUP($A345,EU_Extra!$A:$AD,COLUMN(EU_Extra!G$3),FALSE)=0,"",VLOOKUP($A345,EU_Extra!$A:$AD,COLUMN(EU_Extra!G$3),FALSE)),"")</f>
        <v/>
      </c>
      <c r="I345" s="3" t="str">
        <f>IFERROR(IF(VLOOKUP($A345,EU_Extra!$A:$AD,COLUMN(EU_Extra!H$3),FALSE)=0,"",VLOOKUP($A345,EU_Extra!$A:$AD,COLUMN(EU_Extra!H$3),FALSE)),"")</f>
        <v/>
      </c>
      <c r="J345" s="3" t="str">
        <f>IFERROR(IF(VLOOKUP($A345,EU_Extra!$A:$AD,COLUMN(EU_Extra!I$3),FALSE)=0,"",VLOOKUP($A345,EU_Extra!$A:$AD,COLUMN(EU_Extra!I$3),FALSE)),"")</f>
        <v/>
      </c>
      <c r="K345" s="3" t="str">
        <f>IFERROR(IF(VLOOKUP($A345,EU_Extra!$A:$AD,COLUMN(EU_Extra!J$3),FALSE)=0,"",VLOOKUP($A345,EU_Extra!$A:$AD,COLUMN(EU_Extra!J$3),FALSE)),"")</f>
        <v/>
      </c>
      <c r="L345" s="3" t="str">
        <f>IFERROR(IF(VLOOKUP($A345,EU_Extra!$A:$AD,COLUMN(EU_Extra!K$3),FALSE)=0,"",VLOOKUP($A345,EU_Extra!$A:$AD,COLUMN(EU_Extra!K$3),FALSE)),"")</f>
        <v/>
      </c>
      <c r="M345" s="3" t="str">
        <f>IFERROR(IF(VLOOKUP($A345,EU_Extra!$A:$AD,COLUMN(EU_Extra!L$3),FALSE)=0,"",VLOOKUP($A345,EU_Extra!$A:$AD,COLUMN(EU_Extra!L$3),FALSE)),"")</f>
        <v/>
      </c>
      <c r="N345" s="3" t="str">
        <f>IFERROR(IF(VLOOKUP($A345,EU_Extra!$A:$AD,COLUMN(EU_Extra!M$3),FALSE)=0,"",VLOOKUP($A345,EU_Extra!$A:$AD,COLUMN(EU_Extra!M$3),FALSE)),"")</f>
        <v/>
      </c>
      <c r="O345" s="3" t="str">
        <f>IFERROR(IF(VLOOKUP($A345,EU_Extra!$A:$AD,COLUMN(EU_Extra!N$3),FALSE)=0,"",VLOOKUP($A345,EU_Extra!$A:$AD,COLUMN(EU_Extra!N$3),FALSE)),"")</f>
        <v/>
      </c>
      <c r="P345" s="3" t="str">
        <f>IFERROR(IF(VLOOKUP($A345,EU_Extra!$A:$AD,COLUMN(EU_Extra!O$3),FALSE)=0,"",VLOOKUP($A345,EU_Extra!$A:$AD,COLUMN(EU_Extra!O$3),FALSE)),"")</f>
        <v/>
      </c>
      <c r="Q345" s="3" t="str">
        <f>IFERROR(IF(VLOOKUP($A345,EU_Extra!$A:$AD,COLUMN(EU_Extra!P$3),FALSE)=0,"",VLOOKUP($A345,EU_Extra!$A:$AD,COLUMN(EU_Extra!P$3),FALSE)),"")</f>
        <v/>
      </c>
      <c r="R345" s="3" t="str">
        <f>IFERROR(IF(VLOOKUP($A345,EU_Extra!$A:$AD,COLUMN(EU_Extra!Q$3),FALSE)=0,"",VLOOKUP($A345,EU_Extra!$A:$AD,COLUMN(EU_Extra!Q$3),FALSE)),"")</f>
        <v/>
      </c>
      <c r="S345" s="3" t="str">
        <f>IFERROR(IF(VLOOKUP($A345,EU_Extra!$A:$AD,COLUMN(EU_Extra!R$3),FALSE)=0,"",VLOOKUP($A345,EU_Extra!$A:$AD,COLUMN(EU_Extra!R$3),FALSE)),"")</f>
        <v/>
      </c>
      <c r="T345" s="3" t="str">
        <f>IFERROR(IF(VLOOKUP($A345,EU_Extra!$A:$AD,COLUMN(EU_Extra!S$3),FALSE)=0,"",VLOOKUP($A345,EU_Extra!$A:$AD,COLUMN(EU_Extra!S$3),FALSE)),"")</f>
        <v/>
      </c>
      <c r="U345" s="3" t="str">
        <f>IFERROR(IF(VLOOKUP($A345,EU_Extra!$A:$AD,COLUMN(EU_Extra!T$3),FALSE)=0,"",VLOOKUP($A345,EU_Extra!$A:$AD,COLUMN(EU_Extra!T$3),FALSE)),"")</f>
        <v/>
      </c>
      <c r="V345" s="3" t="str">
        <f>IFERROR(IF(VLOOKUP($A345,EU_Extra!$A:$AD,COLUMN(EU_Extra!U$3),FALSE)=0,"",VLOOKUP($A345,EU_Extra!$A:$AD,COLUMN(EU_Extra!U$3),FALSE)),"")</f>
        <v/>
      </c>
      <c r="W345" s="3" t="str">
        <f>IFERROR(IF(VLOOKUP($A345,EU_Extra!$A:$AD,COLUMN(EU_Extra!V$3),FALSE)=0,"",VLOOKUP($A345,EU_Extra!$A:$AD,COLUMN(EU_Extra!V$3),FALSE)),"")</f>
        <v/>
      </c>
      <c r="X345" s="3" t="str">
        <f>IFERROR(IF(VLOOKUP($A345,EU_Extra!$A:$AD,COLUMN(EU_Extra!W$3),FALSE)=0,"",VLOOKUP($A345,EU_Extra!$A:$AD,COLUMN(EU_Extra!W$3),FALSE)),"")</f>
        <v/>
      </c>
      <c r="Y345" s="1" t="str">
        <f>IFERROR(IF(VLOOKUP($A345,EU_Extra!$A:$AD,COLUMN(EU_Extra!X$3),FALSE)=0,"",VLOOKUP($A345,EU_Extra!$A:$AD,COLUMN(EU_Extra!X$3),FALSE)),"")</f>
        <v/>
      </c>
      <c r="AA345" s="157" t="str">
        <f t="shared" si="88"/>
        <v/>
      </c>
      <c r="AB345" s="3" t="str">
        <f t="shared" si="89"/>
        <v/>
      </c>
      <c r="AC345" s="3"/>
      <c r="AD345" s="3" t="str">
        <f t="shared" si="90"/>
        <v/>
      </c>
      <c r="AE345" s="3" t="str">
        <f t="shared" si="91"/>
        <v/>
      </c>
      <c r="AJ345" s="1" t="str">
        <f>IFERROR(IF(VLOOKUP($A345,EU_Extra!$A:$AD,COLUMN(EU_Extra!AC$3),FALSE)=0,"",VLOOKUP($A345,EU_Extra!$A:$AD,COLUMN(EU_Extra!AC$3),FALSE)),"")</f>
        <v/>
      </c>
      <c r="AK345" s="1" t="str">
        <f>IFERROR(IF(VLOOKUP($A345,EU_Extra!$A:$AD,COLUMN(EU_Extra!AD$3),FALSE)=0,"",VLOOKUP($A345,EU_Extra!$A:$AD,COLUMN(EU_Extra!AD$3),FALSE)),"")</f>
        <v/>
      </c>
      <c r="AO345" s="85"/>
      <c r="AP345" s="2"/>
      <c r="AQ345" s="2"/>
      <c r="AR345" s="2"/>
      <c r="AS345" s="3"/>
      <c r="AT345" s="3"/>
    </row>
    <row r="346" spans="1:46">
      <c r="A346" s="85"/>
      <c r="B346" s="2"/>
      <c r="C346" s="2"/>
      <c r="D346" s="3"/>
      <c r="E346" s="3"/>
      <c r="F346" s="3" t="str">
        <f>IFERROR(IF(VLOOKUP($A346,EU_Extra!$A:$AD,COLUMN(EU_Extra!E$3),FALSE)=0,"",VLOOKUP($A346,EU_Extra!$A:$AD,COLUMN(EU_Extra!E$3),FALSE)),"")</f>
        <v/>
      </c>
      <c r="G346" s="3" t="str">
        <f>IFERROR(IF(VLOOKUP($A346,EU_Extra!$A:$AD,COLUMN(EU_Extra!F$3),FALSE)=0,"",VLOOKUP($A346,EU_Extra!$A:$AD,COLUMN(EU_Extra!F$3),FALSE)),"")</f>
        <v/>
      </c>
      <c r="H346" s="3" t="str">
        <f>IFERROR(IF(VLOOKUP($A346,EU_Extra!$A:$AD,COLUMN(EU_Extra!G$3),FALSE)=0,"",VLOOKUP($A346,EU_Extra!$A:$AD,COLUMN(EU_Extra!G$3),FALSE)),"")</f>
        <v/>
      </c>
      <c r="I346" s="3" t="str">
        <f>IFERROR(IF(VLOOKUP($A346,EU_Extra!$A:$AD,COLUMN(EU_Extra!H$3),FALSE)=0,"",VLOOKUP($A346,EU_Extra!$A:$AD,COLUMN(EU_Extra!H$3),FALSE)),"")</f>
        <v/>
      </c>
      <c r="J346" s="3" t="str">
        <f>IFERROR(IF(VLOOKUP($A346,EU_Extra!$A:$AD,COLUMN(EU_Extra!I$3),FALSE)=0,"",VLOOKUP($A346,EU_Extra!$A:$AD,COLUMN(EU_Extra!I$3),FALSE)),"")</f>
        <v/>
      </c>
      <c r="K346" s="3" t="str">
        <f>IFERROR(IF(VLOOKUP($A346,EU_Extra!$A:$AD,COLUMN(EU_Extra!J$3),FALSE)=0,"",VLOOKUP($A346,EU_Extra!$A:$AD,COLUMN(EU_Extra!J$3),FALSE)),"")</f>
        <v/>
      </c>
      <c r="L346" s="3" t="str">
        <f>IFERROR(IF(VLOOKUP($A346,EU_Extra!$A:$AD,COLUMN(EU_Extra!K$3),FALSE)=0,"",VLOOKUP($A346,EU_Extra!$A:$AD,COLUMN(EU_Extra!K$3),FALSE)),"")</f>
        <v/>
      </c>
      <c r="M346" s="3" t="str">
        <f>IFERROR(IF(VLOOKUP($A346,EU_Extra!$A:$AD,COLUMN(EU_Extra!L$3),FALSE)=0,"",VLOOKUP($A346,EU_Extra!$A:$AD,COLUMN(EU_Extra!L$3),FALSE)),"")</f>
        <v/>
      </c>
      <c r="N346" s="3" t="str">
        <f>IFERROR(IF(VLOOKUP($A346,EU_Extra!$A:$AD,COLUMN(EU_Extra!M$3),FALSE)=0,"",VLOOKUP($A346,EU_Extra!$A:$AD,COLUMN(EU_Extra!M$3),FALSE)),"")</f>
        <v/>
      </c>
      <c r="O346" s="3" t="str">
        <f>IFERROR(IF(VLOOKUP($A346,EU_Extra!$A:$AD,COLUMN(EU_Extra!N$3),FALSE)=0,"",VLOOKUP($A346,EU_Extra!$A:$AD,COLUMN(EU_Extra!N$3),FALSE)),"")</f>
        <v/>
      </c>
      <c r="P346" s="3" t="str">
        <f>IFERROR(IF(VLOOKUP($A346,EU_Extra!$A:$AD,COLUMN(EU_Extra!O$3),FALSE)=0,"",VLOOKUP($A346,EU_Extra!$A:$AD,COLUMN(EU_Extra!O$3),FALSE)),"")</f>
        <v/>
      </c>
      <c r="Q346" s="3" t="str">
        <f>IFERROR(IF(VLOOKUP($A346,EU_Extra!$A:$AD,COLUMN(EU_Extra!P$3),FALSE)=0,"",VLOOKUP($A346,EU_Extra!$A:$AD,COLUMN(EU_Extra!P$3),FALSE)),"")</f>
        <v/>
      </c>
      <c r="R346" s="3" t="str">
        <f>IFERROR(IF(VLOOKUP($A346,EU_Extra!$A:$AD,COLUMN(EU_Extra!Q$3),FALSE)=0,"",VLOOKUP($A346,EU_Extra!$A:$AD,COLUMN(EU_Extra!Q$3),FALSE)),"")</f>
        <v/>
      </c>
      <c r="S346" s="3" t="str">
        <f>IFERROR(IF(VLOOKUP($A346,EU_Extra!$A:$AD,COLUMN(EU_Extra!R$3),FALSE)=0,"",VLOOKUP($A346,EU_Extra!$A:$AD,COLUMN(EU_Extra!R$3),FALSE)),"")</f>
        <v/>
      </c>
      <c r="T346" s="3" t="str">
        <f>IFERROR(IF(VLOOKUP($A346,EU_Extra!$A:$AD,COLUMN(EU_Extra!S$3),FALSE)=0,"",VLOOKUP($A346,EU_Extra!$A:$AD,COLUMN(EU_Extra!S$3),FALSE)),"")</f>
        <v/>
      </c>
      <c r="U346" s="3" t="str">
        <f>IFERROR(IF(VLOOKUP($A346,EU_Extra!$A:$AD,COLUMN(EU_Extra!T$3),FALSE)=0,"",VLOOKUP($A346,EU_Extra!$A:$AD,COLUMN(EU_Extra!T$3),FALSE)),"")</f>
        <v/>
      </c>
      <c r="V346" s="3" t="str">
        <f>IFERROR(IF(VLOOKUP($A346,EU_Extra!$A:$AD,COLUMN(EU_Extra!U$3),FALSE)=0,"",VLOOKUP($A346,EU_Extra!$A:$AD,COLUMN(EU_Extra!U$3),FALSE)),"")</f>
        <v/>
      </c>
      <c r="W346" s="3" t="str">
        <f>IFERROR(IF(VLOOKUP($A346,EU_Extra!$A:$AD,COLUMN(EU_Extra!V$3),FALSE)=0,"",VLOOKUP($A346,EU_Extra!$A:$AD,COLUMN(EU_Extra!V$3),FALSE)),"")</f>
        <v/>
      </c>
      <c r="X346" s="3" t="str">
        <f>IFERROR(IF(VLOOKUP($A346,EU_Extra!$A:$AD,COLUMN(EU_Extra!W$3),FALSE)=0,"",VLOOKUP($A346,EU_Extra!$A:$AD,COLUMN(EU_Extra!W$3),FALSE)),"")</f>
        <v/>
      </c>
      <c r="Y346" s="1" t="str">
        <f>IFERROR(IF(VLOOKUP($A346,EU_Extra!$A:$AD,COLUMN(EU_Extra!X$3),FALSE)=0,"",VLOOKUP($A346,EU_Extra!$A:$AD,COLUMN(EU_Extra!X$3),FALSE)),"")</f>
        <v/>
      </c>
      <c r="AA346" s="157" t="str">
        <f t="shared" si="88"/>
        <v/>
      </c>
      <c r="AB346" s="3" t="str">
        <f t="shared" si="89"/>
        <v/>
      </c>
      <c r="AC346" s="3"/>
      <c r="AD346" s="3" t="str">
        <f t="shared" si="90"/>
        <v/>
      </c>
      <c r="AE346" s="3" t="str">
        <f t="shared" si="91"/>
        <v/>
      </c>
      <c r="AJ346" s="1" t="str">
        <f>IFERROR(IF(VLOOKUP($A346,EU_Extra!$A:$AD,COLUMN(EU_Extra!AC$3),FALSE)=0,"",VLOOKUP($A346,EU_Extra!$A:$AD,COLUMN(EU_Extra!AC$3),FALSE)),"")</f>
        <v/>
      </c>
      <c r="AK346" s="1" t="str">
        <f>IFERROR(IF(VLOOKUP($A346,EU_Extra!$A:$AD,COLUMN(EU_Extra!AD$3),FALSE)=0,"",VLOOKUP($A346,EU_Extra!$A:$AD,COLUMN(EU_Extra!AD$3),FALSE)),"")</f>
        <v/>
      </c>
      <c r="AO346" s="85"/>
      <c r="AP346" s="2"/>
      <c r="AQ346" s="2"/>
      <c r="AR346" s="2"/>
      <c r="AS346" s="3"/>
      <c r="AT346" s="3"/>
    </row>
    <row r="347" spans="1:46">
      <c r="A347" s="85"/>
      <c r="B347" s="2"/>
      <c r="C347" s="2"/>
      <c r="D347" s="3"/>
      <c r="E347" s="3"/>
      <c r="F347" s="3" t="str">
        <f>IFERROR(IF(VLOOKUP($A347,EU_Extra!$A:$AD,COLUMN(EU_Extra!E$3),FALSE)=0,"",VLOOKUP($A347,EU_Extra!$A:$AD,COLUMN(EU_Extra!E$3),FALSE)),"")</f>
        <v/>
      </c>
      <c r="G347" s="3" t="str">
        <f>IFERROR(IF(VLOOKUP($A347,EU_Extra!$A:$AD,COLUMN(EU_Extra!F$3),FALSE)=0,"",VLOOKUP($A347,EU_Extra!$A:$AD,COLUMN(EU_Extra!F$3),FALSE)),"")</f>
        <v/>
      </c>
      <c r="H347" s="3" t="str">
        <f>IFERROR(IF(VLOOKUP($A347,EU_Extra!$A:$AD,COLUMN(EU_Extra!G$3),FALSE)=0,"",VLOOKUP($A347,EU_Extra!$A:$AD,COLUMN(EU_Extra!G$3),FALSE)),"")</f>
        <v/>
      </c>
      <c r="I347" s="3" t="str">
        <f>IFERROR(IF(VLOOKUP($A347,EU_Extra!$A:$AD,COLUMN(EU_Extra!H$3),FALSE)=0,"",VLOOKUP($A347,EU_Extra!$A:$AD,COLUMN(EU_Extra!H$3),FALSE)),"")</f>
        <v/>
      </c>
      <c r="J347" s="3" t="str">
        <f>IFERROR(IF(VLOOKUP($A347,EU_Extra!$A:$AD,COLUMN(EU_Extra!I$3),FALSE)=0,"",VLOOKUP($A347,EU_Extra!$A:$AD,COLUMN(EU_Extra!I$3),FALSE)),"")</f>
        <v/>
      </c>
      <c r="K347" s="3" t="str">
        <f>IFERROR(IF(VLOOKUP($A347,EU_Extra!$A:$AD,COLUMN(EU_Extra!J$3),FALSE)=0,"",VLOOKUP($A347,EU_Extra!$A:$AD,COLUMN(EU_Extra!J$3),FALSE)),"")</f>
        <v/>
      </c>
      <c r="L347" s="3" t="str">
        <f>IFERROR(IF(VLOOKUP($A347,EU_Extra!$A:$AD,COLUMN(EU_Extra!K$3),FALSE)=0,"",VLOOKUP($A347,EU_Extra!$A:$AD,COLUMN(EU_Extra!K$3),FALSE)),"")</f>
        <v/>
      </c>
      <c r="M347" s="3" t="str">
        <f>IFERROR(IF(VLOOKUP($A347,EU_Extra!$A:$AD,COLUMN(EU_Extra!L$3),FALSE)=0,"",VLOOKUP($A347,EU_Extra!$A:$AD,COLUMN(EU_Extra!L$3),FALSE)),"")</f>
        <v/>
      </c>
      <c r="N347" s="3" t="str">
        <f>IFERROR(IF(VLOOKUP($A347,EU_Extra!$A:$AD,COLUMN(EU_Extra!M$3),FALSE)=0,"",VLOOKUP($A347,EU_Extra!$A:$AD,COLUMN(EU_Extra!M$3),FALSE)),"")</f>
        <v/>
      </c>
      <c r="O347" s="3" t="str">
        <f>IFERROR(IF(VLOOKUP($A347,EU_Extra!$A:$AD,COLUMN(EU_Extra!N$3),FALSE)=0,"",VLOOKUP($A347,EU_Extra!$A:$AD,COLUMN(EU_Extra!N$3),FALSE)),"")</f>
        <v/>
      </c>
      <c r="P347" s="3" t="str">
        <f>IFERROR(IF(VLOOKUP($A347,EU_Extra!$A:$AD,COLUMN(EU_Extra!O$3),FALSE)=0,"",VLOOKUP($A347,EU_Extra!$A:$AD,COLUMN(EU_Extra!O$3),FALSE)),"")</f>
        <v/>
      </c>
      <c r="Q347" s="3" t="str">
        <f>IFERROR(IF(VLOOKUP($A347,EU_Extra!$A:$AD,COLUMN(EU_Extra!P$3),FALSE)=0,"",VLOOKUP($A347,EU_Extra!$A:$AD,COLUMN(EU_Extra!P$3),FALSE)),"")</f>
        <v/>
      </c>
      <c r="R347" s="3" t="str">
        <f>IFERROR(IF(VLOOKUP($A347,EU_Extra!$A:$AD,COLUMN(EU_Extra!Q$3),FALSE)=0,"",VLOOKUP($A347,EU_Extra!$A:$AD,COLUMN(EU_Extra!Q$3),FALSE)),"")</f>
        <v/>
      </c>
      <c r="S347" s="3" t="str">
        <f>IFERROR(IF(VLOOKUP($A347,EU_Extra!$A:$AD,COLUMN(EU_Extra!R$3),FALSE)=0,"",VLOOKUP($A347,EU_Extra!$A:$AD,COLUMN(EU_Extra!R$3),FALSE)),"")</f>
        <v/>
      </c>
      <c r="T347" s="3" t="str">
        <f>IFERROR(IF(VLOOKUP($A347,EU_Extra!$A:$AD,COLUMN(EU_Extra!S$3),FALSE)=0,"",VLOOKUP($A347,EU_Extra!$A:$AD,COLUMN(EU_Extra!S$3),FALSE)),"")</f>
        <v/>
      </c>
      <c r="U347" s="3" t="str">
        <f>IFERROR(IF(VLOOKUP($A347,EU_Extra!$A:$AD,COLUMN(EU_Extra!T$3),FALSE)=0,"",VLOOKUP($A347,EU_Extra!$A:$AD,COLUMN(EU_Extra!T$3),FALSE)),"")</f>
        <v/>
      </c>
      <c r="V347" s="3" t="str">
        <f>IFERROR(IF(VLOOKUP($A347,EU_Extra!$A:$AD,COLUMN(EU_Extra!U$3),FALSE)=0,"",VLOOKUP($A347,EU_Extra!$A:$AD,COLUMN(EU_Extra!U$3),FALSE)),"")</f>
        <v/>
      </c>
      <c r="W347" s="3" t="str">
        <f>IFERROR(IF(VLOOKUP($A347,EU_Extra!$A:$AD,COLUMN(EU_Extra!V$3),FALSE)=0,"",VLOOKUP($A347,EU_Extra!$A:$AD,COLUMN(EU_Extra!V$3),FALSE)),"")</f>
        <v/>
      </c>
      <c r="X347" s="3" t="str">
        <f>IFERROR(IF(VLOOKUP($A347,EU_Extra!$A:$AD,COLUMN(EU_Extra!W$3),FALSE)=0,"",VLOOKUP($A347,EU_Extra!$A:$AD,COLUMN(EU_Extra!W$3),FALSE)),"")</f>
        <v/>
      </c>
      <c r="Y347" s="1" t="str">
        <f>IFERROR(IF(VLOOKUP($A347,EU_Extra!$A:$AD,COLUMN(EU_Extra!X$3),FALSE)=0,"",VLOOKUP($A347,EU_Extra!$A:$AD,COLUMN(EU_Extra!X$3),FALSE)),"")</f>
        <v/>
      </c>
      <c r="AA347" s="157" t="str">
        <f t="shared" si="88"/>
        <v/>
      </c>
      <c r="AB347" s="3" t="str">
        <f t="shared" si="89"/>
        <v/>
      </c>
      <c r="AC347" s="3"/>
      <c r="AD347" s="3" t="str">
        <f t="shared" si="90"/>
        <v/>
      </c>
      <c r="AE347" s="3" t="str">
        <f t="shared" si="91"/>
        <v/>
      </c>
      <c r="AJ347" s="1" t="str">
        <f>IFERROR(IF(VLOOKUP($A347,EU_Extra!$A:$AD,COLUMN(EU_Extra!AC$3),FALSE)=0,"",VLOOKUP($A347,EU_Extra!$A:$AD,COLUMN(EU_Extra!AC$3),FALSE)),"")</f>
        <v/>
      </c>
      <c r="AK347" s="1" t="str">
        <f>IFERROR(IF(VLOOKUP($A347,EU_Extra!$A:$AD,COLUMN(EU_Extra!AD$3),FALSE)=0,"",VLOOKUP($A347,EU_Extra!$A:$AD,COLUMN(EU_Extra!AD$3),FALSE)),"")</f>
        <v/>
      </c>
      <c r="AO347" s="85"/>
      <c r="AP347" s="2"/>
      <c r="AQ347" s="2"/>
      <c r="AR347" s="2"/>
      <c r="AS347" s="3"/>
      <c r="AT347" s="3"/>
    </row>
    <row r="348" spans="1:46">
      <c r="A348" s="85"/>
      <c r="B348" s="2"/>
      <c r="C348" s="2"/>
      <c r="D348" s="3"/>
      <c r="E348" s="3"/>
      <c r="F348" s="3" t="str">
        <f>IFERROR(IF(VLOOKUP($A348,EU_Extra!$A:$AD,COLUMN(EU_Extra!E$3),FALSE)=0,"",VLOOKUP($A348,EU_Extra!$A:$AD,COLUMN(EU_Extra!E$3),FALSE)),"")</f>
        <v/>
      </c>
      <c r="G348" s="3" t="str">
        <f>IFERROR(IF(VLOOKUP($A348,EU_Extra!$A:$AD,COLUMN(EU_Extra!F$3),FALSE)=0,"",VLOOKUP($A348,EU_Extra!$A:$AD,COLUMN(EU_Extra!F$3),FALSE)),"")</f>
        <v/>
      </c>
      <c r="H348" s="3" t="str">
        <f>IFERROR(IF(VLOOKUP($A348,EU_Extra!$A:$AD,COLUMN(EU_Extra!G$3),FALSE)=0,"",VLOOKUP($A348,EU_Extra!$A:$AD,COLUMN(EU_Extra!G$3),FALSE)),"")</f>
        <v/>
      </c>
      <c r="I348" s="3" t="str">
        <f>IFERROR(IF(VLOOKUP($A348,EU_Extra!$A:$AD,COLUMN(EU_Extra!H$3),FALSE)=0,"",VLOOKUP($A348,EU_Extra!$A:$AD,COLUMN(EU_Extra!H$3),FALSE)),"")</f>
        <v/>
      </c>
      <c r="J348" s="3" t="str">
        <f>IFERROR(IF(VLOOKUP($A348,EU_Extra!$A:$AD,COLUMN(EU_Extra!I$3),FALSE)=0,"",VLOOKUP($A348,EU_Extra!$A:$AD,COLUMN(EU_Extra!I$3),FALSE)),"")</f>
        <v/>
      </c>
      <c r="K348" s="3" t="str">
        <f>IFERROR(IF(VLOOKUP($A348,EU_Extra!$A:$AD,COLUMN(EU_Extra!J$3),FALSE)=0,"",VLOOKUP($A348,EU_Extra!$A:$AD,COLUMN(EU_Extra!J$3),FALSE)),"")</f>
        <v/>
      </c>
      <c r="L348" s="3" t="str">
        <f>IFERROR(IF(VLOOKUP($A348,EU_Extra!$A:$AD,COLUMN(EU_Extra!K$3),FALSE)=0,"",VLOOKUP($A348,EU_Extra!$A:$AD,COLUMN(EU_Extra!K$3),FALSE)),"")</f>
        <v/>
      </c>
      <c r="M348" s="3" t="str">
        <f>IFERROR(IF(VLOOKUP($A348,EU_Extra!$A:$AD,COLUMN(EU_Extra!L$3),FALSE)=0,"",VLOOKUP($A348,EU_Extra!$A:$AD,COLUMN(EU_Extra!L$3),FALSE)),"")</f>
        <v/>
      </c>
      <c r="N348" s="3" t="str">
        <f>IFERROR(IF(VLOOKUP($A348,EU_Extra!$A:$AD,COLUMN(EU_Extra!M$3),FALSE)=0,"",VLOOKUP($A348,EU_Extra!$A:$AD,COLUMN(EU_Extra!M$3),FALSE)),"")</f>
        <v/>
      </c>
      <c r="O348" s="3" t="str">
        <f>IFERROR(IF(VLOOKUP($A348,EU_Extra!$A:$AD,COLUMN(EU_Extra!N$3),FALSE)=0,"",VLOOKUP($A348,EU_Extra!$A:$AD,COLUMN(EU_Extra!N$3),FALSE)),"")</f>
        <v/>
      </c>
      <c r="P348" s="3" t="str">
        <f>IFERROR(IF(VLOOKUP($A348,EU_Extra!$A:$AD,COLUMN(EU_Extra!O$3),FALSE)=0,"",VLOOKUP($A348,EU_Extra!$A:$AD,COLUMN(EU_Extra!O$3),FALSE)),"")</f>
        <v/>
      </c>
      <c r="Q348" s="3" t="str">
        <f>IFERROR(IF(VLOOKUP($A348,EU_Extra!$A:$AD,COLUMN(EU_Extra!P$3),FALSE)=0,"",VLOOKUP($A348,EU_Extra!$A:$AD,COLUMN(EU_Extra!P$3),FALSE)),"")</f>
        <v/>
      </c>
      <c r="R348" s="3" t="str">
        <f>IFERROR(IF(VLOOKUP($A348,EU_Extra!$A:$AD,COLUMN(EU_Extra!Q$3),FALSE)=0,"",VLOOKUP($A348,EU_Extra!$A:$AD,COLUMN(EU_Extra!Q$3),FALSE)),"")</f>
        <v/>
      </c>
      <c r="S348" s="3" t="str">
        <f>IFERROR(IF(VLOOKUP($A348,EU_Extra!$A:$AD,COLUMN(EU_Extra!R$3),FALSE)=0,"",VLOOKUP($A348,EU_Extra!$A:$AD,COLUMN(EU_Extra!R$3),FALSE)),"")</f>
        <v/>
      </c>
      <c r="T348" s="3" t="str">
        <f>IFERROR(IF(VLOOKUP($A348,EU_Extra!$A:$AD,COLUMN(EU_Extra!S$3),FALSE)=0,"",VLOOKUP($A348,EU_Extra!$A:$AD,COLUMN(EU_Extra!S$3),FALSE)),"")</f>
        <v/>
      </c>
      <c r="U348" s="3" t="str">
        <f>IFERROR(IF(VLOOKUP($A348,EU_Extra!$A:$AD,COLUMN(EU_Extra!T$3),FALSE)=0,"",VLOOKUP($A348,EU_Extra!$A:$AD,COLUMN(EU_Extra!T$3),FALSE)),"")</f>
        <v/>
      </c>
      <c r="V348" s="3" t="str">
        <f>IFERROR(IF(VLOOKUP($A348,EU_Extra!$A:$AD,COLUMN(EU_Extra!U$3),FALSE)=0,"",VLOOKUP($A348,EU_Extra!$A:$AD,COLUMN(EU_Extra!U$3),FALSE)),"")</f>
        <v/>
      </c>
      <c r="W348" s="3" t="str">
        <f>IFERROR(IF(VLOOKUP($A348,EU_Extra!$A:$AD,COLUMN(EU_Extra!V$3),FALSE)=0,"",VLOOKUP($A348,EU_Extra!$A:$AD,COLUMN(EU_Extra!V$3),FALSE)),"")</f>
        <v/>
      </c>
      <c r="X348" s="3" t="str">
        <f>IFERROR(IF(VLOOKUP($A348,EU_Extra!$A:$AD,COLUMN(EU_Extra!W$3),FALSE)=0,"",VLOOKUP($A348,EU_Extra!$A:$AD,COLUMN(EU_Extra!W$3),FALSE)),"")</f>
        <v/>
      </c>
      <c r="Y348" s="1" t="str">
        <f>IFERROR(IF(VLOOKUP($A348,EU_Extra!$A:$AD,COLUMN(EU_Extra!X$3),FALSE)=0,"",VLOOKUP($A348,EU_Extra!$A:$AD,COLUMN(EU_Extra!X$3),FALSE)),"")</f>
        <v/>
      </c>
      <c r="AA348" s="157" t="str">
        <f t="shared" si="88"/>
        <v/>
      </c>
      <c r="AB348" s="3" t="str">
        <f t="shared" si="89"/>
        <v/>
      </c>
      <c r="AC348" s="3"/>
      <c r="AD348" s="3" t="str">
        <f t="shared" si="90"/>
        <v/>
      </c>
      <c r="AE348" s="3" t="str">
        <f t="shared" si="91"/>
        <v/>
      </c>
      <c r="AJ348" s="1" t="str">
        <f>IFERROR(IF(VLOOKUP($A348,EU_Extra!$A:$AD,COLUMN(EU_Extra!AC$3),FALSE)=0,"",VLOOKUP($A348,EU_Extra!$A:$AD,COLUMN(EU_Extra!AC$3),FALSE)),"")</f>
        <v/>
      </c>
      <c r="AK348" s="1" t="str">
        <f>IFERROR(IF(VLOOKUP($A348,EU_Extra!$A:$AD,COLUMN(EU_Extra!AD$3),FALSE)=0,"",VLOOKUP($A348,EU_Extra!$A:$AD,COLUMN(EU_Extra!AD$3),FALSE)),"")</f>
        <v/>
      </c>
      <c r="AO348" s="85"/>
      <c r="AP348" s="2"/>
      <c r="AQ348" s="2"/>
      <c r="AR348" s="2"/>
      <c r="AS348" s="3"/>
      <c r="AT348" s="3"/>
    </row>
    <row r="349" spans="1:46">
      <c r="A349" s="85"/>
      <c r="B349" s="2"/>
      <c r="C349" s="2"/>
      <c r="D349" s="3"/>
      <c r="E349" s="3"/>
      <c r="F349" s="3" t="str">
        <f>IFERROR(IF(VLOOKUP($A349,EU_Extra!$A:$AD,COLUMN(EU_Extra!E$3),FALSE)=0,"",VLOOKUP($A349,EU_Extra!$A:$AD,COLUMN(EU_Extra!E$3),FALSE)),"")</f>
        <v/>
      </c>
      <c r="G349" s="3" t="str">
        <f>IFERROR(IF(VLOOKUP($A349,EU_Extra!$A:$AD,COLUMN(EU_Extra!F$3),FALSE)=0,"",VLOOKUP($A349,EU_Extra!$A:$AD,COLUMN(EU_Extra!F$3),FALSE)),"")</f>
        <v/>
      </c>
      <c r="H349" s="3" t="str">
        <f>IFERROR(IF(VLOOKUP($A349,EU_Extra!$A:$AD,COLUMN(EU_Extra!G$3),FALSE)=0,"",VLOOKUP($A349,EU_Extra!$A:$AD,COLUMN(EU_Extra!G$3),FALSE)),"")</f>
        <v/>
      </c>
      <c r="I349" s="3" t="str">
        <f>IFERROR(IF(VLOOKUP($A349,EU_Extra!$A:$AD,COLUMN(EU_Extra!H$3),FALSE)=0,"",VLOOKUP($A349,EU_Extra!$A:$AD,COLUMN(EU_Extra!H$3),FALSE)),"")</f>
        <v/>
      </c>
      <c r="J349" s="3" t="str">
        <f>IFERROR(IF(VLOOKUP($A349,EU_Extra!$A:$AD,COLUMN(EU_Extra!I$3),FALSE)=0,"",VLOOKUP($A349,EU_Extra!$A:$AD,COLUMN(EU_Extra!I$3),FALSE)),"")</f>
        <v/>
      </c>
      <c r="K349" s="3" t="str">
        <f>IFERROR(IF(VLOOKUP($A349,EU_Extra!$A:$AD,COLUMN(EU_Extra!J$3),FALSE)=0,"",VLOOKUP($A349,EU_Extra!$A:$AD,COLUMN(EU_Extra!J$3),FALSE)),"")</f>
        <v/>
      </c>
      <c r="L349" s="3" t="str">
        <f>IFERROR(IF(VLOOKUP($A349,EU_Extra!$A:$AD,COLUMN(EU_Extra!K$3),FALSE)=0,"",VLOOKUP($A349,EU_Extra!$A:$AD,COLUMN(EU_Extra!K$3),FALSE)),"")</f>
        <v/>
      </c>
      <c r="M349" s="3" t="str">
        <f>IFERROR(IF(VLOOKUP($A349,EU_Extra!$A:$AD,COLUMN(EU_Extra!L$3),FALSE)=0,"",VLOOKUP($A349,EU_Extra!$A:$AD,COLUMN(EU_Extra!L$3),FALSE)),"")</f>
        <v/>
      </c>
      <c r="N349" s="3" t="str">
        <f>IFERROR(IF(VLOOKUP($A349,EU_Extra!$A:$AD,COLUMN(EU_Extra!M$3),FALSE)=0,"",VLOOKUP($A349,EU_Extra!$A:$AD,COLUMN(EU_Extra!M$3),FALSE)),"")</f>
        <v/>
      </c>
      <c r="O349" s="3" t="str">
        <f>IFERROR(IF(VLOOKUP($A349,EU_Extra!$A:$AD,COLUMN(EU_Extra!N$3),FALSE)=0,"",VLOOKUP($A349,EU_Extra!$A:$AD,COLUMN(EU_Extra!N$3),FALSE)),"")</f>
        <v/>
      </c>
      <c r="P349" s="3" t="str">
        <f>IFERROR(IF(VLOOKUP($A349,EU_Extra!$A:$AD,COLUMN(EU_Extra!O$3),FALSE)=0,"",VLOOKUP($A349,EU_Extra!$A:$AD,COLUMN(EU_Extra!O$3),FALSE)),"")</f>
        <v/>
      </c>
      <c r="Q349" s="3" t="str">
        <f>IFERROR(IF(VLOOKUP($A349,EU_Extra!$A:$AD,COLUMN(EU_Extra!P$3),FALSE)=0,"",VLOOKUP($A349,EU_Extra!$A:$AD,COLUMN(EU_Extra!P$3),FALSE)),"")</f>
        <v/>
      </c>
      <c r="R349" s="3" t="str">
        <f>IFERROR(IF(VLOOKUP($A349,EU_Extra!$A:$AD,COLUMN(EU_Extra!Q$3),FALSE)=0,"",VLOOKUP($A349,EU_Extra!$A:$AD,COLUMN(EU_Extra!Q$3),FALSE)),"")</f>
        <v/>
      </c>
      <c r="S349" s="3" t="str">
        <f>IFERROR(IF(VLOOKUP($A349,EU_Extra!$A:$AD,COLUMN(EU_Extra!R$3),FALSE)=0,"",VLOOKUP($A349,EU_Extra!$A:$AD,COLUMN(EU_Extra!R$3),FALSE)),"")</f>
        <v/>
      </c>
      <c r="T349" s="3" t="str">
        <f>IFERROR(IF(VLOOKUP($A349,EU_Extra!$A:$AD,COLUMN(EU_Extra!S$3),FALSE)=0,"",VLOOKUP($A349,EU_Extra!$A:$AD,COLUMN(EU_Extra!S$3),FALSE)),"")</f>
        <v/>
      </c>
      <c r="U349" s="3" t="str">
        <f>IFERROR(IF(VLOOKUP($A349,EU_Extra!$A:$AD,COLUMN(EU_Extra!T$3),FALSE)=0,"",VLOOKUP($A349,EU_Extra!$A:$AD,COLUMN(EU_Extra!T$3),FALSE)),"")</f>
        <v/>
      </c>
      <c r="V349" s="3" t="str">
        <f>IFERROR(IF(VLOOKUP($A349,EU_Extra!$A:$AD,COLUMN(EU_Extra!U$3),FALSE)=0,"",VLOOKUP($A349,EU_Extra!$A:$AD,COLUMN(EU_Extra!U$3),FALSE)),"")</f>
        <v/>
      </c>
      <c r="W349" s="3" t="str">
        <f>IFERROR(IF(VLOOKUP($A349,EU_Extra!$A:$AD,COLUMN(EU_Extra!V$3),FALSE)=0,"",VLOOKUP($A349,EU_Extra!$A:$AD,COLUMN(EU_Extra!V$3),FALSE)),"")</f>
        <v/>
      </c>
      <c r="X349" s="3" t="str">
        <f>IFERROR(IF(VLOOKUP($A349,EU_Extra!$A:$AD,COLUMN(EU_Extra!W$3),FALSE)=0,"",VLOOKUP($A349,EU_Extra!$A:$AD,COLUMN(EU_Extra!W$3),FALSE)),"")</f>
        <v/>
      </c>
      <c r="Y349" s="1" t="str">
        <f>IFERROR(IF(VLOOKUP($A349,EU_Extra!$A:$AD,COLUMN(EU_Extra!X$3),FALSE)=0,"",VLOOKUP($A349,EU_Extra!$A:$AD,COLUMN(EU_Extra!X$3),FALSE)),"")</f>
        <v/>
      </c>
      <c r="AA349" s="157" t="str">
        <f t="shared" si="88"/>
        <v/>
      </c>
      <c r="AB349" s="3" t="str">
        <f t="shared" si="89"/>
        <v/>
      </c>
      <c r="AC349" s="3"/>
      <c r="AD349" s="3" t="str">
        <f t="shared" si="90"/>
        <v/>
      </c>
      <c r="AE349" s="3" t="str">
        <f t="shared" si="91"/>
        <v/>
      </c>
      <c r="AJ349" s="1" t="str">
        <f>IFERROR(IF(VLOOKUP($A349,EU_Extra!$A:$AD,COLUMN(EU_Extra!AC$3),FALSE)=0,"",VLOOKUP($A349,EU_Extra!$A:$AD,COLUMN(EU_Extra!AC$3),FALSE)),"")</f>
        <v/>
      </c>
      <c r="AK349" s="1" t="str">
        <f>IFERROR(IF(VLOOKUP($A349,EU_Extra!$A:$AD,COLUMN(EU_Extra!AD$3),FALSE)=0,"",VLOOKUP($A349,EU_Extra!$A:$AD,COLUMN(EU_Extra!AD$3),FALSE)),"")</f>
        <v/>
      </c>
      <c r="AO349" s="85"/>
      <c r="AP349" s="2"/>
      <c r="AQ349" s="2"/>
      <c r="AR349" s="2"/>
      <c r="AS349" s="3"/>
      <c r="AT349" s="3"/>
    </row>
    <row r="350" spans="1:46">
      <c r="A350" s="85"/>
      <c r="B350" s="2"/>
      <c r="C350" s="2"/>
      <c r="D350" s="3"/>
      <c r="E350" s="3"/>
      <c r="F350" s="3" t="str">
        <f>IFERROR(IF(VLOOKUP($A350,EU_Extra!$A:$AD,COLUMN(EU_Extra!E$3),FALSE)=0,"",VLOOKUP($A350,EU_Extra!$A:$AD,COLUMN(EU_Extra!E$3),FALSE)),"")</f>
        <v/>
      </c>
      <c r="G350" s="3" t="str">
        <f>IFERROR(IF(VLOOKUP($A350,EU_Extra!$A:$AD,COLUMN(EU_Extra!F$3),FALSE)=0,"",VLOOKUP($A350,EU_Extra!$A:$AD,COLUMN(EU_Extra!F$3),FALSE)),"")</f>
        <v/>
      </c>
      <c r="H350" s="3" t="str">
        <f>IFERROR(IF(VLOOKUP($A350,EU_Extra!$A:$AD,COLUMN(EU_Extra!G$3),FALSE)=0,"",VLOOKUP($A350,EU_Extra!$A:$AD,COLUMN(EU_Extra!G$3),FALSE)),"")</f>
        <v/>
      </c>
      <c r="I350" s="3" t="str">
        <f>IFERROR(IF(VLOOKUP($A350,EU_Extra!$A:$AD,COLUMN(EU_Extra!H$3),FALSE)=0,"",VLOOKUP($A350,EU_Extra!$A:$AD,COLUMN(EU_Extra!H$3),FALSE)),"")</f>
        <v/>
      </c>
      <c r="J350" s="3" t="str">
        <f>IFERROR(IF(VLOOKUP($A350,EU_Extra!$A:$AD,COLUMN(EU_Extra!I$3),FALSE)=0,"",VLOOKUP($A350,EU_Extra!$A:$AD,COLUMN(EU_Extra!I$3),FALSE)),"")</f>
        <v/>
      </c>
      <c r="K350" s="3" t="str">
        <f>IFERROR(IF(VLOOKUP($A350,EU_Extra!$A:$AD,COLUMN(EU_Extra!J$3),FALSE)=0,"",VLOOKUP($A350,EU_Extra!$A:$AD,COLUMN(EU_Extra!J$3),FALSE)),"")</f>
        <v/>
      </c>
      <c r="L350" s="3" t="str">
        <f>IFERROR(IF(VLOOKUP($A350,EU_Extra!$A:$AD,COLUMN(EU_Extra!K$3),FALSE)=0,"",VLOOKUP($A350,EU_Extra!$A:$AD,COLUMN(EU_Extra!K$3),FALSE)),"")</f>
        <v/>
      </c>
      <c r="M350" s="3" t="str">
        <f>IFERROR(IF(VLOOKUP($A350,EU_Extra!$A:$AD,COLUMN(EU_Extra!L$3),FALSE)=0,"",VLOOKUP($A350,EU_Extra!$A:$AD,COLUMN(EU_Extra!L$3),FALSE)),"")</f>
        <v/>
      </c>
      <c r="N350" s="3" t="str">
        <f>IFERROR(IF(VLOOKUP($A350,EU_Extra!$A:$AD,COLUMN(EU_Extra!M$3),FALSE)=0,"",VLOOKUP($A350,EU_Extra!$A:$AD,COLUMN(EU_Extra!M$3),FALSE)),"")</f>
        <v/>
      </c>
      <c r="O350" s="3" t="str">
        <f>IFERROR(IF(VLOOKUP($A350,EU_Extra!$A:$AD,COLUMN(EU_Extra!N$3),FALSE)=0,"",VLOOKUP($A350,EU_Extra!$A:$AD,COLUMN(EU_Extra!N$3),FALSE)),"")</f>
        <v/>
      </c>
      <c r="P350" s="3" t="str">
        <f>IFERROR(IF(VLOOKUP($A350,EU_Extra!$A:$AD,COLUMN(EU_Extra!O$3),FALSE)=0,"",VLOOKUP($A350,EU_Extra!$A:$AD,COLUMN(EU_Extra!O$3),FALSE)),"")</f>
        <v/>
      </c>
      <c r="Q350" s="3" t="str">
        <f>IFERROR(IF(VLOOKUP($A350,EU_Extra!$A:$AD,COLUMN(EU_Extra!P$3),FALSE)=0,"",VLOOKUP($A350,EU_Extra!$A:$AD,COLUMN(EU_Extra!P$3),FALSE)),"")</f>
        <v/>
      </c>
      <c r="R350" s="3" t="str">
        <f>IFERROR(IF(VLOOKUP($A350,EU_Extra!$A:$AD,COLUMN(EU_Extra!Q$3),FALSE)=0,"",VLOOKUP($A350,EU_Extra!$A:$AD,COLUMN(EU_Extra!Q$3),FALSE)),"")</f>
        <v/>
      </c>
      <c r="S350" s="3" t="str">
        <f>IFERROR(IF(VLOOKUP($A350,EU_Extra!$A:$AD,COLUMN(EU_Extra!R$3),FALSE)=0,"",VLOOKUP($A350,EU_Extra!$A:$AD,COLUMN(EU_Extra!R$3),FALSE)),"")</f>
        <v/>
      </c>
      <c r="T350" s="3" t="str">
        <f>IFERROR(IF(VLOOKUP($A350,EU_Extra!$A:$AD,COLUMN(EU_Extra!S$3),FALSE)=0,"",VLOOKUP($A350,EU_Extra!$A:$AD,COLUMN(EU_Extra!S$3),FALSE)),"")</f>
        <v/>
      </c>
      <c r="U350" s="3" t="str">
        <f>IFERROR(IF(VLOOKUP($A350,EU_Extra!$A:$AD,COLUMN(EU_Extra!T$3),FALSE)=0,"",VLOOKUP($A350,EU_Extra!$A:$AD,COLUMN(EU_Extra!T$3),FALSE)),"")</f>
        <v/>
      </c>
      <c r="V350" s="3" t="str">
        <f>IFERROR(IF(VLOOKUP($A350,EU_Extra!$A:$AD,COLUMN(EU_Extra!U$3),FALSE)=0,"",VLOOKUP($A350,EU_Extra!$A:$AD,COLUMN(EU_Extra!U$3),FALSE)),"")</f>
        <v/>
      </c>
      <c r="W350" s="3" t="str">
        <f>IFERROR(IF(VLOOKUP($A350,EU_Extra!$A:$AD,COLUMN(EU_Extra!V$3),FALSE)=0,"",VLOOKUP($A350,EU_Extra!$A:$AD,COLUMN(EU_Extra!V$3),FALSE)),"")</f>
        <v/>
      </c>
      <c r="X350" s="3" t="str">
        <f>IFERROR(IF(VLOOKUP($A350,EU_Extra!$A:$AD,COLUMN(EU_Extra!W$3),FALSE)=0,"",VLOOKUP($A350,EU_Extra!$A:$AD,COLUMN(EU_Extra!W$3),FALSE)),"")</f>
        <v/>
      </c>
      <c r="Y350" s="1" t="str">
        <f>IFERROR(IF(VLOOKUP($A350,EU_Extra!$A:$AD,COLUMN(EU_Extra!X$3),FALSE)=0,"",VLOOKUP($A350,EU_Extra!$A:$AD,COLUMN(EU_Extra!X$3),FALSE)),"")</f>
        <v/>
      </c>
      <c r="AA350" s="157" t="str">
        <f t="shared" si="88"/>
        <v/>
      </c>
      <c r="AB350" s="3" t="str">
        <f t="shared" si="89"/>
        <v/>
      </c>
      <c r="AC350" s="3"/>
      <c r="AD350" s="3" t="str">
        <f t="shared" si="90"/>
        <v/>
      </c>
      <c r="AE350" s="3" t="str">
        <f t="shared" si="91"/>
        <v/>
      </c>
      <c r="AJ350" s="1" t="str">
        <f>IFERROR(IF(VLOOKUP($A350,EU_Extra!$A:$AD,COLUMN(EU_Extra!AC$3),FALSE)=0,"",VLOOKUP($A350,EU_Extra!$A:$AD,COLUMN(EU_Extra!AC$3),FALSE)),"")</f>
        <v/>
      </c>
      <c r="AK350" s="1" t="str">
        <f>IFERROR(IF(VLOOKUP($A350,EU_Extra!$A:$AD,COLUMN(EU_Extra!AD$3),FALSE)=0,"",VLOOKUP($A350,EU_Extra!$A:$AD,COLUMN(EU_Extra!AD$3),FALSE)),"")</f>
        <v/>
      </c>
      <c r="AO350" s="85"/>
      <c r="AP350" s="2"/>
      <c r="AQ350" s="2"/>
      <c r="AR350" s="2"/>
      <c r="AS350" s="3"/>
      <c r="AT350" s="3"/>
    </row>
    <row r="351" spans="1:46">
      <c r="A351" s="85"/>
      <c r="B351" s="2"/>
      <c r="C351" s="2"/>
      <c r="D351" s="3"/>
      <c r="E351" s="3"/>
      <c r="F351" s="3" t="str">
        <f>IFERROR(IF(VLOOKUP($A351,EU_Extra!$A:$AD,COLUMN(EU_Extra!E$3),FALSE)=0,"",VLOOKUP($A351,EU_Extra!$A:$AD,COLUMN(EU_Extra!E$3),FALSE)),"")</f>
        <v/>
      </c>
      <c r="G351" s="3" t="str">
        <f>IFERROR(IF(VLOOKUP($A351,EU_Extra!$A:$AD,COLUMN(EU_Extra!F$3),FALSE)=0,"",VLOOKUP($A351,EU_Extra!$A:$AD,COLUMN(EU_Extra!F$3),FALSE)),"")</f>
        <v/>
      </c>
      <c r="H351" s="3" t="str">
        <f>IFERROR(IF(VLOOKUP($A351,EU_Extra!$A:$AD,COLUMN(EU_Extra!G$3),FALSE)=0,"",VLOOKUP($A351,EU_Extra!$A:$AD,COLUMN(EU_Extra!G$3),FALSE)),"")</f>
        <v/>
      </c>
      <c r="I351" s="3" t="str">
        <f>IFERROR(IF(VLOOKUP($A351,EU_Extra!$A:$AD,COLUMN(EU_Extra!H$3),FALSE)=0,"",VLOOKUP($A351,EU_Extra!$A:$AD,COLUMN(EU_Extra!H$3),FALSE)),"")</f>
        <v/>
      </c>
      <c r="J351" s="3" t="str">
        <f>IFERROR(IF(VLOOKUP($A351,EU_Extra!$A:$AD,COLUMN(EU_Extra!I$3),FALSE)=0,"",VLOOKUP($A351,EU_Extra!$A:$AD,COLUMN(EU_Extra!I$3),FALSE)),"")</f>
        <v/>
      </c>
      <c r="K351" s="3" t="str">
        <f>IFERROR(IF(VLOOKUP($A351,EU_Extra!$A:$AD,COLUMN(EU_Extra!J$3),FALSE)=0,"",VLOOKUP($A351,EU_Extra!$A:$AD,COLUMN(EU_Extra!J$3),FALSE)),"")</f>
        <v/>
      </c>
      <c r="L351" s="3" t="str">
        <f>IFERROR(IF(VLOOKUP($A351,EU_Extra!$A:$AD,COLUMN(EU_Extra!K$3),FALSE)=0,"",VLOOKUP($A351,EU_Extra!$A:$AD,COLUMN(EU_Extra!K$3),FALSE)),"")</f>
        <v/>
      </c>
      <c r="M351" s="3" t="str">
        <f>IFERROR(IF(VLOOKUP($A351,EU_Extra!$A:$AD,COLUMN(EU_Extra!L$3),FALSE)=0,"",VLOOKUP($A351,EU_Extra!$A:$AD,COLUMN(EU_Extra!L$3),FALSE)),"")</f>
        <v/>
      </c>
      <c r="N351" s="3" t="str">
        <f>IFERROR(IF(VLOOKUP($A351,EU_Extra!$A:$AD,COLUMN(EU_Extra!M$3),FALSE)=0,"",VLOOKUP($A351,EU_Extra!$A:$AD,COLUMN(EU_Extra!M$3),FALSE)),"")</f>
        <v/>
      </c>
      <c r="O351" s="3" t="str">
        <f>IFERROR(IF(VLOOKUP($A351,EU_Extra!$A:$AD,COLUMN(EU_Extra!N$3),FALSE)=0,"",VLOOKUP($A351,EU_Extra!$A:$AD,COLUMN(EU_Extra!N$3),FALSE)),"")</f>
        <v/>
      </c>
      <c r="P351" s="3" t="str">
        <f>IFERROR(IF(VLOOKUP($A351,EU_Extra!$A:$AD,COLUMN(EU_Extra!O$3),FALSE)=0,"",VLOOKUP($A351,EU_Extra!$A:$AD,COLUMN(EU_Extra!O$3),FALSE)),"")</f>
        <v/>
      </c>
      <c r="Q351" s="3" t="str">
        <f>IFERROR(IF(VLOOKUP($A351,EU_Extra!$A:$AD,COLUMN(EU_Extra!P$3),FALSE)=0,"",VLOOKUP($A351,EU_Extra!$A:$AD,COLUMN(EU_Extra!P$3),FALSE)),"")</f>
        <v/>
      </c>
      <c r="R351" s="3" t="str">
        <f>IFERROR(IF(VLOOKUP($A351,EU_Extra!$A:$AD,COLUMN(EU_Extra!Q$3),FALSE)=0,"",VLOOKUP($A351,EU_Extra!$A:$AD,COLUMN(EU_Extra!Q$3),FALSE)),"")</f>
        <v/>
      </c>
      <c r="S351" s="3" t="str">
        <f>IFERROR(IF(VLOOKUP($A351,EU_Extra!$A:$AD,COLUMN(EU_Extra!R$3),FALSE)=0,"",VLOOKUP($A351,EU_Extra!$A:$AD,COLUMN(EU_Extra!R$3),FALSE)),"")</f>
        <v/>
      </c>
      <c r="T351" s="3" t="str">
        <f>IFERROR(IF(VLOOKUP($A351,EU_Extra!$A:$AD,COLUMN(EU_Extra!S$3),FALSE)=0,"",VLOOKUP($A351,EU_Extra!$A:$AD,COLUMN(EU_Extra!S$3),FALSE)),"")</f>
        <v/>
      </c>
      <c r="U351" s="3" t="str">
        <f>IFERROR(IF(VLOOKUP($A351,EU_Extra!$A:$AD,COLUMN(EU_Extra!T$3),FALSE)=0,"",VLOOKUP($A351,EU_Extra!$A:$AD,COLUMN(EU_Extra!T$3),FALSE)),"")</f>
        <v/>
      </c>
      <c r="V351" s="3" t="str">
        <f>IFERROR(IF(VLOOKUP($A351,EU_Extra!$A:$AD,COLUMN(EU_Extra!U$3),FALSE)=0,"",VLOOKUP($A351,EU_Extra!$A:$AD,COLUMN(EU_Extra!U$3),FALSE)),"")</f>
        <v/>
      </c>
      <c r="W351" s="3" t="str">
        <f>IFERROR(IF(VLOOKUP($A351,EU_Extra!$A:$AD,COLUMN(EU_Extra!V$3),FALSE)=0,"",VLOOKUP($A351,EU_Extra!$A:$AD,COLUMN(EU_Extra!V$3),FALSE)),"")</f>
        <v/>
      </c>
      <c r="X351" s="3" t="str">
        <f>IFERROR(IF(VLOOKUP($A351,EU_Extra!$A:$AD,COLUMN(EU_Extra!W$3),FALSE)=0,"",VLOOKUP($A351,EU_Extra!$A:$AD,COLUMN(EU_Extra!W$3),FALSE)),"")</f>
        <v/>
      </c>
      <c r="Y351" s="1" t="str">
        <f>IFERROR(IF(VLOOKUP($A351,EU_Extra!$A:$AD,COLUMN(EU_Extra!X$3),FALSE)=0,"",VLOOKUP($A351,EU_Extra!$A:$AD,COLUMN(EU_Extra!X$3),FALSE)),"")</f>
        <v/>
      </c>
      <c r="AA351" s="157" t="str">
        <f t="shared" si="88"/>
        <v/>
      </c>
      <c r="AB351" s="3" t="str">
        <f t="shared" si="89"/>
        <v/>
      </c>
      <c r="AC351" s="3"/>
      <c r="AD351" s="3" t="str">
        <f t="shared" si="90"/>
        <v/>
      </c>
      <c r="AE351" s="3" t="str">
        <f t="shared" si="91"/>
        <v/>
      </c>
      <c r="AJ351" s="1" t="str">
        <f>IFERROR(IF(VLOOKUP($A351,EU_Extra!$A:$AD,COLUMN(EU_Extra!AC$3),FALSE)=0,"",VLOOKUP($A351,EU_Extra!$A:$AD,COLUMN(EU_Extra!AC$3),FALSE)),"")</f>
        <v/>
      </c>
      <c r="AK351" s="1" t="str">
        <f>IFERROR(IF(VLOOKUP($A351,EU_Extra!$A:$AD,COLUMN(EU_Extra!AD$3),FALSE)=0,"",VLOOKUP($A351,EU_Extra!$A:$AD,COLUMN(EU_Extra!AD$3),FALSE)),"")</f>
        <v/>
      </c>
      <c r="AO351" s="85"/>
      <c r="AP351" s="2"/>
      <c r="AQ351" s="2"/>
      <c r="AR351" s="2"/>
      <c r="AS351" s="3"/>
      <c r="AT351" s="3"/>
    </row>
    <row r="352" spans="1:46">
      <c r="A352" s="85"/>
      <c r="B352" s="2"/>
      <c r="C352" s="2"/>
      <c r="D352" s="3"/>
      <c r="E352" s="3"/>
      <c r="F352" s="3" t="str">
        <f>IFERROR(IF(VLOOKUP($A352,EU_Extra!$A:$AD,COLUMN(EU_Extra!E$3),FALSE)=0,"",VLOOKUP($A352,EU_Extra!$A:$AD,COLUMN(EU_Extra!E$3),FALSE)),"")</f>
        <v/>
      </c>
      <c r="G352" s="3" t="str">
        <f>IFERROR(IF(VLOOKUP($A352,EU_Extra!$A:$AD,COLUMN(EU_Extra!F$3),FALSE)=0,"",VLOOKUP($A352,EU_Extra!$A:$AD,COLUMN(EU_Extra!F$3),FALSE)),"")</f>
        <v/>
      </c>
      <c r="H352" s="3" t="str">
        <f>IFERROR(IF(VLOOKUP($A352,EU_Extra!$A:$AD,COLUMN(EU_Extra!G$3),FALSE)=0,"",VLOOKUP($A352,EU_Extra!$A:$AD,COLUMN(EU_Extra!G$3),FALSE)),"")</f>
        <v/>
      </c>
      <c r="I352" s="3" t="str">
        <f>IFERROR(IF(VLOOKUP($A352,EU_Extra!$A:$AD,COLUMN(EU_Extra!H$3),FALSE)=0,"",VLOOKUP($A352,EU_Extra!$A:$AD,COLUMN(EU_Extra!H$3),FALSE)),"")</f>
        <v/>
      </c>
      <c r="J352" s="3" t="str">
        <f>IFERROR(IF(VLOOKUP($A352,EU_Extra!$A:$AD,COLUMN(EU_Extra!I$3),FALSE)=0,"",VLOOKUP($A352,EU_Extra!$A:$AD,COLUMN(EU_Extra!I$3),FALSE)),"")</f>
        <v/>
      </c>
      <c r="K352" s="3" t="str">
        <f>IFERROR(IF(VLOOKUP($A352,EU_Extra!$A:$AD,COLUMN(EU_Extra!J$3),FALSE)=0,"",VLOOKUP($A352,EU_Extra!$A:$AD,COLUMN(EU_Extra!J$3),FALSE)),"")</f>
        <v/>
      </c>
      <c r="L352" s="3" t="str">
        <f>IFERROR(IF(VLOOKUP($A352,EU_Extra!$A:$AD,COLUMN(EU_Extra!K$3),FALSE)=0,"",VLOOKUP($A352,EU_Extra!$A:$AD,COLUMN(EU_Extra!K$3),FALSE)),"")</f>
        <v/>
      </c>
      <c r="M352" s="3" t="str">
        <f>IFERROR(IF(VLOOKUP($A352,EU_Extra!$A:$AD,COLUMN(EU_Extra!L$3),FALSE)=0,"",VLOOKUP($A352,EU_Extra!$A:$AD,COLUMN(EU_Extra!L$3),FALSE)),"")</f>
        <v/>
      </c>
      <c r="N352" s="3" t="str">
        <f>IFERROR(IF(VLOOKUP($A352,EU_Extra!$A:$AD,COLUMN(EU_Extra!M$3),FALSE)=0,"",VLOOKUP($A352,EU_Extra!$A:$AD,COLUMN(EU_Extra!M$3),FALSE)),"")</f>
        <v/>
      </c>
      <c r="O352" s="3" t="str">
        <f>IFERROR(IF(VLOOKUP($A352,EU_Extra!$A:$AD,COLUMN(EU_Extra!N$3),FALSE)=0,"",VLOOKUP($A352,EU_Extra!$A:$AD,COLUMN(EU_Extra!N$3),FALSE)),"")</f>
        <v/>
      </c>
      <c r="P352" s="3" t="str">
        <f>IFERROR(IF(VLOOKUP($A352,EU_Extra!$A:$AD,COLUMN(EU_Extra!O$3),FALSE)=0,"",VLOOKUP($A352,EU_Extra!$A:$AD,COLUMN(EU_Extra!O$3),FALSE)),"")</f>
        <v/>
      </c>
      <c r="Q352" s="3" t="str">
        <f>IFERROR(IF(VLOOKUP($A352,EU_Extra!$A:$AD,COLUMN(EU_Extra!P$3),FALSE)=0,"",VLOOKUP($A352,EU_Extra!$A:$AD,COLUMN(EU_Extra!P$3),FALSE)),"")</f>
        <v/>
      </c>
      <c r="R352" s="3" t="str">
        <f>IFERROR(IF(VLOOKUP($A352,EU_Extra!$A:$AD,COLUMN(EU_Extra!Q$3),FALSE)=0,"",VLOOKUP($A352,EU_Extra!$A:$AD,COLUMN(EU_Extra!Q$3),FALSE)),"")</f>
        <v/>
      </c>
      <c r="S352" s="3" t="str">
        <f>IFERROR(IF(VLOOKUP($A352,EU_Extra!$A:$AD,COLUMN(EU_Extra!R$3),FALSE)=0,"",VLOOKUP($A352,EU_Extra!$A:$AD,COLUMN(EU_Extra!R$3),FALSE)),"")</f>
        <v/>
      </c>
      <c r="T352" s="3" t="str">
        <f>IFERROR(IF(VLOOKUP($A352,EU_Extra!$A:$AD,COLUMN(EU_Extra!S$3),FALSE)=0,"",VLOOKUP($A352,EU_Extra!$A:$AD,COLUMN(EU_Extra!S$3),FALSE)),"")</f>
        <v/>
      </c>
      <c r="U352" s="3" t="str">
        <f>IFERROR(IF(VLOOKUP($A352,EU_Extra!$A:$AD,COLUMN(EU_Extra!T$3),FALSE)=0,"",VLOOKUP($A352,EU_Extra!$A:$AD,COLUMN(EU_Extra!T$3),FALSE)),"")</f>
        <v/>
      </c>
      <c r="V352" s="3" t="str">
        <f>IFERROR(IF(VLOOKUP($A352,EU_Extra!$A:$AD,COLUMN(EU_Extra!U$3),FALSE)=0,"",VLOOKUP($A352,EU_Extra!$A:$AD,COLUMN(EU_Extra!U$3),FALSE)),"")</f>
        <v/>
      </c>
      <c r="W352" s="3" t="str">
        <f>IFERROR(IF(VLOOKUP($A352,EU_Extra!$A:$AD,COLUMN(EU_Extra!V$3),FALSE)=0,"",VLOOKUP($A352,EU_Extra!$A:$AD,COLUMN(EU_Extra!V$3),FALSE)),"")</f>
        <v/>
      </c>
      <c r="X352" s="3" t="str">
        <f>IFERROR(IF(VLOOKUP($A352,EU_Extra!$A:$AD,COLUMN(EU_Extra!W$3),FALSE)=0,"",VLOOKUP($A352,EU_Extra!$A:$AD,COLUMN(EU_Extra!W$3),FALSE)),"")</f>
        <v/>
      </c>
      <c r="Y352" s="1" t="str">
        <f>IFERROR(IF(VLOOKUP($A352,EU_Extra!$A:$AD,COLUMN(EU_Extra!X$3),FALSE)=0,"",VLOOKUP($A352,EU_Extra!$A:$AD,COLUMN(EU_Extra!X$3),FALSE)),"")</f>
        <v/>
      </c>
      <c r="AA352" s="157" t="str">
        <f t="shared" si="88"/>
        <v/>
      </c>
      <c r="AB352" s="3" t="str">
        <f t="shared" si="89"/>
        <v/>
      </c>
      <c r="AC352" s="3"/>
      <c r="AD352" s="3" t="str">
        <f t="shared" si="90"/>
        <v/>
      </c>
      <c r="AE352" s="3" t="str">
        <f t="shared" si="91"/>
        <v/>
      </c>
      <c r="AJ352" s="1" t="str">
        <f>IFERROR(IF(VLOOKUP($A352,EU_Extra!$A:$AD,COLUMN(EU_Extra!AC$3),FALSE)=0,"",VLOOKUP($A352,EU_Extra!$A:$AD,COLUMN(EU_Extra!AC$3),FALSE)),"")</f>
        <v/>
      </c>
      <c r="AK352" s="1" t="str">
        <f>IFERROR(IF(VLOOKUP($A352,EU_Extra!$A:$AD,COLUMN(EU_Extra!AD$3),FALSE)=0,"",VLOOKUP($A352,EU_Extra!$A:$AD,COLUMN(EU_Extra!AD$3),FALSE)),"")</f>
        <v/>
      </c>
      <c r="AO352" s="85"/>
      <c r="AP352" s="2"/>
      <c r="AQ352" s="2"/>
      <c r="AR352" s="2"/>
      <c r="AS352" s="3"/>
      <c r="AT352" s="3"/>
    </row>
    <row r="353" spans="1:46">
      <c r="A353" s="85"/>
      <c r="B353" s="2"/>
      <c r="C353" s="2"/>
      <c r="D353" s="3"/>
      <c r="E353" s="3"/>
      <c r="F353" s="3" t="str">
        <f>IFERROR(IF(VLOOKUP($A353,EU_Extra!$A:$AD,COLUMN(EU_Extra!E$3),FALSE)=0,"",VLOOKUP($A353,EU_Extra!$A:$AD,COLUMN(EU_Extra!E$3),FALSE)),"")</f>
        <v/>
      </c>
      <c r="G353" s="3" t="str">
        <f>IFERROR(IF(VLOOKUP($A353,EU_Extra!$A:$AD,COLUMN(EU_Extra!F$3),FALSE)=0,"",VLOOKUP($A353,EU_Extra!$A:$AD,COLUMN(EU_Extra!F$3),FALSE)),"")</f>
        <v/>
      </c>
      <c r="H353" s="3" t="str">
        <f>IFERROR(IF(VLOOKUP($A353,EU_Extra!$A:$AD,COLUMN(EU_Extra!G$3),FALSE)=0,"",VLOOKUP($A353,EU_Extra!$A:$AD,COLUMN(EU_Extra!G$3),FALSE)),"")</f>
        <v/>
      </c>
      <c r="I353" s="3" t="str">
        <f>IFERROR(IF(VLOOKUP($A353,EU_Extra!$A:$AD,COLUMN(EU_Extra!H$3),FALSE)=0,"",VLOOKUP($A353,EU_Extra!$A:$AD,COLUMN(EU_Extra!H$3),FALSE)),"")</f>
        <v/>
      </c>
      <c r="J353" s="3" t="str">
        <f>IFERROR(IF(VLOOKUP($A353,EU_Extra!$A:$AD,COLUMN(EU_Extra!I$3),FALSE)=0,"",VLOOKUP($A353,EU_Extra!$A:$AD,COLUMN(EU_Extra!I$3),FALSE)),"")</f>
        <v/>
      </c>
      <c r="K353" s="3" t="str">
        <f>IFERROR(IF(VLOOKUP($A353,EU_Extra!$A:$AD,COLUMN(EU_Extra!J$3),FALSE)=0,"",VLOOKUP($A353,EU_Extra!$A:$AD,COLUMN(EU_Extra!J$3),FALSE)),"")</f>
        <v/>
      </c>
      <c r="L353" s="3" t="str">
        <f>IFERROR(IF(VLOOKUP($A353,EU_Extra!$A:$AD,COLUMN(EU_Extra!K$3),FALSE)=0,"",VLOOKUP($A353,EU_Extra!$A:$AD,COLUMN(EU_Extra!K$3),FALSE)),"")</f>
        <v/>
      </c>
      <c r="M353" s="3" t="str">
        <f>IFERROR(IF(VLOOKUP($A353,EU_Extra!$A:$AD,COLUMN(EU_Extra!L$3),FALSE)=0,"",VLOOKUP($A353,EU_Extra!$A:$AD,COLUMN(EU_Extra!L$3),FALSE)),"")</f>
        <v/>
      </c>
      <c r="N353" s="3" t="str">
        <f>IFERROR(IF(VLOOKUP($A353,EU_Extra!$A:$AD,COLUMN(EU_Extra!M$3),FALSE)=0,"",VLOOKUP($A353,EU_Extra!$A:$AD,COLUMN(EU_Extra!M$3),FALSE)),"")</f>
        <v/>
      </c>
      <c r="O353" s="3" t="str">
        <f>IFERROR(IF(VLOOKUP($A353,EU_Extra!$A:$AD,COLUMN(EU_Extra!N$3),FALSE)=0,"",VLOOKUP($A353,EU_Extra!$A:$AD,COLUMN(EU_Extra!N$3),FALSE)),"")</f>
        <v/>
      </c>
      <c r="P353" s="3" t="str">
        <f>IFERROR(IF(VLOOKUP($A353,EU_Extra!$A:$AD,COLUMN(EU_Extra!O$3),FALSE)=0,"",VLOOKUP($A353,EU_Extra!$A:$AD,COLUMN(EU_Extra!O$3),FALSE)),"")</f>
        <v/>
      </c>
      <c r="Q353" s="3" t="str">
        <f>IFERROR(IF(VLOOKUP($A353,EU_Extra!$A:$AD,COLUMN(EU_Extra!P$3),FALSE)=0,"",VLOOKUP($A353,EU_Extra!$A:$AD,COLUMN(EU_Extra!P$3),FALSE)),"")</f>
        <v/>
      </c>
      <c r="R353" s="3" t="str">
        <f>IFERROR(IF(VLOOKUP($A353,EU_Extra!$A:$AD,COLUMN(EU_Extra!Q$3),FALSE)=0,"",VLOOKUP($A353,EU_Extra!$A:$AD,COLUMN(EU_Extra!Q$3),FALSE)),"")</f>
        <v/>
      </c>
      <c r="S353" s="3" t="str">
        <f>IFERROR(IF(VLOOKUP($A353,EU_Extra!$A:$AD,COLUMN(EU_Extra!R$3),FALSE)=0,"",VLOOKUP($A353,EU_Extra!$A:$AD,COLUMN(EU_Extra!R$3),FALSE)),"")</f>
        <v/>
      </c>
      <c r="T353" s="3" t="str">
        <f>IFERROR(IF(VLOOKUP($A353,EU_Extra!$A:$AD,COLUMN(EU_Extra!S$3),FALSE)=0,"",VLOOKUP($A353,EU_Extra!$A:$AD,COLUMN(EU_Extra!S$3),FALSE)),"")</f>
        <v/>
      </c>
      <c r="U353" s="3" t="str">
        <f>IFERROR(IF(VLOOKUP($A353,EU_Extra!$A:$AD,COLUMN(EU_Extra!T$3),FALSE)=0,"",VLOOKUP($A353,EU_Extra!$A:$AD,COLUMN(EU_Extra!T$3),FALSE)),"")</f>
        <v/>
      </c>
      <c r="V353" s="3" t="str">
        <f>IFERROR(IF(VLOOKUP($A353,EU_Extra!$A:$AD,COLUMN(EU_Extra!U$3),FALSE)=0,"",VLOOKUP($A353,EU_Extra!$A:$AD,COLUMN(EU_Extra!U$3),FALSE)),"")</f>
        <v/>
      </c>
      <c r="W353" s="3" t="str">
        <f>IFERROR(IF(VLOOKUP($A353,EU_Extra!$A:$AD,COLUMN(EU_Extra!V$3),FALSE)=0,"",VLOOKUP($A353,EU_Extra!$A:$AD,COLUMN(EU_Extra!V$3),FALSE)),"")</f>
        <v/>
      </c>
      <c r="X353" s="3" t="str">
        <f>IFERROR(IF(VLOOKUP($A353,EU_Extra!$A:$AD,COLUMN(EU_Extra!W$3),FALSE)=0,"",VLOOKUP($A353,EU_Extra!$A:$AD,COLUMN(EU_Extra!W$3),FALSE)),"")</f>
        <v/>
      </c>
      <c r="Y353" s="1" t="str">
        <f>IFERROR(IF(VLOOKUP($A353,EU_Extra!$A:$AD,COLUMN(EU_Extra!X$3),FALSE)=0,"",VLOOKUP($A353,EU_Extra!$A:$AD,COLUMN(EU_Extra!X$3),FALSE)),"")</f>
        <v/>
      </c>
      <c r="AA353" s="157" t="str">
        <f t="shared" si="88"/>
        <v/>
      </c>
      <c r="AB353" s="3" t="str">
        <f t="shared" si="89"/>
        <v/>
      </c>
      <c r="AC353" s="3"/>
      <c r="AD353" s="3" t="str">
        <f t="shared" si="90"/>
        <v/>
      </c>
      <c r="AE353" s="3" t="str">
        <f t="shared" si="91"/>
        <v/>
      </c>
      <c r="AJ353" s="1" t="str">
        <f>IFERROR(IF(VLOOKUP($A353,EU_Extra!$A:$AD,COLUMN(EU_Extra!AC$3),FALSE)=0,"",VLOOKUP($A353,EU_Extra!$A:$AD,COLUMN(EU_Extra!AC$3),FALSE)),"")</f>
        <v/>
      </c>
      <c r="AK353" s="1" t="str">
        <f>IFERROR(IF(VLOOKUP($A353,EU_Extra!$A:$AD,COLUMN(EU_Extra!AD$3),FALSE)=0,"",VLOOKUP($A353,EU_Extra!$A:$AD,COLUMN(EU_Extra!AD$3),FALSE)),"")</f>
        <v/>
      </c>
      <c r="AO353" s="85"/>
      <c r="AP353" s="2"/>
      <c r="AQ353" s="2"/>
      <c r="AR353" s="2"/>
      <c r="AS353" s="3"/>
      <c r="AT353" s="3"/>
    </row>
    <row r="354" spans="1:46">
      <c r="A354" s="85"/>
      <c r="B354" s="2"/>
      <c r="C354" s="2"/>
      <c r="D354" s="3"/>
      <c r="E354" s="3"/>
      <c r="F354" s="3" t="str">
        <f>IFERROR(IF(VLOOKUP($A354,EU_Extra!$A:$AD,COLUMN(EU_Extra!E$3),FALSE)=0,"",VLOOKUP($A354,EU_Extra!$A:$AD,COLUMN(EU_Extra!E$3),FALSE)),"")</f>
        <v/>
      </c>
      <c r="G354" s="3" t="str">
        <f>IFERROR(IF(VLOOKUP($A354,EU_Extra!$A:$AD,COLUMN(EU_Extra!F$3),FALSE)=0,"",VLOOKUP($A354,EU_Extra!$A:$AD,COLUMN(EU_Extra!F$3),FALSE)),"")</f>
        <v/>
      </c>
      <c r="H354" s="3" t="str">
        <f>IFERROR(IF(VLOOKUP($A354,EU_Extra!$A:$AD,COLUMN(EU_Extra!G$3),FALSE)=0,"",VLOOKUP($A354,EU_Extra!$A:$AD,COLUMN(EU_Extra!G$3),FALSE)),"")</f>
        <v/>
      </c>
      <c r="I354" s="3" t="str">
        <f>IFERROR(IF(VLOOKUP($A354,EU_Extra!$A:$AD,COLUMN(EU_Extra!H$3),FALSE)=0,"",VLOOKUP($A354,EU_Extra!$A:$AD,COLUMN(EU_Extra!H$3),FALSE)),"")</f>
        <v/>
      </c>
      <c r="J354" s="3" t="str">
        <f>IFERROR(IF(VLOOKUP($A354,EU_Extra!$A:$AD,COLUMN(EU_Extra!I$3),FALSE)=0,"",VLOOKUP($A354,EU_Extra!$A:$AD,COLUMN(EU_Extra!I$3),FALSE)),"")</f>
        <v/>
      </c>
      <c r="K354" s="3" t="str">
        <f>IFERROR(IF(VLOOKUP($A354,EU_Extra!$A:$AD,COLUMN(EU_Extra!J$3),FALSE)=0,"",VLOOKUP($A354,EU_Extra!$A:$AD,COLUMN(EU_Extra!J$3),FALSE)),"")</f>
        <v/>
      </c>
      <c r="L354" s="3" t="str">
        <f>IFERROR(IF(VLOOKUP($A354,EU_Extra!$A:$AD,COLUMN(EU_Extra!K$3),FALSE)=0,"",VLOOKUP($A354,EU_Extra!$A:$AD,COLUMN(EU_Extra!K$3),FALSE)),"")</f>
        <v/>
      </c>
      <c r="M354" s="3" t="str">
        <f>IFERROR(IF(VLOOKUP($A354,EU_Extra!$A:$AD,COLUMN(EU_Extra!L$3),FALSE)=0,"",VLOOKUP($A354,EU_Extra!$A:$AD,COLUMN(EU_Extra!L$3),FALSE)),"")</f>
        <v/>
      </c>
      <c r="N354" s="3" t="str">
        <f>IFERROR(IF(VLOOKUP($A354,EU_Extra!$A:$AD,COLUMN(EU_Extra!M$3),FALSE)=0,"",VLOOKUP($A354,EU_Extra!$A:$AD,COLUMN(EU_Extra!M$3),FALSE)),"")</f>
        <v/>
      </c>
      <c r="O354" s="3" t="str">
        <f>IFERROR(IF(VLOOKUP($A354,EU_Extra!$A:$AD,COLUMN(EU_Extra!N$3),FALSE)=0,"",VLOOKUP($A354,EU_Extra!$A:$AD,COLUMN(EU_Extra!N$3),FALSE)),"")</f>
        <v/>
      </c>
      <c r="P354" s="3" t="str">
        <f>IFERROR(IF(VLOOKUP($A354,EU_Extra!$A:$AD,COLUMN(EU_Extra!O$3),FALSE)=0,"",VLOOKUP($A354,EU_Extra!$A:$AD,COLUMN(EU_Extra!O$3),FALSE)),"")</f>
        <v/>
      </c>
      <c r="Q354" s="3" t="str">
        <f>IFERROR(IF(VLOOKUP($A354,EU_Extra!$A:$AD,COLUMN(EU_Extra!P$3),FALSE)=0,"",VLOOKUP($A354,EU_Extra!$A:$AD,COLUMN(EU_Extra!P$3),FALSE)),"")</f>
        <v/>
      </c>
      <c r="R354" s="3" t="str">
        <f>IFERROR(IF(VLOOKUP($A354,EU_Extra!$A:$AD,COLUMN(EU_Extra!Q$3),FALSE)=0,"",VLOOKUP($A354,EU_Extra!$A:$AD,COLUMN(EU_Extra!Q$3),FALSE)),"")</f>
        <v/>
      </c>
      <c r="S354" s="3" t="str">
        <f>IFERROR(IF(VLOOKUP($A354,EU_Extra!$A:$AD,COLUMN(EU_Extra!R$3),FALSE)=0,"",VLOOKUP($A354,EU_Extra!$A:$AD,COLUMN(EU_Extra!R$3),FALSE)),"")</f>
        <v/>
      </c>
      <c r="T354" s="3" t="str">
        <f>IFERROR(IF(VLOOKUP($A354,EU_Extra!$A:$AD,COLUMN(EU_Extra!S$3),FALSE)=0,"",VLOOKUP($A354,EU_Extra!$A:$AD,COLUMN(EU_Extra!S$3),FALSE)),"")</f>
        <v/>
      </c>
      <c r="U354" s="3" t="str">
        <f>IFERROR(IF(VLOOKUP($A354,EU_Extra!$A:$AD,COLUMN(EU_Extra!T$3),FALSE)=0,"",VLOOKUP($A354,EU_Extra!$A:$AD,COLUMN(EU_Extra!T$3),FALSE)),"")</f>
        <v/>
      </c>
      <c r="V354" s="3" t="str">
        <f>IFERROR(IF(VLOOKUP($A354,EU_Extra!$A:$AD,COLUMN(EU_Extra!U$3),FALSE)=0,"",VLOOKUP($A354,EU_Extra!$A:$AD,COLUMN(EU_Extra!U$3),FALSE)),"")</f>
        <v/>
      </c>
      <c r="W354" s="3" t="str">
        <f>IFERROR(IF(VLOOKUP($A354,EU_Extra!$A:$AD,COLUMN(EU_Extra!V$3),FALSE)=0,"",VLOOKUP($A354,EU_Extra!$A:$AD,COLUMN(EU_Extra!V$3),FALSE)),"")</f>
        <v/>
      </c>
      <c r="X354" s="3" t="str">
        <f>IFERROR(IF(VLOOKUP($A354,EU_Extra!$A:$AD,COLUMN(EU_Extra!W$3),FALSE)=0,"",VLOOKUP($A354,EU_Extra!$A:$AD,COLUMN(EU_Extra!W$3),FALSE)),"")</f>
        <v/>
      </c>
      <c r="Y354" s="1" t="str">
        <f>IFERROR(IF(VLOOKUP($A354,EU_Extra!$A:$AD,COLUMN(EU_Extra!X$3),FALSE)=0,"",VLOOKUP($A354,EU_Extra!$A:$AD,COLUMN(EU_Extra!X$3),FALSE)),"")</f>
        <v/>
      </c>
      <c r="AA354" s="157" t="str">
        <f t="shared" si="88"/>
        <v/>
      </c>
      <c r="AB354" s="3" t="str">
        <f t="shared" si="89"/>
        <v/>
      </c>
      <c r="AC354" s="3"/>
      <c r="AD354" s="3" t="str">
        <f t="shared" si="90"/>
        <v/>
      </c>
      <c r="AE354" s="3" t="str">
        <f t="shared" si="91"/>
        <v/>
      </c>
      <c r="AJ354" s="1" t="str">
        <f>IFERROR(IF(VLOOKUP($A354,EU_Extra!$A:$AD,COLUMN(EU_Extra!AC$3),FALSE)=0,"",VLOOKUP($A354,EU_Extra!$A:$AD,COLUMN(EU_Extra!AC$3),FALSE)),"")</f>
        <v/>
      </c>
      <c r="AK354" s="1" t="str">
        <f>IFERROR(IF(VLOOKUP($A354,EU_Extra!$A:$AD,COLUMN(EU_Extra!AD$3),FALSE)=0,"",VLOOKUP($A354,EU_Extra!$A:$AD,COLUMN(EU_Extra!AD$3),FALSE)),"")</f>
        <v/>
      </c>
      <c r="AO354" s="85"/>
      <c r="AP354" s="2"/>
      <c r="AQ354" s="2"/>
      <c r="AR354" s="2"/>
      <c r="AS354" s="3"/>
      <c r="AT354" s="3"/>
    </row>
    <row r="355" spans="1:46">
      <c r="A355" s="85"/>
      <c r="B355" s="2"/>
      <c r="C355" s="2"/>
      <c r="D355" s="3"/>
      <c r="E355" s="3"/>
      <c r="F355" s="3" t="str">
        <f>IFERROR(IF(VLOOKUP($A355,EU_Extra!$A:$AD,COLUMN(EU_Extra!E$3),FALSE)=0,"",VLOOKUP($A355,EU_Extra!$A:$AD,COLUMN(EU_Extra!E$3),FALSE)),"")</f>
        <v/>
      </c>
      <c r="G355" s="3" t="str">
        <f>IFERROR(IF(VLOOKUP($A355,EU_Extra!$A:$AD,COLUMN(EU_Extra!F$3),FALSE)=0,"",VLOOKUP($A355,EU_Extra!$A:$AD,COLUMN(EU_Extra!F$3),FALSE)),"")</f>
        <v/>
      </c>
      <c r="H355" s="3" t="str">
        <f>IFERROR(IF(VLOOKUP($A355,EU_Extra!$A:$AD,COLUMN(EU_Extra!G$3),FALSE)=0,"",VLOOKUP($A355,EU_Extra!$A:$AD,COLUMN(EU_Extra!G$3),FALSE)),"")</f>
        <v/>
      </c>
      <c r="I355" s="3" t="str">
        <f>IFERROR(IF(VLOOKUP($A355,EU_Extra!$A:$AD,COLUMN(EU_Extra!H$3),FALSE)=0,"",VLOOKUP($A355,EU_Extra!$A:$AD,COLUMN(EU_Extra!H$3),FALSE)),"")</f>
        <v/>
      </c>
      <c r="J355" s="3" t="str">
        <f>IFERROR(IF(VLOOKUP($A355,EU_Extra!$A:$AD,COLUMN(EU_Extra!I$3),FALSE)=0,"",VLOOKUP($A355,EU_Extra!$A:$AD,COLUMN(EU_Extra!I$3),FALSE)),"")</f>
        <v/>
      </c>
      <c r="K355" s="3" t="str">
        <f>IFERROR(IF(VLOOKUP($A355,EU_Extra!$A:$AD,COLUMN(EU_Extra!J$3),FALSE)=0,"",VLOOKUP($A355,EU_Extra!$A:$AD,COLUMN(EU_Extra!J$3),FALSE)),"")</f>
        <v/>
      </c>
      <c r="L355" s="3" t="str">
        <f>IFERROR(IF(VLOOKUP($A355,EU_Extra!$A:$AD,COLUMN(EU_Extra!K$3),FALSE)=0,"",VLOOKUP($A355,EU_Extra!$A:$AD,COLUMN(EU_Extra!K$3),FALSE)),"")</f>
        <v/>
      </c>
      <c r="M355" s="3" t="str">
        <f>IFERROR(IF(VLOOKUP($A355,EU_Extra!$A:$AD,COLUMN(EU_Extra!L$3),FALSE)=0,"",VLOOKUP($A355,EU_Extra!$A:$AD,COLUMN(EU_Extra!L$3),FALSE)),"")</f>
        <v/>
      </c>
      <c r="N355" s="3" t="str">
        <f>IFERROR(IF(VLOOKUP($A355,EU_Extra!$A:$AD,COLUMN(EU_Extra!M$3),FALSE)=0,"",VLOOKUP($A355,EU_Extra!$A:$AD,COLUMN(EU_Extra!M$3),FALSE)),"")</f>
        <v/>
      </c>
      <c r="O355" s="3" t="str">
        <f>IFERROR(IF(VLOOKUP($A355,EU_Extra!$A:$AD,COLUMN(EU_Extra!N$3),FALSE)=0,"",VLOOKUP($A355,EU_Extra!$A:$AD,COLUMN(EU_Extra!N$3),FALSE)),"")</f>
        <v/>
      </c>
      <c r="P355" s="3" t="str">
        <f>IFERROR(IF(VLOOKUP($A355,EU_Extra!$A:$AD,COLUMN(EU_Extra!O$3),FALSE)=0,"",VLOOKUP($A355,EU_Extra!$A:$AD,COLUMN(EU_Extra!O$3),FALSE)),"")</f>
        <v/>
      </c>
      <c r="Q355" s="3" t="str">
        <f>IFERROR(IF(VLOOKUP($A355,EU_Extra!$A:$AD,COLUMN(EU_Extra!P$3),FALSE)=0,"",VLOOKUP($A355,EU_Extra!$A:$AD,COLUMN(EU_Extra!P$3),FALSE)),"")</f>
        <v/>
      </c>
      <c r="R355" s="3" t="str">
        <f>IFERROR(IF(VLOOKUP($A355,EU_Extra!$A:$AD,COLUMN(EU_Extra!Q$3),FALSE)=0,"",VLOOKUP($A355,EU_Extra!$A:$AD,COLUMN(EU_Extra!Q$3),FALSE)),"")</f>
        <v/>
      </c>
      <c r="S355" s="3" t="str">
        <f>IFERROR(IF(VLOOKUP($A355,EU_Extra!$A:$AD,COLUMN(EU_Extra!R$3),FALSE)=0,"",VLOOKUP($A355,EU_Extra!$A:$AD,COLUMN(EU_Extra!R$3),FALSE)),"")</f>
        <v/>
      </c>
      <c r="T355" s="3" t="str">
        <f>IFERROR(IF(VLOOKUP($A355,EU_Extra!$A:$AD,COLUMN(EU_Extra!S$3),FALSE)=0,"",VLOOKUP($A355,EU_Extra!$A:$AD,COLUMN(EU_Extra!S$3),FALSE)),"")</f>
        <v/>
      </c>
      <c r="U355" s="3" t="str">
        <f>IFERROR(IF(VLOOKUP($A355,EU_Extra!$A:$AD,COLUMN(EU_Extra!T$3),FALSE)=0,"",VLOOKUP($A355,EU_Extra!$A:$AD,COLUMN(EU_Extra!T$3),FALSE)),"")</f>
        <v/>
      </c>
      <c r="V355" s="3" t="str">
        <f>IFERROR(IF(VLOOKUP($A355,EU_Extra!$A:$AD,COLUMN(EU_Extra!U$3),FALSE)=0,"",VLOOKUP($A355,EU_Extra!$A:$AD,COLUMN(EU_Extra!U$3),FALSE)),"")</f>
        <v/>
      </c>
      <c r="W355" s="3" t="str">
        <f>IFERROR(IF(VLOOKUP($A355,EU_Extra!$A:$AD,COLUMN(EU_Extra!V$3),FALSE)=0,"",VLOOKUP($A355,EU_Extra!$A:$AD,COLUMN(EU_Extra!V$3),FALSE)),"")</f>
        <v/>
      </c>
      <c r="X355" s="3" t="str">
        <f>IFERROR(IF(VLOOKUP($A355,EU_Extra!$A:$AD,COLUMN(EU_Extra!W$3),FALSE)=0,"",VLOOKUP($A355,EU_Extra!$A:$AD,COLUMN(EU_Extra!W$3),FALSE)),"")</f>
        <v/>
      </c>
      <c r="Y355" s="1" t="str">
        <f>IFERROR(IF(VLOOKUP($A355,EU_Extra!$A:$AD,COLUMN(EU_Extra!X$3),FALSE)=0,"",VLOOKUP($A355,EU_Extra!$A:$AD,COLUMN(EU_Extra!X$3),FALSE)),"")</f>
        <v/>
      </c>
      <c r="AA355" s="157" t="str">
        <f t="shared" si="88"/>
        <v/>
      </c>
      <c r="AB355" s="3" t="str">
        <f t="shared" si="89"/>
        <v/>
      </c>
      <c r="AC355" s="3"/>
      <c r="AD355" s="3" t="str">
        <f t="shared" si="90"/>
        <v/>
      </c>
      <c r="AE355" s="3" t="str">
        <f t="shared" si="91"/>
        <v/>
      </c>
      <c r="AJ355" s="1" t="str">
        <f>IFERROR(IF(VLOOKUP($A355,EU_Extra!$A:$AD,COLUMN(EU_Extra!AC$3),FALSE)=0,"",VLOOKUP($A355,EU_Extra!$A:$AD,COLUMN(EU_Extra!AC$3),FALSE)),"")</f>
        <v/>
      </c>
      <c r="AK355" s="1" t="str">
        <f>IFERROR(IF(VLOOKUP($A355,EU_Extra!$A:$AD,COLUMN(EU_Extra!AD$3),FALSE)=0,"",VLOOKUP($A355,EU_Extra!$A:$AD,COLUMN(EU_Extra!AD$3),FALSE)),"")</f>
        <v/>
      </c>
      <c r="AO355" s="85"/>
      <c r="AP355" s="2"/>
      <c r="AQ355" s="2"/>
      <c r="AR355" s="2"/>
      <c r="AS355" s="3"/>
      <c r="AT355" s="3"/>
    </row>
    <row r="356" spans="1:46">
      <c r="A356" s="85"/>
      <c r="B356" s="2"/>
      <c r="C356" s="2"/>
      <c r="D356" s="3"/>
      <c r="E356" s="3"/>
      <c r="F356" s="3" t="str">
        <f>IFERROR(IF(VLOOKUP($A356,EU_Extra!$A:$AD,COLUMN(EU_Extra!E$3),FALSE)=0,"",VLOOKUP($A356,EU_Extra!$A:$AD,COLUMN(EU_Extra!E$3),FALSE)),"")</f>
        <v/>
      </c>
      <c r="G356" s="3" t="str">
        <f>IFERROR(IF(VLOOKUP($A356,EU_Extra!$A:$AD,COLUMN(EU_Extra!F$3),FALSE)=0,"",VLOOKUP($A356,EU_Extra!$A:$AD,COLUMN(EU_Extra!F$3),FALSE)),"")</f>
        <v/>
      </c>
      <c r="H356" s="3" t="str">
        <f>IFERROR(IF(VLOOKUP($A356,EU_Extra!$A:$AD,COLUMN(EU_Extra!G$3),FALSE)=0,"",VLOOKUP($A356,EU_Extra!$A:$AD,COLUMN(EU_Extra!G$3),FALSE)),"")</f>
        <v/>
      </c>
      <c r="I356" s="3" t="str">
        <f>IFERROR(IF(VLOOKUP($A356,EU_Extra!$A:$AD,COLUMN(EU_Extra!H$3),FALSE)=0,"",VLOOKUP($A356,EU_Extra!$A:$AD,COLUMN(EU_Extra!H$3),FALSE)),"")</f>
        <v/>
      </c>
      <c r="J356" s="3" t="str">
        <f>IFERROR(IF(VLOOKUP($A356,EU_Extra!$A:$AD,COLUMN(EU_Extra!I$3),FALSE)=0,"",VLOOKUP($A356,EU_Extra!$A:$AD,COLUMN(EU_Extra!I$3),FALSE)),"")</f>
        <v/>
      </c>
      <c r="K356" s="3" t="str">
        <f>IFERROR(IF(VLOOKUP($A356,EU_Extra!$A:$AD,COLUMN(EU_Extra!J$3),FALSE)=0,"",VLOOKUP($A356,EU_Extra!$A:$AD,COLUMN(EU_Extra!J$3),FALSE)),"")</f>
        <v/>
      </c>
      <c r="L356" s="3" t="str">
        <f>IFERROR(IF(VLOOKUP($A356,EU_Extra!$A:$AD,COLUMN(EU_Extra!K$3),FALSE)=0,"",VLOOKUP($A356,EU_Extra!$A:$AD,COLUMN(EU_Extra!K$3),FALSE)),"")</f>
        <v/>
      </c>
      <c r="M356" s="3" t="str">
        <f>IFERROR(IF(VLOOKUP($A356,EU_Extra!$A:$AD,COLUMN(EU_Extra!L$3),FALSE)=0,"",VLOOKUP($A356,EU_Extra!$A:$AD,COLUMN(EU_Extra!L$3),FALSE)),"")</f>
        <v/>
      </c>
      <c r="N356" s="3" t="str">
        <f>IFERROR(IF(VLOOKUP($A356,EU_Extra!$A:$AD,COLUMN(EU_Extra!M$3),FALSE)=0,"",VLOOKUP($A356,EU_Extra!$A:$AD,COLUMN(EU_Extra!M$3),FALSE)),"")</f>
        <v/>
      </c>
      <c r="O356" s="3" t="str">
        <f>IFERROR(IF(VLOOKUP($A356,EU_Extra!$A:$AD,COLUMN(EU_Extra!N$3),FALSE)=0,"",VLOOKUP($A356,EU_Extra!$A:$AD,COLUMN(EU_Extra!N$3),FALSE)),"")</f>
        <v/>
      </c>
      <c r="P356" s="3" t="str">
        <f>IFERROR(IF(VLOOKUP($A356,EU_Extra!$A:$AD,COLUMN(EU_Extra!O$3),FALSE)=0,"",VLOOKUP($A356,EU_Extra!$A:$AD,COLUMN(EU_Extra!O$3),FALSE)),"")</f>
        <v/>
      </c>
      <c r="Q356" s="3" t="str">
        <f>IFERROR(IF(VLOOKUP($A356,EU_Extra!$A:$AD,COLUMN(EU_Extra!P$3),FALSE)=0,"",VLOOKUP($A356,EU_Extra!$A:$AD,COLUMN(EU_Extra!P$3),FALSE)),"")</f>
        <v/>
      </c>
      <c r="R356" s="3" t="str">
        <f>IFERROR(IF(VLOOKUP($A356,EU_Extra!$A:$AD,COLUMN(EU_Extra!Q$3),FALSE)=0,"",VLOOKUP($A356,EU_Extra!$A:$AD,COLUMN(EU_Extra!Q$3),FALSE)),"")</f>
        <v/>
      </c>
      <c r="S356" s="3" t="str">
        <f>IFERROR(IF(VLOOKUP($A356,EU_Extra!$A:$AD,COLUMN(EU_Extra!R$3),FALSE)=0,"",VLOOKUP($A356,EU_Extra!$A:$AD,COLUMN(EU_Extra!R$3),FALSE)),"")</f>
        <v/>
      </c>
      <c r="T356" s="3" t="str">
        <f>IFERROR(IF(VLOOKUP($A356,EU_Extra!$A:$AD,COLUMN(EU_Extra!S$3),FALSE)=0,"",VLOOKUP($A356,EU_Extra!$A:$AD,COLUMN(EU_Extra!S$3),FALSE)),"")</f>
        <v/>
      </c>
      <c r="U356" s="3" t="str">
        <f>IFERROR(IF(VLOOKUP($A356,EU_Extra!$A:$AD,COLUMN(EU_Extra!T$3),FALSE)=0,"",VLOOKUP($A356,EU_Extra!$A:$AD,COLUMN(EU_Extra!T$3),FALSE)),"")</f>
        <v/>
      </c>
      <c r="V356" s="3" t="str">
        <f>IFERROR(IF(VLOOKUP($A356,EU_Extra!$A:$AD,COLUMN(EU_Extra!U$3),FALSE)=0,"",VLOOKUP($A356,EU_Extra!$A:$AD,COLUMN(EU_Extra!U$3),FALSE)),"")</f>
        <v/>
      </c>
      <c r="W356" s="3" t="str">
        <f>IFERROR(IF(VLOOKUP($A356,EU_Extra!$A:$AD,COLUMN(EU_Extra!V$3),FALSE)=0,"",VLOOKUP($A356,EU_Extra!$A:$AD,COLUMN(EU_Extra!V$3),FALSE)),"")</f>
        <v/>
      </c>
      <c r="X356" s="3" t="str">
        <f>IFERROR(IF(VLOOKUP($A356,EU_Extra!$A:$AD,COLUMN(EU_Extra!W$3),FALSE)=0,"",VLOOKUP($A356,EU_Extra!$A:$AD,COLUMN(EU_Extra!W$3),FALSE)),"")</f>
        <v/>
      </c>
      <c r="Y356" s="1" t="str">
        <f>IFERROR(IF(VLOOKUP($A356,EU_Extra!$A:$AD,COLUMN(EU_Extra!X$3),FALSE)=0,"",VLOOKUP($A356,EU_Extra!$A:$AD,COLUMN(EU_Extra!X$3),FALSE)),"")</f>
        <v/>
      </c>
      <c r="AA356" s="157" t="str">
        <f t="shared" si="88"/>
        <v/>
      </c>
      <c r="AB356" s="3" t="str">
        <f t="shared" si="89"/>
        <v/>
      </c>
      <c r="AC356" s="3"/>
      <c r="AD356" s="3" t="str">
        <f t="shared" si="90"/>
        <v/>
      </c>
      <c r="AE356" s="3" t="str">
        <f t="shared" si="91"/>
        <v/>
      </c>
      <c r="AJ356" s="1" t="str">
        <f>IFERROR(IF(VLOOKUP($A356,EU_Extra!$A:$AD,COLUMN(EU_Extra!AC$3),FALSE)=0,"",VLOOKUP($A356,EU_Extra!$A:$AD,COLUMN(EU_Extra!AC$3),FALSE)),"")</f>
        <v/>
      </c>
      <c r="AK356" s="1" t="str">
        <f>IFERROR(IF(VLOOKUP($A356,EU_Extra!$A:$AD,COLUMN(EU_Extra!AD$3),FALSE)=0,"",VLOOKUP($A356,EU_Extra!$A:$AD,COLUMN(EU_Extra!AD$3),FALSE)),"")</f>
        <v/>
      </c>
      <c r="AO356" s="85"/>
      <c r="AP356" s="2"/>
      <c r="AQ356" s="2"/>
      <c r="AR356" s="2"/>
      <c r="AS356" s="3"/>
      <c r="AT356" s="3"/>
    </row>
    <row r="357" spans="1:46">
      <c r="A357" s="85"/>
      <c r="B357" s="2"/>
      <c r="C357" s="2"/>
      <c r="D357" s="3"/>
      <c r="E357" s="3"/>
      <c r="F357" s="3" t="str">
        <f>IFERROR(IF(VLOOKUP($A357,EU_Extra!$A:$AD,COLUMN(EU_Extra!E$3),FALSE)=0,"",VLOOKUP($A357,EU_Extra!$A:$AD,COLUMN(EU_Extra!E$3),FALSE)),"")</f>
        <v/>
      </c>
      <c r="G357" s="3" t="str">
        <f>IFERROR(IF(VLOOKUP($A357,EU_Extra!$A:$AD,COLUMN(EU_Extra!F$3),FALSE)=0,"",VLOOKUP($A357,EU_Extra!$A:$AD,COLUMN(EU_Extra!F$3),FALSE)),"")</f>
        <v/>
      </c>
      <c r="H357" s="3" t="str">
        <f>IFERROR(IF(VLOOKUP($A357,EU_Extra!$A:$AD,COLUMN(EU_Extra!G$3),FALSE)=0,"",VLOOKUP($A357,EU_Extra!$A:$AD,COLUMN(EU_Extra!G$3),FALSE)),"")</f>
        <v/>
      </c>
      <c r="I357" s="3" t="str">
        <f>IFERROR(IF(VLOOKUP($A357,EU_Extra!$A:$AD,COLUMN(EU_Extra!H$3),FALSE)=0,"",VLOOKUP($A357,EU_Extra!$A:$AD,COLUMN(EU_Extra!H$3),FALSE)),"")</f>
        <v/>
      </c>
      <c r="J357" s="3" t="str">
        <f>IFERROR(IF(VLOOKUP($A357,EU_Extra!$A:$AD,COLUMN(EU_Extra!I$3),FALSE)=0,"",VLOOKUP($A357,EU_Extra!$A:$AD,COLUMN(EU_Extra!I$3),FALSE)),"")</f>
        <v/>
      </c>
      <c r="K357" s="3" t="str">
        <f>IFERROR(IF(VLOOKUP($A357,EU_Extra!$A:$AD,COLUMN(EU_Extra!J$3),FALSE)=0,"",VLOOKUP($A357,EU_Extra!$A:$AD,COLUMN(EU_Extra!J$3),FALSE)),"")</f>
        <v/>
      </c>
      <c r="L357" s="3" t="str">
        <f>IFERROR(IF(VLOOKUP($A357,EU_Extra!$A:$AD,COLUMN(EU_Extra!K$3),FALSE)=0,"",VLOOKUP($A357,EU_Extra!$A:$AD,COLUMN(EU_Extra!K$3),FALSE)),"")</f>
        <v/>
      </c>
      <c r="M357" s="3" t="str">
        <f>IFERROR(IF(VLOOKUP($A357,EU_Extra!$A:$AD,COLUMN(EU_Extra!L$3),FALSE)=0,"",VLOOKUP($A357,EU_Extra!$A:$AD,COLUMN(EU_Extra!L$3),FALSE)),"")</f>
        <v/>
      </c>
      <c r="N357" s="3" t="str">
        <f>IFERROR(IF(VLOOKUP($A357,EU_Extra!$A:$AD,COLUMN(EU_Extra!M$3),FALSE)=0,"",VLOOKUP($A357,EU_Extra!$A:$AD,COLUMN(EU_Extra!M$3),FALSE)),"")</f>
        <v/>
      </c>
      <c r="O357" s="3" t="str">
        <f>IFERROR(IF(VLOOKUP($A357,EU_Extra!$A:$AD,COLUMN(EU_Extra!N$3),FALSE)=0,"",VLOOKUP($A357,EU_Extra!$A:$AD,COLUMN(EU_Extra!N$3),FALSE)),"")</f>
        <v/>
      </c>
      <c r="P357" s="3" t="str">
        <f>IFERROR(IF(VLOOKUP($A357,EU_Extra!$A:$AD,COLUMN(EU_Extra!O$3),FALSE)=0,"",VLOOKUP($A357,EU_Extra!$A:$AD,COLUMN(EU_Extra!O$3),FALSE)),"")</f>
        <v/>
      </c>
      <c r="Q357" s="3" t="str">
        <f>IFERROR(IF(VLOOKUP($A357,EU_Extra!$A:$AD,COLUMN(EU_Extra!P$3),FALSE)=0,"",VLOOKUP($A357,EU_Extra!$A:$AD,COLUMN(EU_Extra!P$3),FALSE)),"")</f>
        <v/>
      </c>
      <c r="R357" s="3" t="str">
        <f>IFERROR(IF(VLOOKUP($A357,EU_Extra!$A:$AD,COLUMN(EU_Extra!Q$3),FALSE)=0,"",VLOOKUP($A357,EU_Extra!$A:$AD,COLUMN(EU_Extra!Q$3),FALSE)),"")</f>
        <v/>
      </c>
      <c r="S357" s="3" t="str">
        <f>IFERROR(IF(VLOOKUP($A357,EU_Extra!$A:$AD,COLUMN(EU_Extra!R$3),FALSE)=0,"",VLOOKUP($A357,EU_Extra!$A:$AD,COLUMN(EU_Extra!R$3),FALSE)),"")</f>
        <v/>
      </c>
      <c r="T357" s="3" t="str">
        <f>IFERROR(IF(VLOOKUP($A357,EU_Extra!$A:$AD,COLUMN(EU_Extra!S$3),FALSE)=0,"",VLOOKUP($A357,EU_Extra!$A:$AD,COLUMN(EU_Extra!S$3),FALSE)),"")</f>
        <v/>
      </c>
      <c r="U357" s="3" t="str">
        <f>IFERROR(IF(VLOOKUP($A357,EU_Extra!$A:$AD,COLUMN(EU_Extra!T$3),FALSE)=0,"",VLOOKUP($A357,EU_Extra!$A:$AD,COLUMN(EU_Extra!T$3),FALSE)),"")</f>
        <v/>
      </c>
      <c r="V357" s="3" t="str">
        <f>IFERROR(IF(VLOOKUP($A357,EU_Extra!$A:$AD,COLUMN(EU_Extra!U$3),FALSE)=0,"",VLOOKUP($A357,EU_Extra!$A:$AD,COLUMN(EU_Extra!U$3),FALSE)),"")</f>
        <v/>
      </c>
      <c r="W357" s="3" t="str">
        <f>IFERROR(IF(VLOOKUP($A357,EU_Extra!$A:$AD,COLUMN(EU_Extra!V$3),FALSE)=0,"",VLOOKUP($A357,EU_Extra!$A:$AD,COLUMN(EU_Extra!V$3),FALSE)),"")</f>
        <v/>
      </c>
      <c r="X357" s="3" t="str">
        <f>IFERROR(IF(VLOOKUP($A357,EU_Extra!$A:$AD,COLUMN(EU_Extra!W$3),FALSE)=0,"",VLOOKUP($A357,EU_Extra!$A:$AD,COLUMN(EU_Extra!W$3),FALSE)),"")</f>
        <v/>
      </c>
      <c r="Y357" s="1" t="str">
        <f>IFERROR(IF(VLOOKUP($A357,EU_Extra!$A:$AD,COLUMN(EU_Extra!X$3),FALSE)=0,"",VLOOKUP($A357,EU_Extra!$A:$AD,COLUMN(EU_Extra!X$3),FALSE)),"")</f>
        <v/>
      </c>
      <c r="AA357" s="157" t="str">
        <f t="shared" si="88"/>
        <v/>
      </c>
      <c r="AB357" s="3" t="str">
        <f t="shared" si="89"/>
        <v/>
      </c>
      <c r="AC357" s="3"/>
      <c r="AD357" s="3" t="str">
        <f t="shared" si="90"/>
        <v/>
      </c>
      <c r="AE357" s="3" t="str">
        <f t="shared" si="91"/>
        <v/>
      </c>
      <c r="AJ357" s="1" t="str">
        <f>IFERROR(IF(VLOOKUP($A357,EU_Extra!$A:$AD,COLUMN(EU_Extra!AC$3),FALSE)=0,"",VLOOKUP($A357,EU_Extra!$A:$AD,COLUMN(EU_Extra!AC$3),FALSE)),"")</f>
        <v/>
      </c>
      <c r="AK357" s="1" t="str">
        <f>IFERROR(IF(VLOOKUP($A357,EU_Extra!$A:$AD,COLUMN(EU_Extra!AD$3),FALSE)=0,"",VLOOKUP($A357,EU_Extra!$A:$AD,COLUMN(EU_Extra!AD$3),FALSE)),"")</f>
        <v/>
      </c>
      <c r="AO357" s="85"/>
      <c r="AP357" s="2"/>
      <c r="AQ357" s="2"/>
      <c r="AR357" s="2"/>
      <c r="AS357" s="3"/>
      <c r="AT357" s="3"/>
    </row>
    <row r="358" spans="1:46">
      <c r="A358" s="85"/>
      <c r="B358" s="2"/>
      <c r="C358" s="2"/>
      <c r="D358" s="3"/>
      <c r="E358" s="3"/>
      <c r="F358" s="3" t="str">
        <f>IFERROR(IF(VLOOKUP($A358,EU_Extra!$A:$AD,COLUMN(EU_Extra!E$3),FALSE)=0,"",VLOOKUP($A358,EU_Extra!$A:$AD,COLUMN(EU_Extra!E$3),FALSE)),"")</f>
        <v/>
      </c>
      <c r="G358" s="3" t="str">
        <f>IFERROR(IF(VLOOKUP($A358,EU_Extra!$A:$AD,COLUMN(EU_Extra!F$3),FALSE)=0,"",VLOOKUP($A358,EU_Extra!$A:$AD,COLUMN(EU_Extra!F$3),FALSE)),"")</f>
        <v/>
      </c>
      <c r="H358" s="3" t="str">
        <f>IFERROR(IF(VLOOKUP($A358,EU_Extra!$A:$AD,COLUMN(EU_Extra!G$3),FALSE)=0,"",VLOOKUP($A358,EU_Extra!$A:$AD,COLUMN(EU_Extra!G$3),FALSE)),"")</f>
        <v/>
      </c>
      <c r="I358" s="3" t="str">
        <f>IFERROR(IF(VLOOKUP($A358,EU_Extra!$A:$AD,COLUMN(EU_Extra!H$3),FALSE)=0,"",VLOOKUP($A358,EU_Extra!$A:$AD,COLUMN(EU_Extra!H$3),FALSE)),"")</f>
        <v/>
      </c>
      <c r="J358" s="3" t="str">
        <f>IFERROR(IF(VLOOKUP($A358,EU_Extra!$A:$AD,COLUMN(EU_Extra!I$3),FALSE)=0,"",VLOOKUP($A358,EU_Extra!$A:$AD,COLUMN(EU_Extra!I$3),FALSE)),"")</f>
        <v/>
      </c>
      <c r="K358" s="3" t="str">
        <f>IFERROR(IF(VLOOKUP($A358,EU_Extra!$A:$AD,COLUMN(EU_Extra!J$3),FALSE)=0,"",VLOOKUP($A358,EU_Extra!$A:$AD,COLUMN(EU_Extra!J$3),FALSE)),"")</f>
        <v/>
      </c>
      <c r="L358" s="3" t="str">
        <f>IFERROR(IF(VLOOKUP($A358,EU_Extra!$A:$AD,COLUMN(EU_Extra!K$3),FALSE)=0,"",VLOOKUP($A358,EU_Extra!$A:$AD,COLUMN(EU_Extra!K$3),FALSE)),"")</f>
        <v/>
      </c>
      <c r="M358" s="3" t="str">
        <f>IFERROR(IF(VLOOKUP($A358,EU_Extra!$A:$AD,COLUMN(EU_Extra!L$3),FALSE)=0,"",VLOOKUP($A358,EU_Extra!$A:$AD,COLUMN(EU_Extra!L$3),FALSE)),"")</f>
        <v/>
      </c>
      <c r="N358" s="3" t="str">
        <f>IFERROR(IF(VLOOKUP($A358,EU_Extra!$A:$AD,COLUMN(EU_Extra!M$3),FALSE)=0,"",VLOOKUP($A358,EU_Extra!$A:$AD,COLUMN(EU_Extra!M$3),FALSE)),"")</f>
        <v/>
      </c>
      <c r="O358" s="3" t="str">
        <f>IFERROR(IF(VLOOKUP($A358,EU_Extra!$A:$AD,COLUMN(EU_Extra!N$3),FALSE)=0,"",VLOOKUP($A358,EU_Extra!$A:$AD,COLUMN(EU_Extra!N$3),FALSE)),"")</f>
        <v/>
      </c>
      <c r="P358" s="3" t="str">
        <f>IFERROR(IF(VLOOKUP($A358,EU_Extra!$A:$AD,COLUMN(EU_Extra!O$3),FALSE)=0,"",VLOOKUP($A358,EU_Extra!$A:$AD,COLUMN(EU_Extra!O$3),FALSE)),"")</f>
        <v/>
      </c>
      <c r="Q358" s="3" t="str">
        <f>IFERROR(IF(VLOOKUP($A358,EU_Extra!$A:$AD,COLUMN(EU_Extra!P$3),FALSE)=0,"",VLOOKUP($A358,EU_Extra!$A:$AD,COLUMN(EU_Extra!P$3),FALSE)),"")</f>
        <v/>
      </c>
      <c r="R358" s="3" t="str">
        <f>IFERROR(IF(VLOOKUP($A358,EU_Extra!$A:$AD,COLUMN(EU_Extra!Q$3),FALSE)=0,"",VLOOKUP($A358,EU_Extra!$A:$AD,COLUMN(EU_Extra!Q$3),FALSE)),"")</f>
        <v/>
      </c>
      <c r="S358" s="3" t="str">
        <f>IFERROR(IF(VLOOKUP($A358,EU_Extra!$A:$AD,COLUMN(EU_Extra!R$3),FALSE)=0,"",VLOOKUP($A358,EU_Extra!$A:$AD,COLUMN(EU_Extra!R$3),FALSE)),"")</f>
        <v/>
      </c>
      <c r="T358" s="3" t="str">
        <f>IFERROR(IF(VLOOKUP($A358,EU_Extra!$A:$AD,COLUMN(EU_Extra!S$3),FALSE)=0,"",VLOOKUP($A358,EU_Extra!$A:$AD,COLUMN(EU_Extra!S$3),FALSE)),"")</f>
        <v/>
      </c>
      <c r="U358" s="3" t="str">
        <f>IFERROR(IF(VLOOKUP($A358,EU_Extra!$A:$AD,COLUMN(EU_Extra!T$3),FALSE)=0,"",VLOOKUP($A358,EU_Extra!$A:$AD,COLUMN(EU_Extra!T$3),FALSE)),"")</f>
        <v/>
      </c>
      <c r="V358" s="3" t="str">
        <f>IFERROR(IF(VLOOKUP($A358,EU_Extra!$A:$AD,COLUMN(EU_Extra!U$3),FALSE)=0,"",VLOOKUP($A358,EU_Extra!$A:$AD,COLUMN(EU_Extra!U$3),FALSE)),"")</f>
        <v/>
      </c>
      <c r="W358" s="3" t="str">
        <f>IFERROR(IF(VLOOKUP($A358,EU_Extra!$A:$AD,COLUMN(EU_Extra!V$3),FALSE)=0,"",VLOOKUP($A358,EU_Extra!$A:$AD,COLUMN(EU_Extra!V$3),FALSE)),"")</f>
        <v/>
      </c>
      <c r="X358" s="3" t="str">
        <f>IFERROR(IF(VLOOKUP($A358,EU_Extra!$A:$AD,COLUMN(EU_Extra!W$3),FALSE)=0,"",VLOOKUP($A358,EU_Extra!$A:$AD,COLUMN(EU_Extra!W$3),FALSE)),"")</f>
        <v/>
      </c>
      <c r="Y358" s="1" t="str">
        <f>IFERROR(IF(VLOOKUP($A358,EU_Extra!$A:$AD,COLUMN(EU_Extra!X$3),FALSE)=0,"",VLOOKUP($A358,EU_Extra!$A:$AD,COLUMN(EU_Extra!X$3),FALSE)),"")</f>
        <v/>
      </c>
      <c r="AA358" s="157" t="str">
        <f t="shared" si="88"/>
        <v/>
      </c>
      <c r="AB358" s="3" t="str">
        <f t="shared" si="89"/>
        <v/>
      </c>
      <c r="AC358" s="3"/>
      <c r="AD358" s="3" t="str">
        <f t="shared" si="90"/>
        <v/>
      </c>
      <c r="AE358" s="3" t="str">
        <f t="shared" si="91"/>
        <v/>
      </c>
      <c r="AJ358" s="1" t="str">
        <f>IFERROR(IF(VLOOKUP($A358,EU_Extra!$A:$AD,COLUMN(EU_Extra!AC$3),FALSE)=0,"",VLOOKUP($A358,EU_Extra!$A:$AD,COLUMN(EU_Extra!AC$3),FALSE)),"")</f>
        <v/>
      </c>
      <c r="AK358" s="1" t="str">
        <f>IFERROR(IF(VLOOKUP($A358,EU_Extra!$A:$AD,COLUMN(EU_Extra!AD$3),FALSE)=0,"",VLOOKUP($A358,EU_Extra!$A:$AD,COLUMN(EU_Extra!AD$3),FALSE)),"")</f>
        <v/>
      </c>
      <c r="AO358" s="85"/>
      <c r="AP358" s="2"/>
      <c r="AQ358" s="2"/>
      <c r="AR358" s="2"/>
      <c r="AS358" s="3"/>
      <c r="AT358" s="3"/>
    </row>
    <row r="359" spans="1:46">
      <c r="A359" s="85"/>
      <c r="B359" s="2"/>
      <c r="C359" s="2"/>
      <c r="D359" s="3"/>
      <c r="E359" s="3"/>
      <c r="F359" s="3" t="str">
        <f>IFERROR(IF(VLOOKUP($A359,EU_Extra!$A:$AD,COLUMN(EU_Extra!E$3),FALSE)=0,"",VLOOKUP($A359,EU_Extra!$A:$AD,COLUMN(EU_Extra!E$3),FALSE)),"")</f>
        <v/>
      </c>
      <c r="G359" s="3" t="str">
        <f>IFERROR(IF(VLOOKUP($A359,EU_Extra!$A:$AD,COLUMN(EU_Extra!F$3),FALSE)=0,"",VLOOKUP($A359,EU_Extra!$A:$AD,COLUMN(EU_Extra!F$3),FALSE)),"")</f>
        <v/>
      </c>
      <c r="H359" s="3" t="str">
        <f>IFERROR(IF(VLOOKUP($A359,EU_Extra!$A:$AD,COLUMN(EU_Extra!G$3),FALSE)=0,"",VLOOKUP($A359,EU_Extra!$A:$AD,COLUMN(EU_Extra!G$3),FALSE)),"")</f>
        <v/>
      </c>
      <c r="I359" s="3" t="str">
        <f>IFERROR(IF(VLOOKUP($A359,EU_Extra!$A:$AD,COLUMN(EU_Extra!H$3),FALSE)=0,"",VLOOKUP($A359,EU_Extra!$A:$AD,COLUMN(EU_Extra!H$3),FALSE)),"")</f>
        <v/>
      </c>
      <c r="J359" s="3" t="str">
        <f>IFERROR(IF(VLOOKUP($A359,EU_Extra!$A:$AD,COLUMN(EU_Extra!I$3),FALSE)=0,"",VLOOKUP($A359,EU_Extra!$A:$AD,COLUMN(EU_Extra!I$3),FALSE)),"")</f>
        <v/>
      </c>
      <c r="K359" s="3" t="str">
        <f>IFERROR(IF(VLOOKUP($A359,EU_Extra!$A:$AD,COLUMN(EU_Extra!J$3),FALSE)=0,"",VLOOKUP($A359,EU_Extra!$A:$AD,COLUMN(EU_Extra!J$3),FALSE)),"")</f>
        <v/>
      </c>
      <c r="L359" s="3" t="str">
        <f>IFERROR(IF(VLOOKUP($A359,EU_Extra!$A:$AD,COLUMN(EU_Extra!K$3),FALSE)=0,"",VLOOKUP($A359,EU_Extra!$A:$AD,COLUMN(EU_Extra!K$3),FALSE)),"")</f>
        <v/>
      </c>
      <c r="M359" s="3" t="str">
        <f>IFERROR(IF(VLOOKUP($A359,EU_Extra!$A:$AD,COLUMN(EU_Extra!L$3),FALSE)=0,"",VLOOKUP($A359,EU_Extra!$A:$AD,COLUMN(EU_Extra!L$3),FALSE)),"")</f>
        <v/>
      </c>
      <c r="N359" s="3" t="str">
        <f>IFERROR(IF(VLOOKUP($A359,EU_Extra!$A:$AD,COLUMN(EU_Extra!M$3),FALSE)=0,"",VLOOKUP($A359,EU_Extra!$A:$AD,COLUMN(EU_Extra!M$3),FALSE)),"")</f>
        <v/>
      </c>
      <c r="O359" s="3" t="str">
        <f>IFERROR(IF(VLOOKUP($A359,EU_Extra!$A:$AD,COLUMN(EU_Extra!N$3),FALSE)=0,"",VLOOKUP($A359,EU_Extra!$A:$AD,COLUMN(EU_Extra!N$3),FALSE)),"")</f>
        <v/>
      </c>
      <c r="P359" s="3" t="str">
        <f>IFERROR(IF(VLOOKUP($A359,EU_Extra!$A:$AD,COLUMN(EU_Extra!O$3),FALSE)=0,"",VLOOKUP($A359,EU_Extra!$A:$AD,COLUMN(EU_Extra!O$3),FALSE)),"")</f>
        <v/>
      </c>
      <c r="Q359" s="3" t="str">
        <f>IFERROR(IF(VLOOKUP($A359,EU_Extra!$A:$AD,COLUMN(EU_Extra!P$3),FALSE)=0,"",VLOOKUP($A359,EU_Extra!$A:$AD,COLUMN(EU_Extra!P$3),FALSE)),"")</f>
        <v/>
      </c>
      <c r="R359" s="3" t="str">
        <f>IFERROR(IF(VLOOKUP($A359,EU_Extra!$A:$AD,COLUMN(EU_Extra!Q$3),FALSE)=0,"",VLOOKUP($A359,EU_Extra!$A:$AD,COLUMN(EU_Extra!Q$3),FALSE)),"")</f>
        <v/>
      </c>
      <c r="S359" s="3" t="str">
        <f>IFERROR(IF(VLOOKUP($A359,EU_Extra!$A:$AD,COLUMN(EU_Extra!R$3),FALSE)=0,"",VLOOKUP($A359,EU_Extra!$A:$AD,COLUMN(EU_Extra!R$3),FALSE)),"")</f>
        <v/>
      </c>
      <c r="T359" s="3" t="str">
        <f>IFERROR(IF(VLOOKUP($A359,EU_Extra!$A:$AD,COLUMN(EU_Extra!S$3),FALSE)=0,"",VLOOKUP($A359,EU_Extra!$A:$AD,COLUMN(EU_Extra!S$3),FALSE)),"")</f>
        <v/>
      </c>
      <c r="U359" s="3" t="str">
        <f>IFERROR(IF(VLOOKUP($A359,EU_Extra!$A:$AD,COLUMN(EU_Extra!T$3),FALSE)=0,"",VLOOKUP($A359,EU_Extra!$A:$AD,COLUMN(EU_Extra!T$3),FALSE)),"")</f>
        <v/>
      </c>
      <c r="V359" s="3" t="str">
        <f>IFERROR(IF(VLOOKUP($A359,EU_Extra!$A:$AD,COLUMN(EU_Extra!U$3),FALSE)=0,"",VLOOKUP($A359,EU_Extra!$A:$AD,COLUMN(EU_Extra!U$3),FALSE)),"")</f>
        <v/>
      </c>
      <c r="W359" s="3" t="str">
        <f>IFERROR(IF(VLOOKUP($A359,EU_Extra!$A:$AD,COLUMN(EU_Extra!V$3),FALSE)=0,"",VLOOKUP($A359,EU_Extra!$A:$AD,COLUMN(EU_Extra!V$3),FALSE)),"")</f>
        <v/>
      </c>
      <c r="X359" s="3" t="str">
        <f>IFERROR(IF(VLOOKUP($A359,EU_Extra!$A:$AD,COLUMN(EU_Extra!W$3),FALSE)=0,"",VLOOKUP($A359,EU_Extra!$A:$AD,COLUMN(EU_Extra!W$3),FALSE)),"")</f>
        <v/>
      </c>
      <c r="Y359" s="1" t="str">
        <f>IFERROR(IF(VLOOKUP($A359,EU_Extra!$A:$AD,COLUMN(EU_Extra!X$3),FALSE)=0,"",VLOOKUP($A359,EU_Extra!$A:$AD,COLUMN(EU_Extra!X$3),FALSE)),"")</f>
        <v/>
      </c>
      <c r="AA359" s="157" t="str">
        <f t="shared" si="88"/>
        <v/>
      </c>
      <c r="AB359" s="3" t="str">
        <f t="shared" si="89"/>
        <v/>
      </c>
      <c r="AC359" s="3"/>
      <c r="AD359" s="3" t="str">
        <f t="shared" si="90"/>
        <v/>
      </c>
      <c r="AE359" s="3" t="str">
        <f t="shared" si="91"/>
        <v/>
      </c>
      <c r="AJ359" s="1" t="str">
        <f>IFERROR(IF(VLOOKUP($A359,EU_Extra!$A:$AD,COLUMN(EU_Extra!AC$3),FALSE)=0,"",VLOOKUP($A359,EU_Extra!$A:$AD,COLUMN(EU_Extra!AC$3),FALSE)),"")</f>
        <v/>
      </c>
      <c r="AK359" s="1" t="str">
        <f>IFERROR(IF(VLOOKUP($A359,EU_Extra!$A:$AD,COLUMN(EU_Extra!AD$3),FALSE)=0,"",VLOOKUP($A359,EU_Extra!$A:$AD,COLUMN(EU_Extra!AD$3),FALSE)),"")</f>
        <v/>
      </c>
      <c r="AO359" s="85"/>
      <c r="AP359" s="2"/>
      <c r="AQ359" s="2"/>
      <c r="AR359" s="2"/>
      <c r="AS359" s="3"/>
      <c r="AT359" s="3"/>
    </row>
    <row r="360" spans="1:46">
      <c r="A360" s="85"/>
      <c r="B360" s="2"/>
      <c r="C360" s="2"/>
      <c r="D360" s="3"/>
      <c r="E360" s="3"/>
      <c r="F360" s="3" t="str">
        <f>IFERROR(IF(VLOOKUP($A360,EU_Extra!$A:$AD,COLUMN(EU_Extra!E$3),FALSE)=0,"",VLOOKUP($A360,EU_Extra!$A:$AD,COLUMN(EU_Extra!E$3),FALSE)),"")</f>
        <v/>
      </c>
      <c r="G360" s="3" t="str">
        <f>IFERROR(IF(VLOOKUP($A360,EU_Extra!$A:$AD,COLUMN(EU_Extra!F$3),FALSE)=0,"",VLOOKUP($A360,EU_Extra!$A:$AD,COLUMN(EU_Extra!F$3),FALSE)),"")</f>
        <v/>
      </c>
      <c r="H360" s="3" t="str">
        <f>IFERROR(IF(VLOOKUP($A360,EU_Extra!$A:$AD,COLUMN(EU_Extra!G$3),FALSE)=0,"",VLOOKUP($A360,EU_Extra!$A:$AD,COLUMN(EU_Extra!G$3),FALSE)),"")</f>
        <v/>
      </c>
      <c r="I360" s="3" t="str">
        <f>IFERROR(IF(VLOOKUP($A360,EU_Extra!$A:$AD,COLUMN(EU_Extra!H$3),FALSE)=0,"",VLOOKUP($A360,EU_Extra!$A:$AD,COLUMN(EU_Extra!H$3),FALSE)),"")</f>
        <v/>
      </c>
      <c r="J360" s="3" t="str">
        <f>IFERROR(IF(VLOOKUP($A360,EU_Extra!$A:$AD,COLUMN(EU_Extra!I$3),FALSE)=0,"",VLOOKUP($A360,EU_Extra!$A:$AD,COLUMN(EU_Extra!I$3),FALSE)),"")</f>
        <v/>
      </c>
      <c r="K360" s="3" t="str">
        <f>IFERROR(IF(VLOOKUP($A360,EU_Extra!$A:$AD,COLUMN(EU_Extra!J$3),FALSE)=0,"",VLOOKUP($A360,EU_Extra!$A:$AD,COLUMN(EU_Extra!J$3),FALSE)),"")</f>
        <v/>
      </c>
      <c r="L360" s="3" t="str">
        <f>IFERROR(IF(VLOOKUP($A360,EU_Extra!$A:$AD,COLUMN(EU_Extra!K$3),FALSE)=0,"",VLOOKUP($A360,EU_Extra!$A:$AD,COLUMN(EU_Extra!K$3),FALSE)),"")</f>
        <v/>
      </c>
      <c r="M360" s="3" t="str">
        <f>IFERROR(IF(VLOOKUP($A360,EU_Extra!$A:$AD,COLUMN(EU_Extra!L$3),FALSE)=0,"",VLOOKUP($A360,EU_Extra!$A:$AD,COLUMN(EU_Extra!L$3),FALSE)),"")</f>
        <v/>
      </c>
      <c r="N360" s="3" t="str">
        <f>IFERROR(IF(VLOOKUP($A360,EU_Extra!$A:$AD,COLUMN(EU_Extra!M$3),FALSE)=0,"",VLOOKUP($A360,EU_Extra!$A:$AD,COLUMN(EU_Extra!M$3),FALSE)),"")</f>
        <v/>
      </c>
      <c r="O360" s="3" t="str">
        <f>IFERROR(IF(VLOOKUP($A360,EU_Extra!$A:$AD,COLUMN(EU_Extra!N$3),FALSE)=0,"",VLOOKUP($A360,EU_Extra!$A:$AD,COLUMN(EU_Extra!N$3),FALSE)),"")</f>
        <v/>
      </c>
      <c r="P360" s="3" t="str">
        <f>IFERROR(IF(VLOOKUP($A360,EU_Extra!$A:$AD,COLUMN(EU_Extra!O$3),FALSE)=0,"",VLOOKUP($A360,EU_Extra!$A:$AD,COLUMN(EU_Extra!O$3),FALSE)),"")</f>
        <v/>
      </c>
      <c r="Q360" s="3" t="str">
        <f>IFERROR(IF(VLOOKUP($A360,EU_Extra!$A:$AD,COLUMN(EU_Extra!P$3),FALSE)=0,"",VLOOKUP($A360,EU_Extra!$A:$AD,COLUMN(EU_Extra!P$3),FALSE)),"")</f>
        <v/>
      </c>
      <c r="R360" s="3" t="str">
        <f>IFERROR(IF(VLOOKUP($A360,EU_Extra!$A:$AD,COLUMN(EU_Extra!Q$3),FALSE)=0,"",VLOOKUP($A360,EU_Extra!$A:$AD,COLUMN(EU_Extra!Q$3),FALSE)),"")</f>
        <v/>
      </c>
      <c r="S360" s="3" t="str">
        <f>IFERROR(IF(VLOOKUP($A360,EU_Extra!$A:$AD,COLUMN(EU_Extra!R$3),FALSE)=0,"",VLOOKUP($A360,EU_Extra!$A:$AD,COLUMN(EU_Extra!R$3),FALSE)),"")</f>
        <v/>
      </c>
      <c r="T360" s="3" t="str">
        <f>IFERROR(IF(VLOOKUP($A360,EU_Extra!$A:$AD,COLUMN(EU_Extra!S$3),FALSE)=0,"",VLOOKUP($A360,EU_Extra!$A:$AD,COLUMN(EU_Extra!S$3),FALSE)),"")</f>
        <v/>
      </c>
      <c r="U360" s="3" t="str">
        <f>IFERROR(IF(VLOOKUP($A360,EU_Extra!$A:$AD,COLUMN(EU_Extra!T$3),FALSE)=0,"",VLOOKUP($A360,EU_Extra!$A:$AD,COLUMN(EU_Extra!T$3),FALSE)),"")</f>
        <v/>
      </c>
      <c r="V360" s="3" t="str">
        <f>IFERROR(IF(VLOOKUP($A360,EU_Extra!$A:$AD,COLUMN(EU_Extra!U$3),FALSE)=0,"",VLOOKUP($A360,EU_Extra!$A:$AD,COLUMN(EU_Extra!U$3),FALSE)),"")</f>
        <v/>
      </c>
      <c r="W360" s="3" t="str">
        <f>IFERROR(IF(VLOOKUP($A360,EU_Extra!$A:$AD,COLUMN(EU_Extra!V$3),FALSE)=0,"",VLOOKUP($A360,EU_Extra!$A:$AD,COLUMN(EU_Extra!V$3),FALSE)),"")</f>
        <v/>
      </c>
      <c r="X360" s="3" t="str">
        <f>IFERROR(IF(VLOOKUP($A360,EU_Extra!$A:$AD,COLUMN(EU_Extra!W$3),FALSE)=0,"",VLOOKUP($A360,EU_Extra!$A:$AD,COLUMN(EU_Extra!W$3),FALSE)),"")</f>
        <v/>
      </c>
      <c r="Y360" s="1" t="str">
        <f>IFERROR(IF(VLOOKUP($A360,EU_Extra!$A:$AD,COLUMN(EU_Extra!X$3),FALSE)=0,"",VLOOKUP($A360,EU_Extra!$A:$AD,COLUMN(EU_Extra!X$3),FALSE)),"")</f>
        <v/>
      </c>
      <c r="AA360" s="157" t="str">
        <f t="shared" si="88"/>
        <v/>
      </c>
      <c r="AB360" s="3" t="str">
        <f t="shared" si="89"/>
        <v/>
      </c>
      <c r="AC360" s="3"/>
      <c r="AD360" s="3" t="str">
        <f t="shared" si="90"/>
        <v/>
      </c>
      <c r="AE360" s="3" t="str">
        <f t="shared" si="91"/>
        <v/>
      </c>
      <c r="AJ360" s="1" t="str">
        <f>IFERROR(IF(VLOOKUP($A360,EU_Extra!$A:$AD,COLUMN(EU_Extra!AC$3),FALSE)=0,"",VLOOKUP($A360,EU_Extra!$A:$AD,COLUMN(EU_Extra!AC$3),FALSE)),"")</f>
        <v/>
      </c>
      <c r="AK360" s="1" t="str">
        <f>IFERROR(IF(VLOOKUP($A360,EU_Extra!$A:$AD,COLUMN(EU_Extra!AD$3),FALSE)=0,"",VLOOKUP($A360,EU_Extra!$A:$AD,COLUMN(EU_Extra!AD$3),FALSE)),"")</f>
        <v/>
      </c>
      <c r="AO360" s="85"/>
      <c r="AP360" s="2"/>
      <c r="AQ360" s="2"/>
      <c r="AR360" s="2"/>
      <c r="AS360" s="3"/>
      <c r="AT360" s="3"/>
    </row>
    <row r="361" spans="1:46">
      <c r="A361" s="85"/>
      <c r="B361" s="2"/>
      <c r="C361" s="2"/>
      <c r="D361" s="3"/>
      <c r="E361" s="3"/>
      <c r="F361" s="3" t="str">
        <f>IFERROR(IF(VLOOKUP($A361,EU_Extra!$A:$AD,COLUMN(EU_Extra!E$3),FALSE)=0,"",VLOOKUP($A361,EU_Extra!$A:$AD,COLUMN(EU_Extra!E$3),FALSE)),"")</f>
        <v/>
      </c>
      <c r="G361" s="3" t="str">
        <f>IFERROR(IF(VLOOKUP($A361,EU_Extra!$A:$AD,COLUMN(EU_Extra!F$3),FALSE)=0,"",VLOOKUP($A361,EU_Extra!$A:$AD,COLUMN(EU_Extra!F$3),FALSE)),"")</f>
        <v/>
      </c>
      <c r="H361" s="3" t="str">
        <f>IFERROR(IF(VLOOKUP($A361,EU_Extra!$A:$AD,COLUMN(EU_Extra!G$3),FALSE)=0,"",VLOOKUP($A361,EU_Extra!$A:$AD,COLUMN(EU_Extra!G$3),FALSE)),"")</f>
        <v/>
      </c>
      <c r="I361" s="3" t="str">
        <f>IFERROR(IF(VLOOKUP($A361,EU_Extra!$A:$AD,COLUMN(EU_Extra!H$3),FALSE)=0,"",VLOOKUP($A361,EU_Extra!$A:$AD,COLUMN(EU_Extra!H$3),FALSE)),"")</f>
        <v/>
      </c>
      <c r="J361" s="3" t="str">
        <f>IFERROR(IF(VLOOKUP($A361,EU_Extra!$A:$AD,COLUMN(EU_Extra!I$3),FALSE)=0,"",VLOOKUP($A361,EU_Extra!$A:$AD,COLUMN(EU_Extra!I$3),FALSE)),"")</f>
        <v/>
      </c>
      <c r="K361" s="3" t="str">
        <f>IFERROR(IF(VLOOKUP($A361,EU_Extra!$A:$AD,COLUMN(EU_Extra!J$3),FALSE)=0,"",VLOOKUP($A361,EU_Extra!$A:$AD,COLUMN(EU_Extra!J$3),FALSE)),"")</f>
        <v/>
      </c>
      <c r="L361" s="3" t="str">
        <f>IFERROR(IF(VLOOKUP($A361,EU_Extra!$A:$AD,COLUMN(EU_Extra!K$3),FALSE)=0,"",VLOOKUP($A361,EU_Extra!$A:$AD,COLUMN(EU_Extra!K$3),FALSE)),"")</f>
        <v/>
      </c>
      <c r="M361" s="3" t="str">
        <f>IFERROR(IF(VLOOKUP($A361,EU_Extra!$A:$AD,COLUMN(EU_Extra!L$3),FALSE)=0,"",VLOOKUP($A361,EU_Extra!$A:$AD,COLUMN(EU_Extra!L$3),FALSE)),"")</f>
        <v/>
      </c>
      <c r="N361" s="3" t="str">
        <f>IFERROR(IF(VLOOKUP($A361,EU_Extra!$A:$AD,COLUMN(EU_Extra!M$3),FALSE)=0,"",VLOOKUP($A361,EU_Extra!$A:$AD,COLUMN(EU_Extra!M$3),FALSE)),"")</f>
        <v/>
      </c>
      <c r="O361" s="3" t="str">
        <f>IFERROR(IF(VLOOKUP($A361,EU_Extra!$A:$AD,COLUMN(EU_Extra!N$3),FALSE)=0,"",VLOOKUP($A361,EU_Extra!$A:$AD,COLUMN(EU_Extra!N$3),FALSE)),"")</f>
        <v/>
      </c>
      <c r="P361" s="3" t="str">
        <f>IFERROR(IF(VLOOKUP($A361,EU_Extra!$A:$AD,COLUMN(EU_Extra!O$3),FALSE)=0,"",VLOOKUP($A361,EU_Extra!$A:$AD,COLUMN(EU_Extra!O$3),FALSE)),"")</f>
        <v/>
      </c>
      <c r="Q361" s="3" t="str">
        <f>IFERROR(IF(VLOOKUP($A361,EU_Extra!$A:$AD,COLUMN(EU_Extra!P$3),FALSE)=0,"",VLOOKUP($A361,EU_Extra!$A:$AD,COLUMN(EU_Extra!P$3),FALSE)),"")</f>
        <v/>
      </c>
      <c r="R361" s="3" t="str">
        <f>IFERROR(IF(VLOOKUP($A361,EU_Extra!$A:$AD,COLUMN(EU_Extra!Q$3),FALSE)=0,"",VLOOKUP($A361,EU_Extra!$A:$AD,COLUMN(EU_Extra!Q$3),FALSE)),"")</f>
        <v/>
      </c>
      <c r="S361" s="3" t="str">
        <f>IFERROR(IF(VLOOKUP($A361,EU_Extra!$A:$AD,COLUMN(EU_Extra!R$3),FALSE)=0,"",VLOOKUP($A361,EU_Extra!$A:$AD,COLUMN(EU_Extra!R$3),FALSE)),"")</f>
        <v/>
      </c>
      <c r="T361" s="3" t="str">
        <f>IFERROR(IF(VLOOKUP($A361,EU_Extra!$A:$AD,COLUMN(EU_Extra!S$3),FALSE)=0,"",VLOOKUP($A361,EU_Extra!$A:$AD,COLUMN(EU_Extra!S$3),FALSE)),"")</f>
        <v/>
      </c>
      <c r="U361" s="3" t="str">
        <f>IFERROR(IF(VLOOKUP($A361,EU_Extra!$A:$AD,COLUMN(EU_Extra!T$3),FALSE)=0,"",VLOOKUP($A361,EU_Extra!$A:$AD,COLUMN(EU_Extra!T$3),FALSE)),"")</f>
        <v/>
      </c>
      <c r="V361" s="3" t="str">
        <f>IFERROR(IF(VLOOKUP($A361,EU_Extra!$A:$AD,COLUMN(EU_Extra!U$3),FALSE)=0,"",VLOOKUP($A361,EU_Extra!$A:$AD,COLUMN(EU_Extra!U$3),FALSE)),"")</f>
        <v/>
      </c>
      <c r="W361" s="3" t="str">
        <f>IFERROR(IF(VLOOKUP($A361,EU_Extra!$A:$AD,COLUMN(EU_Extra!V$3),FALSE)=0,"",VLOOKUP($A361,EU_Extra!$A:$AD,COLUMN(EU_Extra!V$3),FALSE)),"")</f>
        <v/>
      </c>
      <c r="X361" s="3" t="str">
        <f>IFERROR(IF(VLOOKUP($A361,EU_Extra!$A:$AD,COLUMN(EU_Extra!W$3),FALSE)=0,"",VLOOKUP($A361,EU_Extra!$A:$AD,COLUMN(EU_Extra!W$3),FALSE)),"")</f>
        <v/>
      </c>
      <c r="Y361" s="1" t="str">
        <f>IFERROR(IF(VLOOKUP($A361,EU_Extra!$A:$AD,COLUMN(EU_Extra!X$3),FALSE)=0,"",VLOOKUP($A361,EU_Extra!$A:$AD,COLUMN(EU_Extra!X$3),FALSE)),"")</f>
        <v/>
      </c>
      <c r="AA361" s="157" t="str">
        <f t="shared" si="88"/>
        <v/>
      </c>
      <c r="AB361" s="3" t="str">
        <f t="shared" si="89"/>
        <v/>
      </c>
      <c r="AC361" s="3"/>
      <c r="AD361" s="3" t="str">
        <f t="shared" si="90"/>
        <v/>
      </c>
      <c r="AE361" s="3" t="str">
        <f t="shared" si="91"/>
        <v/>
      </c>
      <c r="AJ361" s="1" t="str">
        <f>IFERROR(IF(VLOOKUP($A361,EU_Extra!$A:$AD,COLUMN(EU_Extra!AC$3),FALSE)=0,"",VLOOKUP($A361,EU_Extra!$A:$AD,COLUMN(EU_Extra!AC$3),FALSE)),"")</f>
        <v/>
      </c>
      <c r="AK361" s="1" t="str">
        <f>IFERROR(IF(VLOOKUP($A361,EU_Extra!$A:$AD,COLUMN(EU_Extra!AD$3),FALSE)=0,"",VLOOKUP($A361,EU_Extra!$A:$AD,COLUMN(EU_Extra!AD$3),FALSE)),"")</f>
        <v/>
      </c>
      <c r="AO361" s="85"/>
      <c r="AP361" s="2"/>
      <c r="AQ361" s="2"/>
      <c r="AR361" s="2"/>
      <c r="AS361" s="3"/>
      <c r="AT361" s="3"/>
    </row>
    <row r="362" spans="1:46">
      <c r="A362" s="85"/>
      <c r="B362" s="2"/>
      <c r="C362" s="2"/>
      <c r="D362" s="3"/>
      <c r="E362" s="3"/>
      <c r="F362" s="3" t="str">
        <f>IFERROR(IF(VLOOKUP($A362,EU_Extra!$A:$AD,COLUMN(EU_Extra!E$3),FALSE)=0,"",VLOOKUP($A362,EU_Extra!$A:$AD,COLUMN(EU_Extra!E$3),FALSE)),"")</f>
        <v/>
      </c>
      <c r="G362" s="3" t="str">
        <f>IFERROR(IF(VLOOKUP($A362,EU_Extra!$A:$AD,COLUMN(EU_Extra!F$3),FALSE)=0,"",VLOOKUP($A362,EU_Extra!$A:$AD,COLUMN(EU_Extra!F$3),FALSE)),"")</f>
        <v/>
      </c>
      <c r="H362" s="3" t="str">
        <f>IFERROR(IF(VLOOKUP($A362,EU_Extra!$A:$AD,COLUMN(EU_Extra!G$3),FALSE)=0,"",VLOOKUP($A362,EU_Extra!$A:$AD,COLUMN(EU_Extra!G$3),FALSE)),"")</f>
        <v/>
      </c>
      <c r="I362" s="3" t="str">
        <f>IFERROR(IF(VLOOKUP($A362,EU_Extra!$A:$AD,COLUMN(EU_Extra!H$3),FALSE)=0,"",VLOOKUP($A362,EU_Extra!$A:$AD,COLUMN(EU_Extra!H$3),FALSE)),"")</f>
        <v/>
      </c>
      <c r="J362" s="3" t="str">
        <f>IFERROR(IF(VLOOKUP($A362,EU_Extra!$A:$AD,COLUMN(EU_Extra!I$3),FALSE)=0,"",VLOOKUP($A362,EU_Extra!$A:$AD,COLUMN(EU_Extra!I$3),FALSE)),"")</f>
        <v/>
      </c>
      <c r="K362" s="3" t="str">
        <f>IFERROR(IF(VLOOKUP($A362,EU_Extra!$A:$AD,COLUMN(EU_Extra!J$3),FALSE)=0,"",VLOOKUP($A362,EU_Extra!$A:$AD,COLUMN(EU_Extra!J$3),FALSE)),"")</f>
        <v/>
      </c>
      <c r="L362" s="3" t="str">
        <f>IFERROR(IF(VLOOKUP($A362,EU_Extra!$A:$AD,COLUMN(EU_Extra!K$3),FALSE)=0,"",VLOOKUP($A362,EU_Extra!$A:$AD,COLUMN(EU_Extra!K$3),FALSE)),"")</f>
        <v/>
      </c>
      <c r="M362" s="3" t="str">
        <f>IFERROR(IF(VLOOKUP($A362,EU_Extra!$A:$AD,COLUMN(EU_Extra!L$3),FALSE)=0,"",VLOOKUP($A362,EU_Extra!$A:$AD,COLUMN(EU_Extra!L$3),FALSE)),"")</f>
        <v/>
      </c>
      <c r="N362" s="3" t="str">
        <f>IFERROR(IF(VLOOKUP($A362,EU_Extra!$A:$AD,COLUMN(EU_Extra!M$3),FALSE)=0,"",VLOOKUP($A362,EU_Extra!$A:$AD,COLUMN(EU_Extra!M$3),FALSE)),"")</f>
        <v/>
      </c>
      <c r="O362" s="3" t="str">
        <f>IFERROR(IF(VLOOKUP($A362,EU_Extra!$A:$AD,COLUMN(EU_Extra!N$3),FALSE)=0,"",VLOOKUP($A362,EU_Extra!$A:$AD,COLUMN(EU_Extra!N$3),FALSE)),"")</f>
        <v/>
      </c>
      <c r="P362" s="3" t="str">
        <f>IFERROR(IF(VLOOKUP($A362,EU_Extra!$A:$AD,COLUMN(EU_Extra!O$3),FALSE)=0,"",VLOOKUP($A362,EU_Extra!$A:$AD,COLUMN(EU_Extra!O$3),FALSE)),"")</f>
        <v/>
      </c>
      <c r="Q362" s="3" t="str">
        <f>IFERROR(IF(VLOOKUP($A362,EU_Extra!$A:$AD,COLUMN(EU_Extra!P$3),FALSE)=0,"",VLOOKUP($A362,EU_Extra!$A:$AD,COLUMN(EU_Extra!P$3),FALSE)),"")</f>
        <v/>
      </c>
      <c r="R362" s="3" t="str">
        <f>IFERROR(IF(VLOOKUP($A362,EU_Extra!$A:$AD,COLUMN(EU_Extra!Q$3),FALSE)=0,"",VLOOKUP($A362,EU_Extra!$A:$AD,COLUMN(EU_Extra!Q$3),FALSE)),"")</f>
        <v/>
      </c>
      <c r="S362" s="3" t="str">
        <f>IFERROR(IF(VLOOKUP($A362,EU_Extra!$A:$AD,COLUMN(EU_Extra!R$3),FALSE)=0,"",VLOOKUP($A362,EU_Extra!$A:$AD,COLUMN(EU_Extra!R$3),FALSE)),"")</f>
        <v/>
      </c>
      <c r="T362" s="3" t="str">
        <f>IFERROR(IF(VLOOKUP($A362,EU_Extra!$A:$AD,COLUMN(EU_Extra!S$3),FALSE)=0,"",VLOOKUP($A362,EU_Extra!$A:$AD,COLUMN(EU_Extra!S$3),FALSE)),"")</f>
        <v/>
      </c>
      <c r="U362" s="3" t="str">
        <f>IFERROR(IF(VLOOKUP($A362,EU_Extra!$A:$AD,COLUMN(EU_Extra!T$3),FALSE)=0,"",VLOOKUP($A362,EU_Extra!$A:$AD,COLUMN(EU_Extra!T$3),FALSE)),"")</f>
        <v/>
      </c>
      <c r="V362" s="3" t="str">
        <f>IFERROR(IF(VLOOKUP($A362,EU_Extra!$A:$AD,COLUMN(EU_Extra!U$3),FALSE)=0,"",VLOOKUP($A362,EU_Extra!$A:$AD,COLUMN(EU_Extra!U$3),FALSE)),"")</f>
        <v/>
      </c>
      <c r="W362" s="3" t="str">
        <f>IFERROR(IF(VLOOKUP($A362,EU_Extra!$A:$AD,COLUMN(EU_Extra!V$3),FALSE)=0,"",VLOOKUP($A362,EU_Extra!$A:$AD,COLUMN(EU_Extra!V$3),FALSE)),"")</f>
        <v/>
      </c>
      <c r="X362" s="3" t="str">
        <f>IFERROR(IF(VLOOKUP($A362,EU_Extra!$A:$AD,COLUMN(EU_Extra!W$3),FALSE)=0,"",VLOOKUP($A362,EU_Extra!$A:$AD,COLUMN(EU_Extra!W$3),FALSE)),"")</f>
        <v/>
      </c>
      <c r="Y362" s="1" t="str">
        <f>IFERROR(IF(VLOOKUP($A362,EU_Extra!$A:$AD,COLUMN(EU_Extra!X$3),FALSE)=0,"",VLOOKUP($A362,EU_Extra!$A:$AD,COLUMN(EU_Extra!X$3),FALSE)),"")</f>
        <v/>
      </c>
      <c r="AA362" s="157" t="str">
        <f t="shared" si="88"/>
        <v/>
      </c>
      <c r="AB362" s="3" t="str">
        <f t="shared" si="89"/>
        <v/>
      </c>
      <c r="AC362" s="3"/>
      <c r="AD362" s="3" t="str">
        <f t="shared" si="90"/>
        <v/>
      </c>
      <c r="AE362" s="3" t="str">
        <f t="shared" si="91"/>
        <v/>
      </c>
      <c r="AJ362" s="1" t="str">
        <f>IFERROR(IF(VLOOKUP($A362,EU_Extra!$A:$AD,COLUMN(EU_Extra!AC$3),FALSE)=0,"",VLOOKUP($A362,EU_Extra!$A:$AD,COLUMN(EU_Extra!AC$3),FALSE)),"")</f>
        <v/>
      </c>
      <c r="AK362" s="1" t="str">
        <f>IFERROR(IF(VLOOKUP($A362,EU_Extra!$A:$AD,COLUMN(EU_Extra!AD$3),FALSE)=0,"",VLOOKUP($A362,EU_Extra!$A:$AD,COLUMN(EU_Extra!AD$3),FALSE)),"")</f>
        <v/>
      </c>
      <c r="AO362" s="85"/>
      <c r="AP362" s="2"/>
      <c r="AQ362" s="2"/>
      <c r="AR362" s="2"/>
      <c r="AS362" s="3"/>
      <c r="AT362" s="3"/>
    </row>
    <row r="363" spans="1:46">
      <c r="A363" s="85"/>
      <c r="B363" s="2"/>
      <c r="C363" s="2"/>
      <c r="D363" s="3"/>
      <c r="E363" s="3"/>
      <c r="F363" s="3" t="str">
        <f>IFERROR(IF(VLOOKUP($A363,EU_Extra!$A:$AD,COLUMN(EU_Extra!E$3),FALSE)=0,"",VLOOKUP($A363,EU_Extra!$A:$AD,COLUMN(EU_Extra!E$3),FALSE)),"")</f>
        <v/>
      </c>
      <c r="G363" s="3" t="str">
        <f>IFERROR(IF(VLOOKUP($A363,EU_Extra!$A:$AD,COLUMN(EU_Extra!F$3),FALSE)=0,"",VLOOKUP($A363,EU_Extra!$A:$AD,COLUMN(EU_Extra!F$3),FALSE)),"")</f>
        <v/>
      </c>
      <c r="H363" s="3" t="str">
        <f>IFERROR(IF(VLOOKUP($A363,EU_Extra!$A:$AD,COLUMN(EU_Extra!G$3),FALSE)=0,"",VLOOKUP($A363,EU_Extra!$A:$AD,COLUMN(EU_Extra!G$3),FALSE)),"")</f>
        <v/>
      </c>
      <c r="I363" s="3" t="str">
        <f>IFERROR(IF(VLOOKUP($A363,EU_Extra!$A:$AD,COLUMN(EU_Extra!H$3),FALSE)=0,"",VLOOKUP($A363,EU_Extra!$A:$AD,COLUMN(EU_Extra!H$3),FALSE)),"")</f>
        <v/>
      </c>
      <c r="J363" s="3" t="str">
        <f>IFERROR(IF(VLOOKUP($A363,EU_Extra!$A:$AD,COLUMN(EU_Extra!I$3),FALSE)=0,"",VLOOKUP($A363,EU_Extra!$A:$AD,COLUMN(EU_Extra!I$3),FALSE)),"")</f>
        <v/>
      </c>
      <c r="K363" s="3" t="str">
        <f>IFERROR(IF(VLOOKUP($A363,EU_Extra!$A:$AD,COLUMN(EU_Extra!J$3),FALSE)=0,"",VLOOKUP($A363,EU_Extra!$A:$AD,COLUMN(EU_Extra!J$3),FALSE)),"")</f>
        <v/>
      </c>
      <c r="L363" s="3" t="str">
        <f>IFERROR(IF(VLOOKUP($A363,EU_Extra!$A:$AD,COLUMN(EU_Extra!K$3),FALSE)=0,"",VLOOKUP($A363,EU_Extra!$A:$AD,COLUMN(EU_Extra!K$3),FALSE)),"")</f>
        <v/>
      </c>
      <c r="M363" s="3" t="str">
        <f>IFERROR(IF(VLOOKUP($A363,EU_Extra!$A:$AD,COLUMN(EU_Extra!L$3),FALSE)=0,"",VLOOKUP($A363,EU_Extra!$A:$AD,COLUMN(EU_Extra!L$3),FALSE)),"")</f>
        <v/>
      </c>
      <c r="N363" s="3" t="str">
        <f>IFERROR(IF(VLOOKUP($A363,EU_Extra!$A:$AD,COLUMN(EU_Extra!M$3),FALSE)=0,"",VLOOKUP($A363,EU_Extra!$A:$AD,COLUMN(EU_Extra!M$3),FALSE)),"")</f>
        <v/>
      </c>
      <c r="O363" s="3" t="str">
        <f>IFERROR(IF(VLOOKUP($A363,EU_Extra!$A:$AD,COLUMN(EU_Extra!N$3),FALSE)=0,"",VLOOKUP($A363,EU_Extra!$A:$AD,COLUMN(EU_Extra!N$3),FALSE)),"")</f>
        <v/>
      </c>
      <c r="P363" s="3" t="str">
        <f>IFERROR(IF(VLOOKUP($A363,EU_Extra!$A:$AD,COLUMN(EU_Extra!O$3),FALSE)=0,"",VLOOKUP($A363,EU_Extra!$A:$AD,COLUMN(EU_Extra!O$3),FALSE)),"")</f>
        <v/>
      </c>
      <c r="Q363" s="3" t="str">
        <f>IFERROR(IF(VLOOKUP($A363,EU_Extra!$A:$AD,COLUMN(EU_Extra!P$3),FALSE)=0,"",VLOOKUP($A363,EU_Extra!$A:$AD,COLUMN(EU_Extra!P$3),FALSE)),"")</f>
        <v/>
      </c>
      <c r="R363" s="3" t="str">
        <f>IFERROR(IF(VLOOKUP($A363,EU_Extra!$A:$AD,COLUMN(EU_Extra!Q$3),FALSE)=0,"",VLOOKUP($A363,EU_Extra!$A:$AD,COLUMN(EU_Extra!Q$3),FALSE)),"")</f>
        <v/>
      </c>
      <c r="S363" s="3" t="str">
        <f>IFERROR(IF(VLOOKUP($A363,EU_Extra!$A:$AD,COLUMN(EU_Extra!R$3),FALSE)=0,"",VLOOKUP($A363,EU_Extra!$A:$AD,COLUMN(EU_Extra!R$3),FALSE)),"")</f>
        <v/>
      </c>
      <c r="T363" s="3" t="str">
        <f>IFERROR(IF(VLOOKUP($A363,EU_Extra!$A:$AD,COLUMN(EU_Extra!S$3),FALSE)=0,"",VLOOKUP($A363,EU_Extra!$A:$AD,COLUMN(EU_Extra!S$3),FALSE)),"")</f>
        <v/>
      </c>
      <c r="U363" s="3" t="str">
        <f>IFERROR(IF(VLOOKUP($A363,EU_Extra!$A:$AD,COLUMN(EU_Extra!T$3),FALSE)=0,"",VLOOKUP($A363,EU_Extra!$A:$AD,COLUMN(EU_Extra!T$3),FALSE)),"")</f>
        <v/>
      </c>
      <c r="V363" s="3" t="str">
        <f>IFERROR(IF(VLOOKUP($A363,EU_Extra!$A:$AD,COLUMN(EU_Extra!U$3),FALSE)=0,"",VLOOKUP($A363,EU_Extra!$A:$AD,COLUMN(EU_Extra!U$3),FALSE)),"")</f>
        <v/>
      </c>
      <c r="W363" s="3" t="str">
        <f>IFERROR(IF(VLOOKUP($A363,EU_Extra!$A:$AD,COLUMN(EU_Extra!V$3),FALSE)=0,"",VLOOKUP($A363,EU_Extra!$A:$AD,COLUMN(EU_Extra!V$3),FALSE)),"")</f>
        <v/>
      </c>
      <c r="X363" s="3" t="str">
        <f>IFERROR(IF(VLOOKUP($A363,EU_Extra!$A:$AD,COLUMN(EU_Extra!W$3),FALSE)=0,"",VLOOKUP($A363,EU_Extra!$A:$AD,COLUMN(EU_Extra!W$3),FALSE)),"")</f>
        <v/>
      </c>
      <c r="Y363" s="1" t="str">
        <f>IFERROR(IF(VLOOKUP($A363,EU_Extra!$A:$AD,COLUMN(EU_Extra!X$3),FALSE)=0,"",VLOOKUP($A363,EU_Extra!$A:$AD,COLUMN(EU_Extra!X$3),FALSE)),"")</f>
        <v/>
      </c>
      <c r="AA363" s="157" t="str">
        <f t="shared" si="88"/>
        <v/>
      </c>
      <c r="AB363" s="3" t="str">
        <f t="shared" si="89"/>
        <v/>
      </c>
      <c r="AC363" s="3"/>
      <c r="AD363" s="3" t="str">
        <f t="shared" si="90"/>
        <v/>
      </c>
      <c r="AE363" s="3" t="str">
        <f t="shared" si="91"/>
        <v/>
      </c>
      <c r="AJ363" s="1" t="str">
        <f>IFERROR(IF(VLOOKUP($A363,EU_Extra!$A:$AD,COLUMN(EU_Extra!AC$3),FALSE)=0,"",VLOOKUP($A363,EU_Extra!$A:$AD,COLUMN(EU_Extra!AC$3),FALSE)),"")</f>
        <v/>
      </c>
      <c r="AK363" s="1" t="str">
        <f>IFERROR(IF(VLOOKUP($A363,EU_Extra!$A:$AD,COLUMN(EU_Extra!AD$3),FALSE)=0,"",VLOOKUP($A363,EU_Extra!$A:$AD,COLUMN(EU_Extra!AD$3),FALSE)),"")</f>
        <v/>
      </c>
      <c r="AO363" s="85"/>
      <c r="AP363" s="2"/>
      <c r="AQ363" s="2"/>
      <c r="AR363" s="2"/>
      <c r="AS363" s="3"/>
      <c r="AT363" s="3"/>
    </row>
    <row r="364" spans="1:46">
      <c r="A364" s="85"/>
      <c r="B364" s="2"/>
      <c r="C364" s="2"/>
      <c r="D364" s="3"/>
      <c r="E364" s="3"/>
      <c r="F364" s="3" t="str">
        <f>IFERROR(IF(VLOOKUP($A364,EU_Extra!$A:$AD,COLUMN(EU_Extra!E$3),FALSE)=0,"",VLOOKUP($A364,EU_Extra!$A:$AD,COLUMN(EU_Extra!E$3),FALSE)),"")</f>
        <v/>
      </c>
      <c r="G364" s="3" t="str">
        <f>IFERROR(IF(VLOOKUP($A364,EU_Extra!$A:$AD,COLUMN(EU_Extra!F$3),FALSE)=0,"",VLOOKUP($A364,EU_Extra!$A:$AD,COLUMN(EU_Extra!F$3),FALSE)),"")</f>
        <v/>
      </c>
      <c r="H364" s="3" t="str">
        <f>IFERROR(IF(VLOOKUP($A364,EU_Extra!$A:$AD,COLUMN(EU_Extra!G$3),FALSE)=0,"",VLOOKUP($A364,EU_Extra!$A:$AD,COLUMN(EU_Extra!G$3),FALSE)),"")</f>
        <v/>
      </c>
      <c r="I364" s="3" t="str">
        <f>IFERROR(IF(VLOOKUP($A364,EU_Extra!$A:$AD,COLUMN(EU_Extra!H$3),FALSE)=0,"",VLOOKUP($A364,EU_Extra!$A:$AD,COLUMN(EU_Extra!H$3),FALSE)),"")</f>
        <v/>
      </c>
      <c r="J364" s="3" t="str">
        <f>IFERROR(IF(VLOOKUP($A364,EU_Extra!$A:$AD,COLUMN(EU_Extra!I$3),FALSE)=0,"",VLOOKUP($A364,EU_Extra!$A:$AD,COLUMN(EU_Extra!I$3),FALSE)),"")</f>
        <v/>
      </c>
      <c r="K364" s="3" t="str">
        <f>IFERROR(IF(VLOOKUP($A364,EU_Extra!$A:$AD,COLUMN(EU_Extra!J$3),FALSE)=0,"",VLOOKUP($A364,EU_Extra!$A:$AD,COLUMN(EU_Extra!J$3),FALSE)),"")</f>
        <v/>
      </c>
      <c r="L364" s="3" t="str">
        <f>IFERROR(IF(VLOOKUP($A364,EU_Extra!$A:$AD,COLUMN(EU_Extra!K$3),FALSE)=0,"",VLOOKUP($A364,EU_Extra!$A:$AD,COLUMN(EU_Extra!K$3),FALSE)),"")</f>
        <v/>
      </c>
      <c r="M364" s="3" t="str">
        <f>IFERROR(IF(VLOOKUP($A364,EU_Extra!$A:$AD,COLUMN(EU_Extra!L$3),FALSE)=0,"",VLOOKUP($A364,EU_Extra!$A:$AD,COLUMN(EU_Extra!L$3),FALSE)),"")</f>
        <v/>
      </c>
      <c r="N364" s="3" t="str">
        <f>IFERROR(IF(VLOOKUP($A364,EU_Extra!$A:$AD,COLUMN(EU_Extra!M$3),FALSE)=0,"",VLOOKUP($A364,EU_Extra!$A:$AD,COLUMN(EU_Extra!M$3),FALSE)),"")</f>
        <v/>
      </c>
      <c r="O364" s="3" t="str">
        <f>IFERROR(IF(VLOOKUP($A364,EU_Extra!$A:$AD,COLUMN(EU_Extra!N$3),FALSE)=0,"",VLOOKUP($A364,EU_Extra!$A:$AD,COLUMN(EU_Extra!N$3),FALSE)),"")</f>
        <v/>
      </c>
      <c r="P364" s="3" t="str">
        <f>IFERROR(IF(VLOOKUP($A364,EU_Extra!$A:$AD,COLUMN(EU_Extra!O$3),FALSE)=0,"",VLOOKUP($A364,EU_Extra!$A:$AD,COLUMN(EU_Extra!O$3),FALSE)),"")</f>
        <v/>
      </c>
      <c r="Q364" s="3" t="str">
        <f>IFERROR(IF(VLOOKUP($A364,EU_Extra!$A:$AD,COLUMN(EU_Extra!P$3),FALSE)=0,"",VLOOKUP($A364,EU_Extra!$A:$AD,COLUMN(EU_Extra!P$3),FALSE)),"")</f>
        <v/>
      </c>
      <c r="R364" s="3" t="str">
        <f>IFERROR(IF(VLOOKUP($A364,EU_Extra!$A:$AD,COLUMN(EU_Extra!Q$3),FALSE)=0,"",VLOOKUP($A364,EU_Extra!$A:$AD,COLUMN(EU_Extra!Q$3),FALSE)),"")</f>
        <v/>
      </c>
      <c r="S364" s="3" t="str">
        <f>IFERROR(IF(VLOOKUP($A364,EU_Extra!$A:$AD,COLUMN(EU_Extra!R$3),FALSE)=0,"",VLOOKUP($A364,EU_Extra!$A:$AD,COLUMN(EU_Extra!R$3),FALSE)),"")</f>
        <v/>
      </c>
      <c r="T364" s="3" t="str">
        <f>IFERROR(IF(VLOOKUP($A364,EU_Extra!$A:$AD,COLUMN(EU_Extra!S$3),FALSE)=0,"",VLOOKUP($A364,EU_Extra!$A:$AD,COLUMN(EU_Extra!S$3),FALSE)),"")</f>
        <v/>
      </c>
      <c r="U364" s="3" t="str">
        <f>IFERROR(IF(VLOOKUP($A364,EU_Extra!$A:$AD,COLUMN(EU_Extra!T$3),FALSE)=0,"",VLOOKUP($A364,EU_Extra!$A:$AD,COLUMN(EU_Extra!T$3),FALSE)),"")</f>
        <v/>
      </c>
      <c r="V364" s="3" t="str">
        <f>IFERROR(IF(VLOOKUP($A364,EU_Extra!$A:$AD,COLUMN(EU_Extra!U$3),FALSE)=0,"",VLOOKUP($A364,EU_Extra!$A:$AD,COLUMN(EU_Extra!U$3),FALSE)),"")</f>
        <v/>
      </c>
      <c r="W364" s="3" t="str">
        <f>IFERROR(IF(VLOOKUP($A364,EU_Extra!$A:$AD,COLUMN(EU_Extra!V$3),FALSE)=0,"",VLOOKUP($A364,EU_Extra!$A:$AD,COLUMN(EU_Extra!V$3),FALSE)),"")</f>
        <v/>
      </c>
      <c r="X364" s="3" t="str">
        <f>IFERROR(IF(VLOOKUP($A364,EU_Extra!$A:$AD,COLUMN(EU_Extra!W$3),FALSE)=0,"",VLOOKUP($A364,EU_Extra!$A:$AD,COLUMN(EU_Extra!W$3),FALSE)),"")</f>
        <v/>
      </c>
      <c r="Y364" s="1" t="str">
        <f>IFERROR(IF(VLOOKUP($A364,EU_Extra!$A:$AD,COLUMN(EU_Extra!X$3),FALSE)=0,"",VLOOKUP($A364,EU_Extra!$A:$AD,COLUMN(EU_Extra!X$3),FALSE)),"")</f>
        <v/>
      </c>
      <c r="AA364" s="157" t="str">
        <f t="shared" si="88"/>
        <v/>
      </c>
      <c r="AB364" s="3" t="str">
        <f t="shared" si="89"/>
        <v/>
      </c>
      <c r="AC364" s="3"/>
      <c r="AD364" s="3" t="str">
        <f t="shared" si="90"/>
        <v/>
      </c>
      <c r="AE364" s="3" t="str">
        <f t="shared" si="91"/>
        <v/>
      </c>
      <c r="AJ364" s="1" t="str">
        <f>IFERROR(IF(VLOOKUP($A364,EU_Extra!$A:$AD,COLUMN(EU_Extra!AC$3),FALSE)=0,"",VLOOKUP($A364,EU_Extra!$A:$AD,COLUMN(EU_Extra!AC$3),FALSE)),"")</f>
        <v/>
      </c>
      <c r="AK364" s="1" t="str">
        <f>IFERROR(IF(VLOOKUP($A364,EU_Extra!$A:$AD,COLUMN(EU_Extra!AD$3),FALSE)=0,"",VLOOKUP($A364,EU_Extra!$A:$AD,COLUMN(EU_Extra!AD$3),FALSE)),"")</f>
        <v/>
      </c>
      <c r="AO364" s="85"/>
      <c r="AP364" s="2"/>
      <c r="AQ364" s="2"/>
      <c r="AR364" s="2"/>
      <c r="AS364" s="3"/>
      <c r="AT364" s="3"/>
    </row>
    <row r="365" spans="1:46">
      <c r="A365" s="85"/>
      <c r="B365" s="2"/>
      <c r="C365" s="2"/>
      <c r="D365" s="3"/>
      <c r="E365" s="3"/>
      <c r="F365" s="3" t="str">
        <f>IFERROR(IF(VLOOKUP($A365,EU_Extra!$A:$AD,COLUMN(EU_Extra!E$3),FALSE)=0,"",VLOOKUP($A365,EU_Extra!$A:$AD,COLUMN(EU_Extra!E$3),FALSE)),"")</f>
        <v/>
      </c>
      <c r="G365" s="3" t="str">
        <f>IFERROR(IF(VLOOKUP($A365,EU_Extra!$A:$AD,COLUMN(EU_Extra!F$3),FALSE)=0,"",VLOOKUP($A365,EU_Extra!$A:$AD,COLUMN(EU_Extra!F$3),FALSE)),"")</f>
        <v/>
      </c>
      <c r="H365" s="3" t="str">
        <f>IFERROR(IF(VLOOKUP($A365,EU_Extra!$A:$AD,COLUMN(EU_Extra!G$3),FALSE)=0,"",VLOOKUP($A365,EU_Extra!$A:$AD,COLUMN(EU_Extra!G$3),FALSE)),"")</f>
        <v/>
      </c>
      <c r="I365" s="3" t="str">
        <f>IFERROR(IF(VLOOKUP($A365,EU_Extra!$A:$AD,COLUMN(EU_Extra!H$3),FALSE)=0,"",VLOOKUP($A365,EU_Extra!$A:$AD,COLUMN(EU_Extra!H$3),FALSE)),"")</f>
        <v/>
      </c>
      <c r="J365" s="3" t="str">
        <f>IFERROR(IF(VLOOKUP($A365,EU_Extra!$A:$AD,COLUMN(EU_Extra!I$3),FALSE)=0,"",VLOOKUP($A365,EU_Extra!$A:$AD,COLUMN(EU_Extra!I$3),FALSE)),"")</f>
        <v/>
      </c>
      <c r="K365" s="3" t="str">
        <f>IFERROR(IF(VLOOKUP($A365,EU_Extra!$A:$AD,COLUMN(EU_Extra!J$3),FALSE)=0,"",VLOOKUP($A365,EU_Extra!$A:$AD,COLUMN(EU_Extra!J$3),FALSE)),"")</f>
        <v/>
      </c>
      <c r="L365" s="3" t="str">
        <f>IFERROR(IF(VLOOKUP($A365,EU_Extra!$A:$AD,COLUMN(EU_Extra!K$3),FALSE)=0,"",VLOOKUP($A365,EU_Extra!$A:$AD,COLUMN(EU_Extra!K$3),FALSE)),"")</f>
        <v/>
      </c>
      <c r="M365" s="3" t="str">
        <f>IFERROR(IF(VLOOKUP($A365,EU_Extra!$A:$AD,COLUMN(EU_Extra!L$3),FALSE)=0,"",VLOOKUP($A365,EU_Extra!$A:$AD,COLUMN(EU_Extra!L$3),FALSE)),"")</f>
        <v/>
      </c>
      <c r="N365" s="3" t="str">
        <f>IFERROR(IF(VLOOKUP($A365,EU_Extra!$A:$AD,COLUMN(EU_Extra!M$3),FALSE)=0,"",VLOOKUP($A365,EU_Extra!$A:$AD,COLUMN(EU_Extra!M$3),FALSE)),"")</f>
        <v/>
      </c>
      <c r="O365" s="3" t="str">
        <f>IFERROR(IF(VLOOKUP($A365,EU_Extra!$A:$AD,COLUMN(EU_Extra!N$3),FALSE)=0,"",VLOOKUP($A365,EU_Extra!$A:$AD,COLUMN(EU_Extra!N$3),FALSE)),"")</f>
        <v/>
      </c>
      <c r="P365" s="3" t="str">
        <f>IFERROR(IF(VLOOKUP($A365,EU_Extra!$A:$AD,COLUMN(EU_Extra!O$3),FALSE)=0,"",VLOOKUP($A365,EU_Extra!$A:$AD,COLUMN(EU_Extra!O$3),FALSE)),"")</f>
        <v/>
      </c>
      <c r="Q365" s="3" t="str">
        <f>IFERROR(IF(VLOOKUP($A365,EU_Extra!$A:$AD,COLUMN(EU_Extra!P$3),FALSE)=0,"",VLOOKUP($A365,EU_Extra!$A:$AD,COLUMN(EU_Extra!P$3),FALSE)),"")</f>
        <v/>
      </c>
      <c r="R365" s="3" t="str">
        <f>IFERROR(IF(VLOOKUP($A365,EU_Extra!$A:$AD,COLUMN(EU_Extra!Q$3),FALSE)=0,"",VLOOKUP($A365,EU_Extra!$A:$AD,COLUMN(EU_Extra!Q$3),FALSE)),"")</f>
        <v/>
      </c>
      <c r="S365" s="3" t="str">
        <f>IFERROR(IF(VLOOKUP($A365,EU_Extra!$A:$AD,COLUMN(EU_Extra!R$3),FALSE)=0,"",VLOOKUP($A365,EU_Extra!$A:$AD,COLUMN(EU_Extra!R$3),FALSE)),"")</f>
        <v/>
      </c>
      <c r="T365" s="3" t="str">
        <f>IFERROR(IF(VLOOKUP($A365,EU_Extra!$A:$AD,COLUMN(EU_Extra!S$3),FALSE)=0,"",VLOOKUP($A365,EU_Extra!$A:$AD,COLUMN(EU_Extra!S$3),FALSE)),"")</f>
        <v/>
      </c>
      <c r="U365" s="3" t="str">
        <f>IFERROR(IF(VLOOKUP($A365,EU_Extra!$A:$AD,COLUMN(EU_Extra!T$3),FALSE)=0,"",VLOOKUP($A365,EU_Extra!$A:$AD,COLUMN(EU_Extra!T$3),FALSE)),"")</f>
        <v/>
      </c>
      <c r="V365" s="3" t="str">
        <f>IFERROR(IF(VLOOKUP($A365,EU_Extra!$A:$AD,COLUMN(EU_Extra!U$3),FALSE)=0,"",VLOOKUP($A365,EU_Extra!$A:$AD,COLUMN(EU_Extra!U$3),FALSE)),"")</f>
        <v/>
      </c>
      <c r="W365" s="3" t="str">
        <f>IFERROR(IF(VLOOKUP($A365,EU_Extra!$A:$AD,COLUMN(EU_Extra!V$3),FALSE)=0,"",VLOOKUP($A365,EU_Extra!$A:$AD,COLUMN(EU_Extra!V$3),FALSE)),"")</f>
        <v/>
      </c>
      <c r="X365" s="3" t="str">
        <f>IFERROR(IF(VLOOKUP($A365,EU_Extra!$A:$AD,COLUMN(EU_Extra!W$3),FALSE)=0,"",VLOOKUP($A365,EU_Extra!$A:$AD,COLUMN(EU_Extra!W$3),FALSE)),"")</f>
        <v/>
      </c>
      <c r="Y365" s="1" t="str">
        <f>IFERROR(IF(VLOOKUP($A365,EU_Extra!$A:$AD,COLUMN(EU_Extra!X$3),FALSE)=0,"",VLOOKUP($A365,EU_Extra!$A:$AD,COLUMN(EU_Extra!X$3),FALSE)),"")</f>
        <v/>
      </c>
      <c r="AA365" s="157" t="str">
        <f t="shared" si="88"/>
        <v/>
      </c>
      <c r="AB365" s="3" t="str">
        <f t="shared" si="89"/>
        <v/>
      </c>
      <c r="AC365" s="3"/>
      <c r="AD365" s="3" t="str">
        <f t="shared" si="90"/>
        <v/>
      </c>
      <c r="AE365" s="3" t="str">
        <f t="shared" si="91"/>
        <v/>
      </c>
      <c r="AJ365" s="1" t="str">
        <f>IFERROR(IF(VLOOKUP($A365,EU_Extra!$A:$AD,COLUMN(EU_Extra!AC$3),FALSE)=0,"",VLOOKUP($A365,EU_Extra!$A:$AD,COLUMN(EU_Extra!AC$3),FALSE)),"")</f>
        <v/>
      </c>
      <c r="AK365" s="1" t="str">
        <f>IFERROR(IF(VLOOKUP($A365,EU_Extra!$A:$AD,COLUMN(EU_Extra!AD$3),FALSE)=0,"",VLOOKUP($A365,EU_Extra!$A:$AD,COLUMN(EU_Extra!AD$3),FALSE)),"")</f>
        <v/>
      </c>
      <c r="AO365" s="85"/>
      <c r="AP365" s="2"/>
      <c r="AQ365" s="2"/>
      <c r="AR365" s="2"/>
      <c r="AS365" s="3"/>
      <c r="AT365" s="3"/>
    </row>
    <row r="366" spans="1:46">
      <c r="A366" s="85"/>
      <c r="B366" s="2"/>
      <c r="C366" s="2"/>
      <c r="D366" s="3"/>
      <c r="E366" s="3"/>
      <c r="F366" s="3" t="str">
        <f>IFERROR(IF(VLOOKUP($A366,EU_Extra!$A:$AD,COLUMN(EU_Extra!E$3),FALSE)=0,"",VLOOKUP($A366,EU_Extra!$A:$AD,COLUMN(EU_Extra!E$3),FALSE)),"")</f>
        <v/>
      </c>
      <c r="G366" s="3" t="str">
        <f>IFERROR(IF(VLOOKUP($A366,EU_Extra!$A:$AD,COLUMN(EU_Extra!F$3),FALSE)=0,"",VLOOKUP($A366,EU_Extra!$A:$AD,COLUMN(EU_Extra!F$3),FALSE)),"")</f>
        <v/>
      </c>
      <c r="H366" s="3" t="str">
        <f>IFERROR(IF(VLOOKUP($A366,EU_Extra!$A:$AD,COLUMN(EU_Extra!G$3),FALSE)=0,"",VLOOKUP($A366,EU_Extra!$A:$AD,COLUMN(EU_Extra!G$3),FALSE)),"")</f>
        <v/>
      </c>
      <c r="I366" s="3" t="str">
        <f>IFERROR(IF(VLOOKUP($A366,EU_Extra!$A:$AD,COLUMN(EU_Extra!H$3),FALSE)=0,"",VLOOKUP($A366,EU_Extra!$A:$AD,COLUMN(EU_Extra!H$3),FALSE)),"")</f>
        <v/>
      </c>
      <c r="J366" s="3" t="str">
        <f>IFERROR(IF(VLOOKUP($A366,EU_Extra!$A:$AD,COLUMN(EU_Extra!I$3),FALSE)=0,"",VLOOKUP($A366,EU_Extra!$A:$AD,COLUMN(EU_Extra!I$3),FALSE)),"")</f>
        <v/>
      </c>
      <c r="K366" s="3" t="str">
        <f>IFERROR(IF(VLOOKUP($A366,EU_Extra!$A:$AD,COLUMN(EU_Extra!J$3),FALSE)=0,"",VLOOKUP($A366,EU_Extra!$A:$AD,COLUMN(EU_Extra!J$3),FALSE)),"")</f>
        <v/>
      </c>
      <c r="L366" s="3" t="str">
        <f>IFERROR(IF(VLOOKUP($A366,EU_Extra!$A:$AD,COLUMN(EU_Extra!K$3),FALSE)=0,"",VLOOKUP($A366,EU_Extra!$A:$AD,COLUMN(EU_Extra!K$3),FALSE)),"")</f>
        <v/>
      </c>
      <c r="M366" s="3" t="str">
        <f>IFERROR(IF(VLOOKUP($A366,EU_Extra!$A:$AD,COLUMN(EU_Extra!L$3),FALSE)=0,"",VLOOKUP($A366,EU_Extra!$A:$AD,COLUMN(EU_Extra!L$3),FALSE)),"")</f>
        <v/>
      </c>
      <c r="N366" s="3" t="str">
        <f>IFERROR(IF(VLOOKUP($A366,EU_Extra!$A:$AD,COLUMN(EU_Extra!M$3),FALSE)=0,"",VLOOKUP($A366,EU_Extra!$A:$AD,COLUMN(EU_Extra!M$3),FALSE)),"")</f>
        <v/>
      </c>
      <c r="O366" s="3" t="str">
        <f>IFERROR(IF(VLOOKUP($A366,EU_Extra!$A:$AD,COLUMN(EU_Extra!N$3),FALSE)=0,"",VLOOKUP($A366,EU_Extra!$A:$AD,COLUMN(EU_Extra!N$3),FALSE)),"")</f>
        <v/>
      </c>
      <c r="P366" s="3" t="str">
        <f>IFERROR(IF(VLOOKUP($A366,EU_Extra!$A:$AD,COLUMN(EU_Extra!O$3),FALSE)=0,"",VLOOKUP($A366,EU_Extra!$A:$AD,COLUMN(EU_Extra!O$3),FALSE)),"")</f>
        <v/>
      </c>
      <c r="Q366" s="3" t="str">
        <f>IFERROR(IF(VLOOKUP($A366,EU_Extra!$A:$AD,COLUMN(EU_Extra!P$3),FALSE)=0,"",VLOOKUP($A366,EU_Extra!$A:$AD,COLUMN(EU_Extra!P$3),FALSE)),"")</f>
        <v/>
      </c>
      <c r="R366" s="3" t="str">
        <f>IFERROR(IF(VLOOKUP($A366,EU_Extra!$A:$AD,COLUMN(EU_Extra!Q$3),FALSE)=0,"",VLOOKUP($A366,EU_Extra!$A:$AD,COLUMN(EU_Extra!Q$3),FALSE)),"")</f>
        <v/>
      </c>
      <c r="S366" s="3" t="str">
        <f>IFERROR(IF(VLOOKUP($A366,EU_Extra!$A:$AD,COLUMN(EU_Extra!R$3),FALSE)=0,"",VLOOKUP($A366,EU_Extra!$A:$AD,COLUMN(EU_Extra!R$3),FALSE)),"")</f>
        <v/>
      </c>
      <c r="T366" s="3" t="str">
        <f>IFERROR(IF(VLOOKUP($A366,EU_Extra!$A:$AD,COLUMN(EU_Extra!S$3),FALSE)=0,"",VLOOKUP($A366,EU_Extra!$A:$AD,COLUMN(EU_Extra!S$3),FALSE)),"")</f>
        <v/>
      </c>
      <c r="U366" s="3" t="str">
        <f>IFERROR(IF(VLOOKUP($A366,EU_Extra!$A:$AD,COLUMN(EU_Extra!T$3),FALSE)=0,"",VLOOKUP($A366,EU_Extra!$A:$AD,COLUMN(EU_Extra!T$3),FALSE)),"")</f>
        <v/>
      </c>
      <c r="V366" s="3" t="str">
        <f>IFERROR(IF(VLOOKUP($A366,EU_Extra!$A:$AD,COLUMN(EU_Extra!U$3),FALSE)=0,"",VLOOKUP($A366,EU_Extra!$A:$AD,COLUMN(EU_Extra!U$3),FALSE)),"")</f>
        <v/>
      </c>
      <c r="W366" s="3" t="str">
        <f>IFERROR(IF(VLOOKUP($A366,EU_Extra!$A:$AD,COLUMN(EU_Extra!V$3),FALSE)=0,"",VLOOKUP($A366,EU_Extra!$A:$AD,COLUMN(EU_Extra!V$3),FALSE)),"")</f>
        <v/>
      </c>
      <c r="X366" s="3" t="str">
        <f>IFERROR(IF(VLOOKUP($A366,EU_Extra!$A:$AD,COLUMN(EU_Extra!W$3),FALSE)=0,"",VLOOKUP($A366,EU_Extra!$A:$AD,COLUMN(EU_Extra!W$3),FALSE)),"")</f>
        <v/>
      </c>
      <c r="Y366" s="1" t="str">
        <f>IFERROR(IF(VLOOKUP($A366,EU_Extra!$A:$AD,COLUMN(EU_Extra!X$3),FALSE)=0,"",VLOOKUP($A366,EU_Extra!$A:$AD,COLUMN(EU_Extra!X$3),FALSE)),"")</f>
        <v/>
      </c>
      <c r="AA366" s="157" t="str">
        <f t="shared" si="88"/>
        <v/>
      </c>
      <c r="AB366" s="3" t="str">
        <f t="shared" si="89"/>
        <v/>
      </c>
      <c r="AC366" s="3"/>
      <c r="AD366" s="3" t="str">
        <f t="shared" si="90"/>
        <v/>
      </c>
      <c r="AE366" s="3" t="str">
        <f t="shared" si="91"/>
        <v/>
      </c>
      <c r="AJ366" s="1" t="str">
        <f>IFERROR(IF(VLOOKUP($A366,EU_Extra!$A:$AD,COLUMN(EU_Extra!AC$3),FALSE)=0,"",VLOOKUP($A366,EU_Extra!$A:$AD,COLUMN(EU_Extra!AC$3),FALSE)),"")</f>
        <v/>
      </c>
      <c r="AK366" s="1" t="str">
        <f>IFERROR(IF(VLOOKUP($A366,EU_Extra!$A:$AD,COLUMN(EU_Extra!AD$3),FALSE)=0,"",VLOOKUP($A366,EU_Extra!$A:$AD,COLUMN(EU_Extra!AD$3),FALSE)),"")</f>
        <v/>
      </c>
      <c r="AO366" s="85"/>
      <c r="AP366" s="2"/>
      <c r="AQ366" s="2"/>
      <c r="AR366" s="2"/>
      <c r="AS366" s="3"/>
      <c r="AT366" s="3"/>
    </row>
    <row r="367" spans="1:46">
      <c r="A367" s="85"/>
      <c r="B367" s="2"/>
      <c r="C367" s="2"/>
      <c r="D367" s="3"/>
      <c r="E367" s="3"/>
      <c r="F367" s="3" t="str">
        <f>IFERROR(IF(VLOOKUP($A367,EU_Extra!$A:$AD,COLUMN(EU_Extra!E$3),FALSE)=0,"",VLOOKUP($A367,EU_Extra!$A:$AD,COLUMN(EU_Extra!E$3),FALSE)),"")</f>
        <v/>
      </c>
      <c r="G367" s="3" t="str">
        <f>IFERROR(IF(VLOOKUP($A367,EU_Extra!$A:$AD,COLUMN(EU_Extra!F$3),FALSE)=0,"",VLOOKUP($A367,EU_Extra!$A:$AD,COLUMN(EU_Extra!F$3),FALSE)),"")</f>
        <v/>
      </c>
      <c r="H367" s="3" t="str">
        <f>IFERROR(IF(VLOOKUP($A367,EU_Extra!$A:$AD,COLUMN(EU_Extra!G$3),FALSE)=0,"",VLOOKUP($A367,EU_Extra!$A:$AD,COLUMN(EU_Extra!G$3),FALSE)),"")</f>
        <v/>
      </c>
      <c r="I367" s="3" t="str">
        <f>IFERROR(IF(VLOOKUP($A367,EU_Extra!$A:$AD,COLUMN(EU_Extra!H$3),FALSE)=0,"",VLOOKUP($A367,EU_Extra!$A:$AD,COLUMN(EU_Extra!H$3),FALSE)),"")</f>
        <v/>
      </c>
      <c r="J367" s="3" t="str">
        <f>IFERROR(IF(VLOOKUP($A367,EU_Extra!$A:$AD,COLUMN(EU_Extra!I$3),FALSE)=0,"",VLOOKUP($A367,EU_Extra!$A:$AD,COLUMN(EU_Extra!I$3),FALSE)),"")</f>
        <v/>
      </c>
      <c r="K367" s="3" t="str">
        <f>IFERROR(IF(VLOOKUP($A367,EU_Extra!$A:$AD,COLUMN(EU_Extra!J$3),FALSE)=0,"",VLOOKUP($A367,EU_Extra!$A:$AD,COLUMN(EU_Extra!J$3),FALSE)),"")</f>
        <v/>
      </c>
      <c r="L367" s="3" t="str">
        <f>IFERROR(IF(VLOOKUP($A367,EU_Extra!$A:$AD,COLUMN(EU_Extra!K$3),FALSE)=0,"",VLOOKUP($A367,EU_Extra!$A:$AD,COLUMN(EU_Extra!K$3),FALSE)),"")</f>
        <v/>
      </c>
      <c r="M367" s="3" t="str">
        <f>IFERROR(IF(VLOOKUP($A367,EU_Extra!$A:$AD,COLUMN(EU_Extra!L$3),FALSE)=0,"",VLOOKUP($A367,EU_Extra!$A:$AD,COLUMN(EU_Extra!L$3),FALSE)),"")</f>
        <v/>
      </c>
      <c r="N367" s="3" t="str">
        <f>IFERROR(IF(VLOOKUP($A367,EU_Extra!$A:$AD,COLUMN(EU_Extra!M$3),FALSE)=0,"",VLOOKUP($A367,EU_Extra!$A:$AD,COLUMN(EU_Extra!M$3),FALSE)),"")</f>
        <v/>
      </c>
      <c r="O367" s="3" t="str">
        <f>IFERROR(IF(VLOOKUP($A367,EU_Extra!$A:$AD,COLUMN(EU_Extra!N$3),FALSE)=0,"",VLOOKUP($A367,EU_Extra!$A:$AD,COLUMN(EU_Extra!N$3),FALSE)),"")</f>
        <v/>
      </c>
      <c r="P367" s="3" t="str">
        <f>IFERROR(IF(VLOOKUP($A367,EU_Extra!$A:$AD,COLUMN(EU_Extra!O$3),FALSE)=0,"",VLOOKUP($A367,EU_Extra!$A:$AD,COLUMN(EU_Extra!O$3),FALSE)),"")</f>
        <v/>
      </c>
      <c r="Q367" s="3" t="str">
        <f>IFERROR(IF(VLOOKUP($A367,EU_Extra!$A:$AD,COLUMN(EU_Extra!P$3),FALSE)=0,"",VLOOKUP($A367,EU_Extra!$A:$AD,COLUMN(EU_Extra!P$3),FALSE)),"")</f>
        <v/>
      </c>
      <c r="R367" s="3" t="str">
        <f>IFERROR(IF(VLOOKUP($A367,EU_Extra!$A:$AD,COLUMN(EU_Extra!Q$3),FALSE)=0,"",VLOOKUP($A367,EU_Extra!$A:$AD,COLUMN(EU_Extra!Q$3),FALSE)),"")</f>
        <v/>
      </c>
      <c r="S367" s="3" t="str">
        <f>IFERROR(IF(VLOOKUP($A367,EU_Extra!$A:$AD,COLUMN(EU_Extra!R$3),FALSE)=0,"",VLOOKUP($A367,EU_Extra!$A:$AD,COLUMN(EU_Extra!R$3),FALSE)),"")</f>
        <v/>
      </c>
      <c r="T367" s="3" t="str">
        <f>IFERROR(IF(VLOOKUP($A367,EU_Extra!$A:$AD,COLUMN(EU_Extra!S$3),FALSE)=0,"",VLOOKUP($A367,EU_Extra!$A:$AD,COLUMN(EU_Extra!S$3),FALSE)),"")</f>
        <v/>
      </c>
      <c r="U367" s="3" t="str">
        <f>IFERROR(IF(VLOOKUP($A367,EU_Extra!$A:$AD,COLUMN(EU_Extra!T$3),FALSE)=0,"",VLOOKUP($A367,EU_Extra!$A:$AD,COLUMN(EU_Extra!T$3),FALSE)),"")</f>
        <v/>
      </c>
      <c r="V367" s="3" t="str">
        <f>IFERROR(IF(VLOOKUP($A367,EU_Extra!$A:$AD,COLUMN(EU_Extra!U$3),FALSE)=0,"",VLOOKUP($A367,EU_Extra!$A:$AD,COLUMN(EU_Extra!U$3),FALSE)),"")</f>
        <v/>
      </c>
      <c r="W367" s="3" t="str">
        <f>IFERROR(IF(VLOOKUP($A367,EU_Extra!$A:$AD,COLUMN(EU_Extra!V$3),FALSE)=0,"",VLOOKUP($A367,EU_Extra!$A:$AD,COLUMN(EU_Extra!V$3),FALSE)),"")</f>
        <v/>
      </c>
      <c r="X367" s="3" t="str">
        <f>IFERROR(IF(VLOOKUP($A367,EU_Extra!$A:$AD,COLUMN(EU_Extra!W$3),FALSE)=0,"",VLOOKUP($A367,EU_Extra!$A:$AD,COLUMN(EU_Extra!W$3),FALSE)),"")</f>
        <v/>
      </c>
      <c r="Y367" s="1" t="str">
        <f>IFERROR(IF(VLOOKUP($A367,EU_Extra!$A:$AD,COLUMN(EU_Extra!X$3),FALSE)=0,"",VLOOKUP($A367,EU_Extra!$A:$AD,COLUMN(EU_Extra!X$3),FALSE)),"")</f>
        <v/>
      </c>
      <c r="AA367" s="157" t="str">
        <f t="shared" si="88"/>
        <v/>
      </c>
      <c r="AB367" s="3" t="str">
        <f t="shared" si="89"/>
        <v/>
      </c>
      <c r="AC367" s="3"/>
      <c r="AD367" s="3" t="str">
        <f t="shared" si="90"/>
        <v/>
      </c>
      <c r="AE367" s="3" t="str">
        <f t="shared" si="91"/>
        <v/>
      </c>
      <c r="AJ367" s="1" t="str">
        <f>IFERROR(IF(VLOOKUP($A367,EU_Extra!$A:$AD,COLUMN(EU_Extra!AC$3),FALSE)=0,"",VLOOKUP($A367,EU_Extra!$A:$AD,COLUMN(EU_Extra!AC$3),FALSE)),"")</f>
        <v/>
      </c>
      <c r="AK367" s="1" t="str">
        <f>IFERROR(IF(VLOOKUP($A367,EU_Extra!$A:$AD,COLUMN(EU_Extra!AD$3),FALSE)=0,"",VLOOKUP($A367,EU_Extra!$A:$AD,COLUMN(EU_Extra!AD$3),FALSE)),"")</f>
        <v/>
      </c>
      <c r="AO367" s="85"/>
      <c r="AP367" s="2"/>
      <c r="AQ367" s="2"/>
      <c r="AR367" s="2"/>
      <c r="AS367" s="3"/>
      <c r="AT367" s="3"/>
    </row>
    <row r="368" spans="1:46">
      <c r="A368" s="85"/>
      <c r="B368" s="2"/>
      <c r="C368" s="2"/>
      <c r="D368" s="3"/>
      <c r="E368" s="3"/>
      <c r="F368" s="3" t="str">
        <f>IFERROR(IF(VLOOKUP($A368,EU_Extra!$A:$AD,COLUMN(EU_Extra!E$3),FALSE)=0,"",VLOOKUP($A368,EU_Extra!$A:$AD,COLUMN(EU_Extra!E$3),FALSE)),"")</f>
        <v/>
      </c>
      <c r="G368" s="3" t="str">
        <f>IFERROR(IF(VLOOKUP($A368,EU_Extra!$A:$AD,COLUMN(EU_Extra!F$3),FALSE)=0,"",VLOOKUP($A368,EU_Extra!$A:$AD,COLUMN(EU_Extra!F$3),FALSE)),"")</f>
        <v/>
      </c>
      <c r="H368" s="3" t="str">
        <f>IFERROR(IF(VLOOKUP($A368,EU_Extra!$A:$AD,COLUMN(EU_Extra!G$3),FALSE)=0,"",VLOOKUP($A368,EU_Extra!$A:$AD,COLUMN(EU_Extra!G$3),FALSE)),"")</f>
        <v/>
      </c>
      <c r="I368" s="3" t="str">
        <f>IFERROR(IF(VLOOKUP($A368,EU_Extra!$A:$AD,COLUMN(EU_Extra!H$3),FALSE)=0,"",VLOOKUP($A368,EU_Extra!$A:$AD,COLUMN(EU_Extra!H$3),FALSE)),"")</f>
        <v/>
      </c>
      <c r="J368" s="3" t="str">
        <f>IFERROR(IF(VLOOKUP($A368,EU_Extra!$A:$AD,COLUMN(EU_Extra!I$3),FALSE)=0,"",VLOOKUP($A368,EU_Extra!$A:$AD,COLUMN(EU_Extra!I$3),FALSE)),"")</f>
        <v/>
      </c>
      <c r="K368" s="3" t="str">
        <f>IFERROR(IF(VLOOKUP($A368,EU_Extra!$A:$AD,COLUMN(EU_Extra!J$3),FALSE)=0,"",VLOOKUP($A368,EU_Extra!$A:$AD,COLUMN(EU_Extra!J$3),FALSE)),"")</f>
        <v/>
      </c>
      <c r="L368" s="3" t="str">
        <f>IFERROR(IF(VLOOKUP($A368,EU_Extra!$A:$AD,COLUMN(EU_Extra!K$3),FALSE)=0,"",VLOOKUP($A368,EU_Extra!$A:$AD,COLUMN(EU_Extra!K$3),FALSE)),"")</f>
        <v/>
      </c>
      <c r="M368" s="3" t="str">
        <f>IFERROR(IF(VLOOKUP($A368,EU_Extra!$A:$AD,COLUMN(EU_Extra!L$3),FALSE)=0,"",VLOOKUP($A368,EU_Extra!$A:$AD,COLUMN(EU_Extra!L$3),FALSE)),"")</f>
        <v/>
      </c>
      <c r="N368" s="3" t="str">
        <f>IFERROR(IF(VLOOKUP($A368,EU_Extra!$A:$AD,COLUMN(EU_Extra!M$3),FALSE)=0,"",VLOOKUP($A368,EU_Extra!$A:$AD,COLUMN(EU_Extra!M$3),FALSE)),"")</f>
        <v/>
      </c>
      <c r="O368" s="3" t="str">
        <f>IFERROR(IF(VLOOKUP($A368,EU_Extra!$A:$AD,COLUMN(EU_Extra!N$3),FALSE)=0,"",VLOOKUP($A368,EU_Extra!$A:$AD,COLUMN(EU_Extra!N$3),FALSE)),"")</f>
        <v/>
      </c>
      <c r="P368" s="3" t="str">
        <f>IFERROR(IF(VLOOKUP($A368,EU_Extra!$A:$AD,COLUMN(EU_Extra!O$3),FALSE)=0,"",VLOOKUP($A368,EU_Extra!$A:$AD,COLUMN(EU_Extra!O$3),FALSE)),"")</f>
        <v/>
      </c>
      <c r="Q368" s="3" t="str">
        <f>IFERROR(IF(VLOOKUP($A368,EU_Extra!$A:$AD,COLUMN(EU_Extra!P$3),FALSE)=0,"",VLOOKUP($A368,EU_Extra!$A:$AD,COLUMN(EU_Extra!P$3),FALSE)),"")</f>
        <v/>
      </c>
      <c r="R368" s="3" t="str">
        <f>IFERROR(IF(VLOOKUP($A368,EU_Extra!$A:$AD,COLUMN(EU_Extra!Q$3),FALSE)=0,"",VLOOKUP($A368,EU_Extra!$A:$AD,COLUMN(EU_Extra!Q$3),FALSE)),"")</f>
        <v/>
      </c>
      <c r="S368" s="3" t="str">
        <f>IFERROR(IF(VLOOKUP($A368,EU_Extra!$A:$AD,COLUMN(EU_Extra!R$3),FALSE)=0,"",VLOOKUP($A368,EU_Extra!$A:$AD,COLUMN(EU_Extra!R$3),FALSE)),"")</f>
        <v/>
      </c>
      <c r="T368" s="3" t="str">
        <f>IFERROR(IF(VLOOKUP($A368,EU_Extra!$A:$AD,COLUMN(EU_Extra!S$3),FALSE)=0,"",VLOOKUP($A368,EU_Extra!$A:$AD,COLUMN(EU_Extra!S$3),FALSE)),"")</f>
        <v/>
      </c>
      <c r="U368" s="3" t="str">
        <f>IFERROR(IF(VLOOKUP($A368,EU_Extra!$A:$AD,COLUMN(EU_Extra!T$3),FALSE)=0,"",VLOOKUP($A368,EU_Extra!$A:$AD,COLUMN(EU_Extra!T$3),FALSE)),"")</f>
        <v/>
      </c>
      <c r="V368" s="3" t="str">
        <f>IFERROR(IF(VLOOKUP($A368,EU_Extra!$A:$AD,COLUMN(EU_Extra!U$3),FALSE)=0,"",VLOOKUP($A368,EU_Extra!$A:$AD,COLUMN(EU_Extra!U$3),FALSE)),"")</f>
        <v/>
      </c>
      <c r="W368" s="3" t="str">
        <f>IFERROR(IF(VLOOKUP($A368,EU_Extra!$A:$AD,COLUMN(EU_Extra!V$3),FALSE)=0,"",VLOOKUP($A368,EU_Extra!$A:$AD,COLUMN(EU_Extra!V$3),FALSE)),"")</f>
        <v/>
      </c>
      <c r="X368" s="3" t="str">
        <f>IFERROR(IF(VLOOKUP($A368,EU_Extra!$A:$AD,COLUMN(EU_Extra!W$3),FALSE)=0,"",VLOOKUP($A368,EU_Extra!$A:$AD,COLUMN(EU_Extra!W$3),FALSE)),"")</f>
        <v/>
      </c>
      <c r="Y368" s="1" t="str">
        <f>IFERROR(IF(VLOOKUP($A368,EU_Extra!$A:$AD,COLUMN(EU_Extra!X$3),FALSE)=0,"",VLOOKUP($A368,EU_Extra!$A:$AD,COLUMN(EU_Extra!X$3),FALSE)),"")</f>
        <v/>
      </c>
      <c r="AA368" s="157" t="str">
        <f t="shared" si="88"/>
        <v/>
      </c>
      <c r="AB368" s="3" t="str">
        <f t="shared" si="89"/>
        <v/>
      </c>
      <c r="AC368" s="3"/>
      <c r="AD368" s="3" t="str">
        <f t="shared" si="90"/>
        <v/>
      </c>
      <c r="AE368" s="3" t="str">
        <f t="shared" si="91"/>
        <v/>
      </c>
      <c r="AJ368" s="1" t="str">
        <f>IFERROR(IF(VLOOKUP($A368,EU_Extra!$A:$AD,COLUMN(EU_Extra!AC$3),FALSE)=0,"",VLOOKUP($A368,EU_Extra!$A:$AD,COLUMN(EU_Extra!AC$3),FALSE)),"")</f>
        <v/>
      </c>
      <c r="AK368" s="1" t="str">
        <f>IFERROR(IF(VLOOKUP($A368,EU_Extra!$A:$AD,COLUMN(EU_Extra!AD$3),FALSE)=0,"",VLOOKUP($A368,EU_Extra!$A:$AD,COLUMN(EU_Extra!AD$3),FALSE)),"")</f>
        <v/>
      </c>
      <c r="AO368" s="85"/>
      <c r="AP368" s="2"/>
      <c r="AQ368" s="2"/>
      <c r="AR368" s="2"/>
      <c r="AS368" s="3"/>
      <c r="AT368" s="3"/>
    </row>
    <row r="369" spans="1:46">
      <c r="A369" s="85"/>
      <c r="B369" s="2"/>
      <c r="C369" s="2"/>
      <c r="D369" s="3"/>
      <c r="E369" s="3"/>
      <c r="F369" s="3" t="str">
        <f>IFERROR(IF(VLOOKUP($A369,EU_Extra!$A:$AD,COLUMN(EU_Extra!E$3),FALSE)=0,"",VLOOKUP($A369,EU_Extra!$A:$AD,COLUMN(EU_Extra!E$3),FALSE)),"")</f>
        <v/>
      </c>
      <c r="G369" s="3" t="str">
        <f>IFERROR(IF(VLOOKUP($A369,EU_Extra!$A:$AD,COLUMN(EU_Extra!F$3),FALSE)=0,"",VLOOKUP($A369,EU_Extra!$A:$AD,COLUMN(EU_Extra!F$3),FALSE)),"")</f>
        <v/>
      </c>
      <c r="H369" s="3" t="str">
        <f>IFERROR(IF(VLOOKUP($A369,EU_Extra!$A:$AD,COLUMN(EU_Extra!G$3),FALSE)=0,"",VLOOKUP($A369,EU_Extra!$A:$AD,COLUMN(EU_Extra!G$3),FALSE)),"")</f>
        <v/>
      </c>
      <c r="I369" s="3" t="str">
        <f>IFERROR(IF(VLOOKUP($A369,EU_Extra!$A:$AD,COLUMN(EU_Extra!H$3),FALSE)=0,"",VLOOKUP($A369,EU_Extra!$A:$AD,COLUMN(EU_Extra!H$3),FALSE)),"")</f>
        <v/>
      </c>
      <c r="J369" s="3" t="str">
        <f>IFERROR(IF(VLOOKUP($A369,EU_Extra!$A:$AD,COLUMN(EU_Extra!I$3),FALSE)=0,"",VLOOKUP($A369,EU_Extra!$A:$AD,COLUMN(EU_Extra!I$3),FALSE)),"")</f>
        <v/>
      </c>
      <c r="K369" s="3" t="str">
        <f>IFERROR(IF(VLOOKUP($A369,EU_Extra!$A:$AD,COLUMN(EU_Extra!J$3),FALSE)=0,"",VLOOKUP($A369,EU_Extra!$A:$AD,COLUMN(EU_Extra!J$3),FALSE)),"")</f>
        <v/>
      </c>
      <c r="L369" s="3" t="str">
        <f>IFERROR(IF(VLOOKUP($A369,EU_Extra!$A:$AD,COLUMN(EU_Extra!K$3),FALSE)=0,"",VLOOKUP($A369,EU_Extra!$A:$AD,COLUMN(EU_Extra!K$3),FALSE)),"")</f>
        <v/>
      </c>
      <c r="M369" s="3" t="str">
        <f>IFERROR(IF(VLOOKUP($A369,EU_Extra!$A:$AD,COLUMN(EU_Extra!L$3),FALSE)=0,"",VLOOKUP($A369,EU_Extra!$A:$AD,COLUMN(EU_Extra!L$3),FALSE)),"")</f>
        <v/>
      </c>
      <c r="N369" s="3" t="str">
        <f>IFERROR(IF(VLOOKUP($A369,EU_Extra!$A:$AD,COLUMN(EU_Extra!M$3),FALSE)=0,"",VLOOKUP($A369,EU_Extra!$A:$AD,COLUMN(EU_Extra!M$3),FALSE)),"")</f>
        <v/>
      </c>
      <c r="O369" s="3" t="str">
        <f>IFERROR(IF(VLOOKUP($A369,EU_Extra!$A:$AD,COLUMN(EU_Extra!N$3),FALSE)=0,"",VLOOKUP($A369,EU_Extra!$A:$AD,COLUMN(EU_Extra!N$3),FALSE)),"")</f>
        <v/>
      </c>
      <c r="P369" s="3" t="str">
        <f>IFERROR(IF(VLOOKUP($A369,EU_Extra!$A:$AD,COLUMN(EU_Extra!O$3),FALSE)=0,"",VLOOKUP($A369,EU_Extra!$A:$AD,COLUMN(EU_Extra!O$3),FALSE)),"")</f>
        <v/>
      </c>
      <c r="Q369" s="3" t="str">
        <f>IFERROR(IF(VLOOKUP($A369,EU_Extra!$A:$AD,COLUMN(EU_Extra!P$3),FALSE)=0,"",VLOOKUP($A369,EU_Extra!$A:$AD,COLUMN(EU_Extra!P$3),FALSE)),"")</f>
        <v/>
      </c>
      <c r="R369" s="3" t="str">
        <f>IFERROR(IF(VLOOKUP($A369,EU_Extra!$A:$AD,COLUMN(EU_Extra!Q$3),FALSE)=0,"",VLOOKUP($A369,EU_Extra!$A:$AD,COLUMN(EU_Extra!Q$3),FALSE)),"")</f>
        <v/>
      </c>
      <c r="S369" s="3" t="str">
        <f>IFERROR(IF(VLOOKUP($A369,EU_Extra!$A:$AD,COLUMN(EU_Extra!R$3),FALSE)=0,"",VLOOKUP($A369,EU_Extra!$A:$AD,COLUMN(EU_Extra!R$3),FALSE)),"")</f>
        <v/>
      </c>
      <c r="T369" s="3" t="str">
        <f>IFERROR(IF(VLOOKUP($A369,EU_Extra!$A:$AD,COLUMN(EU_Extra!S$3),FALSE)=0,"",VLOOKUP($A369,EU_Extra!$A:$AD,COLUMN(EU_Extra!S$3),FALSE)),"")</f>
        <v/>
      </c>
      <c r="U369" s="3" t="str">
        <f>IFERROR(IF(VLOOKUP($A369,EU_Extra!$A:$AD,COLUMN(EU_Extra!T$3),FALSE)=0,"",VLOOKUP($A369,EU_Extra!$A:$AD,COLUMN(EU_Extra!T$3),FALSE)),"")</f>
        <v/>
      </c>
      <c r="V369" s="3" t="str">
        <f>IFERROR(IF(VLOOKUP($A369,EU_Extra!$A:$AD,COLUMN(EU_Extra!U$3),FALSE)=0,"",VLOOKUP($A369,EU_Extra!$A:$AD,COLUMN(EU_Extra!U$3),FALSE)),"")</f>
        <v/>
      </c>
      <c r="W369" s="3" t="str">
        <f>IFERROR(IF(VLOOKUP($A369,EU_Extra!$A:$AD,COLUMN(EU_Extra!V$3),FALSE)=0,"",VLOOKUP($A369,EU_Extra!$A:$AD,COLUMN(EU_Extra!V$3),FALSE)),"")</f>
        <v/>
      </c>
      <c r="X369" s="3" t="str">
        <f>IFERROR(IF(VLOOKUP($A369,EU_Extra!$A:$AD,COLUMN(EU_Extra!W$3),FALSE)=0,"",VLOOKUP($A369,EU_Extra!$A:$AD,COLUMN(EU_Extra!W$3),FALSE)),"")</f>
        <v/>
      </c>
      <c r="Y369" s="1" t="str">
        <f>IFERROR(IF(VLOOKUP($A369,EU_Extra!$A:$AD,COLUMN(EU_Extra!X$3),FALSE)=0,"",VLOOKUP($A369,EU_Extra!$A:$AD,COLUMN(EU_Extra!X$3),FALSE)),"")</f>
        <v/>
      </c>
      <c r="AA369" s="157" t="str">
        <f t="shared" si="88"/>
        <v/>
      </c>
      <c r="AB369" s="3" t="str">
        <f t="shared" si="89"/>
        <v/>
      </c>
      <c r="AC369" s="3"/>
      <c r="AD369" s="3" t="str">
        <f t="shared" si="90"/>
        <v/>
      </c>
      <c r="AE369" s="3" t="str">
        <f t="shared" si="91"/>
        <v/>
      </c>
      <c r="AJ369" s="1" t="str">
        <f>IFERROR(IF(VLOOKUP($A369,EU_Extra!$A:$AD,COLUMN(EU_Extra!AC$3),FALSE)=0,"",VLOOKUP($A369,EU_Extra!$A:$AD,COLUMN(EU_Extra!AC$3),FALSE)),"")</f>
        <v/>
      </c>
      <c r="AK369" s="1" t="str">
        <f>IFERROR(IF(VLOOKUP($A369,EU_Extra!$A:$AD,COLUMN(EU_Extra!AD$3),FALSE)=0,"",VLOOKUP($A369,EU_Extra!$A:$AD,COLUMN(EU_Extra!AD$3),FALSE)),"")</f>
        <v/>
      </c>
      <c r="AO369" s="85"/>
      <c r="AP369" s="2"/>
      <c r="AQ369" s="2"/>
      <c r="AR369" s="2"/>
      <c r="AS369" s="3"/>
      <c r="AT369" s="3"/>
    </row>
    <row r="370" spans="1:46">
      <c r="A370" s="85"/>
      <c r="B370" s="2"/>
      <c r="C370" s="2"/>
      <c r="D370" s="3"/>
      <c r="E370" s="3"/>
      <c r="F370" s="3" t="str">
        <f>IFERROR(IF(VLOOKUP($A370,EU_Extra!$A:$AD,COLUMN(EU_Extra!E$3),FALSE)=0,"",VLOOKUP($A370,EU_Extra!$A:$AD,COLUMN(EU_Extra!E$3),FALSE)),"")</f>
        <v/>
      </c>
      <c r="G370" s="3" t="str">
        <f>IFERROR(IF(VLOOKUP($A370,EU_Extra!$A:$AD,COLUMN(EU_Extra!F$3),FALSE)=0,"",VLOOKUP($A370,EU_Extra!$A:$AD,COLUMN(EU_Extra!F$3),FALSE)),"")</f>
        <v/>
      </c>
      <c r="H370" s="3" t="str">
        <f>IFERROR(IF(VLOOKUP($A370,EU_Extra!$A:$AD,COLUMN(EU_Extra!G$3),FALSE)=0,"",VLOOKUP($A370,EU_Extra!$A:$AD,COLUMN(EU_Extra!G$3),FALSE)),"")</f>
        <v/>
      </c>
      <c r="I370" s="3" t="str">
        <f>IFERROR(IF(VLOOKUP($A370,EU_Extra!$A:$AD,COLUMN(EU_Extra!H$3),FALSE)=0,"",VLOOKUP($A370,EU_Extra!$A:$AD,COLUMN(EU_Extra!H$3),FALSE)),"")</f>
        <v/>
      </c>
      <c r="J370" s="3" t="str">
        <f>IFERROR(IF(VLOOKUP($A370,EU_Extra!$A:$AD,COLUMN(EU_Extra!I$3),FALSE)=0,"",VLOOKUP($A370,EU_Extra!$A:$AD,COLUMN(EU_Extra!I$3),FALSE)),"")</f>
        <v/>
      </c>
      <c r="K370" s="3" t="str">
        <f>IFERROR(IF(VLOOKUP($A370,EU_Extra!$A:$AD,COLUMN(EU_Extra!J$3),FALSE)=0,"",VLOOKUP($A370,EU_Extra!$A:$AD,COLUMN(EU_Extra!J$3),FALSE)),"")</f>
        <v/>
      </c>
      <c r="L370" s="3" t="str">
        <f>IFERROR(IF(VLOOKUP($A370,EU_Extra!$A:$AD,COLUMN(EU_Extra!K$3),FALSE)=0,"",VLOOKUP($A370,EU_Extra!$A:$AD,COLUMN(EU_Extra!K$3),FALSE)),"")</f>
        <v/>
      </c>
      <c r="M370" s="3" t="str">
        <f>IFERROR(IF(VLOOKUP($A370,EU_Extra!$A:$AD,COLUMN(EU_Extra!L$3),FALSE)=0,"",VLOOKUP($A370,EU_Extra!$A:$AD,COLUMN(EU_Extra!L$3),FALSE)),"")</f>
        <v/>
      </c>
      <c r="N370" s="3" t="str">
        <f>IFERROR(IF(VLOOKUP($A370,EU_Extra!$A:$AD,COLUMN(EU_Extra!M$3),FALSE)=0,"",VLOOKUP($A370,EU_Extra!$A:$AD,COLUMN(EU_Extra!M$3),FALSE)),"")</f>
        <v/>
      </c>
      <c r="O370" s="3" t="str">
        <f>IFERROR(IF(VLOOKUP($A370,EU_Extra!$A:$AD,COLUMN(EU_Extra!N$3),FALSE)=0,"",VLOOKUP($A370,EU_Extra!$A:$AD,COLUMN(EU_Extra!N$3),FALSE)),"")</f>
        <v/>
      </c>
      <c r="P370" s="3" t="str">
        <f>IFERROR(IF(VLOOKUP($A370,EU_Extra!$A:$AD,COLUMN(EU_Extra!O$3),FALSE)=0,"",VLOOKUP($A370,EU_Extra!$A:$AD,COLUMN(EU_Extra!O$3),FALSE)),"")</f>
        <v/>
      </c>
      <c r="Q370" s="3" t="str">
        <f>IFERROR(IF(VLOOKUP($A370,EU_Extra!$A:$AD,COLUMN(EU_Extra!P$3),FALSE)=0,"",VLOOKUP($A370,EU_Extra!$A:$AD,COLUMN(EU_Extra!P$3),FALSE)),"")</f>
        <v/>
      </c>
      <c r="R370" s="3" t="str">
        <f>IFERROR(IF(VLOOKUP($A370,EU_Extra!$A:$AD,COLUMN(EU_Extra!Q$3),FALSE)=0,"",VLOOKUP($A370,EU_Extra!$A:$AD,COLUMN(EU_Extra!Q$3),FALSE)),"")</f>
        <v/>
      </c>
      <c r="S370" s="3" t="str">
        <f>IFERROR(IF(VLOOKUP($A370,EU_Extra!$A:$AD,COLUMN(EU_Extra!R$3),FALSE)=0,"",VLOOKUP($A370,EU_Extra!$A:$AD,COLUMN(EU_Extra!R$3),FALSE)),"")</f>
        <v/>
      </c>
      <c r="T370" s="3" t="str">
        <f>IFERROR(IF(VLOOKUP($A370,EU_Extra!$A:$AD,COLUMN(EU_Extra!S$3),FALSE)=0,"",VLOOKUP($A370,EU_Extra!$A:$AD,COLUMN(EU_Extra!S$3),FALSE)),"")</f>
        <v/>
      </c>
      <c r="U370" s="3" t="str">
        <f>IFERROR(IF(VLOOKUP($A370,EU_Extra!$A:$AD,COLUMN(EU_Extra!T$3),FALSE)=0,"",VLOOKUP($A370,EU_Extra!$A:$AD,COLUMN(EU_Extra!T$3),FALSE)),"")</f>
        <v/>
      </c>
      <c r="V370" s="3" t="str">
        <f>IFERROR(IF(VLOOKUP($A370,EU_Extra!$A:$AD,COLUMN(EU_Extra!U$3),FALSE)=0,"",VLOOKUP($A370,EU_Extra!$A:$AD,COLUMN(EU_Extra!U$3),FALSE)),"")</f>
        <v/>
      </c>
      <c r="W370" s="3" t="str">
        <f>IFERROR(IF(VLOOKUP($A370,EU_Extra!$A:$AD,COLUMN(EU_Extra!V$3),FALSE)=0,"",VLOOKUP($A370,EU_Extra!$A:$AD,COLUMN(EU_Extra!V$3),FALSE)),"")</f>
        <v/>
      </c>
      <c r="X370" s="3" t="str">
        <f>IFERROR(IF(VLOOKUP($A370,EU_Extra!$A:$AD,COLUMN(EU_Extra!W$3),FALSE)=0,"",VLOOKUP($A370,EU_Extra!$A:$AD,COLUMN(EU_Extra!W$3),FALSE)),"")</f>
        <v/>
      </c>
      <c r="Y370" s="1" t="str">
        <f>IFERROR(IF(VLOOKUP($A370,EU_Extra!$A:$AD,COLUMN(EU_Extra!X$3),FALSE)=0,"",VLOOKUP($A370,EU_Extra!$A:$AD,COLUMN(EU_Extra!X$3),FALSE)),"")</f>
        <v/>
      </c>
      <c r="AA370" s="157" t="str">
        <f t="shared" si="88"/>
        <v/>
      </c>
      <c r="AB370" s="3" t="str">
        <f t="shared" si="89"/>
        <v/>
      </c>
      <c r="AC370" s="3"/>
      <c r="AD370" s="3" t="str">
        <f t="shared" si="90"/>
        <v/>
      </c>
      <c r="AE370" s="3" t="str">
        <f t="shared" si="91"/>
        <v/>
      </c>
      <c r="AJ370" s="1" t="str">
        <f>IFERROR(IF(VLOOKUP($A370,EU_Extra!$A:$AD,COLUMN(EU_Extra!AC$3),FALSE)=0,"",VLOOKUP($A370,EU_Extra!$A:$AD,COLUMN(EU_Extra!AC$3),FALSE)),"")</f>
        <v/>
      </c>
      <c r="AK370" s="1" t="str">
        <f>IFERROR(IF(VLOOKUP($A370,EU_Extra!$A:$AD,COLUMN(EU_Extra!AD$3),FALSE)=0,"",VLOOKUP($A370,EU_Extra!$A:$AD,COLUMN(EU_Extra!AD$3),FALSE)),"")</f>
        <v/>
      </c>
      <c r="AO370" s="85"/>
      <c r="AP370" s="2"/>
      <c r="AQ370" s="2"/>
      <c r="AR370" s="2"/>
      <c r="AS370" s="3"/>
      <c r="AT370" s="3"/>
    </row>
    <row r="371" spans="1:46">
      <c r="A371" s="85"/>
      <c r="B371" s="2"/>
      <c r="C371" s="2"/>
      <c r="D371" s="3"/>
      <c r="E371" s="3"/>
      <c r="F371" s="3" t="str">
        <f>IFERROR(IF(VLOOKUP($A371,EU_Extra!$A:$AD,COLUMN(EU_Extra!E$3),FALSE)=0,"",VLOOKUP($A371,EU_Extra!$A:$AD,COLUMN(EU_Extra!E$3),FALSE)),"")</f>
        <v/>
      </c>
      <c r="G371" s="3" t="str">
        <f>IFERROR(IF(VLOOKUP($A371,EU_Extra!$A:$AD,COLUMN(EU_Extra!F$3),FALSE)=0,"",VLOOKUP($A371,EU_Extra!$A:$AD,COLUMN(EU_Extra!F$3),FALSE)),"")</f>
        <v/>
      </c>
      <c r="H371" s="3" t="str">
        <f>IFERROR(IF(VLOOKUP($A371,EU_Extra!$A:$AD,COLUMN(EU_Extra!G$3),FALSE)=0,"",VLOOKUP($A371,EU_Extra!$A:$AD,COLUMN(EU_Extra!G$3),FALSE)),"")</f>
        <v/>
      </c>
      <c r="I371" s="3" t="str">
        <f>IFERROR(IF(VLOOKUP($A371,EU_Extra!$A:$AD,COLUMN(EU_Extra!H$3),FALSE)=0,"",VLOOKUP($A371,EU_Extra!$A:$AD,COLUMN(EU_Extra!H$3),FALSE)),"")</f>
        <v/>
      </c>
      <c r="J371" s="3" t="str">
        <f>IFERROR(IF(VLOOKUP($A371,EU_Extra!$A:$AD,COLUMN(EU_Extra!I$3),FALSE)=0,"",VLOOKUP($A371,EU_Extra!$A:$AD,COLUMN(EU_Extra!I$3),FALSE)),"")</f>
        <v/>
      </c>
      <c r="K371" s="3" t="str">
        <f>IFERROR(IF(VLOOKUP($A371,EU_Extra!$A:$AD,COLUMN(EU_Extra!J$3),FALSE)=0,"",VLOOKUP($A371,EU_Extra!$A:$AD,COLUMN(EU_Extra!J$3),FALSE)),"")</f>
        <v/>
      </c>
      <c r="L371" s="3" t="str">
        <f>IFERROR(IF(VLOOKUP($A371,EU_Extra!$A:$AD,COLUMN(EU_Extra!K$3),FALSE)=0,"",VLOOKUP($A371,EU_Extra!$A:$AD,COLUMN(EU_Extra!K$3),FALSE)),"")</f>
        <v/>
      </c>
      <c r="M371" s="3" t="str">
        <f>IFERROR(IF(VLOOKUP($A371,EU_Extra!$A:$AD,COLUMN(EU_Extra!L$3),FALSE)=0,"",VLOOKUP($A371,EU_Extra!$A:$AD,COLUMN(EU_Extra!L$3),FALSE)),"")</f>
        <v/>
      </c>
      <c r="N371" s="3" t="str">
        <f>IFERROR(IF(VLOOKUP($A371,EU_Extra!$A:$AD,COLUMN(EU_Extra!M$3),FALSE)=0,"",VLOOKUP($A371,EU_Extra!$A:$AD,COLUMN(EU_Extra!M$3),FALSE)),"")</f>
        <v/>
      </c>
      <c r="O371" s="3" t="str">
        <f>IFERROR(IF(VLOOKUP($A371,EU_Extra!$A:$AD,COLUMN(EU_Extra!N$3),FALSE)=0,"",VLOOKUP($A371,EU_Extra!$A:$AD,COLUMN(EU_Extra!N$3),FALSE)),"")</f>
        <v/>
      </c>
      <c r="P371" s="3" t="str">
        <f>IFERROR(IF(VLOOKUP($A371,EU_Extra!$A:$AD,COLUMN(EU_Extra!O$3),FALSE)=0,"",VLOOKUP($A371,EU_Extra!$A:$AD,COLUMN(EU_Extra!O$3),FALSE)),"")</f>
        <v/>
      </c>
      <c r="Q371" s="3" t="str">
        <f>IFERROR(IF(VLOOKUP($A371,EU_Extra!$A:$AD,COLUMN(EU_Extra!P$3),FALSE)=0,"",VLOOKUP($A371,EU_Extra!$A:$AD,COLUMN(EU_Extra!P$3),FALSE)),"")</f>
        <v/>
      </c>
      <c r="R371" s="3" t="str">
        <f>IFERROR(IF(VLOOKUP($A371,EU_Extra!$A:$AD,COLUMN(EU_Extra!Q$3),FALSE)=0,"",VLOOKUP($A371,EU_Extra!$A:$AD,COLUMN(EU_Extra!Q$3),FALSE)),"")</f>
        <v/>
      </c>
      <c r="S371" s="3" t="str">
        <f>IFERROR(IF(VLOOKUP($A371,EU_Extra!$A:$AD,COLUMN(EU_Extra!R$3),FALSE)=0,"",VLOOKUP($A371,EU_Extra!$A:$AD,COLUMN(EU_Extra!R$3),FALSE)),"")</f>
        <v/>
      </c>
      <c r="T371" s="3" t="str">
        <f>IFERROR(IF(VLOOKUP($A371,EU_Extra!$A:$AD,COLUMN(EU_Extra!S$3),FALSE)=0,"",VLOOKUP($A371,EU_Extra!$A:$AD,COLUMN(EU_Extra!S$3),FALSE)),"")</f>
        <v/>
      </c>
      <c r="U371" s="3" t="str">
        <f>IFERROR(IF(VLOOKUP($A371,EU_Extra!$A:$AD,COLUMN(EU_Extra!T$3),FALSE)=0,"",VLOOKUP($A371,EU_Extra!$A:$AD,COLUMN(EU_Extra!T$3),FALSE)),"")</f>
        <v/>
      </c>
      <c r="V371" s="3" t="str">
        <f>IFERROR(IF(VLOOKUP($A371,EU_Extra!$A:$AD,COLUMN(EU_Extra!U$3),FALSE)=0,"",VLOOKUP($A371,EU_Extra!$A:$AD,COLUMN(EU_Extra!U$3),FALSE)),"")</f>
        <v/>
      </c>
      <c r="W371" s="3" t="str">
        <f>IFERROR(IF(VLOOKUP($A371,EU_Extra!$A:$AD,COLUMN(EU_Extra!V$3),FALSE)=0,"",VLOOKUP($A371,EU_Extra!$A:$AD,COLUMN(EU_Extra!V$3),FALSE)),"")</f>
        <v/>
      </c>
      <c r="X371" s="3" t="str">
        <f>IFERROR(IF(VLOOKUP($A371,EU_Extra!$A:$AD,COLUMN(EU_Extra!W$3),FALSE)=0,"",VLOOKUP($A371,EU_Extra!$A:$AD,COLUMN(EU_Extra!W$3),FALSE)),"")</f>
        <v/>
      </c>
      <c r="Y371" s="1" t="str">
        <f>IFERROR(IF(VLOOKUP($A371,EU_Extra!$A:$AD,COLUMN(EU_Extra!X$3),FALSE)=0,"",VLOOKUP($A371,EU_Extra!$A:$AD,COLUMN(EU_Extra!X$3),FALSE)),"")</f>
        <v/>
      </c>
      <c r="AA371" s="157" t="str">
        <f t="shared" si="88"/>
        <v/>
      </c>
      <c r="AB371" s="3" t="str">
        <f t="shared" si="89"/>
        <v/>
      </c>
      <c r="AC371" s="3"/>
      <c r="AD371" s="3" t="str">
        <f t="shared" si="90"/>
        <v/>
      </c>
      <c r="AE371" s="3" t="str">
        <f t="shared" si="91"/>
        <v/>
      </c>
      <c r="AJ371" s="1" t="str">
        <f>IFERROR(IF(VLOOKUP($A371,EU_Extra!$A:$AD,COLUMN(EU_Extra!AC$3),FALSE)=0,"",VLOOKUP($A371,EU_Extra!$A:$AD,COLUMN(EU_Extra!AC$3),FALSE)),"")</f>
        <v/>
      </c>
      <c r="AK371" s="1" t="str">
        <f>IFERROR(IF(VLOOKUP($A371,EU_Extra!$A:$AD,COLUMN(EU_Extra!AD$3),FALSE)=0,"",VLOOKUP($A371,EU_Extra!$A:$AD,COLUMN(EU_Extra!AD$3),FALSE)),"")</f>
        <v/>
      </c>
      <c r="AO371" s="85"/>
      <c r="AP371" s="2"/>
      <c r="AQ371" s="2"/>
      <c r="AR371" s="2"/>
      <c r="AS371" s="3"/>
      <c r="AT371" s="3"/>
    </row>
    <row r="372" spans="1:46">
      <c r="A372" s="85"/>
      <c r="B372" s="2"/>
      <c r="C372" s="2"/>
      <c r="D372" s="3"/>
      <c r="E372" s="3"/>
      <c r="F372" s="3" t="str">
        <f>IFERROR(IF(VLOOKUP($A372,EU_Extra!$A:$AD,COLUMN(EU_Extra!E$3),FALSE)=0,"",VLOOKUP($A372,EU_Extra!$A:$AD,COLUMN(EU_Extra!E$3),FALSE)),"")</f>
        <v/>
      </c>
      <c r="G372" s="3" t="str">
        <f>IFERROR(IF(VLOOKUP($A372,EU_Extra!$A:$AD,COLUMN(EU_Extra!F$3),FALSE)=0,"",VLOOKUP($A372,EU_Extra!$A:$AD,COLUMN(EU_Extra!F$3),FALSE)),"")</f>
        <v/>
      </c>
      <c r="H372" s="3" t="str">
        <f>IFERROR(IF(VLOOKUP($A372,EU_Extra!$A:$AD,COLUMN(EU_Extra!G$3),FALSE)=0,"",VLOOKUP($A372,EU_Extra!$A:$AD,COLUMN(EU_Extra!G$3),FALSE)),"")</f>
        <v/>
      </c>
      <c r="I372" s="3" t="str">
        <f>IFERROR(IF(VLOOKUP($A372,EU_Extra!$A:$AD,COLUMN(EU_Extra!H$3),FALSE)=0,"",VLOOKUP($A372,EU_Extra!$A:$AD,COLUMN(EU_Extra!H$3),FALSE)),"")</f>
        <v/>
      </c>
      <c r="J372" s="3" t="str">
        <f>IFERROR(IF(VLOOKUP($A372,EU_Extra!$A:$AD,COLUMN(EU_Extra!I$3),FALSE)=0,"",VLOOKUP($A372,EU_Extra!$A:$AD,COLUMN(EU_Extra!I$3),FALSE)),"")</f>
        <v/>
      </c>
      <c r="K372" s="3" t="str">
        <f>IFERROR(IF(VLOOKUP($A372,EU_Extra!$A:$AD,COLUMN(EU_Extra!J$3),FALSE)=0,"",VLOOKUP($A372,EU_Extra!$A:$AD,COLUMN(EU_Extra!J$3),FALSE)),"")</f>
        <v/>
      </c>
      <c r="L372" s="3" t="str">
        <f>IFERROR(IF(VLOOKUP($A372,EU_Extra!$A:$AD,COLUMN(EU_Extra!K$3),FALSE)=0,"",VLOOKUP($A372,EU_Extra!$A:$AD,COLUMN(EU_Extra!K$3),FALSE)),"")</f>
        <v/>
      </c>
      <c r="M372" s="3" t="str">
        <f>IFERROR(IF(VLOOKUP($A372,EU_Extra!$A:$AD,COLUMN(EU_Extra!L$3),FALSE)=0,"",VLOOKUP($A372,EU_Extra!$A:$AD,COLUMN(EU_Extra!L$3),FALSE)),"")</f>
        <v/>
      </c>
      <c r="N372" s="3" t="str">
        <f>IFERROR(IF(VLOOKUP($A372,EU_Extra!$A:$AD,COLUMN(EU_Extra!M$3),FALSE)=0,"",VLOOKUP($A372,EU_Extra!$A:$AD,COLUMN(EU_Extra!M$3),FALSE)),"")</f>
        <v/>
      </c>
      <c r="O372" s="3" t="str">
        <f>IFERROR(IF(VLOOKUP($A372,EU_Extra!$A:$AD,COLUMN(EU_Extra!N$3),FALSE)=0,"",VLOOKUP($A372,EU_Extra!$A:$AD,COLUMN(EU_Extra!N$3),FALSE)),"")</f>
        <v/>
      </c>
      <c r="P372" s="3" t="str">
        <f>IFERROR(IF(VLOOKUP($A372,EU_Extra!$A:$AD,COLUMN(EU_Extra!O$3),FALSE)=0,"",VLOOKUP($A372,EU_Extra!$A:$AD,COLUMN(EU_Extra!O$3),FALSE)),"")</f>
        <v/>
      </c>
      <c r="Q372" s="3" t="str">
        <f>IFERROR(IF(VLOOKUP($A372,EU_Extra!$A:$AD,COLUMN(EU_Extra!P$3),FALSE)=0,"",VLOOKUP($A372,EU_Extra!$A:$AD,COLUMN(EU_Extra!P$3),FALSE)),"")</f>
        <v/>
      </c>
      <c r="R372" s="3" t="str">
        <f>IFERROR(IF(VLOOKUP($A372,EU_Extra!$A:$AD,COLUMN(EU_Extra!Q$3),FALSE)=0,"",VLOOKUP($A372,EU_Extra!$A:$AD,COLUMN(EU_Extra!Q$3),FALSE)),"")</f>
        <v/>
      </c>
      <c r="S372" s="3" t="str">
        <f>IFERROR(IF(VLOOKUP($A372,EU_Extra!$A:$AD,COLUMN(EU_Extra!R$3),FALSE)=0,"",VLOOKUP($A372,EU_Extra!$A:$AD,COLUMN(EU_Extra!R$3),FALSE)),"")</f>
        <v/>
      </c>
      <c r="T372" s="3" t="str">
        <f>IFERROR(IF(VLOOKUP($A372,EU_Extra!$A:$AD,COLUMN(EU_Extra!S$3),FALSE)=0,"",VLOOKUP($A372,EU_Extra!$A:$AD,COLUMN(EU_Extra!S$3),FALSE)),"")</f>
        <v/>
      </c>
      <c r="U372" s="3" t="str">
        <f>IFERROR(IF(VLOOKUP($A372,EU_Extra!$A:$AD,COLUMN(EU_Extra!T$3),FALSE)=0,"",VLOOKUP($A372,EU_Extra!$A:$AD,COLUMN(EU_Extra!T$3),FALSE)),"")</f>
        <v/>
      </c>
      <c r="V372" s="3" t="str">
        <f>IFERROR(IF(VLOOKUP($A372,EU_Extra!$A:$AD,COLUMN(EU_Extra!U$3),FALSE)=0,"",VLOOKUP($A372,EU_Extra!$A:$AD,COLUMN(EU_Extra!U$3),FALSE)),"")</f>
        <v/>
      </c>
      <c r="W372" s="3" t="str">
        <f>IFERROR(IF(VLOOKUP($A372,EU_Extra!$A:$AD,COLUMN(EU_Extra!V$3),FALSE)=0,"",VLOOKUP($A372,EU_Extra!$A:$AD,COLUMN(EU_Extra!V$3),FALSE)),"")</f>
        <v/>
      </c>
      <c r="X372" s="3" t="str">
        <f>IFERROR(IF(VLOOKUP($A372,EU_Extra!$A:$AD,COLUMN(EU_Extra!W$3),FALSE)=0,"",VLOOKUP($A372,EU_Extra!$A:$AD,COLUMN(EU_Extra!W$3),FALSE)),"")</f>
        <v/>
      </c>
      <c r="Y372" s="1" t="str">
        <f>IFERROR(IF(VLOOKUP($A372,EU_Extra!$A:$AD,COLUMN(EU_Extra!X$3),FALSE)=0,"",VLOOKUP($A372,EU_Extra!$A:$AD,COLUMN(EU_Extra!X$3),FALSE)),"")</f>
        <v/>
      </c>
      <c r="AA372" s="157" t="str">
        <f t="shared" si="88"/>
        <v/>
      </c>
      <c r="AB372" s="3" t="str">
        <f t="shared" si="89"/>
        <v/>
      </c>
      <c r="AC372" s="3"/>
      <c r="AD372" s="3" t="str">
        <f t="shared" si="90"/>
        <v/>
      </c>
      <c r="AE372" s="3" t="str">
        <f t="shared" si="91"/>
        <v/>
      </c>
      <c r="AJ372" s="1" t="str">
        <f>IFERROR(IF(VLOOKUP($A372,EU_Extra!$A:$AD,COLUMN(EU_Extra!AC$3),FALSE)=0,"",VLOOKUP($A372,EU_Extra!$A:$AD,COLUMN(EU_Extra!AC$3),FALSE)),"")</f>
        <v/>
      </c>
      <c r="AK372" s="1" t="str">
        <f>IFERROR(IF(VLOOKUP($A372,EU_Extra!$A:$AD,COLUMN(EU_Extra!AD$3),FALSE)=0,"",VLOOKUP($A372,EU_Extra!$A:$AD,COLUMN(EU_Extra!AD$3),FALSE)),"")</f>
        <v/>
      </c>
      <c r="AO372" s="85"/>
      <c r="AP372" s="2"/>
      <c r="AQ372" s="2"/>
      <c r="AR372" s="2"/>
      <c r="AS372" s="3"/>
      <c r="AT372" s="3"/>
    </row>
    <row r="373" spans="1:46">
      <c r="A373" s="85"/>
      <c r="B373" s="2"/>
      <c r="C373" s="2"/>
      <c r="D373" s="3"/>
      <c r="E373" s="3"/>
      <c r="F373" s="3" t="str">
        <f>IFERROR(IF(VLOOKUP($A373,EU_Extra!$A:$AD,COLUMN(EU_Extra!E$3),FALSE)=0,"",VLOOKUP($A373,EU_Extra!$A:$AD,COLUMN(EU_Extra!E$3),FALSE)),"")</f>
        <v/>
      </c>
      <c r="G373" s="3" t="str">
        <f>IFERROR(IF(VLOOKUP($A373,EU_Extra!$A:$AD,COLUMN(EU_Extra!F$3),FALSE)=0,"",VLOOKUP($A373,EU_Extra!$A:$AD,COLUMN(EU_Extra!F$3),FALSE)),"")</f>
        <v/>
      </c>
      <c r="H373" s="3" t="str">
        <f>IFERROR(IF(VLOOKUP($A373,EU_Extra!$A:$AD,COLUMN(EU_Extra!G$3),FALSE)=0,"",VLOOKUP($A373,EU_Extra!$A:$AD,COLUMN(EU_Extra!G$3),FALSE)),"")</f>
        <v/>
      </c>
      <c r="I373" s="3" t="str">
        <f>IFERROR(IF(VLOOKUP($A373,EU_Extra!$A:$AD,COLUMN(EU_Extra!H$3),FALSE)=0,"",VLOOKUP($A373,EU_Extra!$A:$AD,COLUMN(EU_Extra!H$3),FALSE)),"")</f>
        <v/>
      </c>
      <c r="J373" s="3" t="str">
        <f>IFERROR(IF(VLOOKUP($A373,EU_Extra!$A:$AD,COLUMN(EU_Extra!I$3),FALSE)=0,"",VLOOKUP($A373,EU_Extra!$A:$AD,COLUMN(EU_Extra!I$3),FALSE)),"")</f>
        <v/>
      </c>
      <c r="K373" s="3" t="str">
        <f>IFERROR(IF(VLOOKUP($A373,EU_Extra!$A:$AD,COLUMN(EU_Extra!J$3),FALSE)=0,"",VLOOKUP($A373,EU_Extra!$A:$AD,COLUMN(EU_Extra!J$3),FALSE)),"")</f>
        <v/>
      </c>
      <c r="L373" s="3" t="str">
        <f>IFERROR(IF(VLOOKUP($A373,EU_Extra!$A:$AD,COLUMN(EU_Extra!K$3),FALSE)=0,"",VLOOKUP($A373,EU_Extra!$A:$AD,COLUMN(EU_Extra!K$3),FALSE)),"")</f>
        <v/>
      </c>
      <c r="M373" s="3" t="str">
        <f>IFERROR(IF(VLOOKUP($A373,EU_Extra!$A:$AD,COLUMN(EU_Extra!L$3),FALSE)=0,"",VLOOKUP($A373,EU_Extra!$A:$AD,COLUMN(EU_Extra!L$3),FALSE)),"")</f>
        <v/>
      </c>
      <c r="N373" s="3" t="str">
        <f>IFERROR(IF(VLOOKUP($A373,EU_Extra!$A:$AD,COLUMN(EU_Extra!M$3),FALSE)=0,"",VLOOKUP($A373,EU_Extra!$A:$AD,COLUMN(EU_Extra!M$3),FALSE)),"")</f>
        <v/>
      </c>
      <c r="O373" s="3" t="str">
        <f>IFERROR(IF(VLOOKUP($A373,EU_Extra!$A:$AD,COLUMN(EU_Extra!N$3),FALSE)=0,"",VLOOKUP($A373,EU_Extra!$A:$AD,COLUMN(EU_Extra!N$3),FALSE)),"")</f>
        <v/>
      </c>
      <c r="P373" s="3" t="str">
        <f>IFERROR(IF(VLOOKUP($A373,EU_Extra!$A:$AD,COLUMN(EU_Extra!O$3),FALSE)=0,"",VLOOKUP($A373,EU_Extra!$A:$AD,COLUMN(EU_Extra!O$3),FALSE)),"")</f>
        <v/>
      </c>
      <c r="Q373" s="3" t="str">
        <f>IFERROR(IF(VLOOKUP($A373,EU_Extra!$A:$AD,COLUMN(EU_Extra!P$3),FALSE)=0,"",VLOOKUP($A373,EU_Extra!$A:$AD,COLUMN(EU_Extra!P$3),FALSE)),"")</f>
        <v/>
      </c>
      <c r="R373" s="3" t="str">
        <f>IFERROR(IF(VLOOKUP($A373,EU_Extra!$A:$AD,COLUMN(EU_Extra!Q$3),FALSE)=0,"",VLOOKUP($A373,EU_Extra!$A:$AD,COLUMN(EU_Extra!Q$3),FALSE)),"")</f>
        <v/>
      </c>
      <c r="S373" s="3" t="str">
        <f>IFERROR(IF(VLOOKUP($A373,EU_Extra!$A:$AD,COLUMN(EU_Extra!R$3),FALSE)=0,"",VLOOKUP($A373,EU_Extra!$A:$AD,COLUMN(EU_Extra!R$3),FALSE)),"")</f>
        <v/>
      </c>
      <c r="T373" s="3" t="str">
        <f>IFERROR(IF(VLOOKUP($A373,EU_Extra!$A:$AD,COLUMN(EU_Extra!S$3),FALSE)=0,"",VLOOKUP($A373,EU_Extra!$A:$AD,COLUMN(EU_Extra!S$3),FALSE)),"")</f>
        <v/>
      </c>
      <c r="U373" s="3" t="str">
        <f>IFERROR(IF(VLOOKUP($A373,EU_Extra!$A:$AD,COLUMN(EU_Extra!T$3),FALSE)=0,"",VLOOKUP($A373,EU_Extra!$A:$AD,COLUMN(EU_Extra!T$3),FALSE)),"")</f>
        <v/>
      </c>
      <c r="V373" s="3" t="str">
        <f>IFERROR(IF(VLOOKUP($A373,EU_Extra!$A:$AD,COLUMN(EU_Extra!U$3),FALSE)=0,"",VLOOKUP($A373,EU_Extra!$A:$AD,COLUMN(EU_Extra!U$3),FALSE)),"")</f>
        <v/>
      </c>
      <c r="W373" s="3" t="str">
        <f>IFERROR(IF(VLOOKUP($A373,EU_Extra!$A:$AD,COLUMN(EU_Extra!V$3),FALSE)=0,"",VLOOKUP($A373,EU_Extra!$A:$AD,COLUMN(EU_Extra!V$3),FALSE)),"")</f>
        <v/>
      </c>
      <c r="X373" s="3" t="str">
        <f>IFERROR(IF(VLOOKUP($A373,EU_Extra!$A:$AD,COLUMN(EU_Extra!W$3),FALSE)=0,"",VLOOKUP($A373,EU_Extra!$A:$AD,COLUMN(EU_Extra!W$3),FALSE)),"")</f>
        <v/>
      </c>
      <c r="Y373" s="1" t="str">
        <f>IFERROR(IF(VLOOKUP($A373,EU_Extra!$A:$AD,COLUMN(EU_Extra!X$3),FALSE)=0,"",VLOOKUP($A373,EU_Extra!$A:$AD,COLUMN(EU_Extra!X$3),FALSE)),"")</f>
        <v/>
      </c>
      <c r="AA373" s="157" t="str">
        <f t="shared" si="88"/>
        <v/>
      </c>
      <c r="AB373" s="3" t="str">
        <f t="shared" si="89"/>
        <v/>
      </c>
      <c r="AC373" s="3"/>
      <c r="AD373" s="3" t="str">
        <f t="shared" si="90"/>
        <v/>
      </c>
      <c r="AE373" s="3" t="str">
        <f t="shared" si="91"/>
        <v/>
      </c>
      <c r="AJ373" s="1" t="str">
        <f>IFERROR(IF(VLOOKUP($A373,EU_Extra!$A:$AD,COLUMN(EU_Extra!AC$3),FALSE)=0,"",VLOOKUP($A373,EU_Extra!$A:$AD,COLUMN(EU_Extra!AC$3),FALSE)),"")</f>
        <v/>
      </c>
      <c r="AK373" s="1" t="str">
        <f>IFERROR(IF(VLOOKUP($A373,EU_Extra!$A:$AD,COLUMN(EU_Extra!AD$3),FALSE)=0,"",VLOOKUP($A373,EU_Extra!$A:$AD,COLUMN(EU_Extra!AD$3),FALSE)),"")</f>
        <v/>
      </c>
      <c r="AO373" s="85"/>
      <c r="AP373" s="2"/>
      <c r="AQ373" s="2"/>
      <c r="AR373" s="2"/>
      <c r="AS373" s="3"/>
      <c r="AT373" s="3"/>
    </row>
    <row r="374" spans="1:46">
      <c r="A374" s="85"/>
      <c r="B374" s="2"/>
      <c r="C374" s="2"/>
      <c r="D374" s="3"/>
      <c r="E374" s="3"/>
      <c r="F374" s="3" t="str">
        <f>IFERROR(IF(VLOOKUP($A374,EU_Extra!$A:$AD,COLUMN(EU_Extra!E$3),FALSE)=0,"",VLOOKUP($A374,EU_Extra!$A:$AD,COLUMN(EU_Extra!E$3),FALSE)),"")</f>
        <v/>
      </c>
      <c r="G374" s="3" t="str">
        <f>IFERROR(IF(VLOOKUP($A374,EU_Extra!$A:$AD,COLUMN(EU_Extra!F$3),FALSE)=0,"",VLOOKUP($A374,EU_Extra!$A:$AD,COLUMN(EU_Extra!F$3),FALSE)),"")</f>
        <v/>
      </c>
      <c r="H374" s="3" t="str">
        <f>IFERROR(IF(VLOOKUP($A374,EU_Extra!$A:$AD,COLUMN(EU_Extra!G$3),FALSE)=0,"",VLOOKUP($A374,EU_Extra!$A:$AD,COLUMN(EU_Extra!G$3),FALSE)),"")</f>
        <v/>
      </c>
      <c r="I374" s="3" t="str">
        <f>IFERROR(IF(VLOOKUP($A374,EU_Extra!$A:$AD,COLUMN(EU_Extra!H$3),FALSE)=0,"",VLOOKUP($A374,EU_Extra!$A:$AD,COLUMN(EU_Extra!H$3),FALSE)),"")</f>
        <v/>
      </c>
      <c r="J374" s="3" t="str">
        <f>IFERROR(IF(VLOOKUP($A374,EU_Extra!$A:$AD,COLUMN(EU_Extra!I$3),FALSE)=0,"",VLOOKUP($A374,EU_Extra!$A:$AD,COLUMN(EU_Extra!I$3),FALSE)),"")</f>
        <v/>
      </c>
      <c r="K374" s="3" t="str">
        <f>IFERROR(IF(VLOOKUP($A374,EU_Extra!$A:$AD,COLUMN(EU_Extra!J$3),FALSE)=0,"",VLOOKUP($A374,EU_Extra!$A:$AD,COLUMN(EU_Extra!J$3),FALSE)),"")</f>
        <v/>
      </c>
      <c r="L374" s="3" t="str">
        <f>IFERROR(IF(VLOOKUP($A374,EU_Extra!$A:$AD,COLUMN(EU_Extra!K$3),FALSE)=0,"",VLOOKUP($A374,EU_Extra!$A:$AD,COLUMN(EU_Extra!K$3),FALSE)),"")</f>
        <v/>
      </c>
      <c r="M374" s="3" t="str">
        <f>IFERROR(IF(VLOOKUP($A374,EU_Extra!$A:$AD,COLUMN(EU_Extra!L$3),FALSE)=0,"",VLOOKUP($A374,EU_Extra!$A:$AD,COLUMN(EU_Extra!L$3),FALSE)),"")</f>
        <v/>
      </c>
      <c r="N374" s="3" t="str">
        <f>IFERROR(IF(VLOOKUP($A374,EU_Extra!$A:$AD,COLUMN(EU_Extra!M$3),FALSE)=0,"",VLOOKUP($A374,EU_Extra!$A:$AD,COLUMN(EU_Extra!M$3),FALSE)),"")</f>
        <v/>
      </c>
      <c r="O374" s="3" t="str">
        <f>IFERROR(IF(VLOOKUP($A374,EU_Extra!$A:$AD,COLUMN(EU_Extra!N$3),FALSE)=0,"",VLOOKUP($A374,EU_Extra!$A:$AD,COLUMN(EU_Extra!N$3),FALSE)),"")</f>
        <v/>
      </c>
      <c r="P374" s="3" t="str">
        <f>IFERROR(IF(VLOOKUP($A374,EU_Extra!$A:$AD,COLUMN(EU_Extra!O$3),FALSE)=0,"",VLOOKUP($A374,EU_Extra!$A:$AD,COLUMN(EU_Extra!O$3),FALSE)),"")</f>
        <v/>
      </c>
      <c r="Q374" s="3" t="str">
        <f>IFERROR(IF(VLOOKUP($A374,EU_Extra!$A:$AD,COLUMN(EU_Extra!P$3),FALSE)=0,"",VLOOKUP($A374,EU_Extra!$A:$AD,COLUMN(EU_Extra!P$3),FALSE)),"")</f>
        <v/>
      </c>
      <c r="R374" s="3" t="str">
        <f>IFERROR(IF(VLOOKUP($A374,EU_Extra!$A:$AD,COLUMN(EU_Extra!Q$3),FALSE)=0,"",VLOOKUP($A374,EU_Extra!$A:$AD,COLUMN(EU_Extra!Q$3),FALSE)),"")</f>
        <v/>
      </c>
      <c r="S374" s="3" t="str">
        <f>IFERROR(IF(VLOOKUP($A374,EU_Extra!$A:$AD,COLUMN(EU_Extra!R$3),FALSE)=0,"",VLOOKUP($A374,EU_Extra!$A:$AD,COLUMN(EU_Extra!R$3),FALSE)),"")</f>
        <v/>
      </c>
      <c r="T374" s="3" t="str">
        <f>IFERROR(IF(VLOOKUP($A374,EU_Extra!$A:$AD,COLUMN(EU_Extra!S$3),FALSE)=0,"",VLOOKUP($A374,EU_Extra!$A:$AD,COLUMN(EU_Extra!S$3),FALSE)),"")</f>
        <v/>
      </c>
      <c r="U374" s="3" t="str">
        <f>IFERROR(IF(VLOOKUP($A374,EU_Extra!$A:$AD,COLUMN(EU_Extra!T$3),FALSE)=0,"",VLOOKUP($A374,EU_Extra!$A:$AD,COLUMN(EU_Extra!T$3),FALSE)),"")</f>
        <v/>
      </c>
      <c r="V374" s="3" t="str">
        <f>IFERROR(IF(VLOOKUP($A374,EU_Extra!$A:$AD,COLUMN(EU_Extra!U$3),FALSE)=0,"",VLOOKUP($A374,EU_Extra!$A:$AD,COLUMN(EU_Extra!U$3),FALSE)),"")</f>
        <v/>
      </c>
      <c r="W374" s="3" t="str">
        <f>IFERROR(IF(VLOOKUP($A374,EU_Extra!$A:$AD,COLUMN(EU_Extra!V$3),FALSE)=0,"",VLOOKUP($A374,EU_Extra!$A:$AD,COLUMN(EU_Extra!V$3),FALSE)),"")</f>
        <v/>
      </c>
      <c r="X374" s="3" t="str">
        <f>IFERROR(IF(VLOOKUP($A374,EU_Extra!$A:$AD,COLUMN(EU_Extra!W$3),FALSE)=0,"",VLOOKUP($A374,EU_Extra!$A:$AD,COLUMN(EU_Extra!W$3),FALSE)),"")</f>
        <v/>
      </c>
      <c r="Y374" s="1" t="str">
        <f>IFERROR(IF(VLOOKUP($A374,EU_Extra!$A:$AD,COLUMN(EU_Extra!X$3),FALSE)=0,"",VLOOKUP($A374,EU_Extra!$A:$AD,COLUMN(EU_Extra!X$3),FALSE)),"")</f>
        <v/>
      </c>
      <c r="AA374" s="157" t="str">
        <f t="shared" si="88"/>
        <v/>
      </c>
      <c r="AB374" s="3" t="str">
        <f t="shared" si="89"/>
        <v/>
      </c>
      <c r="AC374" s="3"/>
      <c r="AD374" s="3" t="str">
        <f t="shared" si="90"/>
        <v/>
      </c>
      <c r="AE374" s="3" t="str">
        <f t="shared" si="91"/>
        <v/>
      </c>
      <c r="AJ374" s="1" t="str">
        <f>IFERROR(IF(VLOOKUP($A374,EU_Extra!$A:$AD,COLUMN(EU_Extra!AC$3),FALSE)=0,"",VLOOKUP($A374,EU_Extra!$A:$AD,COLUMN(EU_Extra!AC$3),FALSE)),"")</f>
        <v/>
      </c>
      <c r="AK374" s="1" t="str">
        <f>IFERROR(IF(VLOOKUP($A374,EU_Extra!$A:$AD,COLUMN(EU_Extra!AD$3),FALSE)=0,"",VLOOKUP($A374,EU_Extra!$A:$AD,COLUMN(EU_Extra!AD$3),FALSE)),"")</f>
        <v/>
      </c>
      <c r="AO374" s="85"/>
      <c r="AP374" s="2"/>
      <c r="AQ374" s="2"/>
      <c r="AR374" s="2"/>
      <c r="AS374" s="3"/>
      <c r="AT374" s="3"/>
    </row>
    <row r="375" spans="1:46">
      <c r="A375" s="85"/>
      <c r="B375" s="2"/>
      <c r="C375" s="2"/>
      <c r="D375" s="3"/>
      <c r="E375" s="3"/>
      <c r="F375" s="3" t="str">
        <f>IFERROR(IF(VLOOKUP($A375,EU_Extra!$A:$AD,COLUMN(EU_Extra!E$3),FALSE)=0,"",VLOOKUP($A375,EU_Extra!$A:$AD,COLUMN(EU_Extra!E$3),FALSE)),"")</f>
        <v/>
      </c>
      <c r="G375" s="3" t="str">
        <f>IFERROR(IF(VLOOKUP($A375,EU_Extra!$A:$AD,COLUMN(EU_Extra!F$3),FALSE)=0,"",VLOOKUP($A375,EU_Extra!$A:$AD,COLUMN(EU_Extra!F$3),FALSE)),"")</f>
        <v/>
      </c>
      <c r="H375" s="3" t="str">
        <f>IFERROR(IF(VLOOKUP($A375,EU_Extra!$A:$AD,COLUMN(EU_Extra!G$3),FALSE)=0,"",VLOOKUP($A375,EU_Extra!$A:$AD,COLUMN(EU_Extra!G$3),FALSE)),"")</f>
        <v/>
      </c>
      <c r="I375" s="3" t="str">
        <f>IFERROR(IF(VLOOKUP($A375,EU_Extra!$A:$AD,COLUMN(EU_Extra!H$3),FALSE)=0,"",VLOOKUP($A375,EU_Extra!$A:$AD,COLUMN(EU_Extra!H$3),FALSE)),"")</f>
        <v/>
      </c>
      <c r="J375" s="3" t="str">
        <f>IFERROR(IF(VLOOKUP($A375,EU_Extra!$A:$AD,COLUMN(EU_Extra!I$3),FALSE)=0,"",VLOOKUP($A375,EU_Extra!$A:$AD,COLUMN(EU_Extra!I$3),FALSE)),"")</f>
        <v/>
      </c>
      <c r="K375" s="3" t="str">
        <f>IFERROR(IF(VLOOKUP($A375,EU_Extra!$A:$AD,COLUMN(EU_Extra!J$3),FALSE)=0,"",VLOOKUP($A375,EU_Extra!$A:$AD,COLUMN(EU_Extra!J$3),FALSE)),"")</f>
        <v/>
      </c>
      <c r="L375" s="3" t="str">
        <f>IFERROR(IF(VLOOKUP($A375,EU_Extra!$A:$AD,COLUMN(EU_Extra!K$3),FALSE)=0,"",VLOOKUP($A375,EU_Extra!$A:$AD,COLUMN(EU_Extra!K$3),FALSE)),"")</f>
        <v/>
      </c>
      <c r="M375" s="3" t="str">
        <f>IFERROR(IF(VLOOKUP($A375,EU_Extra!$A:$AD,COLUMN(EU_Extra!L$3),FALSE)=0,"",VLOOKUP($A375,EU_Extra!$A:$AD,COLUMN(EU_Extra!L$3),FALSE)),"")</f>
        <v/>
      </c>
      <c r="N375" s="3" t="str">
        <f>IFERROR(IF(VLOOKUP($A375,EU_Extra!$A:$AD,COLUMN(EU_Extra!M$3),FALSE)=0,"",VLOOKUP($A375,EU_Extra!$A:$AD,COLUMN(EU_Extra!M$3),FALSE)),"")</f>
        <v/>
      </c>
      <c r="O375" s="3" t="str">
        <f>IFERROR(IF(VLOOKUP($A375,EU_Extra!$A:$AD,COLUMN(EU_Extra!N$3),FALSE)=0,"",VLOOKUP($A375,EU_Extra!$A:$AD,COLUMN(EU_Extra!N$3),FALSE)),"")</f>
        <v/>
      </c>
      <c r="P375" s="3" t="str">
        <f>IFERROR(IF(VLOOKUP($A375,EU_Extra!$A:$AD,COLUMN(EU_Extra!O$3),FALSE)=0,"",VLOOKUP($A375,EU_Extra!$A:$AD,COLUMN(EU_Extra!O$3),FALSE)),"")</f>
        <v/>
      </c>
      <c r="Q375" s="3" t="str">
        <f>IFERROR(IF(VLOOKUP($A375,EU_Extra!$A:$AD,COLUMN(EU_Extra!P$3),FALSE)=0,"",VLOOKUP($A375,EU_Extra!$A:$AD,COLUMN(EU_Extra!P$3),FALSE)),"")</f>
        <v/>
      </c>
      <c r="R375" s="3" t="str">
        <f>IFERROR(IF(VLOOKUP($A375,EU_Extra!$A:$AD,COLUMN(EU_Extra!Q$3),FALSE)=0,"",VLOOKUP($A375,EU_Extra!$A:$AD,COLUMN(EU_Extra!Q$3),FALSE)),"")</f>
        <v/>
      </c>
      <c r="S375" s="3" t="str">
        <f>IFERROR(IF(VLOOKUP($A375,EU_Extra!$A:$AD,COLUMN(EU_Extra!R$3),FALSE)=0,"",VLOOKUP($A375,EU_Extra!$A:$AD,COLUMN(EU_Extra!R$3),FALSE)),"")</f>
        <v/>
      </c>
      <c r="T375" s="3" t="str">
        <f>IFERROR(IF(VLOOKUP($A375,EU_Extra!$A:$AD,COLUMN(EU_Extra!S$3),FALSE)=0,"",VLOOKUP($A375,EU_Extra!$A:$AD,COLUMN(EU_Extra!S$3),FALSE)),"")</f>
        <v/>
      </c>
      <c r="U375" s="3" t="str">
        <f>IFERROR(IF(VLOOKUP($A375,EU_Extra!$A:$AD,COLUMN(EU_Extra!T$3),FALSE)=0,"",VLOOKUP($A375,EU_Extra!$A:$AD,COLUMN(EU_Extra!T$3),FALSE)),"")</f>
        <v/>
      </c>
      <c r="V375" s="3" t="str">
        <f>IFERROR(IF(VLOOKUP($A375,EU_Extra!$A:$AD,COLUMN(EU_Extra!U$3),FALSE)=0,"",VLOOKUP($A375,EU_Extra!$A:$AD,COLUMN(EU_Extra!U$3),FALSE)),"")</f>
        <v/>
      </c>
      <c r="W375" s="3" t="str">
        <f>IFERROR(IF(VLOOKUP($A375,EU_Extra!$A:$AD,COLUMN(EU_Extra!V$3),FALSE)=0,"",VLOOKUP($A375,EU_Extra!$A:$AD,COLUMN(EU_Extra!V$3),FALSE)),"")</f>
        <v/>
      </c>
      <c r="X375" s="3" t="str">
        <f>IFERROR(IF(VLOOKUP($A375,EU_Extra!$A:$AD,COLUMN(EU_Extra!W$3),FALSE)=0,"",VLOOKUP($A375,EU_Extra!$A:$AD,COLUMN(EU_Extra!W$3),FALSE)),"")</f>
        <v/>
      </c>
      <c r="Y375" s="1" t="str">
        <f>IFERROR(IF(VLOOKUP($A375,EU_Extra!$A:$AD,COLUMN(EU_Extra!X$3),FALSE)=0,"",VLOOKUP($A375,EU_Extra!$A:$AD,COLUMN(EU_Extra!X$3),FALSE)),"")</f>
        <v/>
      </c>
      <c r="AA375" s="157" t="str">
        <f t="shared" si="88"/>
        <v/>
      </c>
      <c r="AB375" s="3" t="str">
        <f t="shared" si="89"/>
        <v/>
      </c>
      <c r="AC375" s="3"/>
      <c r="AD375" s="3" t="str">
        <f t="shared" si="90"/>
        <v/>
      </c>
      <c r="AE375" s="3" t="str">
        <f t="shared" si="91"/>
        <v/>
      </c>
      <c r="AJ375" s="1" t="str">
        <f>IFERROR(IF(VLOOKUP($A375,EU_Extra!$A:$AD,COLUMN(EU_Extra!AC$3),FALSE)=0,"",VLOOKUP($A375,EU_Extra!$A:$AD,COLUMN(EU_Extra!AC$3),FALSE)),"")</f>
        <v/>
      </c>
      <c r="AK375" s="1" t="str">
        <f>IFERROR(IF(VLOOKUP($A375,EU_Extra!$A:$AD,COLUMN(EU_Extra!AD$3),FALSE)=0,"",VLOOKUP($A375,EU_Extra!$A:$AD,COLUMN(EU_Extra!AD$3),FALSE)),"")</f>
        <v/>
      </c>
      <c r="AO375" s="85"/>
      <c r="AP375" s="2"/>
      <c r="AQ375" s="2"/>
      <c r="AR375" s="2"/>
      <c r="AS375" s="3"/>
      <c r="AT375" s="3"/>
    </row>
    <row r="376" spans="1:46">
      <c r="A376" s="85"/>
      <c r="B376" s="2"/>
      <c r="C376" s="2"/>
      <c r="D376" s="3"/>
      <c r="E376" s="3"/>
      <c r="F376" s="3" t="str">
        <f>IFERROR(IF(VLOOKUP($A376,EU_Extra!$A:$AD,COLUMN(EU_Extra!E$3),FALSE)=0,"",VLOOKUP($A376,EU_Extra!$A:$AD,COLUMN(EU_Extra!E$3),FALSE)),"")</f>
        <v/>
      </c>
      <c r="G376" s="3" t="str">
        <f>IFERROR(IF(VLOOKUP($A376,EU_Extra!$A:$AD,COLUMN(EU_Extra!F$3),FALSE)=0,"",VLOOKUP($A376,EU_Extra!$A:$AD,COLUMN(EU_Extra!F$3),FALSE)),"")</f>
        <v/>
      </c>
      <c r="H376" s="3" t="str">
        <f>IFERROR(IF(VLOOKUP($A376,EU_Extra!$A:$AD,COLUMN(EU_Extra!G$3),FALSE)=0,"",VLOOKUP($A376,EU_Extra!$A:$AD,COLUMN(EU_Extra!G$3),FALSE)),"")</f>
        <v/>
      </c>
      <c r="I376" s="3" t="str">
        <f>IFERROR(IF(VLOOKUP($A376,EU_Extra!$A:$AD,COLUMN(EU_Extra!H$3),FALSE)=0,"",VLOOKUP($A376,EU_Extra!$A:$AD,COLUMN(EU_Extra!H$3),FALSE)),"")</f>
        <v/>
      </c>
      <c r="J376" s="3" t="str">
        <f>IFERROR(IF(VLOOKUP($A376,EU_Extra!$A:$AD,COLUMN(EU_Extra!I$3),FALSE)=0,"",VLOOKUP($A376,EU_Extra!$A:$AD,COLUMN(EU_Extra!I$3),FALSE)),"")</f>
        <v/>
      </c>
      <c r="K376" s="3" t="str">
        <f>IFERROR(IF(VLOOKUP($A376,EU_Extra!$A:$AD,COLUMN(EU_Extra!J$3),FALSE)=0,"",VLOOKUP($A376,EU_Extra!$A:$AD,COLUMN(EU_Extra!J$3),FALSE)),"")</f>
        <v/>
      </c>
      <c r="L376" s="3" t="str">
        <f>IFERROR(IF(VLOOKUP($A376,EU_Extra!$A:$AD,COLUMN(EU_Extra!K$3),FALSE)=0,"",VLOOKUP($A376,EU_Extra!$A:$AD,COLUMN(EU_Extra!K$3),FALSE)),"")</f>
        <v/>
      </c>
      <c r="M376" s="3" t="str">
        <f>IFERROR(IF(VLOOKUP($A376,EU_Extra!$A:$AD,COLUMN(EU_Extra!L$3),FALSE)=0,"",VLOOKUP($A376,EU_Extra!$A:$AD,COLUMN(EU_Extra!L$3),FALSE)),"")</f>
        <v/>
      </c>
      <c r="N376" s="3" t="str">
        <f>IFERROR(IF(VLOOKUP($A376,EU_Extra!$A:$AD,COLUMN(EU_Extra!M$3),FALSE)=0,"",VLOOKUP($A376,EU_Extra!$A:$AD,COLUMN(EU_Extra!M$3),FALSE)),"")</f>
        <v/>
      </c>
      <c r="O376" s="3" t="str">
        <f>IFERROR(IF(VLOOKUP($A376,EU_Extra!$A:$AD,COLUMN(EU_Extra!N$3),FALSE)=0,"",VLOOKUP($A376,EU_Extra!$A:$AD,COLUMN(EU_Extra!N$3),FALSE)),"")</f>
        <v/>
      </c>
      <c r="P376" s="3" t="str">
        <f>IFERROR(IF(VLOOKUP($A376,EU_Extra!$A:$AD,COLUMN(EU_Extra!O$3),FALSE)=0,"",VLOOKUP($A376,EU_Extra!$A:$AD,COLUMN(EU_Extra!O$3),FALSE)),"")</f>
        <v/>
      </c>
      <c r="Q376" s="3" t="str">
        <f>IFERROR(IF(VLOOKUP($A376,EU_Extra!$A:$AD,COLUMN(EU_Extra!P$3),FALSE)=0,"",VLOOKUP($A376,EU_Extra!$A:$AD,COLUMN(EU_Extra!P$3),FALSE)),"")</f>
        <v/>
      </c>
      <c r="R376" s="3" t="str">
        <f>IFERROR(IF(VLOOKUP($A376,EU_Extra!$A:$AD,COLUMN(EU_Extra!Q$3),FALSE)=0,"",VLOOKUP($A376,EU_Extra!$A:$AD,COLUMN(EU_Extra!Q$3),FALSE)),"")</f>
        <v/>
      </c>
      <c r="S376" s="3" t="str">
        <f>IFERROR(IF(VLOOKUP($A376,EU_Extra!$A:$AD,COLUMN(EU_Extra!R$3),FALSE)=0,"",VLOOKUP($A376,EU_Extra!$A:$AD,COLUMN(EU_Extra!R$3),FALSE)),"")</f>
        <v/>
      </c>
      <c r="T376" s="3" t="str">
        <f>IFERROR(IF(VLOOKUP($A376,EU_Extra!$A:$AD,COLUMN(EU_Extra!S$3),FALSE)=0,"",VLOOKUP($A376,EU_Extra!$A:$AD,COLUMN(EU_Extra!S$3),FALSE)),"")</f>
        <v/>
      </c>
      <c r="U376" s="3" t="str">
        <f>IFERROR(IF(VLOOKUP($A376,EU_Extra!$A:$AD,COLUMN(EU_Extra!T$3),FALSE)=0,"",VLOOKUP($A376,EU_Extra!$A:$AD,COLUMN(EU_Extra!T$3),FALSE)),"")</f>
        <v/>
      </c>
      <c r="V376" s="3" t="str">
        <f>IFERROR(IF(VLOOKUP($A376,EU_Extra!$A:$AD,COLUMN(EU_Extra!U$3),FALSE)=0,"",VLOOKUP($A376,EU_Extra!$A:$AD,COLUMN(EU_Extra!U$3),FALSE)),"")</f>
        <v/>
      </c>
      <c r="W376" s="3" t="str">
        <f>IFERROR(IF(VLOOKUP($A376,EU_Extra!$A:$AD,COLUMN(EU_Extra!V$3),FALSE)=0,"",VLOOKUP($A376,EU_Extra!$A:$AD,COLUMN(EU_Extra!V$3),FALSE)),"")</f>
        <v/>
      </c>
      <c r="X376" s="3" t="str">
        <f>IFERROR(IF(VLOOKUP($A376,EU_Extra!$A:$AD,COLUMN(EU_Extra!W$3),FALSE)=0,"",VLOOKUP($A376,EU_Extra!$A:$AD,COLUMN(EU_Extra!W$3),FALSE)),"")</f>
        <v/>
      </c>
      <c r="Y376" s="1" t="str">
        <f>IFERROR(IF(VLOOKUP($A376,EU_Extra!$A:$AD,COLUMN(EU_Extra!X$3),FALSE)=0,"",VLOOKUP($A376,EU_Extra!$A:$AD,COLUMN(EU_Extra!X$3),FALSE)),"")</f>
        <v/>
      </c>
      <c r="AA376" s="157" t="str">
        <f t="shared" si="88"/>
        <v/>
      </c>
      <c r="AB376" s="3" t="str">
        <f t="shared" si="89"/>
        <v/>
      </c>
      <c r="AC376" s="3"/>
      <c r="AD376" s="3" t="str">
        <f t="shared" si="90"/>
        <v/>
      </c>
      <c r="AE376" s="3" t="str">
        <f t="shared" si="91"/>
        <v/>
      </c>
      <c r="AJ376" s="1" t="str">
        <f>IFERROR(IF(VLOOKUP($A376,EU_Extra!$A:$AD,COLUMN(EU_Extra!AC$3),FALSE)=0,"",VLOOKUP($A376,EU_Extra!$A:$AD,COLUMN(EU_Extra!AC$3),FALSE)),"")</f>
        <v/>
      </c>
      <c r="AK376" s="1" t="str">
        <f>IFERROR(IF(VLOOKUP($A376,EU_Extra!$A:$AD,COLUMN(EU_Extra!AD$3),FALSE)=0,"",VLOOKUP($A376,EU_Extra!$A:$AD,COLUMN(EU_Extra!AD$3),FALSE)),"")</f>
        <v/>
      </c>
      <c r="AO376" s="85"/>
      <c r="AP376" s="2"/>
      <c r="AQ376" s="2"/>
      <c r="AR376" s="2"/>
      <c r="AS376" s="3"/>
      <c r="AT376" s="3"/>
    </row>
    <row r="377" spans="1:46">
      <c r="A377" s="85"/>
      <c r="B377" s="2"/>
      <c r="C377" s="2"/>
      <c r="D377" s="3"/>
      <c r="E377" s="3"/>
      <c r="F377" s="3" t="str">
        <f>IFERROR(IF(VLOOKUP($A377,EU_Extra!$A:$AD,COLUMN(EU_Extra!E$3),FALSE)=0,"",VLOOKUP($A377,EU_Extra!$A:$AD,COLUMN(EU_Extra!E$3),FALSE)),"")</f>
        <v/>
      </c>
      <c r="G377" s="3" t="str">
        <f>IFERROR(IF(VLOOKUP($A377,EU_Extra!$A:$AD,COLUMN(EU_Extra!F$3),FALSE)=0,"",VLOOKUP($A377,EU_Extra!$A:$AD,COLUMN(EU_Extra!F$3),FALSE)),"")</f>
        <v/>
      </c>
      <c r="H377" s="3" t="str">
        <f>IFERROR(IF(VLOOKUP($A377,EU_Extra!$A:$AD,COLUMN(EU_Extra!G$3),FALSE)=0,"",VLOOKUP($A377,EU_Extra!$A:$AD,COLUMN(EU_Extra!G$3),FALSE)),"")</f>
        <v/>
      </c>
      <c r="I377" s="3" t="str">
        <f>IFERROR(IF(VLOOKUP($A377,EU_Extra!$A:$AD,COLUMN(EU_Extra!H$3),FALSE)=0,"",VLOOKUP($A377,EU_Extra!$A:$AD,COLUMN(EU_Extra!H$3),FALSE)),"")</f>
        <v/>
      </c>
      <c r="J377" s="3" t="str">
        <f>IFERROR(IF(VLOOKUP($A377,EU_Extra!$A:$AD,COLUMN(EU_Extra!I$3),FALSE)=0,"",VLOOKUP($A377,EU_Extra!$A:$AD,COLUMN(EU_Extra!I$3),FALSE)),"")</f>
        <v/>
      </c>
      <c r="K377" s="3" t="str">
        <f>IFERROR(IF(VLOOKUP($A377,EU_Extra!$A:$AD,COLUMN(EU_Extra!J$3),FALSE)=0,"",VLOOKUP($A377,EU_Extra!$A:$AD,COLUMN(EU_Extra!J$3),FALSE)),"")</f>
        <v/>
      </c>
      <c r="L377" s="3" t="str">
        <f>IFERROR(IF(VLOOKUP($A377,EU_Extra!$A:$AD,COLUMN(EU_Extra!K$3),FALSE)=0,"",VLOOKUP($A377,EU_Extra!$A:$AD,COLUMN(EU_Extra!K$3),FALSE)),"")</f>
        <v/>
      </c>
      <c r="M377" s="3" t="str">
        <f>IFERROR(IF(VLOOKUP($A377,EU_Extra!$A:$AD,COLUMN(EU_Extra!L$3),FALSE)=0,"",VLOOKUP($A377,EU_Extra!$A:$AD,COLUMN(EU_Extra!L$3),FALSE)),"")</f>
        <v/>
      </c>
      <c r="N377" s="3" t="str">
        <f>IFERROR(IF(VLOOKUP($A377,EU_Extra!$A:$AD,COLUMN(EU_Extra!M$3),FALSE)=0,"",VLOOKUP($A377,EU_Extra!$A:$AD,COLUMN(EU_Extra!M$3),FALSE)),"")</f>
        <v/>
      </c>
      <c r="O377" s="3" t="str">
        <f>IFERROR(IF(VLOOKUP($A377,EU_Extra!$A:$AD,COLUMN(EU_Extra!N$3),FALSE)=0,"",VLOOKUP($A377,EU_Extra!$A:$AD,COLUMN(EU_Extra!N$3),FALSE)),"")</f>
        <v/>
      </c>
      <c r="P377" s="3" t="str">
        <f>IFERROR(IF(VLOOKUP($A377,EU_Extra!$A:$AD,COLUMN(EU_Extra!O$3),FALSE)=0,"",VLOOKUP($A377,EU_Extra!$A:$AD,COLUMN(EU_Extra!O$3),FALSE)),"")</f>
        <v/>
      </c>
      <c r="Q377" s="3" t="str">
        <f>IFERROR(IF(VLOOKUP($A377,EU_Extra!$A:$AD,COLUMN(EU_Extra!P$3),FALSE)=0,"",VLOOKUP($A377,EU_Extra!$A:$AD,COLUMN(EU_Extra!P$3),FALSE)),"")</f>
        <v/>
      </c>
      <c r="R377" s="3" t="str">
        <f>IFERROR(IF(VLOOKUP($A377,EU_Extra!$A:$AD,COLUMN(EU_Extra!Q$3),FALSE)=0,"",VLOOKUP($A377,EU_Extra!$A:$AD,COLUMN(EU_Extra!Q$3),FALSE)),"")</f>
        <v/>
      </c>
      <c r="S377" s="3" t="str">
        <f>IFERROR(IF(VLOOKUP($A377,EU_Extra!$A:$AD,COLUMN(EU_Extra!R$3),FALSE)=0,"",VLOOKUP($A377,EU_Extra!$A:$AD,COLUMN(EU_Extra!R$3),FALSE)),"")</f>
        <v/>
      </c>
      <c r="T377" s="3" t="str">
        <f>IFERROR(IF(VLOOKUP($A377,EU_Extra!$A:$AD,COLUMN(EU_Extra!S$3),FALSE)=0,"",VLOOKUP($A377,EU_Extra!$A:$AD,COLUMN(EU_Extra!S$3),FALSE)),"")</f>
        <v/>
      </c>
      <c r="U377" s="3" t="str">
        <f>IFERROR(IF(VLOOKUP($A377,EU_Extra!$A:$AD,COLUMN(EU_Extra!T$3),FALSE)=0,"",VLOOKUP($A377,EU_Extra!$A:$AD,COLUMN(EU_Extra!T$3),FALSE)),"")</f>
        <v/>
      </c>
      <c r="V377" s="3" t="str">
        <f>IFERROR(IF(VLOOKUP($A377,EU_Extra!$A:$AD,COLUMN(EU_Extra!U$3),FALSE)=0,"",VLOOKUP($A377,EU_Extra!$A:$AD,COLUMN(EU_Extra!U$3),FALSE)),"")</f>
        <v/>
      </c>
      <c r="W377" s="3" t="str">
        <f>IFERROR(IF(VLOOKUP($A377,EU_Extra!$A:$AD,COLUMN(EU_Extra!V$3),FALSE)=0,"",VLOOKUP($A377,EU_Extra!$A:$AD,COLUMN(EU_Extra!V$3),FALSE)),"")</f>
        <v/>
      </c>
      <c r="X377" s="3" t="str">
        <f>IFERROR(IF(VLOOKUP($A377,EU_Extra!$A:$AD,COLUMN(EU_Extra!W$3),FALSE)=0,"",VLOOKUP($A377,EU_Extra!$A:$AD,COLUMN(EU_Extra!W$3),FALSE)),"")</f>
        <v/>
      </c>
      <c r="Y377" s="1" t="str">
        <f>IFERROR(IF(VLOOKUP($A377,EU_Extra!$A:$AD,COLUMN(EU_Extra!X$3),FALSE)=0,"",VLOOKUP($A377,EU_Extra!$A:$AD,COLUMN(EU_Extra!X$3),FALSE)),"")</f>
        <v/>
      </c>
      <c r="AA377" s="157" t="str">
        <f t="shared" si="88"/>
        <v/>
      </c>
      <c r="AB377" s="3" t="str">
        <f t="shared" si="89"/>
        <v/>
      </c>
      <c r="AC377" s="3"/>
      <c r="AD377" s="3" t="str">
        <f t="shared" si="90"/>
        <v/>
      </c>
      <c r="AE377" s="3" t="str">
        <f t="shared" si="91"/>
        <v/>
      </c>
      <c r="AJ377" s="1" t="str">
        <f>IFERROR(IF(VLOOKUP($A377,EU_Extra!$A:$AD,COLUMN(EU_Extra!AC$3),FALSE)=0,"",VLOOKUP($A377,EU_Extra!$A:$AD,COLUMN(EU_Extra!AC$3),FALSE)),"")</f>
        <v/>
      </c>
      <c r="AK377" s="1" t="str">
        <f>IFERROR(IF(VLOOKUP($A377,EU_Extra!$A:$AD,COLUMN(EU_Extra!AD$3),FALSE)=0,"",VLOOKUP($A377,EU_Extra!$A:$AD,COLUMN(EU_Extra!AD$3),FALSE)),"")</f>
        <v/>
      </c>
      <c r="AO377" s="85"/>
      <c r="AP377" s="2"/>
      <c r="AQ377" s="2"/>
      <c r="AR377" s="2"/>
      <c r="AS377" s="3"/>
      <c r="AT377" s="3"/>
    </row>
    <row r="378" spans="1:46">
      <c r="A378" s="85"/>
      <c r="B378" s="2"/>
      <c r="C378" s="2"/>
      <c r="D378" s="3"/>
      <c r="E378" s="3"/>
      <c r="F378" s="3" t="str">
        <f>IFERROR(IF(VLOOKUP($A378,EU_Extra!$A:$AD,COLUMN(EU_Extra!E$3),FALSE)=0,"",VLOOKUP($A378,EU_Extra!$A:$AD,COLUMN(EU_Extra!E$3),FALSE)),"")</f>
        <v/>
      </c>
      <c r="G378" s="3" t="str">
        <f>IFERROR(IF(VLOOKUP($A378,EU_Extra!$A:$AD,COLUMN(EU_Extra!F$3),FALSE)=0,"",VLOOKUP($A378,EU_Extra!$A:$AD,COLUMN(EU_Extra!F$3),FALSE)),"")</f>
        <v/>
      </c>
      <c r="H378" s="3" t="str">
        <f>IFERROR(IF(VLOOKUP($A378,EU_Extra!$A:$AD,COLUMN(EU_Extra!G$3),FALSE)=0,"",VLOOKUP($A378,EU_Extra!$A:$AD,COLUMN(EU_Extra!G$3),FALSE)),"")</f>
        <v/>
      </c>
      <c r="I378" s="3" t="str">
        <f>IFERROR(IF(VLOOKUP($A378,EU_Extra!$A:$AD,COLUMN(EU_Extra!H$3),FALSE)=0,"",VLOOKUP($A378,EU_Extra!$A:$AD,COLUMN(EU_Extra!H$3),FALSE)),"")</f>
        <v/>
      </c>
      <c r="J378" s="3" t="str">
        <f>IFERROR(IF(VLOOKUP($A378,EU_Extra!$A:$AD,COLUMN(EU_Extra!I$3),FALSE)=0,"",VLOOKUP($A378,EU_Extra!$A:$AD,COLUMN(EU_Extra!I$3),FALSE)),"")</f>
        <v/>
      </c>
      <c r="K378" s="3" t="str">
        <f>IFERROR(IF(VLOOKUP($A378,EU_Extra!$A:$AD,COLUMN(EU_Extra!J$3),FALSE)=0,"",VLOOKUP($A378,EU_Extra!$A:$AD,COLUMN(EU_Extra!J$3),FALSE)),"")</f>
        <v/>
      </c>
      <c r="L378" s="3" t="str">
        <f>IFERROR(IF(VLOOKUP($A378,EU_Extra!$A:$AD,COLUMN(EU_Extra!K$3),FALSE)=0,"",VLOOKUP($A378,EU_Extra!$A:$AD,COLUMN(EU_Extra!K$3),FALSE)),"")</f>
        <v/>
      </c>
      <c r="M378" s="3" t="str">
        <f>IFERROR(IF(VLOOKUP($A378,EU_Extra!$A:$AD,COLUMN(EU_Extra!L$3),FALSE)=0,"",VLOOKUP($A378,EU_Extra!$A:$AD,COLUMN(EU_Extra!L$3),FALSE)),"")</f>
        <v/>
      </c>
      <c r="N378" s="3" t="str">
        <f>IFERROR(IF(VLOOKUP($A378,EU_Extra!$A:$AD,COLUMN(EU_Extra!M$3),FALSE)=0,"",VLOOKUP($A378,EU_Extra!$A:$AD,COLUMN(EU_Extra!M$3),FALSE)),"")</f>
        <v/>
      </c>
      <c r="O378" s="3" t="str">
        <f>IFERROR(IF(VLOOKUP($A378,EU_Extra!$A:$AD,COLUMN(EU_Extra!N$3),FALSE)=0,"",VLOOKUP($A378,EU_Extra!$A:$AD,COLUMN(EU_Extra!N$3),FALSE)),"")</f>
        <v/>
      </c>
      <c r="P378" s="3" t="str">
        <f>IFERROR(IF(VLOOKUP($A378,EU_Extra!$A:$AD,COLUMN(EU_Extra!O$3),FALSE)=0,"",VLOOKUP($A378,EU_Extra!$A:$AD,COLUMN(EU_Extra!O$3),FALSE)),"")</f>
        <v/>
      </c>
      <c r="Q378" s="3" t="str">
        <f>IFERROR(IF(VLOOKUP($A378,EU_Extra!$A:$AD,COLUMN(EU_Extra!P$3),FALSE)=0,"",VLOOKUP($A378,EU_Extra!$A:$AD,COLUMN(EU_Extra!P$3),FALSE)),"")</f>
        <v/>
      </c>
      <c r="R378" s="3" t="str">
        <f>IFERROR(IF(VLOOKUP($A378,EU_Extra!$A:$AD,COLUMN(EU_Extra!Q$3),FALSE)=0,"",VLOOKUP($A378,EU_Extra!$A:$AD,COLUMN(EU_Extra!Q$3),FALSE)),"")</f>
        <v/>
      </c>
      <c r="S378" s="3" t="str">
        <f>IFERROR(IF(VLOOKUP($A378,EU_Extra!$A:$AD,COLUMN(EU_Extra!R$3),FALSE)=0,"",VLOOKUP($A378,EU_Extra!$A:$AD,COLUMN(EU_Extra!R$3),FALSE)),"")</f>
        <v/>
      </c>
      <c r="T378" s="3" t="str">
        <f>IFERROR(IF(VLOOKUP($A378,EU_Extra!$A:$AD,COLUMN(EU_Extra!S$3),FALSE)=0,"",VLOOKUP($A378,EU_Extra!$A:$AD,COLUMN(EU_Extra!S$3),FALSE)),"")</f>
        <v/>
      </c>
      <c r="U378" s="3" t="str">
        <f>IFERROR(IF(VLOOKUP($A378,EU_Extra!$A:$AD,COLUMN(EU_Extra!T$3),FALSE)=0,"",VLOOKUP($A378,EU_Extra!$A:$AD,COLUMN(EU_Extra!T$3),FALSE)),"")</f>
        <v/>
      </c>
      <c r="V378" s="3" t="str">
        <f>IFERROR(IF(VLOOKUP($A378,EU_Extra!$A:$AD,COLUMN(EU_Extra!U$3),FALSE)=0,"",VLOOKUP($A378,EU_Extra!$A:$AD,COLUMN(EU_Extra!U$3),FALSE)),"")</f>
        <v/>
      </c>
      <c r="W378" s="3" t="str">
        <f>IFERROR(IF(VLOOKUP($A378,EU_Extra!$A:$AD,COLUMN(EU_Extra!V$3),FALSE)=0,"",VLOOKUP($A378,EU_Extra!$A:$AD,COLUMN(EU_Extra!V$3),FALSE)),"")</f>
        <v/>
      </c>
      <c r="X378" s="3" t="str">
        <f>IFERROR(IF(VLOOKUP($A378,EU_Extra!$A:$AD,COLUMN(EU_Extra!W$3),FALSE)=0,"",VLOOKUP($A378,EU_Extra!$A:$AD,COLUMN(EU_Extra!W$3),FALSE)),"")</f>
        <v/>
      </c>
      <c r="Y378" s="1" t="str">
        <f>IFERROR(IF(VLOOKUP($A378,EU_Extra!$A:$AD,COLUMN(EU_Extra!X$3),FALSE)=0,"",VLOOKUP($A378,EU_Extra!$A:$AD,COLUMN(EU_Extra!X$3),FALSE)),"")</f>
        <v/>
      </c>
      <c r="AA378" s="157" t="str">
        <f t="shared" si="88"/>
        <v/>
      </c>
      <c r="AB378" s="3" t="str">
        <f t="shared" si="89"/>
        <v/>
      </c>
      <c r="AC378" s="3"/>
      <c r="AD378" s="3" t="str">
        <f t="shared" si="90"/>
        <v/>
      </c>
      <c r="AE378" s="3" t="str">
        <f t="shared" si="91"/>
        <v/>
      </c>
      <c r="AJ378" s="1" t="str">
        <f>IFERROR(IF(VLOOKUP($A378,EU_Extra!$A:$AD,COLUMN(EU_Extra!AC$3),FALSE)=0,"",VLOOKUP($A378,EU_Extra!$A:$AD,COLUMN(EU_Extra!AC$3),FALSE)),"")</f>
        <v/>
      </c>
      <c r="AK378" s="1" t="str">
        <f>IFERROR(IF(VLOOKUP($A378,EU_Extra!$A:$AD,COLUMN(EU_Extra!AD$3),FALSE)=0,"",VLOOKUP($A378,EU_Extra!$A:$AD,COLUMN(EU_Extra!AD$3),FALSE)),"")</f>
        <v/>
      </c>
      <c r="AO378" s="85"/>
      <c r="AP378" s="2"/>
      <c r="AQ378" s="2"/>
      <c r="AR378" s="2"/>
      <c r="AS378" s="3"/>
      <c r="AT378" s="3"/>
    </row>
    <row r="379" spans="1:46">
      <c r="A379" s="85"/>
      <c r="B379" s="2"/>
      <c r="C379" s="2"/>
      <c r="D379" s="3"/>
      <c r="E379" s="3"/>
      <c r="F379" s="3" t="str">
        <f>IFERROR(IF(VLOOKUP($A379,EU_Extra!$A:$AD,COLUMN(EU_Extra!E$3),FALSE)=0,"",VLOOKUP($A379,EU_Extra!$A:$AD,COLUMN(EU_Extra!E$3),FALSE)),"")</f>
        <v/>
      </c>
      <c r="G379" s="3" t="str">
        <f>IFERROR(IF(VLOOKUP($A379,EU_Extra!$A:$AD,COLUMN(EU_Extra!F$3),FALSE)=0,"",VLOOKUP($A379,EU_Extra!$A:$AD,COLUMN(EU_Extra!F$3),FALSE)),"")</f>
        <v/>
      </c>
      <c r="H379" s="3" t="str">
        <f>IFERROR(IF(VLOOKUP($A379,EU_Extra!$A:$AD,COLUMN(EU_Extra!G$3),FALSE)=0,"",VLOOKUP($A379,EU_Extra!$A:$AD,COLUMN(EU_Extra!G$3),FALSE)),"")</f>
        <v/>
      </c>
      <c r="I379" s="3" t="str">
        <f>IFERROR(IF(VLOOKUP($A379,EU_Extra!$A:$AD,COLUMN(EU_Extra!H$3),FALSE)=0,"",VLOOKUP($A379,EU_Extra!$A:$AD,COLUMN(EU_Extra!H$3),FALSE)),"")</f>
        <v/>
      </c>
      <c r="J379" s="3" t="str">
        <f>IFERROR(IF(VLOOKUP($A379,EU_Extra!$A:$AD,COLUMN(EU_Extra!I$3),FALSE)=0,"",VLOOKUP($A379,EU_Extra!$A:$AD,COLUMN(EU_Extra!I$3),FALSE)),"")</f>
        <v/>
      </c>
      <c r="K379" s="3" t="str">
        <f>IFERROR(IF(VLOOKUP($A379,EU_Extra!$A:$AD,COLUMN(EU_Extra!J$3),FALSE)=0,"",VLOOKUP($A379,EU_Extra!$A:$AD,COLUMN(EU_Extra!J$3),FALSE)),"")</f>
        <v/>
      </c>
      <c r="L379" s="3" t="str">
        <f>IFERROR(IF(VLOOKUP($A379,EU_Extra!$A:$AD,COLUMN(EU_Extra!K$3),FALSE)=0,"",VLOOKUP($A379,EU_Extra!$A:$AD,COLUMN(EU_Extra!K$3),FALSE)),"")</f>
        <v/>
      </c>
      <c r="M379" s="3" t="str">
        <f>IFERROR(IF(VLOOKUP($A379,EU_Extra!$A:$AD,COLUMN(EU_Extra!L$3),FALSE)=0,"",VLOOKUP($A379,EU_Extra!$A:$AD,COLUMN(EU_Extra!L$3),FALSE)),"")</f>
        <v/>
      </c>
      <c r="N379" s="3" t="str">
        <f>IFERROR(IF(VLOOKUP($A379,EU_Extra!$A:$AD,COLUMN(EU_Extra!M$3),FALSE)=0,"",VLOOKUP($A379,EU_Extra!$A:$AD,COLUMN(EU_Extra!M$3),FALSE)),"")</f>
        <v/>
      </c>
      <c r="O379" s="3" t="str">
        <f>IFERROR(IF(VLOOKUP($A379,EU_Extra!$A:$AD,COLUMN(EU_Extra!N$3),FALSE)=0,"",VLOOKUP($A379,EU_Extra!$A:$AD,COLUMN(EU_Extra!N$3),FALSE)),"")</f>
        <v/>
      </c>
      <c r="P379" s="3" t="str">
        <f>IFERROR(IF(VLOOKUP($A379,EU_Extra!$A:$AD,COLUMN(EU_Extra!O$3),FALSE)=0,"",VLOOKUP($A379,EU_Extra!$A:$AD,COLUMN(EU_Extra!O$3),FALSE)),"")</f>
        <v/>
      </c>
      <c r="Q379" s="3" t="str">
        <f>IFERROR(IF(VLOOKUP($A379,EU_Extra!$A:$AD,COLUMN(EU_Extra!P$3),FALSE)=0,"",VLOOKUP($A379,EU_Extra!$A:$AD,COLUMN(EU_Extra!P$3),FALSE)),"")</f>
        <v/>
      </c>
      <c r="R379" s="3" t="str">
        <f>IFERROR(IF(VLOOKUP($A379,EU_Extra!$A:$AD,COLUMN(EU_Extra!Q$3),FALSE)=0,"",VLOOKUP($A379,EU_Extra!$A:$AD,COLUMN(EU_Extra!Q$3),FALSE)),"")</f>
        <v/>
      </c>
      <c r="S379" s="3" t="str">
        <f>IFERROR(IF(VLOOKUP($A379,EU_Extra!$A:$AD,COLUMN(EU_Extra!R$3),FALSE)=0,"",VLOOKUP($A379,EU_Extra!$A:$AD,COLUMN(EU_Extra!R$3),FALSE)),"")</f>
        <v/>
      </c>
      <c r="T379" s="3" t="str">
        <f>IFERROR(IF(VLOOKUP($A379,EU_Extra!$A:$AD,COLUMN(EU_Extra!S$3),FALSE)=0,"",VLOOKUP($A379,EU_Extra!$A:$AD,COLUMN(EU_Extra!S$3),FALSE)),"")</f>
        <v/>
      </c>
      <c r="U379" s="3" t="str">
        <f>IFERROR(IF(VLOOKUP($A379,EU_Extra!$A:$AD,COLUMN(EU_Extra!T$3),FALSE)=0,"",VLOOKUP($A379,EU_Extra!$A:$AD,COLUMN(EU_Extra!T$3),FALSE)),"")</f>
        <v/>
      </c>
      <c r="V379" s="3" t="str">
        <f>IFERROR(IF(VLOOKUP($A379,EU_Extra!$A:$AD,COLUMN(EU_Extra!U$3),FALSE)=0,"",VLOOKUP($A379,EU_Extra!$A:$AD,COLUMN(EU_Extra!U$3),FALSE)),"")</f>
        <v/>
      </c>
      <c r="W379" s="3" t="str">
        <f>IFERROR(IF(VLOOKUP($A379,EU_Extra!$A:$AD,COLUMN(EU_Extra!V$3),FALSE)=0,"",VLOOKUP($A379,EU_Extra!$A:$AD,COLUMN(EU_Extra!V$3),FALSE)),"")</f>
        <v/>
      </c>
      <c r="X379" s="3" t="str">
        <f>IFERROR(IF(VLOOKUP($A379,EU_Extra!$A:$AD,COLUMN(EU_Extra!W$3),FALSE)=0,"",VLOOKUP($A379,EU_Extra!$A:$AD,COLUMN(EU_Extra!W$3),FALSE)),"")</f>
        <v/>
      </c>
      <c r="Y379" s="1" t="str">
        <f>IFERROR(IF(VLOOKUP($A379,EU_Extra!$A:$AD,COLUMN(EU_Extra!X$3),FALSE)=0,"",VLOOKUP($A379,EU_Extra!$A:$AD,COLUMN(EU_Extra!X$3),FALSE)),"")</f>
        <v/>
      </c>
      <c r="AA379" s="157" t="str">
        <f t="shared" si="88"/>
        <v/>
      </c>
      <c r="AB379" s="3" t="str">
        <f t="shared" si="89"/>
        <v/>
      </c>
      <c r="AC379" s="3"/>
      <c r="AD379" s="3" t="str">
        <f t="shared" si="90"/>
        <v/>
      </c>
      <c r="AE379" s="3" t="str">
        <f t="shared" si="91"/>
        <v/>
      </c>
      <c r="AJ379" s="1" t="str">
        <f>IFERROR(IF(VLOOKUP($A379,EU_Extra!$A:$AD,COLUMN(EU_Extra!AC$3),FALSE)=0,"",VLOOKUP($A379,EU_Extra!$A:$AD,COLUMN(EU_Extra!AC$3),FALSE)),"")</f>
        <v/>
      </c>
      <c r="AK379" s="1" t="str">
        <f>IFERROR(IF(VLOOKUP($A379,EU_Extra!$A:$AD,COLUMN(EU_Extra!AD$3),FALSE)=0,"",VLOOKUP($A379,EU_Extra!$A:$AD,COLUMN(EU_Extra!AD$3),FALSE)),"")</f>
        <v/>
      </c>
      <c r="AO379" s="85"/>
      <c r="AP379" s="2"/>
      <c r="AQ379" s="2"/>
      <c r="AR379" s="2"/>
      <c r="AS379" s="3"/>
      <c r="AT379" s="3"/>
    </row>
    <row r="380" spans="1:46">
      <c r="A380" s="85"/>
      <c r="B380" s="2"/>
      <c r="C380" s="2"/>
      <c r="D380" s="3"/>
      <c r="E380" s="3"/>
      <c r="F380" s="3" t="str">
        <f>IFERROR(IF(VLOOKUP($A380,EU_Extra!$A:$AD,COLUMN(EU_Extra!E$3),FALSE)=0,"",VLOOKUP($A380,EU_Extra!$A:$AD,COLUMN(EU_Extra!E$3),FALSE)),"")</f>
        <v/>
      </c>
      <c r="G380" s="3" t="str">
        <f>IFERROR(IF(VLOOKUP($A380,EU_Extra!$A:$AD,COLUMN(EU_Extra!F$3),FALSE)=0,"",VLOOKUP($A380,EU_Extra!$A:$AD,COLUMN(EU_Extra!F$3),FALSE)),"")</f>
        <v/>
      </c>
      <c r="H380" s="3" t="str">
        <f>IFERROR(IF(VLOOKUP($A380,EU_Extra!$A:$AD,COLUMN(EU_Extra!G$3),FALSE)=0,"",VLOOKUP($A380,EU_Extra!$A:$AD,COLUMN(EU_Extra!G$3),FALSE)),"")</f>
        <v/>
      </c>
      <c r="I380" s="3" t="str">
        <f>IFERROR(IF(VLOOKUP($A380,EU_Extra!$A:$AD,COLUMN(EU_Extra!H$3),FALSE)=0,"",VLOOKUP($A380,EU_Extra!$A:$AD,COLUMN(EU_Extra!H$3),FALSE)),"")</f>
        <v/>
      </c>
      <c r="J380" s="3" t="str">
        <f>IFERROR(IF(VLOOKUP($A380,EU_Extra!$A:$AD,COLUMN(EU_Extra!I$3),FALSE)=0,"",VLOOKUP($A380,EU_Extra!$A:$AD,COLUMN(EU_Extra!I$3),FALSE)),"")</f>
        <v/>
      </c>
      <c r="K380" s="3" t="str">
        <f>IFERROR(IF(VLOOKUP($A380,EU_Extra!$A:$AD,COLUMN(EU_Extra!J$3),FALSE)=0,"",VLOOKUP($A380,EU_Extra!$A:$AD,COLUMN(EU_Extra!J$3),FALSE)),"")</f>
        <v/>
      </c>
      <c r="L380" s="3" t="str">
        <f>IFERROR(IF(VLOOKUP($A380,EU_Extra!$A:$AD,COLUMN(EU_Extra!K$3),FALSE)=0,"",VLOOKUP($A380,EU_Extra!$A:$AD,COLUMN(EU_Extra!K$3),FALSE)),"")</f>
        <v/>
      </c>
      <c r="M380" s="3" t="str">
        <f>IFERROR(IF(VLOOKUP($A380,EU_Extra!$A:$AD,COLUMN(EU_Extra!L$3),FALSE)=0,"",VLOOKUP($A380,EU_Extra!$A:$AD,COLUMN(EU_Extra!L$3),FALSE)),"")</f>
        <v/>
      </c>
      <c r="N380" s="3" t="str">
        <f>IFERROR(IF(VLOOKUP($A380,EU_Extra!$A:$AD,COLUMN(EU_Extra!M$3),FALSE)=0,"",VLOOKUP($A380,EU_Extra!$A:$AD,COLUMN(EU_Extra!M$3),FALSE)),"")</f>
        <v/>
      </c>
      <c r="O380" s="3" t="str">
        <f>IFERROR(IF(VLOOKUP($A380,EU_Extra!$A:$AD,COLUMN(EU_Extra!N$3),FALSE)=0,"",VLOOKUP($A380,EU_Extra!$A:$AD,COLUMN(EU_Extra!N$3),FALSE)),"")</f>
        <v/>
      </c>
      <c r="P380" s="3" t="str">
        <f>IFERROR(IF(VLOOKUP($A380,EU_Extra!$A:$AD,COLUMN(EU_Extra!O$3),FALSE)=0,"",VLOOKUP($A380,EU_Extra!$A:$AD,COLUMN(EU_Extra!O$3),FALSE)),"")</f>
        <v/>
      </c>
      <c r="Q380" s="3" t="str">
        <f>IFERROR(IF(VLOOKUP($A380,EU_Extra!$A:$AD,COLUMN(EU_Extra!P$3),FALSE)=0,"",VLOOKUP($A380,EU_Extra!$A:$AD,COLUMN(EU_Extra!P$3),FALSE)),"")</f>
        <v/>
      </c>
      <c r="R380" s="3" t="str">
        <f>IFERROR(IF(VLOOKUP($A380,EU_Extra!$A:$AD,COLUMN(EU_Extra!Q$3),FALSE)=0,"",VLOOKUP($A380,EU_Extra!$A:$AD,COLUMN(EU_Extra!Q$3),FALSE)),"")</f>
        <v/>
      </c>
      <c r="S380" s="3" t="str">
        <f>IFERROR(IF(VLOOKUP($A380,EU_Extra!$A:$AD,COLUMN(EU_Extra!R$3),FALSE)=0,"",VLOOKUP($A380,EU_Extra!$A:$AD,COLUMN(EU_Extra!R$3),FALSE)),"")</f>
        <v/>
      </c>
      <c r="T380" s="3" t="str">
        <f>IFERROR(IF(VLOOKUP($A380,EU_Extra!$A:$AD,COLUMN(EU_Extra!S$3),FALSE)=0,"",VLOOKUP($A380,EU_Extra!$A:$AD,COLUMN(EU_Extra!S$3),FALSE)),"")</f>
        <v/>
      </c>
      <c r="U380" s="3" t="str">
        <f>IFERROR(IF(VLOOKUP($A380,EU_Extra!$A:$AD,COLUMN(EU_Extra!T$3),FALSE)=0,"",VLOOKUP($A380,EU_Extra!$A:$AD,COLUMN(EU_Extra!T$3),FALSE)),"")</f>
        <v/>
      </c>
      <c r="V380" s="3" t="str">
        <f>IFERROR(IF(VLOOKUP($A380,EU_Extra!$A:$AD,COLUMN(EU_Extra!U$3),FALSE)=0,"",VLOOKUP($A380,EU_Extra!$A:$AD,COLUMN(EU_Extra!U$3),FALSE)),"")</f>
        <v/>
      </c>
      <c r="W380" s="3" t="str">
        <f>IFERROR(IF(VLOOKUP($A380,EU_Extra!$A:$AD,COLUMN(EU_Extra!V$3),FALSE)=0,"",VLOOKUP($A380,EU_Extra!$A:$AD,COLUMN(EU_Extra!V$3),FALSE)),"")</f>
        <v/>
      </c>
      <c r="X380" s="3" t="str">
        <f>IFERROR(IF(VLOOKUP($A380,EU_Extra!$A:$AD,COLUMN(EU_Extra!W$3),FALSE)=0,"",VLOOKUP($A380,EU_Extra!$A:$AD,COLUMN(EU_Extra!W$3),FALSE)),"")</f>
        <v/>
      </c>
      <c r="Y380" s="1" t="str">
        <f>IFERROR(IF(VLOOKUP($A380,EU_Extra!$A:$AD,COLUMN(EU_Extra!X$3),FALSE)=0,"",VLOOKUP($A380,EU_Extra!$A:$AD,COLUMN(EU_Extra!X$3),FALSE)),"")</f>
        <v/>
      </c>
      <c r="AA380" s="157" t="str">
        <f t="shared" si="88"/>
        <v/>
      </c>
      <c r="AB380" s="3" t="str">
        <f t="shared" si="89"/>
        <v/>
      </c>
      <c r="AC380" s="3"/>
      <c r="AD380" s="3" t="str">
        <f t="shared" si="90"/>
        <v/>
      </c>
      <c r="AE380" s="3" t="str">
        <f t="shared" si="91"/>
        <v/>
      </c>
      <c r="AJ380" s="1" t="str">
        <f>IFERROR(IF(VLOOKUP($A380,EU_Extra!$A:$AD,COLUMN(EU_Extra!AC$3),FALSE)=0,"",VLOOKUP($A380,EU_Extra!$A:$AD,COLUMN(EU_Extra!AC$3),FALSE)),"")</f>
        <v/>
      </c>
      <c r="AK380" s="1" t="str">
        <f>IFERROR(IF(VLOOKUP($A380,EU_Extra!$A:$AD,COLUMN(EU_Extra!AD$3),FALSE)=0,"",VLOOKUP($A380,EU_Extra!$A:$AD,COLUMN(EU_Extra!AD$3),FALSE)),"")</f>
        <v/>
      </c>
      <c r="AO380" s="85"/>
      <c r="AP380" s="2"/>
      <c r="AQ380" s="2"/>
      <c r="AR380" s="2"/>
      <c r="AS380" s="3"/>
      <c r="AT380" s="3"/>
    </row>
    <row r="381" spans="1:46">
      <c r="A381" s="85"/>
      <c r="B381" s="2"/>
      <c r="C381" s="2"/>
      <c r="D381" s="3"/>
      <c r="E381" s="3"/>
      <c r="F381" s="3" t="str">
        <f>IFERROR(IF(VLOOKUP($A381,EU_Extra!$A:$AD,COLUMN(EU_Extra!E$3),FALSE)=0,"",VLOOKUP($A381,EU_Extra!$A:$AD,COLUMN(EU_Extra!E$3),FALSE)),"")</f>
        <v/>
      </c>
      <c r="G381" s="3" t="str">
        <f>IFERROR(IF(VLOOKUP($A381,EU_Extra!$A:$AD,COLUMN(EU_Extra!F$3),FALSE)=0,"",VLOOKUP($A381,EU_Extra!$A:$AD,COLUMN(EU_Extra!F$3),FALSE)),"")</f>
        <v/>
      </c>
      <c r="H381" s="3" t="str">
        <f>IFERROR(IF(VLOOKUP($A381,EU_Extra!$A:$AD,COLUMN(EU_Extra!G$3),FALSE)=0,"",VLOOKUP($A381,EU_Extra!$A:$AD,COLUMN(EU_Extra!G$3),FALSE)),"")</f>
        <v/>
      </c>
      <c r="I381" s="3" t="str">
        <f>IFERROR(IF(VLOOKUP($A381,EU_Extra!$A:$AD,COLUMN(EU_Extra!H$3),FALSE)=0,"",VLOOKUP($A381,EU_Extra!$A:$AD,COLUMN(EU_Extra!H$3),FALSE)),"")</f>
        <v/>
      </c>
      <c r="J381" s="3" t="str">
        <f>IFERROR(IF(VLOOKUP($A381,EU_Extra!$A:$AD,COLUMN(EU_Extra!I$3),FALSE)=0,"",VLOOKUP($A381,EU_Extra!$A:$AD,COLUMN(EU_Extra!I$3),FALSE)),"")</f>
        <v/>
      </c>
      <c r="K381" s="3" t="str">
        <f>IFERROR(IF(VLOOKUP($A381,EU_Extra!$A:$AD,COLUMN(EU_Extra!J$3),FALSE)=0,"",VLOOKUP($A381,EU_Extra!$A:$AD,COLUMN(EU_Extra!J$3),FALSE)),"")</f>
        <v/>
      </c>
      <c r="L381" s="3" t="str">
        <f>IFERROR(IF(VLOOKUP($A381,EU_Extra!$A:$AD,COLUMN(EU_Extra!K$3),FALSE)=0,"",VLOOKUP($A381,EU_Extra!$A:$AD,COLUMN(EU_Extra!K$3),FALSE)),"")</f>
        <v/>
      </c>
      <c r="M381" s="3" t="str">
        <f>IFERROR(IF(VLOOKUP($A381,EU_Extra!$A:$AD,COLUMN(EU_Extra!L$3),FALSE)=0,"",VLOOKUP($A381,EU_Extra!$A:$AD,COLUMN(EU_Extra!L$3),FALSE)),"")</f>
        <v/>
      </c>
      <c r="N381" s="3" t="str">
        <f>IFERROR(IF(VLOOKUP($A381,EU_Extra!$A:$AD,COLUMN(EU_Extra!M$3),FALSE)=0,"",VLOOKUP($A381,EU_Extra!$A:$AD,COLUMN(EU_Extra!M$3),FALSE)),"")</f>
        <v/>
      </c>
      <c r="O381" s="3" t="str">
        <f>IFERROR(IF(VLOOKUP($A381,EU_Extra!$A:$AD,COLUMN(EU_Extra!N$3),FALSE)=0,"",VLOOKUP($A381,EU_Extra!$A:$AD,COLUMN(EU_Extra!N$3),FALSE)),"")</f>
        <v/>
      </c>
      <c r="P381" s="3" t="str">
        <f>IFERROR(IF(VLOOKUP($A381,EU_Extra!$A:$AD,COLUMN(EU_Extra!O$3),FALSE)=0,"",VLOOKUP($A381,EU_Extra!$A:$AD,COLUMN(EU_Extra!O$3),FALSE)),"")</f>
        <v/>
      </c>
      <c r="Q381" s="3" t="str">
        <f>IFERROR(IF(VLOOKUP($A381,EU_Extra!$A:$AD,COLUMN(EU_Extra!P$3),FALSE)=0,"",VLOOKUP($A381,EU_Extra!$A:$AD,COLUMN(EU_Extra!P$3),FALSE)),"")</f>
        <v/>
      </c>
      <c r="R381" s="3" t="str">
        <f>IFERROR(IF(VLOOKUP($A381,EU_Extra!$A:$AD,COLUMN(EU_Extra!Q$3),FALSE)=0,"",VLOOKUP($A381,EU_Extra!$A:$AD,COLUMN(EU_Extra!Q$3),FALSE)),"")</f>
        <v/>
      </c>
      <c r="S381" s="3" t="str">
        <f>IFERROR(IF(VLOOKUP($A381,EU_Extra!$A:$AD,COLUMN(EU_Extra!R$3),FALSE)=0,"",VLOOKUP($A381,EU_Extra!$A:$AD,COLUMN(EU_Extra!R$3),FALSE)),"")</f>
        <v/>
      </c>
      <c r="T381" s="3" t="str">
        <f>IFERROR(IF(VLOOKUP($A381,EU_Extra!$A:$AD,COLUMN(EU_Extra!S$3),FALSE)=0,"",VLOOKUP($A381,EU_Extra!$A:$AD,COLUMN(EU_Extra!S$3),FALSE)),"")</f>
        <v/>
      </c>
      <c r="U381" s="3" t="str">
        <f>IFERROR(IF(VLOOKUP($A381,EU_Extra!$A:$AD,COLUMN(EU_Extra!T$3),FALSE)=0,"",VLOOKUP($A381,EU_Extra!$A:$AD,COLUMN(EU_Extra!T$3),FALSE)),"")</f>
        <v/>
      </c>
      <c r="V381" s="3" t="str">
        <f>IFERROR(IF(VLOOKUP($A381,EU_Extra!$A:$AD,COLUMN(EU_Extra!U$3),FALSE)=0,"",VLOOKUP($A381,EU_Extra!$A:$AD,COLUMN(EU_Extra!U$3),FALSE)),"")</f>
        <v/>
      </c>
      <c r="W381" s="3" t="str">
        <f>IFERROR(IF(VLOOKUP($A381,EU_Extra!$A:$AD,COLUMN(EU_Extra!V$3),FALSE)=0,"",VLOOKUP($A381,EU_Extra!$A:$AD,COLUMN(EU_Extra!V$3),FALSE)),"")</f>
        <v/>
      </c>
      <c r="X381" s="3" t="str">
        <f>IFERROR(IF(VLOOKUP($A381,EU_Extra!$A:$AD,COLUMN(EU_Extra!W$3),FALSE)=0,"",VLOOKUP($A381,EU_Extra!$A:$AD,COLUMN(EU_Extra!W$3),FALSE)),"")</f>
        <v/>
      </c>
      <c r="Y381" s="1" t="str">
        <f>IFERROR(IF(VLOOKUP($A381,EU_Extra!$A:$AD,COLUMN(EU_Extra!X$3),FALSE)=0,"",VLOOKUP($A381,EU_Extra!$A:$AD,COLUMN(EU_Extra!X$3),FALSE)),"")</f>
        <v/>
      </c>
      <c r="AA381" s="157" t="str">
        <f t="shared" si="88"/>
        <v/>
      </c>
      <c r="AB381" s="3" t="str">
        <f t="shared" si="89"/>
        <v/>
      </c>
      <c r="AC381" s="3"/>
      <c r="AD381" s="3" t="str">
        <f t="shared" si="90"/>
        <v/>
      </c>
      <c r="AE381" s="3" t="str">
        <f t="shared" si="91"/>
        <v/>
      </c>
      <c r="AJ381" s="1" t="str">
        <f>IFERROR(IF(VLOOKUP($A381,EU_Extra!$A:$AD,COLUMN(EU_Extra!AC$3),FALSE)=0,"",VLOOKUP($A381,EU_Extra!$A:$AD,COLUMN(EU_Extra!AC$3),FALSE)),"")</f>
        <v/>
      </c>
      <c r="AK381" s="1" t="str">
        <f>IFERROR(IF(VLOOKUP($A381,EU_Extra!$A:$AD,COLUMN(EU_Extra!AD$3),FALSE)=0,"",VLOOKUP($A381,EU_Extra!$A:$AD,COLUMN(EU_Extra!AD$3),FALSE)),"")</f>
        <v/>
      </c>
      <c r="AO381" s="85"/>
      <c r="AP381" s="2"/>
      <c r="AQ381" s="2"/>
      <c r="AR381" s="2"/>
      <c r="AS381" s="3"/>
      <c r="AT381" s="3"/>
    </row>
    <row r="382" spans="1:46">
      <c r="A382" s="85"/>
      <c r="B382" s="4"/>
      <c r="C382" s="4"/>
      <c r="D382" s="7"/>
      <c r="E382" s="7"/>
      <c r="F382" s="7" t="str">
        <f>IFERROR(IF(VLOOKUP($A382,EU_Extra!$A:$AD,COLUMN(EU_Extra!E$3),FALSE)=0,"",VLOOKUP($A382,EU_Extra!$A:$AD,COLUMN(EU_Extra!E$3),FALSE)),"")</f>
        <v/>
      </c>
      <c r="G382" s="7" t="str">
        <f>IFERROR(IF(VLOOKUP($A382,EU_Extra!$A:$AD,COLUMN(EU_Extra!F$3),FALSE)=0,"",VLOOKUP($A382,EU_Extra!$A:$AD,COLUMN(EU_Extra!F$3),FALSE)),"")</f>
        <v/>
      </c>
      <c r="H382" s="7" t="str">
        <f>IFERROR(IF(VLOOKUP($A382,EU_Extra!$A:$AD,COLUMN(EU_Extra!G$3),FALSE)=0,"",VLOOKUP($A382,EU_Extra!$A:$AD,COLUMN(EU_Extra!G$3),FALSE)),"")</f>
        <v/>
      </c>
      <c r="I382" s="7" t="str">
        <f>IFERROR(IF(VLOOKUP($A382,EU_Extra!$A:$AD,COLUMN(EU_Extra!H$3),FALSE)=0,"",VLOOKUP($A382,EU_Extra!$A:$AD,COLUMN(EU_Extra!H$3),FALSE)),"")</f>
        <v/>
      </c>
      <c r="J382" s="7" t="str">
        <f>IFERROR(IF(VLOOKUP($A382,EU_Extra!$A:$AD,COLUMN(EU_Extra!I$3),FALSE)=0,"",VLOOKUP($A382,EU_Extra!$A:$AD,COLUMN(EU_Extra!I$3),FALSE)),"")</f>
        <v/>
      </c>
      <c r="K382" s="7" t="str">
        <f>IFERROR(IF(VLOOKUP($A382,EU_Extra!$A:$AD,COLUMN(EU_Extra!J$3),FALSE)=0,"",VLOOKUP($A382,EU_Extra!$A:$AD,COLUMN(EU_Extra!J$3),FALSE)),"")</f>
        <v/>
      </c>
      <c r="L382" s="7" t="str">
        <f>IFERROR(IF(VLOOKUP($A382,EU_Extra!$A:$AD,COLUMN(EU_Extra!K$3),FALSE)=0,"",VLOOKUP($A382,EU_Extra!$A:$AD,COLUMN(EU_Extra!K$3),FALSE)),"")</f>
        <v/>
      </c>
      <c r="M382" s="7" t="str">
        <f>IFERROR(IF(VLOOKUP($A382,EU_Extra!$A:$AD,COLUMN(EU_Extra!L$3),FALSE)=0,"",VLOOKUP($A382,EU_Extra!$A:$AD,COLUMN(EU_Extra!L$3),FALSE)),"")</f>
        <v/>
      </c>
      <c r="N382" s="7" t="str">
        <f>IFERROR(IF(VLOOKUP($A382,EU_Extra!$A:$AD,COLUMN(EU_Extra!M$3),FALSE)=0,"",VLOOKUP($A382,EU_Extra!$A:$AD,COLUMN(EU_Extra!M$3),FALSE)),"")</f>
        <v/>
      </c>
      <c r="O382" s="7" t="str">
        <f>IFERROR(IF(VLOOKUP($A382,EU_Extra!$A:$AD,COLUMN(EU_Extra!N$3),FALSE)=0,"",VLOOKUP($A382,EU_Extra!$A:$AD,COLUMN(EU_Extra!N$3),FALSE)),"")</f>
        <v/>
      </c>
      <c r="P382" s="7" t="str">
        <f>IFERROR(IF(VLOOKUP($A382,EU_Extra!$A:$AD,COLUMN(EU_Extra!O$3),FALSE)=0,"",VLOOKUP($A382,EU_Extra!$A:$AD,COLUMN(EU_Extra!O$3),FALSE)),"")</f>
        <v/>
      </c>
      <c r="Q382" s="7" t="str">
        <f>IFERROR(IF(VLOOKUP($A382,EU_Extra!$A:$AD,COLUMN(EU_Extra!P$3),FALSE)=0,"",VLOOKUP($A382,EU_Extra!$A:$AD,COLUMN(EU_Extra!P$3),FALSE)),"")</f>
        <v/>
      </c>
      <c r="R382" s="7" t="str">
        <f>IFERROR(IF(VLOOKUP($A382,EU_Extra!$A:$AD,COLUMN(EU_Extra!Q$3),FALSE)=0,"",VLOOKUP($A382,EU_Extra!$A:$AD,COLUMN(EU_Extra!Q$3),FALSE)),"")</f>
        <v/>
      </c>
      <c r="S382" s="7" t="str">
        <f>IFERROR(IF(VLOOKUP($A382,EU_Extra!$A:$AD,COLUMN(EU_Extra!R$3),FALSE)=0,"",VLOOKUP($A382,EU_Extra!$A:$AD,COLUMN(EU_Extra!R$3),FALSE)),"")</f>
        <v/>
      </c>
      <c r="T382" s="7" t="str">
        <f>IFERROR(IF(VLOOKUP($A382,EU_Extra!$A:$AD,COLUMN(EU_Extra!S$3),FALSE)=0,"",VLOOKUP($A382,EU_Extra!$A:$AD,COLUMN(EU_Extra!S$3),FALSE)),"")</f>
        <v/>
      </c>
      <c r="U382" s="7" t="str">
        <f>IFERROR(IF(VLOOKUP($A382,EU_Extra!$A:$AD,COLUMN(EU_Extra!T$3),FALSE)=0,"",VLOOKUP($A382,EU_Extra!$A:$AD,COLUMN(EU_Extra!T$3),FALSE)),"")</f>
        <v/>
      </c>
      <c r="V382" s="7" t="str">
        <f>IFERROR(IF(VLOOKUP($A382,EU_Extra!$A:$AD,COLUMN(EU_Extra!U$3),FALSE)=0,"",VLOOKUP($A382,EU_Extra!$A:$AD,COLUMN(EU_Extra!U$3),FALSE)),"")</f>
        <v/>
      </c>
      <c r="W382" s="7" t="str">
        <f>IFERROR(IF(VLOOKUP($A382,EU_Extra!$A:$AD,COLUMN(EU_Extra!V$3),FALSE)=0,"",VLOOKUP($A382,EU_Extra!$A:$AD,COLUMN(EU_Extra!V$3),FALSE)),"")</f>
        <v/>
      </c>
      <c r="X382" s="7" t="str">
        <f>IFERROR(IF(VLOOKUP($A382,EU_Extra!$A:$AD,COLUMN(EU_Extra!W$3),FALSE)=0,"",VLOOKUP($A382,EU_Extra!$A:$AD,COLUMN(EU_Extra!W$3),FALSE)),"")</f>
        <v/>
      </c>
      <c r="Y382" s="1" t="str">
        <f>IFERROR(IF(VLOOKUP($A382,EU_Extra!$A:$AD,COLUMN(EU_Extra!X$3),FALSE)=0,"",VLOOKUP($A382,EU_Extra!$A:$AD,COLUMN(EU_Extra!X$3),FALSE)),"")</f>
        <v/>
      </c>
      <c r="AA382" s="157" t="str">
        <f t="shared" si="88"/>
        <v/>
      </c>
      <c r="AB382" s="3" t="str">
        <f t="shared" si="89"/>
        <v/>
      </c>
      <c r="AC382" s="3"/>
      <c r="AD382" s="3" t="str">
        <f t="shared" si="90"/>
        <v/>
      </c>
      <c r="AE382" s="3" t="str">
        <f t="shared" si="91"/>
        <v/>
      </c>
      <c r="AJ382" s="1" t="str">
        <f>IFERROR(IF(VLOOKUP($A382,EU_Extra!$A:$AD,COLUMN(EU_Extra!AC$3),FALSE)=0,"",VLOOKUP($A382,EU_Extra!$A:$AD,COLUMN(EU_Extra!AC$3),FALSE)),"")</f>
        <v/>
      </c>
      <c r="AK382" s="1" t="str">
        <f>IFERROR(IF(VLOOKUP($A382,EU_Extra!$A:$AD,COLUMN(EU_Extra!AD$3),FALSE)=0,"",VLOOKUP($A382,EU_Extra!$A:$AD,COLUMN(EU_Extra!AD$3),FALSE)),"")</f>
        <v/>
      </c>
      <c r="AO382" s="85"/>
      <c r="AP382" s="4"/>
      <c r="AQ382" s="4"/>
      <c r="AR382" s="4"/>
      <c r="AS382" s="7"/>
      <c r="AT382" s="7"/>
    </row>
    <row r="383" spans="1:46">
      <c r="A383" s="85"/>
      <c r="B383" s="4"/>
      <c r="C383" s="4"/>
      <c r="D383" s="7"/>
      <c r="E383" s="7"/>
      <c r="F383" s="7" t="str">
        <f>IFERROR(IF(VLOOKUP($A383,EU_Extra!$A:$AD,COLUMN(EU_Extra!E$3),FALSE)=0,"",VLOOKUP($A383,EU_Extra!$A:$AD,COLUMN(EU_Extra!E$3),FALSE)),"")</f>
        <v/>
      </c>
      <c r="G383" s="7" t="str">
        <f>IFERROR(IF(VLOOKUP($A383,EU_Extra!$A:$AD,COLUMN(EU_Extra!F$3),FALSE)=0,"",VLOOKUP($A383,EU_Extra!$A:$AD,COLUMN(EU_Extra!F$3),FALSE)),"")</f>
        <v/>
      </c>
      <c r="H383" s="7" t="str">
        <f>IFERROR(IF(VLOOKUP($A383,EU_Extra!$A:$AD,COLUMN(EU_Extra!G$3),FALSE)=0,"",VLOOKUP($A383,EU_Extra!$A:$AD,COLUMN(EU_Extra!G$3),FALSE)),"")</f>
        <v/>
      </c>
      <c r="I383" s="7" t="str">
        <f>IFERROR(IF(VLOOKUP($A383,EU_Extra!$A:$AD,COLUMN(EU_Extra!H$3),FALSE)=0,"",VLOOKUP($A383,EU_Extra!$A:$AD,COLUMN(EU_Extra!H$3),FALSE)),"")</f>
        <v/>
      </c>
      <c r="J383" s="7" t="str">
        <f>IFERROR(IF(VLOOKUP($A383,EU_Extra!$A:$AD,COLUMN(EU_Extra!I$3),FALSE)=0,"",VLOOKUP($A383,EU_Extra!$A:$AD,COLUMN(EU_Extra!I$3),FALSE)),"")</f>
        <v/>
      </c>
      <c r="K383" s="7" t="str">
        <f>IFERROR(IF(VLOOKUP($A383,EU_Extra!$A:$AD,COLUMN(EU_Extra!J$3),FALSE)=0,"",VLOOKUP($A383,EU_Extra!$A:$AD,COLUMN(EU_Extra!J$3),FALSE)),"")</f>
        <v/>
      </c>
      <c r="L383" s="7" t="str">
        <f>IFERROR(IF(VLOOKUP($A383,EU_Extra!$A:$AD,COLUMN(EU_Extra!K$3),FALSE)=0,"",VLOOKUP($A383,EU_Extra!$A:$AD,COLUMN(EU_Extra!K$3),FALSE)),"")</f>
        <v/>
      </c>
      <c r="M383" s="7" t="str">
        <f>IFERROR(IF(VLOOKUP($A383,EU_Extra!$A:$AD,COLUMN(EU_Extra!L$3),FALSE)=0,"",VLOOKUP($A383,EU_Extra!$A:$AD,COLUMN(EU_Extra!L$3),FALSE)),"")</f>
        <v/>
      </c>
      <c r="N383" s="7" t="str">
        <f>IFERROR(IF(VLOOKUP($A383,EU_Extra!$A:$AD,COLUMN(EU_Extra!M$3),FALSE)=0,"",VLOOKUP($A383,EU_Extra!$A:$AD,COLUMN(EU_Extra!M$3),FALSE)),"")</f>
        <v/>
      </c>
      <c r="O383" s="7" t="str">
        <f>IFERROR(IF(VLOOKUP($A383,EU_Extra!$A:$AD,COLUMN(EU_Extra!N$3),FALSE)=0,"",VLOOKUP($A383,EU_Extra!$A:$AD,COLUMN(EU_Extra!N$3),FALSE)),"")</f>
        <v/>
      </c>
      <c r="P383" s="7" t="str">
        <f>IFERROR(IF(VLOOKUP($A383,EU_Extra!$A:$AD,COLUMN(EU_Extra!O$3),FALSE)=0,"",VLOOKUP($A383,EU_Extra!$A:$AD,COLUMN(EU_Extra!O$3),FALSE)),"")</f>
        <v/>
      </c>
      <c r="Q383" s="7" t="str">
        <f>IFERROR(IF(VLOOKUP($A383,EU_Extra!$A:$AD,COLUMN(EU_Extra!P$3),FALSE)=0,"",VLOOKUP($A383,EU_Extra!$A:$AD,COLUMN(EU_Extra!P$3),FALSE)),"")</f>
        <v/>
      </c>
      <c r="R383" s="7" t="str">
        <f>IFERROR(IF(VLOOKUP($A383,EU_Extra!$A:$AD,COLUMN(EU_Extra!Q$3),FALSE)=0,"",VLOOKUP($A383,EU_Extra!$A:$AD,COLUMN(EU_Extra!Q$3),FALSE)),"")</f>
        <v/>
      </c>
      <c r="S383" s="7" t="str">
        <f>IFERROR(IF(VLOOKUP($A383,EU_Extra!$A:$AD,COLUMN(EU_Extra!R$3),FALSE)=0,"",VLOOKUP($A383,EU_Extra!$A:$AD,COLUMN(EU_Extra!R$3),FALSE)),"")</f>
        <v/>
      </c>
      <c r="T383" s="7" t="str">
        <f>IFERROR(IF(VLOOKUP($A383,EU_Extra!$A:$AD,COLUMN(EU_Extra!S$3),FALSE)=0,"",VLOOKUP($A383,EU_Extra!$A:$AD,COLUMN(EU_Extra!S$3),FALSE)),"")</f>
        <v/>
      </c>
      <c r="U383" s="7" t="str">
        <f>IFERROR(IF(VLOOKUP($A383,EU_Extra!$A:$AD,COLUMN(EU_Extra!T$3),FALSE)=0,"",VLOOKUP($A383,EU_Extra!$A:$AD,COLUMN(EU_Extra!T$3),FALSE)),"")</f>
        <v/>
      </c>
      <c r="V383" s="7" t="str">
        <f>IFERROR(IF(VLOOKUP($A383,EU_Extra!$A:$AD,COLUMN(EU_Extra!U$3),FALSE)=0,"",VLOOKUP($A383,EU_Extra!$A:$AD,COLUMN(EU_Extra!U$3),FALSE)),"")</f>
        <v/>
      </c>
      <c r="W383" s="7" t="str">
        <f>IFERROR(IF(VLOOKUP($A383,EU_Extra!$A:$AD,COLUMN(EU_Extra!V$3),FALSE)=0,"",VLOOKUP($A383,EU_Extra!$A:$AD,COLUMN(EU_Extra!V$3),FALSE)),"")</f>
        <v/>
      </c>
      <c r="X383" s="7" t="str">
        <f>IFERROR(IF(VLOOKUP($A383,EU_Extra!$A:$AD,COLUMN(EU_Extra!W$3),FALSE)=0,"",VLOOKUP($A383,EU_Extra!$A:$AD,COLUMN(EU_Extra!W$3),FALSE)),"")</f>
        <v/>
      </c>
      <c r="Y383" s="1" t="str">
        <f>IFERROR(IF(VLOOKUP($A383,EU_Extra!$A:$AD,COLUMN(EU_Extra!X$3),FALSE)=0,"",VLOOKUP($A383,EU_Extra!$A:$AD,COLUMN(EU_Extra!X$3),FALSE)),"")</f>
        <v/>
      </c>
      <c r="AA383" s="157" t="str">
        <f t="shared" si="88"/>
        <v/>
      </c>
      <c r="AB383" s="3" t="str">
        <f t="shared" si="89"/>
        <v/>
      </c>
      <c r="AC383" s="3"/>
      <c r="AD383" s="3" t="str">
        <f t="shared" si="90"/>
        <v/>
      </c>
      <c r="AE383" s="3" t="str">
        <f t="shared" si="91"/>
        <v/>
      </c>
      <c r="AJ383" s="1" t="str">
        <f>IFERROR(IF(VLOOKUP($A383,EU_Extra!$A:$AD,COLUMN(EU_Extra!AC$3),FALSE)=0,"",VLOOKUP($A383,EU_Extra!$A:$AD,COLUMN(EU_Extra!AC$3),FALSE)),"")</f>
        <v/>
      </c>
      <c r="AK383" s="1" t="str">
        <f>IFERROR(IF(VLOOKUP($A383,EU_Extra!$A:$AD,COLUMN(EU_Extra!AD$3),FALSE)=0,"",VLOOKUP($A383,EU_Extra!$A:$AD,COLUMN(EU_Extra!AD$3),FALSE)),"")</f>
        <v/>
      </c>
      <c r="AO383" s="85"/>
      <c r="AP383" s="4"/>
      <c r="AQ383" s="4"/>
      <c r="AR383" s="4"/>
      <c r="AS383" s="7"/>
      <c r="AT383" s="7"/>
    </row>
    <row r="384" spans="1:46">
      <c r="A384" s="85"/>
      <c r="B384" s="8"/>
      <c r="C384" s="8"/>
      <c r="D384" s="9"/>
      <c r="E384" s="9"/>
      <c r="F384" s="9" t="str">
        <f>IFERROR(IF(VLOOKUP($A384,EU_Extra!$A:$AD,COLUMN(EU_Extra!E$3),FALSE)=0,"",VLOOKUP($A384,EU_Extra!$A:$AD,COLUMN(EU_Extra!E$3),FALSE)),"")</f>
        <v/>
      </c>
      <c r="G384" s="9" t="str">
        <f>IFERROR(IF(VLOOKUP($A384,EU_Extra!$A:$AD,COLUMN(EU_Extra!F$3),FALSE)=0,"",VLOOKUP($A384,EU_Extra!$A:$AD,COLUMN(EU_Extra!F$3),FALSE)),"")</f>
        <v/>
      </c>
      <c r="H384" s="9" t="str">
        <f>IFERROR(IF(VLOOKUP($A384,EU_Extra!$A:$AD,COLUMN(EU_Extra!G$3),FALSE)=0,"",VLOOKUP($A384,EU_Extra!$A:$AD,COLUMN(EU_Extra!G$3),FALSE)),"")</f>
        <v/>
      </c>
      <c r="I384" s="9" t="str">
        <f>IFERROR(IF(VLOOKUP($A384,EU_Extra!$A:$AD,COLUMN(EU_Extra!H$3),FALSE)=0,"",VLOOKUP($A384,EU_Extra!$A:$AD,COLUMN(EU_Extra!H$3),FALSE)),"")</f>
        <v/>
      </c>
      <c r="J384" s="9" t="str">
        <f>IFERROR(IF(VLOOKUP($A384,EU_Extra!$A:$AD,COLUMN(EU_Extra!I$3),FALSE)=0,"",VLOOKUP($A384,EU_Extra!$A:$AD,COLUMN(EU_Extra!I$3),FALSE)),"")</f>
        <v/>
      </c>
      <c r="K384" s="9" t="str">
        <f>IFERROR(IF(VLOOKUP($A384,EU_Extra!$A:$AD,COLUMN(EU_Extra!J$3),FALSE)=0,"",VLOOKUP($A384,EU_Extra!$A:$AD,COLUMN(EU_Extra!J$3),FALSE)),"")</f>
        <v/>
      </c>
      <c r="L384" s="9" t="str">
        <f>IFERROR(IF(VLOOKUP($A384,EU_Extra!$A:$AD,COLUMN(EU_Extra!K$3),FALSE)=0,"",VLOOKUP($A384,EU_Extra!$A:$AD,COLUMN(EU_Extra!K$3),FALSE)),"")</f>
        <v/>
      </c>
      <c r="M384" s="9" t="str">
        <f>IFERROR(IF(VLOOKUP($A384,EU_Extra!$A:$AD,COLUMN(EU_Extra!L$3),FALSE)=0,"",VLOOKUP($A384,EU_Extra!$A:$AD,COLUMN(EU_Extra!L$3),FALSE)),"")</f>
        <v/>
      </c>
      <c r="N384" s="9" t="str">
        <f>IFERROR(IF(VLOOKUP($A384,EU_Extra!$A:$AD,COLUMN(EU_Extra!M$3),FALSE)=0,"",VLOOKUP($A384,EU_Extra!$A:$AD,COLUMN(EU_Extra!M$3),FALSE)),"")</f>
        <v/>
      </c>
      <c r="O384" s="9" t="str">
        <f>IFERROR(IF(VLOOKUP($A384,EU_Extra!$A:$AD,COLUMN(EU_Extra!N$3),FALSE)=0,"",VLOOKUP($A384,EU_Extra!$A:$AD,COLUMN(EU_Extra!N$3),FALSE)),"")</f>
        <v/>
      </c>
      <c r="P384" s="9" t="str">
        <f>IFERROR(IF(VLOOKUP($A384,EU_Extra!$A:$AD,COLUMN(EU_Extra!O$3),FALSE)=0,"",VLOOKUP($A384,EU_Extra!$A:$AD,COLUMN(EU_Extra!O$3),FALSE)),"")</f>
        <v/>
      </c>
      <c r="Q384" s="9" t="str">
        <f>IFERROR(IF(VLOOKUP($A384,EU_Extra!$A:$AD,COLUMN(EU_Extra!P$3),FALSE)=0,"",VLOOKUP($A384,EU_Extra!$A:$AD,COLUMN(EU_Extra!P$3),FALSE)),"")</f>
        <v/>
      </c>
      <c r="R384" s="9" t="str">
        <f>IFERROR(IF(VLOOKUP($A384,EU_Extra!$A:$AD,COLUMN(EU_Extra!Q$3),FALSE)=0,"",VLOOKUP($A384,EU_Extra!$A:$AD,COLUMN(EU_Extra!Q$3),FALSE)),"")</f>
        <v/>
      </c>
      <c r="S384" s="9" t="str">
        <f>IFERROR(IF(VLOOKUP($A384,EU_Extra!$A:$AD,COLUMN(EU_Extra!R$3),FALSE)=0,"",VLOOKUP($A384,EU_Extra!$A:$AD,COLUMN(EU_Extra!R$3),FALSE)),"")</f>
        <v/>
      </c>
      <c r="T384" s="9" t="str">
        <f>IFERROR(IF(VLOOKUP($A384,EU_Extra!$A:$AD,COLUMN(EU_Extra!S$3),FALSE)=0,"",VLOOKUP($A384,EU_Extra!$A:$AD,COLUMN(EU_Extra!S$3),FALSE)),"")</f>
        <v/>
      </c>
      <c r="U384" s="9" t="str">
        <f>IFERROR(IF(VLOOKUP($A384,EU_Extra!$A:$AD,COLUMN(EU_Extra!T$3),FALSE)=0,"",VLOOKUP($A384,EU_Extra!$A:$AD,COLUMN(EU_Extra!T$3),FALSE)),"")</f>
        <v/>
      </c>
      <c r="V384" s="9" t="str">
        <f>IFERROR(IF(VLOOKUP($A384,EU_Extra!$A:$AD,COLUMN(EU_Extra!U$3),FALSE)=0,"",VLOOKUP($A384,EU_Extra!$A:$AD,COLUMN(EU_Extra!U$3),FALSE)),"")</f>
        <v/>
      </c>
      <c r="W384" s="9" t="str">
        <f>IFERROR(IF(VLOOKUP($A384,EU_Extra!$A:$AD,COLUMN(EU_Extra!V$3),FALSE)=0,"",VLOOKUP($A384,EU_Extra!$A:$AD,COLUMN(EU_Extra!V$3),FALSE)),"")</f>
        <v/>
      </c>
      <c r="X384" s="9" t="str">
        <f>IFERROR(IF(VLOOKUP($A384,EU_Extra!$A:$AD,COLUMN(EU_Extra!W$3),FALSE)=0,"",VLOOKUP($A384,EU_Extra!$A:$AD,COLUMN(EU_Extra!W$3),FALSE)),"")</f>
        <v/>
      </c>
      <c r="Y384" s="1" t="str">
        <f>IFERROR(IF(VLOOKUP($A384,EU_Extra!$A:$AD,COLUMN(EU_Extra!X$3),FALSE)=0,"",VLOOKUP($A384,EU_Extra!$A:$AD,COLUMN(EU_Extra!X$3),FALSE)),"")</f>
        <v/>
      </c>
      <c r="AA384" s="157" t="str">
        <f t="shared" si="88"/>
        <v/>
      </c>
      <c r="AB384" s="3" t="str">
        <f t="shared" si="89"/>
        <v/>
      </c>
      <c r="AC384" s="3"/>
      <c r="AD384" s="3" t="str">
        <f t="shared" si="90"/>
        <v/>
      </c>
      <c r="AE384" s="3" t="str">
        <f t="shared" si="91"/>
        <v/>
      </c>
      <c r="AJ384" s="1" t="str">
        <f>IFERROR(IF(VLOOKUP($A384,EU_Extra!$A:$AD,COLUMN(EU_Extra!AC$3),FALSE)=0,"",VLOOKUP($A384,EU_Extra!$A:$AD,COLUMN(EU_Extra!AC$3),FALSE)),"")</f>
        <v/>
      </c>
      <c r="AK384" s="1" t="str">
        <f>IFERROR(IF(VLOOKUP($A384,EU_Extra!$A:$AD,COLUMN(EU_Extra!AD$3),FALSE)=0,"",VLOOKUP($A384,EU_Extra!$A:$AD,COLUMN(EU_Extra!AD$3),FALSE)),"")</f>
        <v/>
      </c>
      <c r="AO384" s="85"/>
      <c r="AP384" s="8"/>
      <c r="AQ384" s="8"/>
      <c r="AR384" s="8"/>
      <c r="AS384" s="9"/>
      <c r="AT384" s="9"/>
    </row>
    <row r="385" spans="2:46">
      <c r="B385" s="2"/>
      <c r="C385" s="2"/>
      <c r="D385" s="3"/>
      <c r="E385" s="3"/>
      <c r="F385" s="3" t="str">
        <f>IFERROR(IF(VLOOKUP($A385,EU_Extra!$A:$AD,COLUMN(EU_Extra!E$3),FALSE)=0,"",VLOOKUP($A385,EU_Extra!$A:$AD,COLUMN(EU_Extra!E$3),FALSE)),"")</f>
        <v/>
      </c>
      <c r="G385" s="3" t="str">
        <f>IFERROR(IF(VLOOKUP($A385,EU_Extra!$A:$AD,COLUMN(EU_Extra!F$3),FALSE)=0,"",VLOOKUP($A385,EU_Extra!$A:$AD,COLUMN(EU_Extra!F$3),FALSE)),"")</f>
        <v/>
      </c>
      <c r="H385" s="3" t="str">
        <f>IFERROR(IF(VLOOKUP($A385,EU_Extra!$A:$AD,COLUMN(EU_Extra!G$3),FALSE)=0,"",VLOOKUP($A385,EU_Extra!$A:$AD,COLUMN(EU_Extra!G$3),FALSE)),"")</f>
        <v/>
      </c>
      <c r="I385" s="3" t="str">
        <f>IFERROR(IF(VLOOKUP($A385,EU_Extra!$A:$AD,COLUMN(EU_Extra!H$3),FALSE)=0,"",VLOOKUP($A385,EU_Extra!$A:$AD,COLUMN(EU_Extra!H$3),FALSE)),"")</f>
        <v/>
      </c>
      <c r="J385" s="3" t="str">
        <f>IFERROR(IF(VLOOKUP($A385,EU_Extra!$A:$AD,COLUMN(EU_Extra!I$3),FALSE)=0,"",VLOOKUP($A385,EU_Extra!$A:$AD,COLUMN(EU_Extra!I$3),FALSE)),"")</f>
        <v/>
      </c>
      <c r="K385" s="3" t="str">
        <f>IFERROR(IF(VLOOKUP($A385,EU_Extra!$A:$AD,COLUMN(EU_Extra!J$3),FALSE)=0,"",VLOOKUP($A385,EU_Extra!$A:$AD,COLUMN(EU_Extra!J$3),FALSE)),"")</f>
        <v/>
      </c>
      <c r="L385" s="3" t="str">
        <f>IFERROR(IF(VLOOKUP($A385,EU_Extra!$A:$AD,COLUMN(EU_Extra!K$3),FALSE)=0,"",VLOOKUP($A385,EU_Extra!$A:$AD,COLUMN(EU_Extra!K$3),FALSE)),"")</f>
        <v/>
      </c>
      <c r="M385" s="3" t="str">
        <f>IFERROR(IF(VLOOKUP($A385,EU_Extra!$A:$AD,COLUMN(EU_Extra!L$3),FALSE)=0,"",VLOOKUP($A385,EU_Extra!$A:$AD,COLUMN(EU_Extra!L$3),FALSE)),"")</f>
        <v/>
      </c>
      <c r="N385" s="3" t="str">
        <f>IFERROR(IF(VLOOKUP($A385,EU_Extra!$A:$AD,COLUMN(EU_Extra!M$3),FALSE)=0,"",VLOOKUP($A385,EU_Extra!$A:$AD,COLUMN(EU_Extra!M$3),FALSE)),"")</f>
        <v/>
      </c>
      <c r="O385" s="3" t="str">
        <f>IFERROR(IF(VLOOKUP($A385,EU_Extra!$A:$AD,COLUMN(EU_Extra!N$3),FALSE)=0,"",VLOOKUP($A385,EU_Extra!$A:$AD,COLUMN(EU_Extra!N$3),FALSE)),"")</f>
        <v/>
      </c>
      <c r="P385" s="3" t="str">
        <f>IFERROR(IF(VLOOKUP($A385,EU_Extra!$A:$AD,COLUMN(EU_Extra!O$3),FALSE)=0,"",VLOOKUP($A385,EU_Extra!$A:$AD,COLUMN(EU_Extra!O$3),FALSE)),"")</f>
        <v/>
      </c>
      <c r="Q385" s="3" t="str">
        <f>IFERROR(IF(VLOOKUP($A385,EU_Extra!$A:$AD,COLUMN(EU_Extra!P$3),FALSE)=0,"",VLOOKUP($A385,EU_Extra!$A:$AD,COLUMN(EU_Extra!P$3),FALSE)),"")</f>
        <v/>
      </c>
      <c r="R385" s="3" t="str">
        <f>IFERROR(IF(VLOOKUP($A385,EU_Extra!$A:$AD,COLUMN(EU_Extra!Q$3),FALSE)=0,"",VLOOKUP($A385,EU_Extra!$A:$AD,COLUMN(EU_Extra!Q$3),FALSE)),"")</f>
        <v/>
      </c>
      <c r="S385" s="3" t="str">
        <f>IFERROR(IF(VLOOKUP($A385,EU_Extra!$A:$AD,COLUMN(EU_Extra!R$3),FALSE)=0,"",VLOOKUP($A385,EU_Extra!$A:$AD,COLUMN(EU_Extra!R$3),FALSE)),"")</f>
        <v/>
      </c>
      <c r="T385" s="3" t="str">
        <f>IFERROR(IF(VLOOKUP($A385,EU_Extra!$A:$AD,COLUMN(EU_Extra!S$3),FALSE)=0,"",VLOOKUP($A385,EU_Extra!$A:$AD,COLUMN(EU_Extra!S$3),FALSE)),"")</f>
        <v/>
      </c>
      <c r="U385" s="3" t="str">
        <f>IFERROR(IF(VLOOKUP($A385,EU_Extra!$A:$AD,COLUMN(EU_Extra!T$3),FALSE)=0,"",VLOOKUP($A385,EU_Extra!$A:$AD,COLUMN(EU_Extra!T$3),FALSE)),"")</f>
        <v/>
      </c>
      <c r="V385" s="3" t="str">
        <f>IFERROR(IF(VLOOKUP($A385,EU_Extra!$A:$AD,COLUMN(EU_Extra!U$3),FALSE)=0,"",VLOOKUP($A385,EU_Extra!$A:$AD,COLUMN(EU_Extra!U$3),FALSE)),"")</f>
        <v/>
      </c>
      <c r="W385" s="3" t="str">
        <f>IFERROR(IF(VLOOKUP($A385,EU_Extra!$A:$AD,COLUMN(EU_Extra!V$3),FALSE)=0,"",VLOOKUP($A385,EU_Extra!$A:$AD,COLUMN(EU_Extra!V$3),FALSE)),"")</f>
        <v/>
      </c>
      <c r="X385" s="3" t="str">
        <f>IFERROR(IF(VLOOKUP($A385,EU_Extra!$A:$AD,COLUMN(EU_Extra!W$3),FALSE)=0,"",VLOOKUP($A385,EU_Extra!$A:$AD,COLUMN(EU_Extra!W$3),FALSE)),"")</f>
        <v/>
      </c>
      <c r="Y385" s="1" t="str">
        <f>IFERROR(IF(VLOOKUP($A385,EU_Extra!$A:$AD,COLUMN(EU_Extra!X$3),FALSE)=0,"",VLOOKUP($A385,EU_Extra!$A:$AD,COLUMN(EU_Extra!X$3),FALSE)),"")</f>
        <v/>
      </c>
      <c r="AA385" s="157" t="str">
        <f t="shared" si="88"/>
        <v/>
      </c>
      <c r="AB385" s="3" t="str">
        <f t="shared" si="89"/>
        <v/>
      </c>
      <c r="AC385" s="3"/>
      <c r="AD385" s="3" t="str">
        <f t="shared" si="90"/>
        <v/>
      </c>
      <c r="AE385" s="3" t="str">
        <f t="shared" si="91"/>
        <v/>
      </c>
      <c r="AJ385" s="1" t="str">
        <f>IFERROR(IF(VLOOKUP($A385,EU_Extra!$A:$AD,COLUMN(EU_Extra!AC$3),FALSE)=0,"",VLOOKUP($A385,EU_Extra!$A:$AD,COLUMN(EU_Extra!AC$3),FALSE)),"")</f>
        <v/>
      </c>
      <c r="AK385" s="1" t="str">
        <f>IFERROR(IF(VLOOKUP($A385,EU_Extra!$A:$AD,COLUMN(EU_Extra!AD$3),FALSE)=0,"",VLOOKUP($A385,EU_Extra!$A:$AD,COLUMN(EU_Extra!AD$3),FALSE)),"")</f>
        <v/>
      </c>
      <c r="AP385" s="2"/>
      <c r="AQ385" s="2"/>
      <c r="AR385" s="2"/>
      <c r="AS385" s="3"/>
      <c r="AT385" s="3"/>
    </row>
    <row r="386" spans="2:46">
      <c r="B386" s="2"/>
      <c r="C386" s="2"/>
      <c r="D386" s="22"/>
      <c r="E386" s="22"/>
      <c r="F386" s="22" t="str">
        <f>IFERROR(IF(VLOOKUP($A386,EU_Extra!$A:$AD,COLUMN(EU_Extra!E$3),FALSE)=0,"",VLOOKUP($A386,EU_Extra!$A:$AD,COLUMN(EU_Extra!E$3),FALSE)),"")</f>
        <v/>
      </c>
      <c r="G386" s="22" t="str">
        <f>IFERROR(IF(VLOOKUP($A386,EU_Extra!$A:$AD,COLUMN(EU_Extra!F$3),FALSE)=0,"",VLOOKUP($A386,EU_Extra!$A:$AD,COLUMN(EU_Extra!F$3),FALSE)),"")</f>
        <v/>
      </c>
      <c r="H386" s="22" t="str">
        <f>IFERROR(IF(VLOOKUP($A386,EU_Extra!$A:$AD,COLUMN(EU_Extra!G$3),FALSE)=0,"",VLOOKUP($A386,EU_Extra!$A:$AD,COLUMN(EU_Extra!G$3),FALSE)),"")</f>
        <v/>
      </c>
      <c r="I386" s="22" t="str">
        <f>IFERROR(IF(VLOOKUP($A386,EU_Extra!$A:$AD,COLUMN(EU_Extra!H$3),FALSE)=0,"",VLOOKUP($A386,EU_Extra!$A:$AD,COLUMN(EU_Extra!H$3),FALSE)),"")</f>
        <v/>
      </c>
      <c r="J386" s="22" t="str">
        <f>IFERROR(IF(VLOOKUP($A386,EU_Extra!$A:$AD,COLUMN(EU_Extra!I$3),FALSE)=0,"",VLOOKUP($A386,EU_Extra!$A:$AD,COLUMN(EU_Extra!I$3),FALSE)),"")</f>
        <v/>
      </c>
      <c r="K386" s="22" t="str">
        <f>IFERROR(IF(VLOOKUP($A386,EU_Extra!$A:$AD,COLUMN(EU_Extra!J$3),FALSE)=0,"",VLOOKUP($A386,EU_Extra!$A:$AD,COLUMN(EU_Extra!J$3),FALSE)),"")</f>
        <v/>
      </c>
      <c r="L386" s="22" t="str">
        <f>IFERROR(IF(VLOOKUP($A386,EU_Extra!$A:$AD,COLUMN(EU_Extra!K$3),FALSE)=0,"",VLOOKUP($A386,EU_Extra!$A:$AD,COLUMN(EU_Extra!K$3),FALSE)),"")</f>
        <v/>
      </c>
      <c r="M386" s="22" t="str">
        <f>IFERROR(IF(VLOOKUP($A386,EU_Extra!$A:$AD,COLUMN(EU_Extra!L$3),FALSE)=0,"",VLOOKUP($A386,EU_Extra!$A:$AD,COLUMN(EU_Extra!L$3),FALSE)),"")</f>
        <v/>
      </c>
      <c r="N386" s="22" t="str">
        <f>IFERROR(IF(VLOOKUP($A386,EU_Extra!$A:$AD,COLUMN(EU_Extra!M$3),FALSE)=0,"",VLOOKUP($A386,EU_Extra!$A:$AD,COLUMN(EU_Extra!M$3),FALSE)),"")</f>
        <v/>
      </c>
      <c r="O386" s="22" t="str">
        <f>IFERROR(IF(VLOOKUP($A386,EU_Extra!$A:$AD,COLUMN(EU_Extra!N$3),FALSE)=0,"",VLOOKUP($A386,EU_Extra!$A:$AD,COLUMN(EU_Extra!N$3),FALSE)),"")</f>
        <v/>
      </c>
      <c r="P386" s="22" t="str">
        <f>IFERROR(IF(VLOOKUP($A386,EU_Extra!$A:$AD,COLUMN(EU_Extra!O$3),FALSE)=0,"",VLOOKUP($A386,EU_Extra!$A:$AD,COLUMN(EU_Extra!O$3),FALSE)),"")</f>
        <v/>
      </c>
      <c r="Q386" s="22" t="str">
        <f>IFERROR(IF(VLOOKUP($A386,EU_Extra!$A:$AD,COLUMN(EU_Extra!P$3),FALSE)=0,"",VLOOKUP($A386,EU_Extra!$A:$AD,COLUMN(EU_Extra!P$3),FALSE)),"")</f>
        <v/>
      </c>
      <c r="R386" s="22" t="str">
        <f>IFERROR(IF(VLOOKUP($A386,EU_Extra!$A:$AD,COLUMN(EU_Extra!Q$3),FALSE)=0,"",VLOOKUP($A386,EU_Extra!$A:$AD,COLUMN(EU_Extra!Q$3),FALSE)),"")</f>
        <v/>
      </c>
      <c r="S386" s="22" t="str">
        <f>IFERROR(IF(VLOOKUP($A386,EU_Extra!$A:$AD,COLUMN(EU_Extra!R$3),FALSE)=0,"",VLOOKUP($A386,EU_Extra!$A:$AD,COLUMN(EU_Extra!R$3),FALSE)),"")</f>
        <v/>
      </c>
      <c r="T386" s="22" t="str">
        <f>IFERROR(IF(VLOOKUP($A386,EU_Extra!$A:$AD,COLUMN(EU_Extra!S$3),FALSE)=0,"",VLOOKUP($A386,EU_Extra!$A:$AD,COLUMN(EU_Extra!S$3),FALSE)),"")</f>
        <v/>
      </c>
      <c r="U386" s="22" t="str">
        <f>IFERROR(IF(VLOOKUP($A386,EU_Extra!$A:$AD,COLUMN(EU_Extra!T$3),FALSE)=0,"",VLOOKUP($A386,EU_Extra!$A:$AD,COLUMN(EU_Extra!T$3),FALSE)),"")</f>
        <v/>
      </c>
      <c r="V386" s="22" t="str">
        <f>IFERROR(IF(VLOOKUP($A386,EU_Extra!$A:$AD,COLUMN(EU_Extra!U$3),FALSE)=0,"",VLOOKUP($A386,EU_Extra!$A:$AD,COLUMN(EU_Extra!U$3),FALSE)),"")</f>
        <v/>
      </c>
      <c r="W386" s="22" t="str">
        <f>IFERROR(IF(VLOOKUP($A386,EU_Extra!$A:$AD,COLUMN(EU_Extra!V$3),FALSE)=0,"",VLOOKUP($A386,EU_Extra!$A:$AD,COLUMN(EU_Extra!V$3),FALSE)),"")</f>
        <v/>
      </c>
      <c r="X386" s="22" t="str">
        <f>IFERROR(IF(VLOOKUP($A386,EU_Extra!$A:$AD,COLUMN(EU_Extra!W$3),FALSE)=0,"",VLOOKUP($A386,EU_Extra!$A:$AD,COLUMN(EU_Extra!W$3),FALSE)),"")</f>
        <v/>
      </c>
      <c r="Y386" s="1" t="str">
        <f>IFERROR(IF(VLOOKUP($A386,EU_Extra!$A:$AD,COLUMN(EU_Extra!X$3),FALSE)=0,"",VLOOKUP($A386,EU_Extra!$A:$AD,COLUMN(EU_Extra!X$3),FALSE)),"")</f>
        <v/>
      </c>
      <c r="AA386" s="157" t="str">
        <f t="shared" si="88"/>
        <v/>
      </c>
      <c r="AB386" s="3" t="str">
        <f t="shared" si="89"/>
        <v/>
      </c>
      <c r="AC386" s="3"/>
      <c r="AD386" s="3" t="str">
        <f t="shared" si="90"/>
        <v/>
      </c>
      <c r="AE386" s="3" t="str">
        <f t="shared" si="91"/>
        <v/>
      </c>
      <c r="AJ386" s="1" t="str">
        <f>IFERROR(IF(VLOOKUP($A386,EU_Extra!$A:$AD,COLUMN(EU_Extra!AC$3),FALSE)=0,"",VLOOKUP($A386,EU_Extra!$A:$AD,COLUMN(EU_Extra!AC$3),FALSE)),"")</f>
        <v/>
      </c>
      <c r="AK386" s="1" t="str">
        <f>IFERROR(IF(VLOOKUP($A386,EU_Extra!$A:$AD,COLUMN(EU_Extra!AD$3),FALSE)=0,"",VLOOKUP($A386,EU_Extra!$A:$AD,COLUMN(EU_Extra!AD$3),FALSE)),"")</f>
        <v/>
      </c>
      <c r="AP386" s="2"/>
      <c r="AQ386" s="2"/>
      <c r="AR386" s="2"/>
      <c r="AS386" s="22"/>
      <c r="AT386" s="22"/>
    </row>
    <row r="387" spans="2:46">
      <c r="B387" s="2"/>
      <c r="C387" s="2"/>
      <c r="D387" s="3"/>
      <c r="E387" s="3"/>
      <c r="F387" s="3" t="str">
        <f>IFERROR(IF(VLOOKUP($A387,EU_Extra!$A:$AD,COLUMN(EU_Extra!E$3),FALSE)=0,"",VLOOKUP($A387,EU_Extra!$A:$AD,COLUMN(EU_Extra!E$3),FALSE)),"")</f>
        <v/>
      </c>
      <c r="G387" s="3" t="str">
        <f>IFERROR(IF(VLOOKUP($A387,EU_Extra!$A:$AD,COLUMN(EU_Extra!F$3),FALSE)=0,"",VLOOKUP($A387,EU_Extra!$A:$AD,COLUMN(EU_Extra!F$3),FALSE)),"")</f>
        <v/>
      </c>
      <c r="H387" s="3" t="str">
        <f>IFERROR(IF(VLOOKUP($A387,EU_Extra!$A:$AD,COLUMN(EU_Extra!G$3),FALSE)=0,"",VLOOKUP($A387,EU_Extra!$A:$AD,COLUMN(EU_Extra!G$3),FALSE)),"")</f>
        <v/>
      </c>
      <c r="I387" s="3" t="str">
        <f>IFERROR(IF(VLOOKUP($A387,EU_Extra!$A:$AD,COLUMN(EU_Extra!H$3),FALSE)=0,"",VLOOKUP($A387,EU_Extra!$A:$AD,COLUMN(EU_Extra!H$3),FALSE)),"")</f>
        <v/>
      </c>
      <c r="J387" s="3" t="str">
        <f>IFERROR(IF(VLOOKUP($A387,EU_Extra!$A:$AD,COLUMN(EU_Extra!I$3),FALSE)=0,"",VLOOKUP($A387,EU_Extra!$A:$AD,COLUMN(EU_Extra!I$3),FALSE)),"")</f>
        <v/>
      </c>
      <c r="K387" s="3" t="str">
        <f>IFERROR(IF(VLOOKUP($A387,EU_Extra!$A:$AD,COLUMN(EU_Extra!J$3),FALSE)=0,"",VLOOKUP($A387,EU_Extra!$A:$AD,COLUMN(EU_Extra!J$3),FALSE)),"")</f>
        <v/>
      </c>
      <c r="L387" s="3" t="str">
        <f>IFERROR(IF(VLOOKUP($A387,EU_Extra!$A:$AD,COLUMN(EU_Extra!K$3),FALSE)=0,"",VLOOKUP($A387,EU_Extra!$A:$AD,COLUMN(EU_Extra!K$3),FALSE)),"")</f>
        <v/>
      </c>
      <c r="M387" s="3" t="str">
        <f>IFERROR(IF(VLOOKUP($A387,EU_Extra!$A:$AD,COLUMN(EU_Extra!L$3),FALSE)=0,"",VLOOKUP($A387,EU_Extra!$A:$AD,COLUMN(EU_Extra!L$3),FALSE)),"")</f>
        <v/>
      </c>
      <c r="N387" s="3" t="str">
        <f>IFERROR(IF(VLOOKUP($A387,EU_Extra!$A:$AD,COLUMN(EU_Extra!M$3),FALSE)=0,"",VLOOKUP($A387,EU_Extra!$A:$AD,COLUMN(EU_Extra!M$3),FALSE)),"")</f>
        <v/>
      </c>
      <c r="O387" s="3" t="str">
        <f>IFERROR(IF(VLOOKUP($A387,EU_Extra!$A:$AD,COLUMN(EU_Extra!N$3),FALSE)=0,"",VLOOKUP($A387,EU_Extra!$A:$AD,COLUMN(EU_Extra!N$3),FALSE)),"")</f>
        <v/>
      </c>
      <c r="P387" s="3" t="str">
        <f>IFERROR(IF(VLOOKUP($A387,EU_Extra!$A:$AD,COLUMN(EU_Extra!O$3),FALSE)=0,"",VLOOKUP($A387,EU_Extra!$A:$AD,COLUMN(EU_Extra!O$3),FALSE)),"")</f>
        <v/>
      </c>
      <c r="Q387" s="3" t="str">
        <f>IFERROR(IF(VLOOKUP($A387,EU_Extra!$A:$AD,COLUMN(EU_Extra!P$3),FALSE)=0,"",VLOOKUP($A387,EU_Extra!$A:$AD,COLUMN(EU_Extra!P$3),FALSE)),"")</f>
        <v/>
      </c>
      <c r="R387" s="3" t="str">
        <f>IFERROR(IF(VLOOKUP($A387,EU_Extra!$A:$AD,COLUMN(EU_Extra!Q$3),FALSE)=0,"",VLOOKUP($A387,EU_Extra!$A:$AD,COLUMN(EU_Extra!Q$3),FALSE)),"")</f>
        <v/>
      </c>
      <c r="S387" s="3" t="str">
        <f>IFERROR(IF(VLOOKUP($A387,EU_Extra!$A:$AD,COLUMN(EU_Extra!R$3),FALSE)=0,"",VLOOKUP($A387,EU_Extra!$A:$AD,COLUMN(EU_Extra!R$3),FALSE)),"")</f>
        <v/>
      </c>
      <c r="T387" s="3" t="str">
        <f>IFERROR(IF(VLOOKUP($A387,EU_Extra!$A:$AD,COLUMN(EU_Extra!S$3),FALSE)=0,"",VLOOKUP($A387,EU_Extra!$A:$AD,COLUMN(EU_Extra!S$3),FALSE)),"")</f>
        <v/>
      </c>
      <c r="U387" s="3" t="str">
        <f>IFERROR(IF(VLOOKUP($A387,EU_Extra!$A:$AD,COLUMN(EU_Extra!T$3),FALSE)=0,"",VLOOKUP($A387,EU_Extra!$A:$AD,COLUMN(EU_Extra!T$3),FALSE)),"")</f>
        <v/>
      </c>
      <c r="V387" s="3" t="str">
        <f>IFERROR(IF(VLOOKUP($A387,EU_Extra!$A:$AD,COLUMN(EU_Extra!U$3),FALSE)=0,"",VLOOKUP($A387,EU_Extra!$A:$AD,COLUMN(EU_Extra!U$3),FALSE)),"")</f>
        <v/>
      </c>
      <c r="W387" s="3" t="str">
        <f>IFERROR(IF(VLOOKUP($A387,EU_Extra!$A:$AD,COLUMN(EU_Extra!V$3),FALSE)=0,"",VLOOKUP($A387,EU_Extra!$A:$AD,COLUMN(EU_Extra!V$3),FALSE)),"")</f>
        <v/>
      </c>
      <c r="X387" s="3" t="str">
        <f>IFERROR(IF(VLOOKUP($A387,EU_Extra!$A:$AD,COLUMN(EU_Extra!W$3),FALSE)=0,"",VLOOKUP($A387,EU_Extra!$A:$AD,COLUMN(EU_Extra!W$3),FALSE)),"")</f>
        <v/>
      </c>
      <c r="Y387" s="1" t="str">
        <f>IFERROR(IF(VLOOKUP($A387,EU_Extra!$A:$AD,COLUMN(EU_Extra!X$3),FALSE)=0,"",VLOOKUP($A387,EU_Extra!$A:$AD,COLUMN(EU_Extra!X$3),FALSE)),"")</f>
        <v/>
      </c>
      <c r="AA387" s="157" t="str">
        <f t="shared" si="88"/>
        <v/>
      </c>
      <c r="AB387" s="3" t="str">
        <f t="shared" si="89"/>
        <v/>
      </c>
      <c r="AC387" s="3"/>
      <c r="AD387" s="3" t="str">
        <f t="shared" si="90"/>
        <v/>
      </c>
      <c r="AE387" s="3" t="str">
        <f t="shared" si="91"/>
        <v/>
      </c>
      <c r="AJ387" s="1" t="str">
        <f>IFERROR(IF(VLOOKUP($A387,EU_Extra!$A:$AD,COLUMN(EU_Extra!AC$3),FALSE)=0,"",VLOOKUP($A387,EU_Extra!$A:$AD,COLUMN(EU_Extra!AC$3),FALSE)),"")</f>
        <v/>
      </c>
      <c r="AK387" s="1" t="str">
        <f>IFERROR(IF(VLOOKUP($A387,EU_Extra!$A:$AD,COLUMN(EU_Extra!AD$3),FALSE)=0,"",VLOOKUP($A387,EU_Extra!$A:$AD,COLUMN(EU_Extra!AD$3),FALSE)),"")</f>
        <v/>
      </c>
      <c r="AP387" s="2"/>
      <c r="AQ387" s="2"/>
      <c r="AR387" s="2"/>
      <c r="AS387" s="3"/>
      <c r="AT387" s="3"/>
    </row>
    <row r="388" spans="2:46">
      <c r="B388" s="2"/>
      <c r="C388" s="2"/>
      <c r="D388" s="3"/>
      <c r="E388" s="23"/>
      <c r="F388" s="23" t="str">
        <f>IFERROR(IF(VLOOKUP($A388,EU_Extra!$A:$AD,COLUMN(EU_Extra!E$3),FALSE)=0,"",VLOOKUP($A388,EU_Extra!$A:$AD,COLUMN(EU_Extra!E$3),FALSE)),"")</f>
        <v/>
      </c>
      <c r="G388" s="23" t="str">
        <f>IFERROR(IF(VLOOKUP($A388,EU_Extra!$A:$AD,COLUMN(EU_Extra!F$3),FALSE)=0,"",VLOOKUP($A388,EU_Extra!$A:$AD,COLUMN(EU_Extra!F$3),FALSE)),"")</f>
        <v/>
      </c>
      <c r="H388" s="23" t="str">
        <f>IFERROR(IF(VLOOKUP($A388,EU_Extra!$A:$AD,COLUMN(EU_Extra!G$3),FALSE)=0,"",VLOOKUP($A388,EU_Extra!$A:$AD,COLUMN(EU_Extra!G$3),FALSE)),"")</f>
        <v/>
      </c>
      <c r="I388" s="23" t="str">
        <f>IFERROR(IF(VLOOKUP($A388,EU_Extra!$A:$AD,COLUMN(EU_Extra!H$3),FALSE)=0,"",VLOOKUP($A388,EU_Extra!$A:$AD,COLUMN(EU_Extra!H$3),FALSE)),"")</f>
        <v/>
      </c>
      <c r="J388" s="23" t="str">
        <f>IFERROR(IF(VLOOKUP($A388,EU_Extra!$A:$AD,COLUMN(EU_Extra!I$3),FALSE)=0,"",VLOOKUP($A388,EU_Extra!$A:$AD,COLUMN(EU_Extra!I$3),FALSE)),"")</f>
        <v/>
      </c>
      <c r="K388" s="23" t="str">
        <f>IFERROR(IF(VLOOKUP($A388,EU_Extra!$A:$AD,COLUMN(EU_Extra!J$3),FALSE)=0,"",VLOOKUP($A388,EU_Extra!$A:$AD,COLUMN(EU_Extra!J$3),FALSE)),"")</f>
        <v/>
      </c>
      <c r="L388" s="23" t="str">
        <f>IFERROR(IF(VLOOKUP($A388,EU_Extra!$A:$AD,COLUMN(EU_Extra!K$3),FALSE)=0,"",VLOOKUP($A388,EU_Extra!$A:$AD,COLUMN(EU_Extra!K$3),FALSE)),"")</f>
        <v/>
      </c>
      <c r="M388" s="23" t="str">
        <f>IFERROR(IF(VLOOKUP($A388,EU_Extra!$A:$AD,COLUMN(EU_Extra!L$3),FALSE)=0,"",VLOOKUP($A388,EU_Extra!$A:$AD,COLUMN(EU_Extra!L$3),FALSE)),"")</f>
        <v/>
      </c>
      <c r="N388" s="23" t="str">
        <f>IFERROR(IF(VLOOKUP($A388,EU_Extra!$A:$AD,COLUMN(EU_Extra!M$3),FALSE)=0,"",VLOOKUP($A388,EU_Extra!$A:$AD,COLUMN(EU_Extra!M$3),FALSE)),"")</f>
        <v/>
      </c>
      <c r="O388" s="23" t="str">
        <f>IFERROR(IF(VLOOKUP($A388,EU_Extra!$A:$AD,COLUMN(EU_Extra!N$3),FALSE)=0,"",VLOOKUP($A388,EU_Extra!$A:$AD,COLUMN(EU_Extra!N$3),FALSE)),"")</f>
        <v/>
      </c>
      <c r="P388" s="23" t="str">
        <f>IFERROR(IF(VLOOKUP($A388,EU_Extra!$A:$AD,COLUMN(EU_Extra!O$3),FALSE)=0,"",VLOOKUP($A388,EU_Extra!$A:$AD,COLUMN(EU_Extra!O$3),FALSE)),"")</f>
        <v/>
      </c>
      <c r="Q388" s="23" t="str">
        <f>IFERROR(IF(VLOOKUP($A388,EU_Extra!$A:$AD,COLUMN(EU_Extra!P$3),FALSE)=0,"",VLOOKUP($A388,EU_Extra!$A:$AD,COLUMN(EU_Extra!P$3),FALSE)),"")</f>
        <v/>
      </c>
      <c r="R388" s="23" t="str">
        <f>IFERROR(IF(VLOOKUP($A388,EU_Extra!$A:$AD,COLUMN(EU_Extra!Q$3),FALSE)=0,"",VLOOKUP($A388,EU_Extra!$A:$AD,COLUMN(EU_Extra!Q$3),FALSE)),"")</f>
        <v/>
      </c>
      <c r="S388" s="23" t="str">
        <f>IFERROR(IF(VLOOKUP($A388,EU_Extra!$A:$AD,COLUMN(EU_Extra!R$3),FALSE)=0,"",VLOOKUP($A388,EU_Extra!$A:$AD,COLUMN(EU_Extra!R$3),FALSE)),"")</f>
        <v/>
      </c>
      <c r="T388" s="23" t="str">
        <f>IFERROR(IF(VLOOKUP($A388,EU_Extra!$A:$AD,COLUMN(EU_Extra!S$3),FALSE)=0,"",VLOOKUP($A388,EU_Extra!$A:$AD,COLUMN(EU_Extra!S$3),FALSE)),"")</f>
        <v/>
      </c>
      <c r="U388" s="23" t="str">
        <f>IFERROR(IF(VLOOKUP($A388,EU_Extra!$A:$AD,COLUMN(EU_Extra!T$3),FALSE)=0,"",VLOOKUP($A388,EU_Extra!$A:$AD,COLUMN(EU_Extra!T$3),FALSE)),"")</f>
        <v/>
      </c>
      <c r="V388" s="23" t="str">
        <f>IFERROR(IF(VLOOKUP($A388,EU_Extra!$A:$AD,COLUMN(EU_Extra!U$3),FALSE)=0,"",VLOOKUP($A388,EU_Extra!$A:$AD,COLUMN(EU_Extra!U$3),FALSE)),"")</f>
        <v/>
      </c>
      <c r="W388" s="23" t="str">
        <f>IFERROR(IF(VLOOKUP($A388,EU_Extra!$A:$AD,COLUMN(EU_Extra!V$3),FALSE)=0,"",VLOOKUP($A388,EU_Extra!$A:$AD,COLUMN(EU_Extra!V$3),FALSE)),"")</f>
        <v/>
      </c>
      <c r="X388" s="23" t="str">
        <f>IFERROR(IF(VLOOKUP($A388,EU_Extra!$A:$AD,COLUMN(EU_Extra!W$3),FALSE)=0,"",VLOOKUP($A388,EU_Extra!$A:$AD,COLUMN(EU_Extra!W$3),FALSE)),"")</f>
        <v/>
      </c>
      <c r="Y388" s="1" t="str">
        <f>IFERROR(IF(VLOOKUP($A388,EU_Extra!$A:$AD,COLUMN(EU_Extra!X$3),FALSE)=0,"",VLOOKUP($A388,EU_Extra!$A:$AD,COLUMN(EU_Extra!X$3),FALSE)),"")</f>
        <v/>
      </c>
      <c r="AA388" s="157" t="str">
        <f t="shared" si="88"/>
        <v/>
      </c>
      <c r="AB388" s="3" t="str">
        <f t="shared" si="89"/>
        <v/>
      </c>
      <c r="AC388" s="3"/>
      <c r="AD388" s="3" t="str">
        <f t="shared" si="90"/>
        <v/>
      </c>
      <c r="AE388" s="3" t="str">
        <f t="shared" si="91"/>
        <v/>
      </c>
      <c r="AJ388" s="1" t="str">
        <f>IFERROR(IF(VLOOKUP($A388,EU_Extra!$A:$AD,COLUMN(EU_Extra!AC$3),FALSE)=0,"",VLOOKUP($A388,EU_Extra!$A:$AD,COLUMN(EU_Extra!AC$3),FALSE)),"")</f>
        <v/>
      </c>
      <c r="AK388" s="1" t="str">
        <f>IFERROR(IF(VLOOKUP($A388,EU_Extra!$A:$AD,COLUMN(EU_Extra!AD$3),FALSE)=0,"",VLOOKUP($A388,EU_Extra!$A:$AD,COLUMN(EU_Extra!AD$3),FALSE)),"")</f>
        <v/>
      </c>
      <c r="AP388" s="2"/>
      <c r="AQ388" s="2"/>
      <c r="AR388" s="2"/>
      <c r="AS388" s="3"/>
      <c r="AT388" s="23"/>
    </row>
    <row r="389" spans="2:46">
      <c r="B389" s="2"/>
      <c r="C389" s="2"/>
      <c r="D389" s="3"/>
      <c r="E389" s="24"/>
      <c r="F389" s="24" t="str">
        <f>IFERROR(IF(VLOOKUP($A389,EU_Extra!$A:$AD,COLUMN(EU_Extra!E$3),FALSE)=0,"",VLOOKUP($A389,EU_Extra!$A:$AD,COLUMN(EU_Extra!E$3),FALSE)),"")</f>
        <v/>
      </c>
      <c r="G389" s="24" t="str">
        <f>IFERROR(IF(VLOOKUP($A389,EU_Extra!$A:$AD,COLUMN(EU_Extra!F$3),FALSE)=0,"",VLOOKUP($A389,EU_Extra!$A:$AD,COLUMN(EU_Extra!F$3),FALSE)),"")</f>
        <v/>
      </c>
      <c r="H389" s="24" t="str">
        <f>IFERROR(IF(VLOOKUP($A389,EU_Extra!$A:$AD,COLUMN(EU_Extra!G$3),FALSE)=0,"",VLOOKUP($A389,EU_Extra!$A:$AD,COLUMN(EU_Extra!G$3),FALSE)),"")</f>
        <v/>
      </c>
      <c r="I389" s="24" t="str">
        <f>IFERROR(IF(VLOOKUP($A389,EU_Extra!$A:$AD,COLUMN(EU_Extra!H$3),FALSE)=0,"",VLOOKUP($A389,EU_Extra!$A:$AD,COLUMN(EU_Extra!H$3),FALSE)),"")</f>
        <v/>
      </c>
      <c r="J389" s="24" t="str">
        <f>IFERROR(IF(VLOOKUP($A389,EU_Extra!$A:$AD,COLUMN(EU_Extra!I$3),FALSE)=0,"",VLOOKUP($A389,EU_Extra!$A:$AD,COLUMN(EU_Extra!I$3),FALSE)),"")</f>
        <v/>
      </c>
      <c r="K389" s="24" t="str">
        <f>IFERROR(IF(VLOOKUP($A389,EU_Extra!$A:$AD,COLUMN(EU_Extra!J$3),FALSE)=0,"",VLOOKUP($A389,EU_Extra!$A:$AD,COLUMN(EU_Extra!J$3),FALSE)),"")</f>
        <v/>
      </c>
      <c r="L389" s="24" t="str">
        <f>IFERROR(IF(VLOOKUP($A389,EU_Extra!$A:$AD,COLUMN(EU_Extra!K$3),FALSE)=0,"",VLOOKUP($A389,EU_Extra!$A:$AD,COLUMN(EU_Extra!K$3),FALSE)),"")</f>
        <v/>
      </c>
      <c r="M389" s="24" t="str">
        <f>IFERROR(IF(VLOOKUP($A389,EU_Extra!$A:$AD,COLUMN(EU_Extra!L$3),FALSE)=0,"",VLOOKUP($A389,EU_Extra!$A:$AD,COLUMN(EU_Extra!L$3),FALSE)),"")</f>
        <v/>
      </c>
      <c r="N389" s="24" t="str">
        <f>IFERROR(IF(VLOOKUP($A389,EU_Extra!$A:$AD,COLUMN(EU_Extra!M$3),FALSE)=0,"",VLOOKUP($A389,EU_Extra!$A:$AD,COLUMN(EU_Extra!M$3),FALSE)),"")</f>
        <v/>
      </c>
      <c r="O389" s="24" t="str">
        <f>IFERROR(IF(VLOOKUP($A389,EU_Extra!$A:$AD,COLUMN(EU_Extra!N$3),FALSE)=0,"",VLOOKUP($A389,EU_Extra!$A:$AD,COLUMN(EU_Extra!N$3),FALSE)),"")</f>
        <v/>
      </c>
      <c r="P389" s="24" t="str">
        <f>IFERROR(IF(VLOOKUP($A389,EU_Extra!$A:$AD,COLUMN(EU_Extra!O$3),FALSE)=0,"",VLOOKUP($A389,EU_Extra!$A:$AD,COLUMN(EU_Extra!O$3),FALSE)),"")</f>
        <v/>
      </c>
      <c r="Q389" s="24" t="str">
        <f>IFERROR(IF(VLOOKUP($A389,EU_Extra!$A:$AD,COLUMN(EU_Extra!P$3),FALSE)=0,"",VLOOKUP($A389,EU_Extra!$A:$AD,COLUMN(EU_Extra!P$3),FALSE)),"")</f>
        <v/>
      </c>
      <c r="R389" s="24" t="str">
        <f>IFERROR(IF(VLOOKUP($A389,EU_Extra!$A:$AD,COLUMN(EU_Extra!Q$3),FALSE)=0,"",VLOOKUP($A389,EU_Extra!$A:$AD,COLUMN(EU_Extra!Q$3),FALSE)),"")</f>
        <v/>
      </c>
      <c r="S389" s="24" t="str">
        <f>IFERROR(IF(VLOOKUP($A389,EU_Extra!$A:$AD,COLUMN(EU_Extra!R$3),FALSE)=0,"",VLOOKUP($A389,EU_Extra!$A:$AD,COLUMN(EU_Extra!R$3),FALSE)),"")</f>
        <v/>
      </c>
      <c r="T389" s="24" t="str">
        <f>IFERROR(IF(VLOOKUP($A389,EU_Extra!$A:$AD,COLUMN(EU_Extra!S$3),FALSE)=0,"",VLOOKUP($A389,EU_Extra!$A:$AD,COLUMN(EU_Extra!S$3),FALSE)),"")</f>
        <v/>
      </c>
      <c r="U389" s="24" t="str">
        <f>IFERROR(IF(VLOOKUP($A389,EU_Extra!$A:$AD,COLUMN(EU_Extra!T$3),FALSE)=0,"",VLOOKUP($A389,EU_Extra!$A:$AD,COLUMN(EU_Extra!T$3),FALSE)),"")</f>
        <v/>
      </c>
      <c r="V389" s="24" t="str">
        <f>IFERROR(IF(VLOOKUP($A389,EU_Extra!$A:$AD,COLUMN(EU_Extra!U$3),FALSE)=0,"",VLOOKUP($A389,EU_Extra!$A:$AD,COLUMN(EU_Extra!U$3),FALSE)),"")</f>
        <v/>
      </c>
      <c r="W389" s="24" t="str">
        <f>IFERROR(IF(VLOOKUP($A389,EU_Extra!$A:$AD,COLUMN(EU_Extra!V$3),FALSE)=0,"",VLOOKUP($A389,EU_Extra!$A:$AD,COLUMN(EU_Extra!V$3),FALSE)),"")</f>
        <v/>
      </c>
      <c r="X389" s="24" t="str">
        <f>IFERROR(IF(VLOOKUP($A389,EU_Extra!$A:$AD,COLUMN(EU_Extra!W$3),FALSE)=0,"",VLOOKUP($A389,EU_Extra!$A:$AD,COLUMN(EU_Extra!W$3),FALSE)),"")</f>
        <v/>
      </c>
      <c r="Y389" s="1" t="str">
        <f>IFERROR(IF(VLOOKUP($A389,EU_Extra!$A:$AD,COLUMN(EU_Extra!X$3),FALSE)=0,"",VLOOKUP($A389,EU_Extra!$A:$AD,COLUMN(EU_Extra!X$3),FALSE)),"")</f>
        <v/>
      </c>
      <c r="AA389" s="157" t="str">
        <f t="shared" ref="AA389:AA420" si="92">IFERROR(AVERAGE(H389:J389),"")</f>
        <v/>
      </c>
      <c r="AB389" s="3" t="str">
        <f t="shared" ref="AB389:AB420" si="93">IFERROR(AVERAGE(S389:U389),"")</f>
        <v/>
      </c>
      <c r="AC389" s="3"/>
      <c r="AD389" s="3" t="str">
        <f t="shared" ref="AD389:AD420" si="94">IFERROR(AVERAGE(V389:X389),"")</f>
        <v/>
      </c>
      <c r="AE389" s="3" t="str">
        <f t="shared" ref="AE389:AE452" si="95">IFERROR(AVERAGE(Y389:Z389),"")</f>
        <v/>
      </c>
      <c r="AJ389" s="1" t="str">
        <f>IFERROR(IF(VLOOKUP($A389,EU_Extra!$A:$AD,COLUMN(EU_Extra!AC$3),FALSE)=0,"",VLOOKUP($A389,EU_Extra!$A:$AD,COLUMN(EU_Extra!AC$3),FALSE)),"")</f>
        <v/>
      </c>
      <c r="AK389" s="1" t="str">
        <f>IFERROR(IF(VLOOKUP($A389,EU_Extra!$A:$AD,COLUMN(EU_Extra!AD$3),FALSE)=0,"",VLOOKUP($A389,EU_Extra!$A:$AD,COLUMN(EU_Extra!AD$3),FALSE)),"")</f>
        <v/>
      </c>
      <c r="AP389" s="2"/>
      <c r="AQ389" s="2"/>
      <c r="AR389" s="2"/>
      <c r="AS389" s="3"/>
      <c r="AT389" s="24"/>
    </row>
    <row r="390" spans="2:46">
      <c r="B390" s="4"/>
      <c r="C390" s="4"/>
      <c r="D390" s="7"/>
      <c r="E390" s="7"/>
      <c r="F390" s="7" t="str">
        <f>IFERROR(IF(VLOOKUP($A390,EU_Extra!$A:$AD,COLUMN(EU_Extra!E$3),FALSE)=0,"",VLOOKUP($A390,EU_Extra!$A:$AD,COLUMN(EU_Extra!E$3),FALSE)),"")</f>
        <v/>
      </c>
      <c r="G390" s="7" t="str">
        <f>IFERROR(IF(VLOOKUP($A390,EU_Extra!$A:$AD,COLUMN(EU_Extra!F$3),FALSE)=0,"",VLOOKUP($A390,EU_Extra!$A:$AD,COLUMN(EU_Extra!F$3),FALSE)),"")</f>
        <v/>
      </c>
      <c r="H390" s="7" t="str">
        <f>IFERROR(IF(VLOOKUP($A390,EU_Extra!$A:$AD,COLUMN(EU_Extra!G$3),FALSE)=0,"",VLOOKUP($A390,EU_Extra!$A:$AD,COLUMN(EU_Extra!G$3),FALSE)),"")</f>
        <v/>
      </c>
      <c r="I390" s="7" t="str">
        <f>IFERROR(IF(VLOOKUP($A390,EU_Extra!$A:$AD,COLUMN(EU_Extra!H$3),FALSE)=0,"",VLOOKUP($A390,EU_Extra!$A:$AD,COLUMN(EU_Extra!H$3),FALSE)),"")</f>
        <v/>
      </c>
      <c r="J390" s="7" t="str">
        <f>IFERROR(IF(VLOOKUP($A390,EU_Extra!$A:$AD,COLUMN(EU_Extra!I$3),FALSE)=0,"",VLOOKUP($A390,EU_Extra!$A:$AD,COLUMN(EU_Extra!I$3),FALSE)),"")</f>
        <v/>
      </c>
      <c r="K390" s="7" t="str">
        <f>IFERROR(IF(VLOOKUP($A390,EU_Extra!$A:$AD,COLUMN(EU_Extra!J$3),FALSE)=0,"",VLOOKUP($A390,EU_Extra!$A:$AD,COLUMN(EU_Extra!J$3),FALSE)),"")</f>
        <v/>
      </c>
      <c r="L390" s="7" t="str">
        <f>IFERROR(IF(VLOOKUP($A390,EU_Extra!$A:$AD,COLUMN(EU_Extra!K$3),FALSE)=0,"",VLOOKUP($A390,EU_Extra!$A:$AD,COLUMN(EU_Extra!K$3),FALSE)),"")</f>
        <v/>
      </c>
      <c r="M390" s="7" t="str">
        <f>IFERROR(IF(VLOOKUP($A390,EU_Extra!$A:$AD,COLUMN(EU_Extra!L$3),FALSE)=0,"",VLOOKUP($A390,EU_Extra!$A:$AD,COLUMN(EU_Extra!L$3),FALSE)),"")</f>
        <v/>
      </c>
      <c r="N390" s="7" t="str">
        <f>IFERROR(IF(VLOOKUP($A390,EU_Extra!$A:$AD,COLUMN(EU_Extra!M$3),FALSE)=0,"",VLOOKUP($A390,EU_Extra!$A:$AD,COLUMN(EU_Extra!M$3),FALSE)),"")</f>
        <v/>
      </c>
      <c r="O390" s="7" t="str">
        <f>IFERROR(IF(VLOOKUP($A390,EU_Extra!$A:$AD,COLUMN(EU_Extra!N$3),FALSE)=0,"",VLOOKUP($A390,EU_Extra!$A:$AD,COLUMN(EU_Extra!N$3),FALSE)),"")</f>
        <v/>
      </c>
      <c r="P390" s="7" t="str">
        <f>IFERROR(IF(VLOOKUP($A390,EU_Extra!$A:$AD,COLUMN(EU_Extra!O$3),FALSE)=0,"",VLOOKUP($A390,EU_Extra!$A:$AD,COLUMN(EU_Extra!O$3),FALSE)),"")</f>
        <v/>
      </c>
      <c r="Q390" s="7" t="str">
        <f>IFERROR(IF(VLOOKUP($A390,EU_Extra!$A:$AD,COLUMN(EU_Extra!P$3),FALSE)=0,"",VLOOKUP($A390,EU_Extra!$A:$AD,COLUMN(EU_Extra!P$3),FALSE)),"")</f>
        <v/>
      </c>
      <c r="R390" s="7" t="str">
        <f>IFERROR(IF(VLOOKUP($A390,EU_Extra!$A:$AD,COLUMN(EU_Extra!Q$3),FALSE)=0,"",VLOOKUP($A390,EU_Extra!$A:$AD,COLUMN(EU_Extra!Q$3),FALSE)),"")</f>
        <v/>
      </c>
      <c r="S390" s="7" t="str">
        <f>IFERROR(IF(VLOOKUP($A390,EU_Extra!$A:$AD,COLUMN(EU_Extra!R$3),FALSE)=0,"",VLOOKUP($A390,EU_Extra!$A:$AD,COLUMN(EU_Extra!R$3),FALSE)),"")</f>
        <v/>
      </c>
      <c r="T390" s="7" t="str">
        <f>IFERROR(IF(VLOOKUP($A390,EU_Extra!$A:$AD,COLUMN(EU_Extra!S$3),FALSE)=0,"",VLOOKUP($A390,EU_Extra!$A:$AD,COLUMN(EU_Extra!S$3),FALSE)),"")</f>
        <v/>
      </c>
      <c r="U390" s="7" t="str">
        <f>IFERROR(IF(VLOOKUP($A390,EU_Extra!$A:$AD,COLUMN(EU_Extra!T$3),FALSE)=0,"",VLOOKUP($A390,EU_Extra!$A:$AD,COLUMN(EU_Extra!T$3),FALSE)),"")</f>
        <v/>
      </c>
      <c r="V390" s="7" t="str">
        <f>IFERROR(IF(VLOOKUP($A390,EU_Extra!$A:$AD,COLUMN(EU_Extra!U$3),FALSE)=0,"",VLOOKUP($A390,EU_Extra!$A:$AD,COLUMN(EU_Extra!U$3),FALSE)),"")</f>
        <v/>
      </c>
      <c r="W390" s="7" t="str">
        <f>IFERROR(IF(VLOOKUP($A390,EU_Extra!$A:$AD,COLUMN(EU_Extra!V$3),FALSE)=0,"",VLOOKUP($A390,EU_Extra!$A:$AD,COLUMN(EU_Extra!V$3),FALSE)),"")</f>
        <v/>
      </c>
      <c r="X390" s="7" t="str">
        <f>IFERROR(IF(VLOOKUP($A390,EU_Extra!$A:$AD,COLUMN(EU_Extra!W$3),FALSE)=0,"",VLOOKUP($A390,EU_Extra!$A:$AD,COLUMN(EU_Extra!W$3),FALSE)),"")</f>
        <v/>
      </c>
      <c r="Y390" s="1" t="str">
        <f>IFERROR(IF(VLOOKUP($A390,EU_Extra!$A:$AD,COLUMN(EU_Extra!X$3),FALSE)=0,"",VLOOKUP($A390,EU_Extra!$A:$AD,COLUMN(EU_Extra!X$3),FALSE)),"")</f>
        <v/>
      </c>
      <c r="AA390" s="157" t="str">
        <f t="shared" si="92"/>
        <v/>
      </c>
      <c r="AB390" s="3" t="str">
        <f t="shared" si="93"/>
        <v/>
      </c>
      <c r="AC390" s="3"/>
      <c r="AD390" s="3" t="str">
        <f t="shared" si="94"/>
        <v/>
      </c>
      <c r="AE390" s="3" t="str">
        <f t="shared" si="95"/>
        <v/>
      </c>
      <c r="AJ390" s="1" t="str">
        <f>IFERROR(IF(VLOOKUP($A390,EU_Extra!$A:$AD,COLUMN(EU_Extra!AC$3),FALSE)=0,"",VLOOKUP($A390,EU_Extra!$A:$AD,COLUMN(EU_Extra!AC$3),FALSE)),"")</f>
        <v/>
      </c>
      <c r="AK390" s="1" t="str">
        <f>IFERROR(IF(VLOOKUP($A390,EU_Extra!$A:$AD,COLUMN(EU_Extra!AD$3),FALSE)=0,"",VLOOKUP($A390,EU_Extra!$A:$AD,COLUMN(EU_Extra!AD$3),FALSE)),"")</f>
        <v/>
      </c>
      <c r="AP390" s="4"/>
      <c r="AQ390" s="4"/>
      <c r="AR390" s="4"/>
      <c r="AS390" s="7"/>
      <c r="AT390" s="7"/>
    </row>
    <row r="391" spans="2:46">
      <c r="D391" s="15"/>
      <c r="E391" s="15"/>
      <c r="F391" s="15" t="str">
        <f>IFERROR(IF(VLOOKUP($A391,EU_Extra!$A:$AD,COLUMN(EU_Extra!E$3),FALSE)=0,"",VLOOKUP($A391,EU_Extra!$A:$AD,COLUMN(EU_Extra!E$3),FALSE)),"")</f>
        <v/>
      </c>
      <c r="G391" s="15" t="str">
        <f>IFERROR(IF(VLOOKUP($A391,EU_Extra!$A:$AD,COLUMN(EU_Extra!F$3),FALSE)=0,"",VLOOKUP($A391,EU_Extra!$A:$AD,COLUMN(EU_Extra!F$3),FALSE)),"")</f>
        <v/>
      </c>
      <c r="H391" s="15" t="str">
        <f>IFERROR(IF(VLOOKUP($A391,EU_Extra!$A:$AD,COLUMN(EU_Extra!G$3),FALSE)=0,"",VLOOKUP($A391,EU_Extra!$A:$AD,COLUMN(EU_Extra!G$3),FALSE)),"")</f>
        <v/>
      </c>
      <c r="I391" s="15" t="str">
        <f>IFERROR(IF(VLOOKUP($A391,EU_Extra!$A:$AD,COLUMN(EU_Extra!H$3),FALSE)=0,"",VLOOKUP($A391,EU_Extra!$A:$AD,COLUMN(EU_Extra!H$3),FALSE)),"")</f>
        <v/>
      </c>
      <c r="J391" s="15" t="str">
        <f>IFERROR(IF(VLOOKUP($A391,EU_Extra!$A:$AD,COLUMN(EU_Extra!I$3),FALSE)=0,"",VLOOKUP($A391,EU_Extra!$A:$AD,COLUMN(EU_Extra!I$3),FALSE)),"")</f>
        <v/>
      </c>
      <c r="K391" s="15" t="str">
        <f>IFERROR(IF(VLOOKUP($A391,EU_Extra!$A:$AD,COLUMN(EU_Extra!J$3),FALSE)=0,"",VLOOKUP($A391,EU_Extra!$A:$AD,COLUMN(EU_Extra!J$3),FALSE)),"")</f>
        <v/>
      </c>
      <c r="L391" s="15" t="str">
        <f>IFERROR(IF(VLOOKUP($A391,EU_Extra!$A:$AD,COLUMN(EU_Extra!K$3),FALSE)=0,"",VLOOKUP($A391,EU_Extra!$A:$AD,COLUMN(EU_Extra!K$3),FALSE)),"")</f>
        <v/>
      </c>
      <c r="M391" s="15" t="str">
        <f>IFERROR(IF(VLOOKUP($A391,EU_Extra!$A:$AD,COLUMN(EU_Extra!L$3),FALSE)=0,"",VLOOKUP($A391,EU_Extra!$A:$AD,COLUMN(EU_Extra!L$3),FALSE)),"")</f>
        <v/>
      </c>
      <c r="N391" s="15" t="str">
        <f>IFERROR(IF(VLOOKUP($A391,EU_Extra!$A:$AD,COLUMN(EU_Extra!M$3),FALSE)=0,"",VLOOKUP($A391,EU_Extra!$A:$AD,COLUMN(EU_Extra!M$3),FALSE)),"")</f>
        <v/>
      </c>
      <c r="O391" s="15" t="str">
        <f>IFERROR(IF(VLOOKUP($A391,EU_Extra!$A:$AD,COLUMN(EU_Extra!N$3),FALSE)=0,"",VLOOKUP($A391,EU_Extra!$A:$AD,COLUMN(EU_Extra!N$3),FALSE)),"")</f>
        <v/>
      </c>
      <c r="P391" s="15" t="str">
        <f>IFERROR(IF(VLOOKUP($A391,EU_Extra!$A:$AD,COLUMN(EU_Extra!O$3),FALSE)=0,"",VLOOKUP($A391,EU_Extra!$A:$AD,COLUMN(EU_Extra!O$3),FALSE)),"")</f>
        <v/>
      </c>
      <c r="Q391" s="15" t="str">
        <f>IFERROR(IF(VLOOKUP($A391,EU_Extra!$A:$AD,COLUMN(EU_Extra!P$3),FALSE)=0,"",VLOOKUP($A391,EU_Extra!$A:$AD,COLUMN(EU_Extra!P$3),FALSE)),"")</f>
        <v/>
      </c>
      <c r="R391" s="15" t="str">
        <f>IFERROR(IF(VLOOKUP($A391,EU_Extra!$A:$AD,COLUMN(EU_Extra!Q$3),FALSE)=0,"",VLOOKUP($A391,EU_Extra!$A:$AD,COLUMN(EU_Extra!Q$3),FALSE)),"")</f>
        <v/>
      </c>
      <c r="S391" s="15" t="str">
        <f>IFERROR(IF(VLOOKUP($A391,EU_Extra!$A:$AD,COLUMN(EU_Extra!R$3),FALSE)=0,"",VLOOKUP($A391,EU_Extra!$A:$AD,COLUMN(EU_Extra!R$3),FALSE)),"")</f>
        <v/>
      </c>
      <c r="T391" s="15" t="str">
        <f>IFERROR(IF(VLOOKUP($A391,EU_Extra!$A:$AD,COLUMN(EU_Extra!S$3),FALSE)=0,"",VLOOKUP($A391,EU_Extra!$A:$AD,COLUMN(EU_Extra!S$3),FALSE)),"")</f>
        <v/>
      </c>
      <c r="U391" s="15" t="str">
        <f>IFERROR(IF(VLOOKUP($A391,EU_Extra!$A:$AD,COLUMN(EU_Extra!T$3),FALSE)=0,"",VLOOKUP($A391,EU_Extra!$A:$AD,COLUMN(EU_Extra!T$3),FALSE)),"")</f>
        <v/>
      </c>
      <c r="V391" s="15" t="str">
        <f>IFERROR(IF(VLOOKUP($A391,EU_Extra!$A:$AD,COLUMN(EU_Extra!U$3),FALSE)=0,"",VLOOKUP($A391,EU_Extra!$A:$AD,COLUMN(EU_Extra!U$3),FALSE)),"")</f>
        <v/>
      </c>
      <c r="W391" s="15" t="str">
        <f>IFERROR(IF(VLOOKUP($A391,EU_Extra!$A:$AD,COLUMN(EU_Extra!V$3),FALSE)=0,"",VLOOKUP($A391,EU_Extra!$A:$AD,COLUMN(EU_Extra!V$3),FALSE)),"")</f>
        <v/>
      </c>
      <c r="X391" s="15" t="str">
        <f>IFERROR(IF(VLOOKUP($A391,EU_Extra!$A:$AD,COLUMN(EU_Extra!W$3),FALSE)=0,"",VLOOKUP($A391,EU_Extra!$A:$AD,COLUMN(EU_Extra!W$3),FALSE)),"")</f>
        <v/>
      </c>
      <c r="Y391" s="1" t="str">
        <f>IFERROR(IF(VLOOKUP($A391,EU_Extra!$A:$AD,COLUMN(EU_Extra!X$3),FALSE)=0,"",VLOOKUP($A391,EU_Extra!$A:$AD,COLUMN(EU_Extra!X$3),FALSE)),"")</f>
        <v/>
      </c>
      <c r="AA391" s="157" t="str">
        <f t="shared" si="92"/>
        <v/>
      </c>
      <c r="AB391" s="3" t="str">
        <f t="shared" si="93"/>
        <v/>
      </c>
      <c r="AC391" s="3"/>
      <c r="AD391" s="3" t="str">
        <f t="shared" si="94"/>
        <v/>
      </c>
      <c r="AE391" s="3" t="str">
        <f t="shared" si="95"/>
        <v/>
      </c>
      <c r="AJ391" s="1" t="str">
        <f>IFERROR(IF(VLOOKUP($A391,EU_Extra!$A:$AD,COLUMN(EU_Extra!AC$3),FALSE)=0,"",VLOOKUP($A391,EU_Extra!$A:$AD,COLUMN(EU_Extra!AC$3),FALSE)),"")</f>
        <v/>
      </c>
      <c r="AK391" s="1" t="str">
        <f>IFERROR(IF(VLOOKUP($A391,EU_Extra!$A:$AD,COLUMN(EU_Extra!AD$3),FALSE)=0,"",VLOOKUP($A391,EU_Extra!$A:$AD,COLUMN(EU_Extra!AD$3),FALSE)),"")</f>
        <v/>
      </c>
      <c r="AS391" s="15"/>
      <c r="AT391" s="15"/>
    </row>
    <row r="392" spans="2:46">
      <c r="F392" s="1" t="str">
        <f>IFERROR(IF(VLOOKUP($A392,EU_Extra!$A:$AD,COLUMN(EU_Extra!E$3),FALSE)=0,"",VLOOKUP($A392,EU_Extra!$A:$AD,COLUMN(EU_Extra!E$3),FALSE)),"")</f>
        <v/>
      </c>
      <c r="G392" s="1" t="str">
        <f>IFERROR(IF(VLOOKUP($A392,EU_Extra!$A:$AD,COLUMN(EU_Extra!F$3),FALSE)=0,"",VLOOKUP($A392,EU_Extra!$A:$AD,COLUMN(EU_Extra!F$3),FALSE)),"")</f>
        <v/>
      </c>
      <c r="H392" s="1" t="str">
        <f>IFERROR(IF(VLOOKUP($A392,EU_Extra!$A:$AD,COLUMN(EU_Extra!G$3),FALSE)=0,"",VLOOKUP($A392,EU_Extra!$A:$AD,COLUMN(EU_Extra!G$3),FALSE)),"")</f>
        <v/>
      </c>
      <c r="I392" s="1" t="str">
        <f>IFERROR(IF(VLOOKUP($A392,EU_Extra!$A:$AD,COLUMN(EU_Extra!H$3),FALSE)=0,"",VLOOKUP($A392,EU_Extra!$A:$AD,COLUMN(EU_Extra!H$3),FALSE)),"")</f>
        <v/>
      </c>
      <c r="J392" s="1" t="str">
        <f>IFERROR(IF(VLOOKUP($A392,EU_Extra!$A:$AD,COLUMN(EU_Extra!I$3),FALSE)=0,"",VLOOKUP($A392,EU_Extra!$A:$AD,COLUMN(EU_Extra!I$3),FALSE)),"")</f>
        <v/>
      </c>
      <c r="K392" s="1" t="str">
        <f>IFERROR(IF(VLOOKUP($A392,EU_Extra!$A:$AD,COLUMN(EU_Extra!J$3),FALSE)=0,"",VLOOKUP($A392,EU_Extra!$A:$AD,COLUMN(EU_Extra!J$3),FALSE)),"")</f>
        <v/>
      </c>
      <c r="L392" s="1" t="str">
        <f>IFERROR(IF(VLOOKUP($A392,EU_Extra!$A:$AD,COLUMN(EU_Extra!K$3),FALSE)=0,"",VLOOKUP($A392,EU_Extra!$A:$AD,COLUMN(EU_Extra!K$3),FALSE)),"")</f>
        <v/>
      </c>
      <c r="M392" s="1" t="str">
        <f>IFERROR(IF(VLOOKUP($A392,EU_Extra!$A:$AD,COLUMN(EU_Extra!L$3),FALSE)=0,"",VLOOKUP($A392,EU_Extra!$A:$AD,COLUMN(EU_Extra!L$3),FALSE)),"")</f>
        <v/>
      </c>
      <c r="N392" s="1" t="str">
        <f>IFERROR(IF(VLOOKUP($A392,EU_Extra!$A:$AD,COLUMN(EU_Extra!M$3),FALSE)=0,"",VLOOKUP($A392,EU_Extra!$A:$AD,COLUMN(EU_Extra!M$3),FALSE)),"")</f>
        <v/>
      </c>
      <c r="O392" s="1" t="str">
        <f>IFERROR(IF(VLOOKUP($A392,EU_Extra!$A:$AD,COLUMN(EU_Extra!N$3),FALSE)=0,"",VLOOKUP($A392,EU_Extra!$A:$AD,COLUMN(EU_Extra!N$3),FALSE)),"")</f>
        <v/>
      </c>
      <c r="P392" s="1" t="str">
        <f>IFERROR(IF(VLOOKUP($A392,EU_Extra!$A:$AD,COLUMN(EU_Extra!O$3),FALSE)=0,"",VLOOKUP($A392,EU_Extra!$A:$AD,COLUMN(EU_Extra!O$3),FALSE)),"")</f>
        <v/>
      </c>
      <c r="Q392" s="1" t="str">
        <f>IFERROR(IF(VLOOKUP($A392,EU_Extra!$A:$AD,COLUMN(EU_Extra!P$3),FALSE)=0,"",VLOOKUP($A392,EU_Extra!$A:$AD,COLUMN(EU_Extra!P$3),FALSE)),"")</f>
        <v/>
      </c>
      <c r="R392" s="1" t="str">
        <f>IFERROR(IF(VLOOKUP($A392,EU_Extra!$A:$AD,COLUMN(EU_Extra!Q$3),FALSE)=0,"",VLOOKUP($A392,EU_Extra!$A:$AD,COLUMN(EU_Extra!Q$3),FALSE)),"")</f>
        <v/>
      </c>
      <c r="S392" s="1" t="str">
        <f>IFERROR(IF(VLOOKUP($A392,EU_Extra!$A:$AD,COLUMN(EU_Extra!R$3),FALSE)=0,"",VLOOKUP($A392,EU_Extra!$A:$AD,COLUMN(EU_Extra!R$3),FALSE)),"")</f>
        <v/>
      </c>
      <c r="T392" s="1" t="str">
        <f>IFERROR(IF(VLOOKUP($A392,EU_Extra!$A:$AD,COLUMN(EU_Extra!S$3),FALSE)=0,"",VLOOKUP($A392,EU_Extra!$A:$AD,COLUMN(EU_Extra!S$3),FALSE)),"")</f>
        <v/>
      </c>
      <c r="U392" s="1" t="str">
        <f>IFERROR(IF(VLOOKUP($A392,EU_Extra!$A:$AD,COLUMN(EU_Extra!T$3),FALSE)=0,"",VLOOKUP($A392,EU_Extra!$A:$AD,COLUMN(EU_Extra!T$3),FALSE)),"")</f>
        <v/>
      </c>
      <c r="V392" s="1" t="str">
        <f>IFERROR(IF(VLOOKUP($A392,EU_Extra!$A:$AD,COLUMN(EU_Extra!U$3),FALSE)=0,"",VLOOKUP($A392,EU_Extra!$A:$AD,COLUMN(EU_Extra!U$3),FALSE)),"")</f>
        <v/>
      </c>
      <c r="W392" s="1" t="str">
        <f>IFERROR(IF(VLOOKUP($A392,EU_Extra!$A:$AD,COLUMN(EU_Extra!V$3),FALSE)=0,"",VLOOKUP($A392,EU_Extra!$A:$AD,COLUMN(EU_Extra!V$3),FALSE)),"")</f>
        <v/>
      </c>
      <c r="X392" s="1" t="str">
        <f>IFERROR(IF(VLOOKUP($A392,EU_Extra!$A:$AD,COLUMN(EU_Extra!W$3),FALSE)=0,"",VLOOKUP($A392,EU_Extra!$A:$AD,COLUMN(EU_Extra!W$3),FALSE)),"")</f>
        <v/>
      </c>
      <c r="Y392" s="1" t="str">
        <f>IFERROR(IF(VLOOKUP($A392,EU_Extra!$A:$AD,COLUMN(EU_Extra!X$3),FALSE)=0,"",VLOOKUP($A392,EU_Extra!$A:$AD,COLUMN(EU_Extra!X$3),FALSE)),"")</f>
        <v/>
      </c>
      <c r="AA392" s="157" t="str">
        <f t="shared" si="92"/>
        <v/>
      </c>
      <c r="AB392" s="3" t="str">
        <f t="shared" si="93"/>
        <v/>
      </c>
      <c r="AC392" s="3"/>
      <c r="AD392" s="3" t="str">
        <f t="shared" si="94"/>
        <v/>
      </c>
      <c r="AE392" s="3" t="str">
        <f t="shared" si="95"/>
        <v/>
      </c>
      <c r="AJ392" s="1" t="str">
        <f>IFERROR(IF(VLOOKUP($A392,EU_Extra!$A:$AD,COLUMN(EU_Extra!AC$3),FALSE)=0,"",VLOOKUP($A392,EU_Extra!$A:$AD,COLUMN(EU_Extra!AC$3),FALSE)),"")</f>
        <v/>
      </c>
      <c r="AK392" s="1" t="str">
        <f>IFERROR(IF(VLOOKUP($A392,EU_Extra!$A:$AD,COLUMN(EU_Extra!AD$3),FALSE)=0,"",VLOOKUP($A392,EU_Extra!$A:$AD,COLUMN(EU_Extra!AD$3),FALSE)),"")</f>
        <v/>
      </c>
    </row>
    <row r="393" spans="2:46">
      <c r="F393" s="1" t="str">
        <f>IFERROR(IF(VLOOKUP($A393,EU_Extra!$A:$AD,COLUMN(EU_Extra!E$3),FALSE)=0,"",VLOOKUP($A393,EU_Extra!$A:$AD,COLUMN(EU_Extra!E$3),FALSE)),"")</f>
        <v/>
      </c>
      <c r="G393" s="1" t="str">
        <f>IFERROR(IF(VLOOKUP($A393,EU_Extra!$A:$AD,COLUMN(EU_Extra!F$3),FALSE)=0,"",VLOOKUP($A393,EU_Extra!$A:$AD,COLUMN(EU_Extra!F$3),FALSE)),"")</f>
        <v/>
      </c>
      <c r="H393" s="1" t="str">
        <f>IFERROR(IF(VLOOKUP($A393,EU_Extra!$A:$AD,COLUMN(EU_Extra!G$3),FALSE)=0,"",VLOOKUP($A393,EU_Extra!$A:$AD,COLUMN(EU_Extra!G$3),FALSE)),"")</f>
        <v/>
      </c>
      <c r="I393" s="1" t="str">
        <f>IFERROR(IF(VLOOKUP($A393,EU_Extra!$A:$AD,COLUMN(EU_Extra!H$3),FALSE)=0,"",VLOOKUP($A393,EU_Extra!$A:$AD,COLUMN(EU_Extra!H$3),FALSE)),"")</f>
        <v/>
      </c>
      <c r="J393" s="1" t="str">
        <f>IFERROR(IF(VLOOKUP($A393,EU_Extra!$A:$AD,COLUMN(EU_Extra!I$3),FALSE)=0,"",VLOOKUP($A393,EU_Extra!$A:$AD,COLUMN(EU_Extra!I$3),FALSE)),"")</f>
        <v/>
      </c>
      <c r="K393" s="1" t="str">
        <f>IFERROR(IF(VLOOKUP($A393,EU_Extra!$A:$AD,COLUMN(EU_Extra!J$3),FALSE)=0,"",VLOOKUP($A393,EU_Extra!$A:$AD,COLUMN(EU_Extra!J$3),FALSE)),"")</f>
        <v/>
      </c>
      <c r="L393" s="1" t="str">
        <f>IFERROR(IF(VLOOKUP($A393,EU_Extra!$A:$AD,COLUMN(EU_Extra!K$3),FALSE)=0,"",VLOOKUP($A393,EU_Extra!$A:$AD,COLUMN(EU_Extra!K$3),FALSE)),"")</f>
        <v/>
      </c>
      <c r="M393" s="1" t="str">
        <f>IFERROR(IF(VLOOKUP($A393,EU_Extra!$A:$AD,COLUMN(EU_Extra!L$3),FALSE)=0,"",VLOOKUP($A393,EU_Extra!$A:$AD,COLUMN(EU_Extra!L$3),FALSE)),"")</f>
        <v/>
      </c>
      <c r="N393" s="1" t="str">
        <f>IFERROR(IF(VLOOKUP($A393,EU_Extra!$A:$AD,COLUMN(EU_Extra!M$3),FALSE)=0,"",VLOOKUP($A393,EU_Extra!$A:$AD,COLUMN(EU_Extra!M$3),FALSE)),"")</f>
        <v/>
      </c>
      <c r="O393" s="1" t="str">
        <f>IFERROR(IF(VLOOKUP($A393,EU_Extra!$A:$AD,COLUMN(EU_Extra!N$3),FALSE)=0,"",VLOOKUP($A393,EU_Extra!$A:$AD,COLUMN(EU_Extra!N$3),FALSE)),"")</f>
        <v/>
      </c>
      <c r="P393" s="1" t="str">
        <f>IFERROR(IF(VLOOKUP($A393,EU_Extra!$A:$AD,COLUMN(EU_Extra!O$3),FALSE)=0,"",VLOOKUP($A393,EU_Extra!$A:$AD,COLUMN(EU_Extra!O$3),FALSE)),"")</f>
        <v/>
      </c>
      <c r="Q393" s="1" t="str">
        <f>IFERROR(IF(VLOOKUP($A393,EU_Extra!$A:$AD,COLUMN(EU_Extra!P$3),FALSE)=0,"",VLOOKUP($A393,EU_Extra!$A:$AD,COLUMN(EU_Extra!P$3),FALSE)),"")</f>
        <v/>
      </c>
      <c r="R393" s="1" t="str">
        <f>IFERROR(IF(VLOOKUP($A393,EU_Extra!$A:$AD,COLUMN(EU_Extra!Q$3),FALSE)=0,"",VLOOKUP($A393,EU_Extra!$A:$AD,COLUMN(EU_Extra!Q$3),FALSE)),"")</f>
        <v/>
      </c>
      <c r="S393" s="1" t="str">
        <f>IFERROR(IF(VLOOKUP($A393,EU_Extra!$A:$AD,COLUMN(EU_Extra!R$3),FALSE)=0,"",VLOOKUP($A393,EU_Extra!$A:$AD,COLUMN(EU_Extra!R$3),FALSE)),"")</f>
        <v/>
      </c>
      <c r="T393" s="1" t="str">
        <f>IFERROR(IF(VLOOKUP($A393,EU_Extra!$A:$AD,COLUMN(EU_Extra!S$3),FALSE)=0,"",VLOOKUP($A393,EU_Extra!$A:$AD,COLUMN(EU_Extra!S$3),FALSE)),"")</f>
        <v/>
      </c>
      <c r="U393" s="1" t="str">
        <f>IFERROR(IF(VLOOKUP($A393,EU_Extra!$A:$AD,COLUMN(EU_Extra!T$3),FALSE)=0,"",VLOOKUP($A393,EU_Extra!$A:$AD,COLUMN(EU_Extra!T$3),FALSE)),"")</f>
        <v/>
      </c>
      <c r="V393" s="1" t="str">
        <f>IFERROR(IF(VLOOKUP($A393,EU_Extra!$A:$AD,COLUMN(EU_Extra!U$3),FALSE)=0,"",VLOOKUP($A393,EU_Extra!$A:$AD,COLUMN(EU_Extra!U$3),FALSE)),"")</f>
        <v/>
      </c>
      <c r="W393" s="1" t="str">
        <f>IFERROR(IF(VLOOKUP($A393,EU_Extra!$A:$AD,COLUMN(EU_Extra!V$3),FALSE)=0,"",VLOOKUP($A393,EU_Extra!$A:$AD,COLUMN(EU_Extra!V$3),FALSE)),"")</f>
        <v/>
      </c>
      <c r="X393" s="1" t="str">
        <f>IFERROR(IF(VLOOKUP($A393,EU_Extra!$A:$AD,COLUMN(EU_Extra!W$3),FALSE)=0,"",VLOOKUP($A393,EU_Extra!$A:$AD,COLUMN(EU_Extra!W$3),FALSE)),"")</f>
        <v/>
      </c>
      <c r="Y393" s="1" t="str">
        <f>IFERROR(IF(VLOOKUP($A393,EU_Extra!$A:$AD,COLUMN(EU_Extra!X$3),FALSE)=0,"",VLOOKUP($A393,EU_Extra!$A:$AD,COLUMN(EU_Extra!X$3),FALSE)),"")</f>
        <v/>
      </c>
      <c r="AA393" s="157" t="str">
        <f t="shared" si="92"/>
        <v/>
      </c>
      <c r="AB393" s="3" t="str">
        <f t="shared" si="93"/>
        <v/>
      </c>
      <c r="AC393" s="3"/>
      <c r="AD393" s="3" t="str">
        <f t="shared" si="94"/>
        <v/>
      </c>
      <c r="AE393" s="3" t="str">
        <f t="shared" si="95"/>
        <v/>
      </c>
      <c r="AJ393" s="1" t="str">
        <f>IFERROR(IF(VLOOKUP($A393,EU_Extra!$A:$AD,COLUMN(EU_Extra!AC$3),FALSE)=0,"",VLOOKUP($A393,EU_Extra!$A:$AD,COLUMN(EU_Extra!AC$3),FALSE)),"")</f>
        <v/>
      </c>
      <c r="AK393" s="1" t="str">
        <f>IFERROR(IF(VLOOKUP($A393,EU_Extra!$A:$AD,COLUMN(EU_Extra!AD$3),FALSE)=0,"",VLOOKUP($A393,EU_Extra!$A:$AD,COLUMN(EU_Extra!AD$3),FALSE)),"")</f>
        <v/>
      </c>
    </row>
    <row r="394" spans="2:46">
      <c r="F394" s="1" t="str">
        <f>IFERROR(IF(VLOOKUP($A394,EU_Extra!$A:$AD,COLUMN(EU_Extra!E$3),FALSE)=0,"",VLOOKUP($A394,EU_Extra!$A:$AD,COLUMN(EU_Extra!E$3),FALSE)),"")</f>
        <v/>
      </c>
      <c r="G394" s="1" t="str">
        <f>IFERROR(IF(VLOOKUP($A394,EU_Extra!$A:$AD,COLUMN(EU_Extra!F$3),FALSE)=0,"",VLOOKUP($A394,EU_Extra!$A:$AD,COLUMN(EU_Extra!F$3),FALSE)),"")</f>
        <v/>
      </c>
      <c r="H394" s="1" t="str">
        <f>IFERROR(IF(VLOOKUP($A394,EU_Extra!$A:$AD,COLUMN(EU_Extra!G$3),FALSE)=0,"",VLOOKUP($A394,EU_Extra!$A:$AD,COLUMN(EU_Extra!G$3),FALSE)),"")</f>
        <v/>
      </c>
      <c r="I394" s="1" t="str">
        <f>IFERROR(IF(VLOOKUP($A394,EU_Extra!$A:$AD,COLUMN(EU_Extra!H$3),FALSE)=0,"",VLOOKUP($A394,EU_Extra!$A:$AD,COLUMN(EU_Extra!H$3),FALSE)),"")</f>
        <v/>
      </c>
      <c r="J394" s="1" t="str">
        <f>IFERROR(IF(VLOOKUP($A394,EU_Extra!$A:$AD,COLUMN(EU_Extra!I$3),FALSE)=0,"",VLOOKUP($A394,EU_Extra!$A:$AD,COLUMN(EU_Extra!I$3),FALSE)),"")</f>
        <v/>
      </c>
      <c r="K394" s="1" t="str">
        <f>IFERROR(IF(VLOOKUP($A394,EU_Extra!$A:$AD,COLUMN(EU_Extra!J$3),FALSE)=0,"",VLOOKUP($A394,EU_Extra!$A:$AD,COLUMN(EU_Extra!J$3),FALSE)),"")</f>
        <v/>
      </c>
      <c r="L394" s="1" t="str">
        <f>IFERROR(IF(VLOOKUP($A394,EU_Extra!$A:$AD,COLUMN(EU_Extra!K$3),FALSE)=0,"",VLOOKUP($A394,EU_Extra!$A:$AD,COLUMN(EU_Extra!K$3),FALSE)),"")</f>
        <v/>
      </c>
      <c r="M394" s="1" t="str">
        <f>IFERROR(IF(VLOOKUP($A394,EU_Extra!$A:$AD,COLUMN(EU_Extra!L$3),FALSE)=0,"",VLOOKUP($A394,EU_Extra!$A:$AD,COLUMN(EU_Extra!L$3),FALSE)),"")</f>
        <v/>
      </c>
      <c r="N394" s="1" t="str">
        <f>IFERROR(IF(VLOOKUP($A394,EU_Extra!$A:$AD,COLUMN(EU_Extra!M$3),FALSE)=0,"",VLOOKUP($A394,EU_Extra!$A:$AD,COLUMN(EU_Extra!M$3),FALSE)),"")</f>
        <v/>
      </c>
      <c r="O394" s="1" t="str">
        <f>IFERROR(IF(VLOOKUP($A394,EU_Extra!$A:$AD,COLUMN(EU_Extra!N$3),FALSE)=0,"",VLOOKUP($A394,EU_Extra!$A:$AD,COLUMN(EU_Extra!N$3),FALSE)),"")</f>
        <v/>
      </c>
      <c r="P394" s="1" t="str">
        <f>IFERROR(IF(VLOOKUP($A394,EU_Extra!$A:$AD,COLUMN(EU_Extra!O$3),FALSE)=0,"",VLOOKUP($A394,EU_Extra!$A:$AD,COLUMN(EU_Extra!O$3),FALSE)),"")</f>
        <v/>
      </c>
      <c r="Q394" s="1" t="str">
        <f>IFERROR(IF(VLOOKUP($A394,EU_Extra!$A:$AD,COLUMN(EU_Extra!P$3),FALSE)=0,"",VLOOKUP($A394,EU_Extra!$A:$AD,COLUMN(EU_Extra!P$3),FALSE)),"")</f>
        <v/>
      </c>
      <c r="R394" s="1" t="str">
        <f>IFERROR(IF(VLOOKUP($A394,EU_Extra!$A:$AD,COLUMN(EU_Extra!Q$3),FALSE)=0,"",VLOOKUP($A394,EU_Extra!$A:$AD,COLUMN(EU_Extra!Q$3),FALSE)),"")</f>
        <v/>
      </c>
      <c r="S394" s="1" t="str">
        <f>IFERROR(IF(VLOOKUP($A394,EU_Extra!$A:$AD,COLUMN(EU_Extra!R$3),FALSE)=0,"",VLOOKUP($A394,EU_Extra!$A:$AD,COLUMN(EU_Extra!R$3),FALSE)),"")</f>
        <v/>
      </c>
      <c r="T394" s="1" t="str">
        <f>IFERROR(IF(VLOOKUP($A394,EU_Extra!$A:$AD,COLUMN(EU_Extra!S$3),FALSE)=0,"",VLOOKUP($A394,EU_Extra!$A:$AD,COLUMN(EU_Extra!S$3),FALSE)),"")</f>
        <v/>
      </c>
      <c r="U394" s="1" t="str">
        <f>IFERROR(IF(VLOOKUP($A394,EU_Extra!$A:$AD,COLUMN(EU_Extra!T$3),FALSE)=0,"",VLOOKUP($A394,EU_Extra!$A:$AD,COLUMN(EU_Extra!T$3),FALSE)),"")</f>
        <v/>
      </c>
      <c r="V394" s="1" t="str">
        <f>IFERROR(IF(VLOOKUP($A394,EU_Extra!$A:$AD,COLUMN(EU_Extra!U$3),FALSE)=0,"",VLOOKUP($A394,EU_Extra!$A:$AD,COLUMN(EU_Extra!U$3),FALSE)),"")</f>
        <v/>
      </c>
      <c r="W394" s="1" t="str">
        <f>IFERROR(IF(VLOOKUP($A394,EU_Extra!$A:$AD,COLUMN(EU_Extra!V$3),FALSE)=0,"",VLOOKUP($A394,EU_Extra!$A:$AD,COLUMN(EU_Extra!V$3),FALSE)),"")</f>
        <v/>
      </c>
      <c r="X394" s="1" t="str">
        <f>IFERROR(IF(VLOOKUP($A394,EU_Extra!$A:$AD,COLUMN(EU_Extra!W$3),FALSE)=0,"",VLOOKUP($A394,EU_Extra!$A:$AD,COLUMN(EU_Extra!W$3),FALSE)),"")</f>
        <v/>
      </c>
      <c r="Y394" s="1" t="str">
        <f>IFERROR(IF(VLOOKUP($A394,EU_Extra!$A:$AD,COLUMN(EU_Extra!X$3),FALSE)=0,"",VLOOKUP($A394,EU_Extra!$A:$AD,COLUMN(EU_Extra!X$3),FALSE)),"")</f>
        <v/>
      </c>
      <c r="AA394" s="157" t="str">
        <f t="shared" si="92"/>
        <v/>
      </c>
      <c r="AB394" s="3" t="str">
        <f t="shared" si="93"/>
        <v/>
      </c>
      <c r="AC394" s="3"/>
      <c r="AD394" s="3" t="str">
        <f t="shared" si="94"/>
        <v/>
      </c>
      <c r="AE394" s="3" t="str">
        <f t="shared" si="95"/>
        <v/>
      </c>
      <c r="AJ394" s="1" t="str">
        <f>IFERROR(IF(VLOOKUP($A394,EU_Extra!$A:$AD,COLUMN(EU_Extra!AC$3),FALSE)=0,"",VLOOKUP($A394,EU_Extra!$A:$AD,COLUMN(EU_Extra!AC$3),FALSE)),"")</f>
        <v/>
      </c>
      <c r="AK394" s="1" t="str">
        <f>IFERROR(IF(VLOOKUP($A394,EU_Extra!$A:$AD,COLUMN(EU_Extra!AD$3),FALSE)=0,"",VLOOKUP($A394,EU_Extra!$A:$AD,COLUMN(EU_Extra!AD$3),FALSE)),"")</f>
        <v/>
      </c>
    </row>
    <row r="395" spans="2:46">
      <c r="F395" s="1" t="str">
        <f>IFERROR(IF(VLOOKUP($A395,EU_Extra!$A:$AD,COLUMN(EU_Extra!E$3),FALSE)=0,"",VLOOKUP($A395,EU_Extra!$A:$AD,COLUMN(EU_Extra!E$3),FALSE)),"")</f>
        <v/>
      </c>
      <c r="G395" s="1" t="str">
        <f>IFERROR(IF(VLOOKUP($A395,EU_Extra!$A:$AD,COLUMN(EU_Extra!F$3),FALSE)=0,"",VLOOKUP($A395,EU_Extra!$A:$AD,COLUMN(EU_Extra!F$3),FALSE)),"")</f>
        <v/>
      </c>
      <c r="H395" s="1" t="str">
        <f>IFERROR(IF(VLOOKUP($A395,EU_Extra!$A:$AD,COLUMN(EU_Extra!G$3),FALSE)=0,"",VLOOKUP($A395,EU_Extra!$A:$AD,COLUMN(EU_Extra!G$3),FALSE)),"")</f>
        <v/>
      </c>
      <c r="I395" s="1" t="str">
        <f>IFERROR(IF(VLOOKUP($A395,EU_Extra!$A:$AD,COLUMN(EU_Extra!H$3),FALSE)=0,"",VLOOKUP($A395,EU_Extra!$A:$AD,COLUMN(EU_Extra!H$3),FALSE)),"")</f>
        <v/>
      </c>
      <c r="J395" s="1" t="str">
        <f>IFERROR(IF(VLOOKUP($A395,EU_Extra!$A:$AD,COLUMN(EU_Extra!I$3),FALSE)=0,"",VLOOKUP($A395,EU_Extra!$A:$AD,COLUMN(EU_Extra!I$3),FALSE)),"")</f>
        <v/>
      </c>
      <c r="K395" s="1" t="str">
        <f>IFERROR(IF(VLOOKUP($A395,EU_Extra!$A:$AD,COLUMN(EU_Extra!J$3),FALSE)=0,"",VLOOKUP($A395,EU_Extra!$A:$AD,COLUMN(EU_Extra!J$3),FALSE)),"")</f>
        <v/>
      </c>
      <c r="L395" s="1" t="str">
        <f>IFERROR(IF(VLOOKUP($A395,EU_Extra!$A:$AD,COLUMN(EU_Extra!K$3),FALSE)=0,"",VLOOKUP($A395,EU_Extra!$A:$AD,COLUMN(EU_Extra!K$3),FALSE)),"")</f>
        <v/>
      </c>
      <c r="M395" s="1" t="str">
        <f>IFERROR(IF(VLOOKUP($A395,EU_Extra!$A:$AD,COLUMN(EU_Extra!L$3),FALSE)=0,"",VLOOKUP($A395,EU_Extra!$A:$AD,COLUMN(EU_Extra!L$3),FALSE)),"")</f>
        <v/>
      </c>
      <c r="N395" s="1" t="str">
        <f>IFERROR(IF(VLOOKUP($A395,EU_Extra!$A:$AD,COLUMN(EU_Extra!M$3),FALSE)=0,"",VLOOKUP($A395,EU_Extra!$A:$AD,COLUMN(EU_Extra!M$3),FALSE)),"")</f>
        <v/>
      </c>
      <c r="O395" s="1" t="str">
        <f>IFERROR(IF(VLOOKUP($A395,EU_Extra!$A:$AD,COLUMN(EU_Extra!N$3),FALSE)=0,"",VLOOKUP($A395,EU_Extra!$A:$AD,COLUMN(EU_Extra!N$3),FALSE)),"")</f>
        <v/>
      </c>
      <c r="P395" s="1" t="str">
        <f>IFERROR(IF(VLOOKUP($A395,EU_Extra!$A:$AD,COLUMN(EU_Extra!O$3),FALSE)=0,"",VLOOKUP($A395,EU_Extra!$A:$AD,COLUMN(EU_Extra!O$3),FALSE)),"")</f>
        <v/>
      </c>
      <c r="Q395" s="1" t="str">
        <f>IFERROR(IF(VLOOKUP($A395,EU_Extra!$A:$AD,COLUMN(EU_Extra!P$3),FALSE)=0,"",VLOOKUP($A395,EU_Extra!$A:$AD,COLUMN(EU_Extra!P$3),FALSE)),"")</f>
        <v/>
      </c>
      <c r="R395" s="1" t="str">
        <f>IFERROR(IF(VLOOKUP($A395,EU_Extra!$A:$AD,COLUMN(EU_Extra!Q$3),FALSE)=0,"",VLOOKUP($A395,EU_Extra!$A:$AD,COLUMN(EU_Extra!Q$3),FALSE)),"")</f>
        <v/>
      </c>
      <c r="S395" s="1" t="str">
        <f>IFERROR(IF(VLOOKUP($A395,EU_Extra!$A:$AD,COLUMN(EU_Extra!R$3),FALSE)=0,"",VLOOKUP($A395,EU_Extra!$A:$AD,COLUMN(EU_Extra!R$3),FALSE)),"")</f>
        <v/>
      </c>
      <c r="T395" s="1" t="str">
        <f>IFERROR(IF(VLOOKUP($A395,EU_Extra!$A:$AD,COLUMN(EU_Extra!S$3),FALSE)=0,"",VLOOKUP($A395,EU_Extra!$A:$AD,COLUMN(EU_Extra!S$3),FALSE)),"")</f>
        <v/>
      </c>
      <c r="U395" s="1" t="str">
        <f>IFERROR(IF(VLOOKUP($A395,EU_Extra!$A:$AD,COLUMN(EU_Extra!T$3),FALSE)=0,"",VLOOKUP($A395,EU_Extra!$A:$AD,COLUMN(EU_Extra!T$3),FALSE)),"")</f>
        <v/>
      </c>
      <c r="V395" s="1" t="str">
        <f>IFERROR(IF(VLOOKUP($A395,EU_Extra!$A:$AD,COLUMN(EU_Extra!U$3),FALSE)=0,"",VLOOKUP($A395,EU_Extra!$A:$AD,COLUMN(EU_Extra!U$3),FALSE)),"")</f>
        <v/>
      </c>
      <c r="W395" s="1" t="str">
        <f>IFERROR(IF(VLOOKUP($A395,EU_Extra!$A:$AD,COLUMN(EU_Extra!V$3),FALSE)=0,"",VLOOKUP($A395,EU_Extra!$A:$AD,COLUMN(EU_Extra!V$3),FALSE)),"")</f>
        <v/>
      </c>
      <c r="X395" s="1" t="str">
        <f>IFERROR(IF(VLOOKUP($A395,EU_Extra!$A:$AD,COLUMN(EU_Extra!W$3),FALSE)=0,"",VLOOKUP($A395,EU_Extra!$A:$AD,COLUMN(EU_Extra!W$3),FALSE)),"")</f>
        <v/>
      </c>
      <c r="Y395" s="1" t="str">
        <f>IFERROR(IF(VLOOKUP($A395,EU_Extra!$A:$AD,COLUMN(EU_Extra!X$3),FALSE)=0,"",VLOOKUP($A395,EU_Extra!$A:$AD,COLUMN(EU_Extra!X$3),FALSE)),"")</f>
        <v/>
      </c>
      <c r="AA395" s="157" t="str">
        <f t="shared" si="92"/>
        <v/>
      </c>
      <c r="AB395" s="3" t="str">
        <f t="shared" si="93"/>
        <v/>
      </c>
      <c r="AC395" s="3"/>
      <c r="AD395" s="3" t="str">
        <f t="shared" si="94"/>
        <v/>
      </c>
      <c r="AE395" s="3" t="str">
        <f t="shared" si="95"/>
        <v/>
      </c>
      <c r="AJ395" s="1" t="str">
        <f>IFERROR(IF(VLOOKUP($A395,EU_Extra!$A:$AD,COLUMN(EU_Extra!AC$3),FALSE)=0,"",VLOOKUP($A395,EU_Extra!$A:$AD,COLUMN(EU_Extra!AC$3),FALSE)),"")</f>
        <v/>
      </c>
      <c r="AK395" s="1" t="str">
        <f>IFERROR(IF(VLOOKUP($A395,EU_Extra!$A:$AD,COLUMN(EU_Extra!AD$3),FALSE)=0,"",VLOOKUP($A395,EU_Extra!$A:$AD,COLUMN(EU_Extra!AD$3),FALSE)),"")</f>
        <v/>
      </c>
    </row>
    <row r="396" spans="2:46">
      <c r="F396" s="1" t="str">
        <f>IFERROR(IF(VLOOKUP($A396,EU_Extra!$A:$AD,COLUMN(EU_Extra!E$3),FALSE)=0,"",VLOOKUP($A396,EU_Extra!$A:$AD,COLUMN(EU_Extra!E$3),FALSE)),"")</f>
        <v/>
      </c>
      <c r="G396" s="1" t="str">
        <f>IFERROR(IF(VLOOKUP($A396,EU_Extra!$A:$AD,COLUMN(EU_Extra!F$3),FALSE)=0,"",VLOOKUP($A396,EU_Extra!$A:$AD,COLUMN(EU_Extra!F$3),FALSE)),"")</f>
        <v/>
      </c>
      <c r="H396" s="1" t="str">
        <f>IFERROR(IF(VLOOKUP($A396,EU_Extra!$A:$AD,COLUMN(EU_Extra!G$3),FALSE)=0,"",VLOOKUP($A396,EU_Extra!$A:$AD,COLUMN(EU_Extra!G$3),FALSE)),"")</f>
        <v/>
      </c>
      <c r="I396" s="1" t="str">
        <f>IFERROR(IF(VLOOKUP($A396,EU_Extra!$A:$AD,COLUMN(EU_Extra!H$3),FALSE)=0,"",VLOOKUP($A396,EU_Extra!$A:$AD,COLUMN(EU_Extra!H$3),FALSE)),"")</f>
        <v/>
      </c>
      <c r="J396" s="1" t="str">
        <f>IFERROR(IF(VLOOKUP($A396,EU_Extra!$A:$AD,COLUMN(EU_Extra!I$3),FALSE)=0,"",VLOOKUP($A396,EU_Extra!$A:$AD,COLUMN(EU_Extra!I$3),FALSE)),"")</f>
        <v/>
      </c>
      <c r="K396" s="1" t="str">
        <f>IFERROR(IF(VLOOKUP($A396,EU_Extra!$A:$AD,COLUMN(EU_Extra!J$3),FALSE)=0,"",VLOOKUP($A396,EU_Extra!$A:$AD,COLUMN(EU_Extra!J$3),FALSE)),"")</f>
        <v/>
      </c>
      <c r="L396" s="1" t="str">
        <f>IFERROR(IF(VLOOKUP($A396,EU_Extra!$A:$AD,COLUMN(EU_Extra!K$3),FALSE)=0,"",VLOOKUP($A396,EU_Extra!$A:$AD,COLUMN(EU_Extra!K$3),FALSE)),"")</f>
        <v/>
      </c>
      <c r="M396" s="1" t="str">
        <f>IFERROR(IF(VLOOKUP($A396,EU_Extra!$A:$AD,COLUMN(EU_Extra!L$3),FALSE)=0,"",VLOOKUP($A396,EU_Extra!$A:$AD,COLUMN(EU_Extra!L$3),FALSE)),"")</f>
        <v/>
      </c>
      <c r="N396" s="1" t="str">
        <f>IFERROR(IF(VLOOKUP($A396,EU_Extra!$A:$AD,COLUMN(EU_Extra!M$3),FALSE)=0,"",VLOOKUP($A396,EU_Extra!$A:$AD,COLUMN(EU_Extra!M$3),FALSE)),"")</f>
        <v/>
      </c>
      <c r="O396" s="1" t="str">
        <f>IFERROR(IF(VLOOKUP($A396,EU_Extra!$A:$AD,COLUMN(EU_Extra!N$3),FALSE)=0,"",VLOOKUP($A396,EU_Extra!$A:$AD,COLUMN(EU_Extra!N$3),FALSE)),"")</f>
        <v/>
      </c>
      <c r="P396" s="1" t="str">
        <f>IFERROR(IF(VLOOKUP($A396,EU_Extra!$A:$AD,COLUMN(EU_Extra!O$3),FALSE)=0,"",VLOOKUP($A396,EU_Extra!$A:$AD,COLUMN(EU_Extra!O$3),FALSE)),"")</f>
        <v/>
      </c>
      <c r="Q396" s="1" t="str">
        <f>IFERROR(IF(VLOOKUP($A396,EU_Extra!$A:$AD,COLUMN(EU_Extra!P$3),FALSE)=0,"",VLOOKUP($A396,EU_Extra!$A:$AD,COLUMN(EU_Extra!P$3),FALSE)),"")</f>
        <v/>
      </c>
      <c r="R396" s="1" t="str">
        <f>IFERROR(IF(VLOOKUP($A396,EU_Extra!$A:$AD,COLUMN(EU_Extra!Q$3),FALSE)=0,"",VLOOKUP($A396,EU_Extra!$A:$AD,COLUMN(EU_Extra!Q$3),FALSE)),"")</f>
        <v/>
      </c>
      <c r="S396" s="1" t="str">
        <f>IFERROR(IF(VLOOKUP($A396,EU_Extra!$A:$AD,COLUMN(EU_Extra!R$3),FALSE)=0,"",VLOOKUP($A396,EU_Extra!$A:$AD,COLUMN(EU_Extra!R$3),FALSE)),"")</f>
        <v/>
      </c>
      <c r="T396" s="1" t="str">
        <f>IFERROR(IF(VLOOKUP($A396,EU_Extra!$A:$AD,COLUMN(EU_Extra!S$3),FALSE)=0,"",VLOOKUP($A396,EU_Extra!$A:$AD,COLUMN(EU_Extra!S$3),FALSE)),"")</f>
        <v/>
      </c>
      <c r="U396" s="1" t="str">
        <f>IFERROR(IF(VLOOKUP($A396,EU_Extra!$A:$AD,COLUMN(EU_Extra!T$3),FALSE)=0,"",VLOOKUP($A396,EU_Extra!$A:$AD,COLUMN(EU_Extra!T$3),FALSE)),"")</f>
        <v/>
      </c>
      <c r="V396" s="1" t="str">
        <f>IFERROR(IF(VLOOKUP($A396,EU_Extra!$A:$AD,COLUMN(EU_Extra!U$3),FALSE)=0,"",VLOOKUP($A396,EU_Extra!$A:$AD,COLUMN(EU_Extra!U$3),FALSE)),"")</f>
        <v/>
      </c>
      <c r="W396" s="1" t="str">
        <f>IFERROR(IF(VLOOKUP($A396,EU_Extra!$A:$AD,COLUMN(EU_Extra!V$3),FALSE)=0,"",VLOOKUP($A396,EU_Extra!$A:$AD,COLUMN(EU_Extra!V$3),FALSE)),"")</f>
        <v/>
      </c>
      <c r="X396" s="1" t="str">
        <f>IFERROR(IF(VLOOKUP($A396,EU_Extra!$A:$AD,COLUMN(EU_Extra!W$3),FALSE)=0,"",VLOOKUP($A396,EU_Extra!$A:$AD,COLUMN(EU_Extra!W$3),FALSE)),"")</f>
        <v/>
      </c>
      <c r="Y396" s="1" t="str">
        <f>IFERROR(IF(VLOOKUP($A396,EU_Extra!$A:$AD,COLUMN(EU_Extra!X$3),FALSE)=0,"",VLOOKUP($A396,EU_Extra!$A:$AD,COLUMN(EU_Extra!X$3),FALSE)),"")</f>
        <v/>
      </c>
      <c r="AA396" s="157" t="str">
        <f t="shared" si="92"/>
        <v/>
      </c>
      <c r="AB396" s="3" t="str">
        <f t="shared" si="93"/>
        <v/>
      </c>
      <c r="AC396" s="3"/>
      <c r="AD396" s="3" t="str">
        <f t="shared" si="94"/>
        <v/>
      </c>
      <c r="AE396" s="3" t="str">
        <f t="shared" si="95"/>
        <v/>
      </c>
      <c r="AJ396" s="1" t="str">
        <f>IFERROR(IF(VLOOKUP($A396,EU_Extra!$A:$AD,COLUMN(EU_Extra!AC$3),FALSE)=0,"",VLOOKUP($A396,EU_Extra!$A:$AD,COLUMN(EU_Extra!AC$3),FALSE)),"")</f>
        <v/>
      </c>
      <c r="AK396" s="1" t="str">
        <f>IFERROR(IF(VLOOKUP($A396,EU_Extra!$A:$AD,COLUMN(EU_Extra!AD$3),FALSE)=0,"",VLOOKUP($A396,EU_Extra!$A:$AD,COLUMN(EU_Extra!AD$3),FALSE)),"")</f>
        <v/>
      </c>
    </row>
    <row r="397" spans="2:46">
      <c r="F397" s="1" t="str">
        <f>IFERROR(IF(VLOOKUP($A397,EU_Extra!$A:$AD,COLUMN(EU_Extra!E$3),FALSE)=0,"",VLOOKUP($A397,EU_Extra!$A:$AD,COLUMN(EU_Extra!E$3),FALSE)),"")</f>
        <v/>
      </c>
      <c r="G397" s="1" t="str">
        <f>IFERROR(IF(VLOOKUP($A397,EU_Extra!$A:$AD,COLUMN(EU_Extra!F$3),FALSE)=0,"",VLOOKUP($A397,EU_Extra!$A:$AD,COLUMN(EU_Extra!F$3),FALSE)),"")</f>
        <v/>
      </c>
      <c r="H397" s="1" t="str">
        <f>IFERROR(IF(VLOOKUP($A397,EU_Extra!$A:$AD,COLUMN(EU_Extra!G$3),FALSE)=0,"",VLOOKUP($A397,EU_Extra!$A:$AD,COLUMN(EU_Extra!G$3),FALSE)),"")</f>
        <v/>
      </c>
      <c r="I397" s="1" t="str">
        <f>IFERROR(IF(VLOOKUP($A397,EU_Extra!$A:$AD,COLUMN(EU_Extra!H$3),FALSE)=0,"",VLOOKUP($A397,EU_Extra!$A:$AD,COLUMN(EU_Extra!H$3),FALSE)),"")</f>
        <v/>
      </c>
      <c r="J397" s="1" t="str">
        <f>IFERROR(IF(VLOOKUP($A397,EU_Extra!$A:$AD,COLUMN(EU_Extra!I$3),FALSE)=0,"",VLOOKUP($A397,EU_Extra!$A:$AD,COLUMN(EU_Extra!I$3),FALSE)),"")</f>
        <v/>
      </c>
      <c r="K397" s="1" t="str">
        <f>IFERROR(IF(VLOOKUP($A397,EU_Extra!$A:$AD,COLUMN(EU_Extra!J$3),FALSE)=0,"",VLOOKUP($A397,EU_Extra!$A:$AD,COLUMN(EU_Extra!J$3),FALSE)),"")</f>
        <v/>
      </c>
      <c r="L397" s="1" t="str">
        <f>IFERROR(IF(VLOOKUP($A397,EU_Extra!$A:$AD,COLUMN(EU_Extra!K$3),FALSE)=0,"",VLOOKUP($A397,EU_Extra!$A:$AD,COLUMN(EU_Extra!K$3),FALSE)),"")</f>
        <v/>
      </c>
      <c r="M397" s="1" t="str">
        <f>IFERROR(IF(VLOOKUP($A397,EU_Extra!$A:$AD,COLUMN(EU_Extra!L$3),FALSE)=0,"",VLOOKUP($A397,EU_Extra!$A:$AD,COLUMN(EU_Extra!L$3),FALSE)),"")</f>
        <v/>
      </c>
      <c r="N397" s="1" t="str">
        <f>IFERROR(IF(VLOOKUP($A397,EU_Extra!$A:$AD,COLUMN(EU_Extra!M$3),FALSE)=0,"",VLOOKUP($A397,EU_Extra!$A:$AD,COLUMN(EU_Extra!M$3),FALSE)),"")</f>
        <v/>
      </c>
      <c r="O397" s="1" t="str">
        <f>IFERROR(IF(VLOOKUP($A397,EU_Extra!$A:$AD,COLUMN(EU_Extra!N$3),FALSE)=0,"",VLOOKUP($A397,EU_Extra!$A:$AD,COLUMN(EU_Extra!N$3),FALSE)),"")</f>
        <v/>
      </c>
      <c r="P397" s="1" t="str">
        <f>IFERROR(IF(VLOOKUP($A397,EU_Extra!$A:$AD,COLUMN(EU_Extra!O$3),FALSE)=0,"",VLOOKUP($A397,EU_Extra!$A:$AD,COLUMN(EU_Extra!O$3),FALSE)),"")</f>
        <v/>
      </c>
      <c r="Q397" s="1" t="str">
        <f>IFERROR(IF(VLOOKUP($A397,EU_Extra!$A:$AD,COLUMN(EU_Extra!P$3),FALSE)=0,"",VLOOKUP($A397,EU_Extra!$A:$AD,COLUMN(EU_Extra!P$3),FALSE)),"")</f>
        <v/>
      </c>
      <c r="R397" s="1" t="str">
        <f>IFERROR(IF(VLOOKUP($A397,EU_Extra!$A:$AD,COLUMN(EU_Extra!Q$3),FALSE)=0,"",VLOOKUP($A397,EU_Extra!$A:$AD,COLUMN(EU_Extra!Q$3),FALSE)),"")</f>
        <v/>
      </c>
      <c r="S397" s="1" t="str">
        <f>IFERROR(IF(VLOOKUP($A397,EU_Extra!$A:$AD,COLUMN(EU_Extra!R$3),FALSE)=0,"",VLOOKUP($A397,EU_Extra!$A:$AD,COLUMN(EU_Extra!R$3),FALSE)),"")</f>
        <v/>
      </c>
      <c r="T397" s="1" t="str">
        <f>IFERROR(IF(VLOOKUP($A397,EU_Extra!$A:$AD,COLUMN(EU_Extra!S$3),FALSE)=0,"",VLOOKUP($A397,EU_Extra!$A:$AD,COLUMN(EU_Extra!S$3),FALSE)),"")</f>
        <v/>
      </c>
      <c r="U397" s="1" t="str">
        <f>IFERROR(IF(VLOOKUP($A397,EU_Extra!$A:$AD,COLUMN(EU_Extra!T$3),FALSE)=0,"",VLOOKUP($A397,EU_Extra!$A:$AD,COLUMN(EU_Extra!T$3),FALSE)),"")</f>
        <v/>
      </c>
      <c r="V397" s="1" t="str">
        <f>IFERROR(IF(VLOOKUP($A397,EU_Extra!$A:$AD,COLUMN(EU_Extra!U$3),FALSE)=0,"",VLOOKUP($A397,EU_Extra!$A:$AD,COLUMN(EU_Extra!U$3),FALSE)),"")</f>
        <v/>
      </c>
      <c r="W397" s="1" t="str">
        <f>IFERROR(IF(VLOOKUP($A397,EU_Extra!$A:$AD,COLUMN(EU_Extra!V$3),FALSE)=0,"",VLOOKUP($A397,EU_Extra!$A:$AD,COLUMN(EU_Extra!V$3),FALSE)),"")</f>
        <v/>
      </c>
      <c r="X397" s="1" t="str">
        <f>IFERROR(IF(VLOOKUP($A397,EU_Extra!$A:$AD,COLUMN(EU_Extra!W$3),FALSE)=0,"",VLOOKUP($A397,EU_Extra!$A:$AD,COLUMN(EU_Extra!W$3),FALSE)),"")</f>
        <v/>
      </c>
      <c r="Y397" s="1" t="str">
        <f>IFERROR(IF(VLOOKUP($A397,EU_Extra!$A:$AD,COLUMN(EU_Extra!X$3),FALSE)=0,"",VLOOKUP($A397,EU_Extra!$A:$AD,COLUMN(EU_Extra!X$3),FALSE)),"")</f>
        <v/>
      </c>
      <c r="AA397" s="157" t="str">
        <f t="shared" si="92"/>
        <v/>
      </c>
      <c r="AB397" s="3" t="str">
        <f t="shared" si="93"/>
        <v/>
      </c>
      <c r="AC397" s="3"/>
      <c r="AD397" s="3" t="str">
        <f t="shared" si="94"/>
        <v/>
      </c>
      <c r="AE397" s="3" t="str">
        <f t="shared" si="95"/>
        <v/>
      </c>
      <c r="AJ397" s="1" t="str">
        <f>IFERROR(IF(VLOOKUP($A397,EU_Extra!$A:$AD,COLUMN(EU_Extra!AC$3),FALSE)=0,"",VLOOKUP($A397,EU_Extra!$A:$AD,COLUMN(EU_Extra!AC$3),FALSE)),"")</f>
        <v/>
      </c>
      <c r="AK397" s="1" t="str">
        <f>IFERROR(IF(VLOOKUP($A397,EU_Extra!$A:$AD,COLUMN(EU_Extra!AD$3),FALSE)=0,"",VLOOKUP($A397,EU_Extra!$A:$AD,COLUMN(EU_Extra!AD$3),FALSE)),"")</f>
        <v/>
      </c>
    </row>
    <row r="398" spans="2:46">
      <c r="F398" s="1" t="str">
        <f>IFERROR(IF(VLOOKUP($A398,EU_Extra!$A:$AD,COLUMN(EU_Extra!E$3),FALSE)=0,"",VLOOKUP($A398,EU_Extra!$A:$AD,COLUMN(EU_Extra!E$3),FALSE)),"")</f>
        <v/>
      </c>
      <c r="G398" s="1" t="str">
        <f>IFERROR(IF(VLOOKUP($A398,EU_Extra!$A:$AD,COLUMN(EU_Extra!F$3),FALSE)=0,"",VLOOKUP($A398,EU_Extra!$A:$AD,COLUMN(EU_Extra!F$3),FALSE)),"")</f>
        <v/>
      </c>
      <c r="H398" s="1" t="str">
        <f>IFERROR(IF(VLOOKUP($A398,EU_Extra!$A:$AD,COLUMN(EU_Extra!G$3),FALSE)=0,"",VLOOKUP($A398,EU_Extra!$A:$AD,COLUMN(EU_Extra!G$3),FALSE)),"")</f>
        <v/>
      </c>
      <c r="I398" s="1" t="str">
        <f>IFERROR(IF(VLOOKUP($A398,EU_Extra!$A:$AD,COLUMN(EU_Extra!H$3),FALSE)=0,"",VLOOKUP($A398,EU_Extra!$A:$AD,COLUMN(EU_Extra!H$3),FALSE)),"")</f>
        <v/>
      </c>
      <c r="J398" s="1" t="str">
        <f>IFERROR(IF(VLOOKUP($A398,EU_Extra!$A:$AD,COLUMN(EU_Extra!I$3),FALSE)=0,"",VLOOKUP($A398,EU_Extra!$A:$AD,COLUMN(EU_Extra!I$3),FALSE)),"")</f>
        <v/>
      </c>
      <c r="K398" s="1" t="str">
        <f>IFERROR(IF(VLOOKUP($A398,EU_Extra!$A:$AD,COLUMN(EU_Extra!J$3),FALSE)=0,"",VLOOKUP($A398,EU_Extra!$A:$AD,COLUMN(EU_Extra!J$3),FALSE)),"")</f>
        <v/>
      </c>
      <c r="L398" s="1" t="str">
        <f>IFERROR(IF(VLOOKUP($A398,EU_Extra!$A:$AD,COLUMN(EU_Extra!K$3),FALSE)=0,"",VLOOKUP($A398,EU_Extra!$A:$AD,COLUMN(EU_Extra!K$3),FALSE)),"")</f>
        <v/>
      </c>
      <c r="M398" s="1" t="str">
        <f>IFERROR(IF(VLOOKUP($A398,EU_Extra!$A:$AD,COLUMN(EU_Extra!L$3),FALSE)=0,"",VLOOKUP($A398,EU_Extra!$A:$AD,COLUMN(EU_Extra!L$3),FALSE)),"")</f>
        <v/>
      </c>
      <c r="N398" s="1" t="str">
        <f>IFERROR(IF(VLOOKUP($A398,EU_Extra!$A:$AD,COLUMN(EU_Extra!M$3),FALSE)=0,"",VLOOKUP($A398,EU_Extra!$A:$AD,COLUMN(EU_Extra!M$3),FALSE)),"")</f>
        <v/>
      </c>
      <c r="O398" s="1" t="str">
        <f>IFERROR(IF(VLOOKUP($A398,EU_Extra!$A:$AD,COLUMN(EU_Extra!N$3),FALSE)=0,"",VLOOKUP($A398,EU_Extra!$A:$AD,COLUMN(EU_Extra!N$3),FALSE)),"")</f>
        <v/>
      </c>
      <c r="P398" s="1" t="str">
        <f>IFERROR(IF(VLOOKUP($A398,EU_Extra!$A:$AD,COLUMN(EU_Extra!O$3),FALSE)=0,"",VLOOKUP($A398,EU_Extra!$A:$AD,COLUMN(EU_Extra!O$3),FALSE)),"")</f>
        <v/>
      </c>
      <c r="Q398" s="1" t="str">
        <f>IFERROR(IF(VLOOKUP($A398,EU_Extra!$A:$AD,COLUMN(EU_Extra!P$3),FALSE)=0,"",VLOOKUP($A398,EU_Extra!$A:$AD,COLUMN(EU_Extra!P$3),FALSE)),"")</f>
        <v/>
      </c>
      <c r="R398" s="1" t="str">
        <f>IFERROR(IF(VLOOKUP($A398,EU_Extra!$A:$AD,COLUMN(EU_Extra!Q$3),FALSE)=0,"",VLOOKUP($A398,EU_Extra!$A:$AD,COLUMN(EU_Extra!Q$3),FALSE)),"")</f>
        <v/>
      </c>
      <c r="S398" s="1" t="str">
        <f>IFERROR(IF(VLOOKUP($A398,EU_Extra!$A:$AD,COLUMN(EU_Extra!R$3),FALSE)=0,"",VLOOKUP($A398,EU_Extra!$A:$AD,COLUMN(EU_Extra!R$3),FALSE)),"")</f>
        <v/>
      </c>
      <c r="T398" s="1" t="str">
        <f>IFERROR(IF(VLOOKUP($A398,EU_Extra!$A:$AD,COLUMN(EU_Extra!S$3),FALSE)=0,"",VLOOKUP($A398,EU_Extra!$A:$AD,COLUMN(EU_Extra!S$3),FALSE)),"")</f>
        <v/>
      </c>
      <c r="U398" s="1" t="str">
        <f>IFERROR(IF(VLOOKUP($A398,EU_Extra!$A:$AD,COLUMN(EU_Extra!T$3),FALSE)=0,"",VLOOKUP($A398,EU_Extra!$A:$AD,COLUMN(EU_Extra!T$3),FALSE)),"")</f>
        <v/>
      </c>
      <c r="V398" s="1" t="str">
        <f>IFERROR(IF(VLOOKUP($A398,EU_Extra!$A:$AD,COLUMN(EU_Extra!U$3),FALSE)=0,"",VLOOKUP($A398,EU_Extra!$A:$AD,COLUMN(EU_Extra!U$3),FALSE)),"")</f>
        <v/>
      </c>
      <c r="W398" s="1" t="str">
        <f>IFERROR(IF(VLOOKUP($A398,EU_Extra!$A:$AD,COLUMN(EU_Extra!V$3),FALSE)=0,"",VLOOKUP($A398,EU_Extra!$A:$AD,COLUMN(EU_Extra!V$3),FALSE)),"")</f>
        <v/>
      </c>
      <c r="X398" s="1" t="str">
        <f>IFERROR(IF(VLOOKUP($A398,EU_Extra!$A:$AD,COLUMN(EU_Extra!W$3),FALSE)=0,"",VLOOKUP($A398,EU_Extra!$A:$AD,COLUMN(EU_Extra!W$3),FALSE)),"")</f>
        <v/>
      </c>
      <c r="Y398" s="1" t="str">
        <f>IFERROR(IF(VLOOKUP($A398,EU_Extra!$A:$AD,COLUMN(EU_Extra!X$3),FALSE)=0,"",VLOOKUP($A398,EU_Extra!$A:$AD,COLUMN(EU_Extra!X$3),FALSE)),"")</f>
        <v/>
      </c>
      <c r="AA398" s="157" t="str">
        <f t="shared" si="92"/>
        <v/>
      </c>
      <c r="AB398" s="3" t="str">
        <f t="shared" si="93"/>
        <v/>
      </c>
      <c r="AC398" s="3"/>
      <c r="AD398" s="3" t="str">
        <f t="shared" si="94"/>
        <v/>
      </c>
      <c r="AE398" s="3" t="str">
        <f t="shared" si="95"/>
        <v/>
      </c>
      <c r="AJ398" s="1" t="str">
        <f>IFERROR(IF(VLOOKUP($A398,EU_Extra!$A:$AD,COLUMN(EU_Extra!AC$3),FALSE)=0,"",VLOOKUP($A398,EU_Extra!$A:$AD,COLUMN(EU_Extra!AC$3),FALSE)),"")</f>
        <v/>
      </c>
      <c r="AK398" s="1" t="str">
        <f>IFERROR(IF(VLOOKUP($A398,EU_Extra!$A:$AD,COLUMN(EU_Extra!AD$3),FALSE)=0,"",VLOOKUP($A398,EU_Extra!$A:$AD,COLUMN(EU_Extra!AD$3),FALSE)),"")</f>
        <v/>
      </c>
    </row>
    <row r="399" spans="2:46">
      <c r="F399" s="1" t="str">
        <f>IFERROR(IF(VLOOKUP($A399,EU_Extra!$A:$AD,COLUMN(EU_Extra!E$3),FALSE)=0,"",VLOOKUP($A399,EU_Extra!$A:$AD,COLUMN(EU_Extra!E$3),FALSE)),"")</f>
        <v/>
      </c>
      <c r="G399" s="1" t="str">
        <f>IFERROR(IF(VLOOKUP($A399,EU_Extra!$A:$AD,COLUMN(EU_Extra!F$3),FALSE)=0,"",VLOOKUP($A399,EU_Extra!$A:$AD,COLUMN(EU_Extra!F$3),FALSE)),"")</f>
        <v/>
      </c>
      <c r="H399" s="1" t="str">
        <f>IFERROR(IF(VLOOKUP($A399,EU_Extra!$A:$AD,COLUMN(EU_Extra!G$3),FALSE)=0,"",VLOOKUP($A399,EU_Extra!$A:$AD,COLUMN(EU_Extra!G$3),FALSE)),"")</f>
        <v/>
      </c>
      <c r="I399" s="1" t="str">
        <f>IFERROR(IF(VLOOKUP($A399,EU_Extra!$A:$AD,COLUMN(EU_Extra!H$3),FALSE)=0,"",VLOOKUP($A399,EU_Extra!$A:$AD,COLUMN(EU_Extra!H$3),FALSE)),"")</f>
        <v/>
      </c>
      <c r="J399" s="1" t="str">
        <f>IFERROR(IF(VLOOKUP($A399,EU_Extra!$A:$AD,COLUMN(EU_Extra!I$3),FALSE)=0,"",VLOOKUP($A399,EU_Extra!$A:$AD,COLUMN(EU_Extra!I$3),FALSE)),"")</f>
        <v/>
      </c>
      <c r="K399" s="1" t="str">
        <f>IFERROR(IF(VLOOKUP($A399,EU_Extra!$A:$AD,COLUMN(EU_Extra!J$3),FALSE)=0,"",VLOOKUP($A399,EU_Extra!$A:$AD,COLUMN(EU_Extra!J$3),FALSE)),"")</f>
        <v/>
      </c>
      <c r="L399" s="1" t="str">
        <f>IFERROR(IF(VLOOKUP($A399,EU_Extra!$A:$AD,COLUMN(EU_Extra!K$3),FALSE)=0,"",VLOOKUP($A399,EU_Extra!$A:$AD,COLUMN(EU_Extra!K$3),FALSE)),"")</f>
        <v/>
      </c>
      <c r="M399" s="1" t="str">
        <f>IFERROR(IF(VLOOKUP($A399,EU_Extra!$A:$AD,COLUMN(EU_Extra!L$3),FALSE)=0,"",VLOOKUP($A399,EU_Extra!$A:$AD,COLUMN(EU_Extra!L$3),FALSE)),"")</f>
        <v/>
      </c>
      <c r="N399" s="1" t="str">
        <f>IFERROR(IF(VLOOKUP($A399,EU_Extra!$A:$AD,COLUMN(EU_Extra!M$3),FALSE)=0,"",VLOOKUP($A399,EU_Extra!$A:$AD,COLUMN(EU_Extra!M$3),FALSE)),"")</f>
        <v/>
      </c>
      <c r="O399" s="1" t="str">
        <f>IFERROR(IF(VLOOKUP($A399,EU_Extra!$A:$AD,COLUMN(EU_Extra!N$3),FALSE)=0,"",VLOOKUP($A399,EU_Extra!$A:$AD,COLUMN(EU_Extra!N$3),FALSE)),"")</f>
        <v/>
      </c>
      <c r="P399" s="1" t="str">
        <f>IFERROR(IF(VLOOKUP($A399,EU_Extra!$A:$AD,COLUMN(EU_Extra!O$3),FALSE)=0,"",VLOOKUP($A399,EU_Extra!$A:$AD,COLUMN(EU_Extra!O$3),FALSE)),"")</f>
        <v/>
      </c>
      <c r="Q399" s="1" t="str">
        <f>IFERROR(IF(VLOOKUP($A399,EU_Extra!$A:$AD,COLUMN(EU_Extra!P$3),FALSE)=0,"",VLOOKUP($A399,EU_Extra!$A:$AD,COLUMN(EU_Extra!P$3),FALSE)),"")</f>
        <v/>
      </c>
      <c r="R399" s="1" t="str">
        <f>IFERROR(IF(VLOOKUP($A399,EU_Extra!$A:$AD,COLUMN(EU_Extra!Q$3),FALSE)=0,"",VLOOKUP($A399,EU_Extra!$A:$AD,COLUMN(EU_Extra!Q$3),FALSE)),"")</f>
        <v/>
      </c>
      <c r="S399" s="1" t="str">
        <f>IFERROR(IF(VLOOKUP($A399,EU_Extra!$A:$AD,COLUMN(EU_Extra!R$3),FALSE)=0,"",VLOOKUP($A399,EU_Extra!$A:$AD,COLUMN(EU_Extra!R$3),FALSE)),"")</f>
        <v/>
      </c>
      <c r="T399" s="1" t="str">
        <f>IFERROR(IF(VLOOKUP($A399,EU_Extra!$A:$AD,COLUMN(EU_Extra!S$3),FALSE)=0,"",VLOOKUP($A399,EU_Extra!$A:$AD,COLUMN(EU_Extra!S$3),FALSE)),"")</f>
        <v/>
      </c>
      <c r="U399" s="1" t="str">
        <f>IFERROR(IF(VLOOKUP($A399,EU_Extra!$A:$AD,COLUMN(EU_Extra!T$3),FALSE)=0,"",VLOOKUP($A399,EU_Extra!$A:$AD,COLUMN(EU_Extra!T$3),FALSE)),"")</f>
        <v/>
      </c>
      <c r="V399" s="1" t="str">
        <f>IFERROR(IF(VLOOKUP($A399,EU_Extra!$A:$AD,COLUMN(EU_Extra!U$3),FALSE)=0,"",VLOOKUP($A399,EU_Extra!$A:$AD,COLUMN(EU_Extra!U$3),FALSE)),"")</f>
        <v/>
      </c>
      <c r="W399" s="1" t="str">
        <f>IFERROR(IF(VLOOKUP($A399,EU_Extra!$A:$AD,COLUMN(EU_Extra!V$3),FALSE)=0,"",VLOOKUP($A399,EU_Extra!$A:$AD,COLUMN(EU_Extra!V$3),FALSE)),"")</f>
        <v/>
      </c>
      <c r="X399" s="1" t="str">
        <f>IFERROR(IF(VLOOKUP($A399,EU_Extra!$A:$AD,COLUMN(EU_Extra!W$3),FALSE)=0,"",VLOOKUP($A399,EU_Extra!$A:$AD,COLUMN(EU_Extra!W$3),FALSE)),"")</f>
        <v/>
      </c>
      <c r="Y399" s="1" t="str">
        <f>IFERROR(IF(VLOOKUP($A399,EU_Extra!$A:$AD,COLUMN(EU_Extra!X$3),FALSE)=0,"",VLOOKUP($A399,EU_Extra!$A:$AD,COLUMN(EU_Extra!X$3),FALSE)),"")</f>
        <v/>
      </c>
      <c r="AA399" s="157" t="str">
        <f t="shared" si="92"/>
        <v/>
      </c>
      <c r="AB399" s="3" t="str">
        <f t="shared" si="93"/>
        <v/>
      </c>
      <c r="AC399" s="3"/>
      <c r="AD399" s="3" t="str">
        <f t="shared" si="94"/>
        <v/>
      </c>
      <c r="AE399" s="3" t="str">
        <f t="shared" si="95"/>
        <v/>
      </c>
      <c r="AJ399" s="1" t="str">
        <f>IFERROR(IF(VLOOKUP($A399,EU_Extra!$A:$AD,COLUMN(EU_Extra!AC$3),FALSE)=0,"",VLOOKUP($A399,EU_Extra!$A:$AD,COLUMN(EU_Extra!AC$3),FALSE)),"")</f>
        <v/>
      </c>
      <c r="AK399" s="1" t="str">
        <f>IFERROR(IF(VLOOKUP($A399,EU_Extra!$A:$AD,COLUMN(EU_Extra!AD$3),FALSE)=0,"",VLOOKUP($A399,EU_Extra!$A:$AD,COLUMN(EU_Extra!AD$3),FALSE)),"")</f>
        <v/>
      </c>
    </row>
    <row r="400" spans="2:46">
      <c r="F400" s="1" t="str">
        <f>IFERROR(IF(VLOOKUP($A400,EU_Extra!$A:$AD,COLUMN(EU_Extra!E$3),FALSE)=0,"",VLOOKUP($A400,EU_Extra!$A:$AD,COLUMN(EU_Extra!E$3),FALSE)),"")</f>
        <v/>
      </c>
      <c r="G400" s="1" t="str">
        <f>IFERROR(IF(VLOOKUP($A400,EU_Extra!$A:$AD,COLUMN(EU_Extra!F$3),FALSE)=0,"",VLOOKUP($A400,EU_Extra!$A:$AD,COLUMN(EU_Extra!F$3),FALSE)),"")</f>
        <v/>
      </c>
      <c r="H400" s="1" t="str">
        <f>IFERROR(IF(VLOOKUP($A400,EU_Extra!$A:$AD,COLUMN(EU_Extra!G$3),FALSE)=0,"",VLOOKUP($A400,EU_Extra!$A:$AD,COLUMN(EU_Extra!G$3),FALSE)),"")</f>
        <v/>
      </c>
      <c r="I400" s="1" t="str">
        <f>IFERROR(IF(VLOOKUP($A400,EU_Extra!$A:$AD,COLUMN(EU_Extra!H$3),FALSE)=0,"",VLOOKUP($A400,EU_Extra!$A:$AD,COLUMN(EU_Extra!H$3),FALSE)),"")</f>
        <v/>
      </c>
      <c r="J400" s="1" t="str">
        <f>IFERROR(IF(VLOOKUP($A400,EU_Extra!$A:$AD,COLUMN(EU_Extra!I$3),FALSE)=0,"",VLOOKUP($A400,EU_Extra!$A:$AD,COLUMN(EU_Extra!I$3),FALSE)),"")</f>
        <v/>
      </c>
      <c r="K400" s="1" t="str">
        <f>IFERROR(IF(VLOOKUP($A400,EU_Extra!$A:$AD,COLUMN(EU_Extra!J$3),FALSE)=0,"",VLOOKUP($A400,EU_Extra!$A:$AD,COLUMN(EU_Extra!J$3),FALSE)),"")</f>
        <v/>
      </c>
      <c r="L400" s="1" t="str">
        <f>IFERROR(IF(VLOOKUP($A400,EU_Extra!$A:$AD,COLUMN(EU_Extra!K$3),FALSE)=0,"",VLOOKUP($A400,EU_Extra!$A:$AD,COLUMN(EU_Extra!K$3),FALSE)),"")</f>
        <v/>
      </c>
      <c r="M400" s="1" t="str">
        <f>IFERROR(IF(VLOOKUP($A400,EU_Extra!$A:$AD,COLUMN(EU_Extra!L$3),FALSE)=0,"",VLOOKUP($A400,EU_Extra!$A:$AD,COLUMN(EU_Extra!L$3),FALSE)),"")</f>
        <v/>
      </c>
      <c r="N400" s="1" t="str">
        <f>IFERROR(IF(VLOOKUP($A400,EU_Extra!$A:$AD,COLUMN(EU_Extra!M$3),FALSE)=0,"",VLOOKUP($A400,EU_Extra!$A:$AD,COLUMN(EU_Extra!M$3),FALSE)),"")</f>
        <v/>
      </c>
      <c r="O400" s="1" t="str">
        <f>IFERROR(IF(VLOOKUP($A400,EU_Extra!$A:$AD,COLUMN(EU_Extra!N$3),FALSE)=0,"",VLOOKUP($A400,EU_Extra!$A:$AD,COLUMN(EU_Extra!N$3),FALSE)),"")</f>
        <v/>
      </c>
      <c r="P400" s="1" t="str">
        <f>IFERROR(IF(VLOOKUP($A400,EU_Extra!$A:$AD,COLUMN(EU_Extra!O$3),FALSE)=0,"",VLOOKUP($A400,EU_Extra!$A:$AD,COLUMN(EU_Extra!O$3),FALSE)),"")</f>
        <v/>
      </c>
      <c r="Q400" s="1" t="str">
        <f>IFERROR(IF(VLOOKUP($A400,EU_Extra!$A:$AD,COLUMN(EU_Extra!P$3),FALSE)=0,"",VLOOKUP($A400,EU_Extra!$A:$AD,COLUMN(EU_Extra!P$3),FALSE)),"")</f>
        <v/>
      </c>
      <c r="R400" s="1" t="str">
        <f>IFERROR(IF(VLOOKUP($A400,EU_Extra!$A:$AD,COLUMN(EU_Extra!Q$3),FALSE)=0,"",VLOOKUP($A400,EU_Extra!$A:$AD,COLUMN(EU_Extra!Q$3),FALSE)),"")</f>
        <v/>
      </c>
      <c r="S400" s="1" t="str">
        <f>IFERROR(IF(VLOOKUP($A400,EU_Extra!$A:$AD,COLUMN(EU_Extra!R$3),FALSE)=0,"",VLOOKUP($A400,EU_Extra!$A:$AD,COLUMN(EU_Extra!R$3),FALSE)),"")</f>
        <v/>
      </c>
      <c r="T400" s="1" t="str">
        <f>IFERROR(IF(VLOOKUP($A400,EU_Extra!$A:$AD,COLUMN(EU_Extra!S$3),FALSE)=0,"",VLOOKUP($A400,EU_Extra!$A:$AD,COLUMN(EU_Extra!S$3),FALSE)),"")</f>
        <v/>
      </c>
      <c r="U400" s="1" t="str">
        <f>IFERROR(IF(VLOOKUP($A400,EU_Extra!$A:$AD,COLUMN(EU_Extra!T$3),FALSE)=0,"",VLOOKUP($A400,EU_Extra!$A:$AD,COLUMN(EU_Extra!T$3),FALSE)),"")</f>
        <v/>
      </c>
      <c r="V400" s="1" t="str">
        <f>IFERROR(IF(VLOOKUP($A400,EU_Extra!$A:$AD,COLUMN(EU_Extra!U$3),FALSE)=0,"",VLOOKUP($A400,EU_Extra!$A:$AD,COLUMN(EU_Extra!U$3),FALSE)),"")</f>
        <v/>
      </c>
      <c r="W400" s="1" t="str">
        <f>IFERROR(IF(VLOOKUP($A400,EU_Extra!$A:$AD,COLUMN(EU_Extra!V$3),FALSE)=0,"",VLOOKUP($A400,EU_Extra!$A:$AD,COLUMN(EU_Extra!V$3),FALSE)),"")</f>
        <v/>
      </c>
      <c r="X400" s="1" t="str">
        <f>IFERROR(IF(VLOOKUP($A400,EU_Extra!$A:$AD,COLUMN(EU_Extra!W$3),FALSE)=0,"",VLOOKUP($A400,EU_Extra!$A:$AD,COLUMN(EU_Extra!W$3),FALSE)),"")</f>
        <v/>
      </c>
      <c r="Y400" s="1" t="str">
        <f>IFERROR(IF(VLOOKUP($A400,EU_Extra!$A:$AD,COLUMN(EU_Extra!X$3),FALSE)=0,"",VLOOKUP($A400,EU_Extra!$A:$AD,COLUMN(EU_Extra!X$3),FALSE)),"")</f>
        <v/>
      </c>
      <c r="AA400" s="157" t="str">
        <f t="shared" si="92"/>
        <v/>
      </c>
      <c r="AB400" s="3" t="str">
        <f t="shared" si="93"/>
        <v/>
      </c>
      <c r="AC400" s="3"/>
      <c r="AD400" s="3" t="str">
        <f t="shared" si="94"/>
        <v/>
      </c>
      <c r="AE400" s="3" t="str">
        <f t="shared" si="95"/>
        <v/>
      </c>
      <c r="AJ400" s="1" t="str">
        <f>IFERROR(IF(VLOOKUP($A400,EU_Extra!$A:$AD,COLUMN(EU_Extra!AC$3),FALSE)=0,"",VLOOKUP($A400,EU_Extra!$A:$AD,COLUMN(EU_Extra!AC$3),FALSE)),"")</f>
        <v/>
      </c>
      <c r="AK400" s="1" t="str">
        <f>IFERROR(IF(VLOOKUP($A400,EU_Extra!$A:$AD,COLUMN(EU_Extra!AD$3),FALSE)=0,"",VLOOKUP($A400,EU_Extra!$A:$AD,COLUMN(EU_Extra!AD$3),FALSE)),"")</f>
        <v/>
      </c>
    </row>
    <row r="401" spans="6:37">
      <c r="F401" s="1" t="str">
        <f>IFERROR(IF(VLOOKUP($A401,EU_Extra!$A:$AD,COLUMN(EU_Extra!E$3),FALSE)=0,"",VLOOKUP($A401,EU_Extra!$A:$AD,COLUMN(EU_Extra!E$3),FALSE)),"")</f>
        <v/>
      </c>
      <c r="G401" s="1" t="str">
        <f>IFERROR(IF(VLOOKUP($A401,EU_Extra!$A:$AD,COLUMN(EU_Extra!F$3),FALSE)=0,"",VLOOKUP($A401,EU_Extra!$A:$AD,COLUMN(EU_Extra!F$3),FALSE)),"")</f>
        <v/>
      </c>
      <c r="H401" s="1" t="str">
        <f>IFERROR(IF(VLOOKUP($A401,EU_Extra!$A:$AD,COLUMN(EU_Extra!G$3),FALSE)=0,"",VLOOKUP($A401,EU_Extra!$A:$AD,COLUMN(EU_Extra!G$3),FALSE)),"")</f>
        <v/>
      </c>
      <c r="I401" s="1" t="str">
        <f>IFERROR(IF(VLOOKUP($A401,EU_Extra!$A:$AD,COLUMN(EU_Extra!H$3),FALSE)=0,"",VLOOKUP($A401,EU_Extra!$A:$AD,COLUMN(EU_Extra!H$3),FALSE)),"")</f>
        <v/>
      </c>
      <c r="J401" s="1" t="str">
        <f>IFERROR(IF(VLOOKUP($A401,EU_Extra!$A:$AD,COLUMN(EU_Extra!I$3),FALSE)=0,"",VLOOKUP($A401,EU_Extra!$A:$AD,COLUMN(EU_Extra!I$3),FALSE)),"")</f>
        <v/>
      </c>
      <c r="K401" s="1" t="str">
        <f>IFERROR(IF(VLOOKUP($A401,EU_Extra!$A:$AD,COLUMN(EU_Extra!J$3),FALSE)=0,"",VLOOKUP($A401,EU_Extra!$A:$AD,COLUMN(EU_Extra!J$3),FALSE)),"")</f>
        <v/>
      </c>
      <c r="L401" s="1" t="str">
        <f>IFERROR(IF(VLOOKUP($A401,EU_Extra!$A:$AD,COLUMN(EU_Extra!K$3),FALSE)=0,"",VLOOKUP($A401,EU_Extra!$A:$AD,COLUMN(EU_Extra!K$3),FALSE)),"")</f>
        <v/>
      </c>
      <c r="M401" s="1" t="str">
        <f>IFERROR(IF(VLOOKUP($A401,EU_Extra!$A:$AD,COLUMN(EU_Extra!L$3),FALSE)=0,"",VLOOKUP($A401,EU_Extra!$A:$AD,COLUMN(EU_Extra!L$3),FALSE)),"")</f>
        <v/>
      </c>
      <c r="N401" s="1" t="str">
        <f>IFERROR(IF(VLOOKUP($A401,EU_Extra!$A:$AD,COLUMN(EU_Extra!M$3),FALSE)=0,"",VLOOKUP($A401,EU_Extra!$A:$AD,COLUMN(EU_Extra!M$3),FALSE)),"")</f>
        <v/>
      </c>
      <c r="O401" s="1" t="str">
        <f>IFERROR(IF(VLOOKUP($A401,EU_Extra!$A:$AD,COLUMN(EU_Extra!N$3),FALSE)=0,"",VLOOKUP($A401,EU_Extra!$A:$AD,COLUMN(EU_Extra!N$3),FALSE)),"")</f>
        <v/>
      </c>
      <c r="P401" s="1" t="str">
        <f>IFERROR(IF(VLOOKUP($A401,EU_Extra!$A:$AD,COLUMN(EU_Extra!O$3),FALSE)=0,"",VLOOKUP($A401,EU_Extra!$A:$AD,COLUMN(EU_Extra!O$3),FALSE)),"")</f>
        <v/>
      </c>
      <c r="Q401" s="1" t="str">
        <f>IFERROR(IF(VLOOKUP($A401,EU_Extra!$A:$AD,COLUMN(EU_Extra!P$3),FALSE)=0,"",VLOOKUP($A401,EU_Extra!$A:$AD,COLUMN(EU_Extra!P$3),FALSE)),"")</f>
        <v/>
      </c>
      <c r="R401" s="1" t="str">
        <f>IFERROR(IF(VLOOKUP($A401,EU_Extra!$A:$AD,COLUMN(EU_Extra!Q$3),FALSE)=0,"",VLOOKUP($A401,EU_Extra!$A:$AD,COLUMN(EU_Extra!Q$3),FALSE)),"")</f>
        <v/>
      </c>
      <c r="S401" s="1" t="str">
        <f>IFERROR(IF(VLOOKUP($A401,EU_Extra!$A:$AD,COLUMN(EU_Extra!R$3),FALSE)=0,"",VLOOKUP($A401,EU_Extra!$A:$AD,COLUMN(EU_Extra!R$3),FALSE)),"")</f>
        <v/>
      </c>
      <c r="T401" s="1" t="str">
        <f>IFERROR(IF(VLOOKUP($A401,EU_Extra!$A:$AD,COLUMN(EU_Extra!S$3),FALSE)=0,"",VLOOKUP($A401,EU_Extra!$A:$AD,COLUMN(EU_Extra!S$3),FALSE)),"")</f>
        <v/>
      </c>
      <c r="U401" s="1" t="str">
        <f>IFERROR(IF(VLOOKUP($A401,EU_Extra!$A:$AD,COLUMN(EU_Extra!T$3),FALSE)=0,"",VLOOKUP($A401,EU_Extra!$A:$AD,COLUMN(EU_Extra!T$3),FALSE)),"")</f>
        <v/>
      </c>
      <c r="V401" s="1" t="str">
        <f>IFERROR(IF(VLOOKUP($A401,EU_Extra!$A:$AD,COLUMN(EU_Extra!U$3),FALSE)=0,"",VLOOKUP($A401,EU_Extra!$A:$AD,COLUMN(EU_Extra!U$3),FALSE)),"")</f>
        <v/>
      </c>
      <c r="W401" s="1" t="str">
        <f>IFERROR(IF(VLOOKUP($A401,EU_Extra!$A:$AD,COLUMN(EU_Extra!V$3),FALSE)=0,"",VLOOKUP($A401,EU_Extra!$A:$AD,COLUMN(EU_Extra!V$3),FALSE)),"")</f>
        <v/>
      </c>
      <c r="X401" s="1" t="str">
        <f>IFERROR(IF(VLOOKUP($A401,EU_Extra!$A:$AD,COLUMN(EU_Extra!W$3),FALSE)=0,"",VLOOKUP($A401,EU_Extra!$A:$AD,COLUMN(EU_Extra!W$3),FALSE)),"")</f>
        <v/>
      </c>
      <c r="Y401" s="1" t="str">
        <f>IFERROR(IF(VLOOKUP($A401,EU_Extra!$A:$AD,COLUMN(EU_Extra!X$3),FALSE)=0,"",VLOOKUP($A401,EU_Extra!$A:$AD,COLUMN(EU_Extra!X$3),FALSE)),"")</f>
        <v/>
      </c>
      <c r="AA401" s="157" t="str">
        <f t="shared" si="92"/>
        <v/>
      </c>
      <c r="AB401" s="3" t="str">
        <f t="shared" si="93"/>
        <v/>
      </c>
      <c r="AC401" s="3"/>
      <c r="AD401" s="3" t="str">
        <f t="shared" si="94"/>
        <v/>
      </c>
      <c r="AE401" s="3" t="str">
        <f t="shared" si="95"/>
        <v/>
      </c>
      <c r="AJ401" s="1" t="str">
        <f>IFERROR(IF(VLOOKUP($A401,EU_Extra!$A:$AD,COLUMN(EU_Extra!AC$3),FALSE)=0,"",VLOOKUP($A401,EU_Extra!$A:$AD,COLUMN(EU_Extra!AC$3),FALSE)),"")</f>
        <v/>
      </c>
      <c r="AK401" s="1" t="str">
        <f>IFERROR(IF(VLOOKUP($A401,EU_Extra!$A:$AD,COLUMN(EU_Extra!AD$3),FALSE)=0,"",VLOOKUP($A401,EU_Extra!$A:$AD,COLUMN(EU_Extra!AD$3),FALSE)),"")</f>
        <v/>
      </c>
    </row>
    <row r="402" spans="6:37">
      <c r="F402" s="1" t="str">
        <f>IFERROR(IF(VLOOKUP($A402,EU_Extra!$A:$AD,COLUMN(EU_Extra!E$3),FALSE)=0,"",VLOOKUP($A402,EU_Extra!$A:$AD,COLUMN(EU_Extra!E$3),FALSE)),"")</f>
        <v/>
      </c>
      <c r="G402" s="1" t="str">
        <f>IFERROR(IF(VLOOKUP($A402,EU_Extra!$A:$AD,COLUMN(EU_Extra!F$3),FALSE)=0,"",VLOOKUP($A402,EU_Extra!$A:$AD,COLUMN(EU_Extra!F$3),FALSE)),"")</f>
        <v/>
      </c>
      <c r="H402" s="1" t="str">
        <f>IFERROR(IF(VLOOKUP($A402,EU_Extra!$A:$AD,COLUMN(EU_Extra!G$3),FALSE)=0,"",VLOOKUP($A402,EU_Extra!$A:$AD,COLUMN(EU_Extra!G$3),FALSE)),"")</f>
        <v/>
      </c>
      <c r="I402" s="1" t="str">
        <f>IFERROR(IF(VLOOKUP($A402,EU_Extra!$A:$AD,COLUMN(EU_Extra!H$3),FALSE)=0,"",VLOOKUP($A402,EU_Extra!$A:$AD,COLUMN(EU_Extra!H$3),FALSE)),"")</f>
        <v/>
      </c>
      <c r="J402" s="1" t="str">
        <f>IFERROR(IF(VLOOKUP($A402,EU_Extra!$A:$AD,COLUMN(EU_Extra!I$3),FALSE)=0,"",VLOOKUP($A402,EU_Extra!$A:$AD,COLUMN(EU_Extra!I$3),FALSE)),"")</f>
        <v/>
      </c>
      <c r="K402" s="1" t="str">
        <f>IFERROR(IF(VLOOKUP($A402,EU_Extra!$A:$AD,COLUMN(EU_Extra!J$3),FALSE)=0,"",VLOOKUP($A402,EU_Extra!$A:$AD,COLUMN(EU_Extra!J$3),FALSE)),"")</f>
        <v/>
      </c>
      <c r="L402" s="1" t="str">
        <f>IFERROR(IF(VLOOKUP($A402,EU_Extra!$A:$AD,COLUMN(EU_Extra!K$3),FALSE)=0,"",VLOOKUP($A402,EU_Extra!$A:$AD,COLUMN(EU_Extra!K$3),FALSE)),"")</f>
        <v/>
      </c>
      <c r="M402" s="1" t="str">
        <f>IFERROR(IF(VLOOKUP($A402,EU_Extra!$A:$AD,COLUMN(EU_Extra!L$3),FALSE)=0,"",VLOOKUP($A402,EU_Extra!$A:$AD,COLUMN(EU_Extra!L$3),FALSE)),"")</f>
        <v/>
      </c>
      <c r="N402" s="1" t="str">
        <f>IFERROR(IF(VLOOKUP($A402,EU_Extra!$A:$AD,COLUMN(EU_Extra!M$3),FALSE)=0,"",VLOOKUP($A402,EU_Extra!$A:$AD,COLUMN(EU_Extra!M$3),FALSE)),"")</f>
        <v/>
      </c>
      <c r="O402" s="1" t="str">
        <f>IFERROR(IF(VLOOKUP($A402,EU_Extra!$A:$AD,COLUMN(EU_Extra!N$3),FALSE)=0,"",VLOOKUP($A402,EU_Extra!$A:$AD,COLUMN(EU_Extra!N$3),FALSE)),"")</f>
        <v/>
      </c>
      <c r="P402" s="1" t="str">
        <f>IFERROR(IF(VLOOKUP($A402,EU_Extra!$A:$AD,COLUMN(EU_Extra!O$3),FALSE)=0,"",VLOOKUP($A402,EU_Extra!$A:$AD,COLUMN(EU_Extra!O$3),FALSE)),"")</f>
        <v/>
      </c>
      <c r="Q402" s="1" t="str">
        <f>IFERROR(IF(VLOOKUP($A402,EU_Extra!$A:$AD,COLUMN(EU_Extra!P$3),FALSE)=0,"",VLOOKUP($A402,EU_Extra!$A:$AD,COLUMN(EU_Extra!P$3),FALSE)),"")</f>
        <v/>
      </c>
      <c r="R402" s="1" t="str">
        <f>IFERROR(IF(VLOOKUP($A402,EU_Extra!$A:$AD,COLUMN(EU_Extra!Q$3),FALSE)=0,"",VLOOKUP($A402,EU_Extra!$A:$AD,COLUMN(EU_Extra!Q$3),FALSE)),"")</f>
        <v/>
      </c>
      <c r="S402" s="1" t="str">
        <f>IFERROR(IF(VLOOKUP($A402,EU_Extra!$A:$AD,COLUMN(EU_Extra!R$3),FALSE)=0,"",VLOOKUP($A402,EU_Extra!$A:$AD,COLUMN(EU_Extra!R$3),FALSE)),"")</f>
        <v/>
      </c>
      <c r="T402" s="1" t="str">
        <f>IFERROR(IF(VLOOKUP($A402,EU_Extra!$A:$AD,COLUMN(EU_Extra!S$3),FALSE)=0,"",VLOOKUP($A402,EU_Extra!$A:$AD,COLUMN(EU_Extra!S$3),FALSE)),"")</f>
        <v/>
      </c>
      <c r="U402" s="1" t="str">
        <f>IFERROR(IF(VLOOKUP($A402,EU_Extra!$A:$AD,COLUMN(EU_Extra!T$3),FALSE)=0,"",VLOOKUP($A402,EU_Extra!$A:$AD,COLUMN(EU_Extra!T$3),FALSE)),"")</f>
        <v/>
      </c>
      <c r="V402" s="1" t="str">
        <f>IFERROR(IF(VLOOKUP($A402,EU_Extra!$A:$AD,COLUMN(EU_Extra!U$3),FALSE)=0,"",VLOOKUP($A402,EU_Extra!$A:$AD,COLUMN(EU_Extra!U$3),FALSE)),"")</f>
        <v/>
      </c>
      <c r="W402" s="1" t="str">
        <f>IFERROR(IF(VLOOKUP($A402,EU_Extra!$A:$AD,COLUMN(EU_Extra!V$3),FALSE)=0,"",VLOOKUP($A402,EU_Extra!$A:$AD,COLUMN(EU_Extra!V$3),FALSE)),"")</f>
        <v/>
      </c>
      <c r="X402" s="1" t="str">
        <f>IFERROR(IF(VLOOKUP($A402,EU_Extra!$A:$AD,COLUMN(EU_Extra!W$3),FALSE)=0,"",VLOOKUP($A402,EU_Extra!$A:$AD,COLUMN(EU_Extra!W$3),FALSE)),"")</f>
        <v/>
      </c>
      <c r="Y402" s="1" t="str">
        <f>IFERROR(IF(VLOOKUP($A402,EU_Extra!$A:$AD,COLUMN(EU_Extra!X$3),FALSE)=0,"",VLOOKUP($A402,EU_Extra!$A:$AD,COLUMN(EU_Extra!X$3),FALSE)),"")</f>
        <v/>
      </c>
      <c r="AA402" s="157" t="str">
        <f t="shared" si="92"/>
        <v/>
      </c>
      <c r="AB402" s="3" t="str">
        <f t="shared" si="93"/>
        <v/>
      </c>
      <c r="AC402" s="3"/>
      <c r="AD402" s="3" t="str">
        <f t="shared" si="94"/>
        <v/>
      </c>
      <c r="AE402" s="3" t="str">
        <f t="shared" si="95"/>
        <v/>
      </c>
      <c r="AJ402" s="1" t="str">
        <f>IFERROR(IF(VLOOKUP($A402,EU_Extra!$A:$AD,COLUMN(EU_Extra!AC$3),FALSE)=0,"",VLOOKUP($A402,EU_Extra!$A:$AD,COLUMN(EU_Extra!AC$3),FALSE)),"")</f>
        <v/>
      </c>
      <c r="AK402" s="1" t="str">
        <f>IFERROR(IF(VLOOKUP($A402,EU_Extra!$A:$AD,COLUMN(EU_Extra!AD$3),FALSE)=0,"",VLOOKUP($A402,EU_Extra!$A:$AD,COLUMN(EU_Extra!AD$3),FALSE)),"")</f>
        <v/>
      </c>
    </row>
    <row r="403" spans="6:37">
      <c r="F403" s="1" t="str">
        <f>IFERROR(IF(VLOOKUP($A403,EU_Extra!$A:$AD,COLUMN(EU_Extra!E$3),FALSE)=0,"",VLOOKUP($A403,EU_Extra!$A:$AD,COLUMN(EU_Extra!E$3),FALSE)),"")</f>
        <v/>
      </c>
      <c r="G403" s="1" t="str">
        <f>IFERROR(IF(VLOOKUP($A403,EU_Extra!$A:$AD,COLUMN(EU_Extra!F$3),FALSE)=0,"",VLOOKUP($A403,EU_Extra!$A:$AD,COLUMN(EU_Extra!F$3),FALSE)),"")</f>
        <v/>
      </c>
      <c r="H403" s="1" t="str">
        <f>IFERROR(IF(VLOOKUP($A403,EU_Extra!$A:$AD,COLUMN(EU_Extra!G$3),FALSE)=0,"",VLOOKUP($A403,EU_Extra!$A:$AD,COLUMN(EU_Extra!G$3),FALSE)),"")</f>
        <v/>
      </c>
      <c r="I403" s="1" t="str">
        <f>IFERROR(IF(VLOOKUP($A403,EU_Extra!$A:$AD,COLUMN(EU_Extra!H$3),FALSE)=0,"",VLOOKUP($A403,EU_Extra!$A:$AD,COLUMN(EU_Extra!H$3),FALSE)),"")</f>
        <v/>
      </c>
      <c r="J403" s="1" t="str">
        <f>IFERROR(IF(VLOOKUP($A403,EU_Extra!$A:$AD,COLUMN(EU_Extra!I$3),FALSE)=0,"",VLOOKUP($A403,EU_Extra!$A:$AD,COLUMN(EU_Extra!I$3),FALSE)),"")</f>
        <v/>
      </c>
      <c r="K403" s="1" t="str">
        <f>IFERROR(IF(VLOOKUP($A403,EU_Extra!$A:$AD,COLUMN(EU_Extra!J$3),FALSE)=0,"",VLOOKUP($A403,EU_Extra!$A:$AD,COLUMN(EU_Extra!J$3),FALSE)),"")</f>
        <v/>
      </c>
      <c r="L403" s="1" t="str">
        <f>IFERROR(IF(VLOOKUP($A403,EU_Extra!$A:$AD,COLUMN(EU_Extra!K$3),FALSE)=0,"",VLOOKUP($A403,EU_Extra!$A:$AD,COLUMN(EU_Extra!K$3),FALSE)),"")</f>
        <v/>
      </c>
      <c r="M403" s="1" t="str">
        <f>IFERROR(IF(VLOOKUP($A403,EU_Extra!$A:$AD,COLUMN(EU_Extra!L$3),FALSE)=0,"",VLOOKUP($A403,EU_Extra!$A:$AD,COLUMN(EU_Extra!L$3),FALSE)),"")</f>
        <v/>
      </c>
      <c r="N403" s="1" t="str">
        <f>IFERROR(IF(VLOOKUP($A403,EU_Extra!$A:$AD,COLUMN(EU_Extra!M$3),FALSE)=0,"",VLOOKUP($A403,EU_Extra!$A:$AD,COLUMN(EU_Extra!M$3),FALSE)),"")</f>
        <v/>
      </c>
      <c r="O403" s="1" t="str">
        <f>IFERROR(IF(VLOOKUP($A403,EU_Extra!$A:$AD,COLUMN(EU_Extra!N$3),FALSE)=0,"",VLOOKUP($A403,EU_Extra!$A:$AD,COLUMN(EU_Extra!N$3),FALSE)),"")</f>
        <v/>
      </c>
      <c r="P403" s="1" t="str">
        <f>IFERROR(IF(VLOOKUP($A403,EU_Extra!$A:$AD,COLUMN(EU_Extra!O$3),FALSE)=0,"",VLOOKUP($A403,EU_Extra!$A:$AD,COLUMN(EU_Extra!O$3),FALSE)),"")</f>
        <v/>
      </c>
      <c r="Q403" s="1" t="str">
        <f>IFERROR(IF(VLOOKUP($A403,EU_Extra!$A:$AD,COLUMN(EU_Extra!P$3),FALSE)=0,"",VLOOKUP($A403,EU_Extra!$A:$AD,COLUMN(EU_Extra!P$3),FALSE)),"")</f>
        <v/>
      </c>
      <c r="R403" s="1" t="str">
        <f>IFERROR(IF(VLOOKUP($A403,EU_Extra!$A:$AD,COLUMN(EU_Extra!Q$3),FALSE)=0,"",VLOOKUP($A403,EU_Extra!$A:$AD,COLUMN(EU_Extra!Q$3),FALSE)),"")</f>
        <v/>
      </c>
      <c r="S403" s="1" t="str">
        <f>IFERROR(IF(VLOOKUP($A403,EU_Extra!$A:$AD,COLUMN(EU_Extra!R$3),FALSE)=0,"",VLOOKUP($A403,EU_Extra!$A:$AD,COLUMN(EU_Extra!R$3),FALSE)),"")</f>
        <v/>
      </c>
      <c r="T403" s="1" t="str">
        <f>IFERROR(IF(VLOOKUP($A403,EU_Extra!$A:$AD,COLUMN(EU_Extra!S$3),FALSE)=0,"",VLOOKUP($A403,EU_Extra!$A:$AD,COLUMN(EU_Extra!S$3),FALSE)),"")</f>
        <v/>
      </c>
      <c r="U403" s="1" t="str">
        <f>IFERROR(IF(VLOOKUP($A403,EU_Extra!$A:$AD,COLUMN(EU_Extra!T$3),FALSE)=0,"",VLOOKUP($A403,EU_Extra!$A:$AD,COLUMN(EU_Extra!T$3),FALSE)),"")</f>
        <v/>
      </c>
      <c r="V403" s="1" t="str">
        <f>IFERROR(IF(VLOOKUP($A403,EU_Extra!$A:$AD,COLUMN(EU_Extra!U$3),FALSE)=0,"",VLOOKUP($A403,EU_Extra!$A:$AD,COLUMN(EU_Extra!U$3),FALSE)),"")</f>
        <v/>
      </c>
      <c r="W403" s="1" t="str">
        <f>IFERROR(IF(VLOOKUP($A403,EU_Extra!$A:$AD,COLUMN(EU_Extra!V$3),FALSE)=0,"",VLOOKUP($A403,EU_Extra!$A:$AD,COLUMN(EU_Extra!V$3),FALSE)),"")</f>
        <v/>
      </c>
      <c r="X403" s="1" t="str">
        <f>IFERROR(IF(VLOOKUP($A403,EU_Extra!$A:$AD,COLUMN(EU_Extra!W$3),FALSE)=0,"",VLOOKUP($A403,EU_Extra!$A:$AD,COLUMN(EU_Extra!W$3),FALSE)),"")</f>
        <v/>
      </c>
      <c r="Y403" s="1" t="str">
        <f>IFERROR(IF(VLOOKUP($A403,EU_Extra!$A:$AD,COLUMN(EU_Extra!X$3),FALSE)=0,"",VLOOKUP($A403,EU_Extra!$A:$AD,COLUMN(EU_Extra!X$3),FALSE)),"")</f>
        <v/>
      </c>
      <c r="AA403" s="157" t="str">
        <f t="shared" si="92"/>
        <v/>
      </c>
      <c r="AB403" s="3" t="str">
        <f t="shared" si="93"/>
        <v/>
      </c>
      <c r="AC403" s="3"/>
      <c r="AD403" s="3" t="str">
        <f t="shared" si="94"/>
        <v/>
      </c>
      <c r="AE403" s="3" t="str">
        <f t="shared" si="95"/>
        <v/>
      </c>
      <c r="AJ403" s="1" t="str">
        <f>IFERROR(IF(VLOOKUP($A403,EU_Extra!$A:$AD,COLUMN(EU_Extra!AC$3),FALSE)=0,"",VLOOKUP($A403,EU_Extra!$A:$AD,COLUMN(EU_Extra!AC$3),FALSE)),"")</f>
        <v/>
      </c>
      <c r="AK403" s="1" t="str">
        <f>IFERROR(IF(VLOOKUP($A403,EU_Extra!$A:$AD,COLUMN(EU_Extra!AD$3),FALSE)=0,"",VLOOKUP($A403,EU_Extra!$A:$AD,COLUMN(EU_Extra!AD$3),FALSE)),"")</f>
        <v/>
      </c>
    </row>
    <row r="404" spans="6:37">
      <c r="F404" s="1" t="str">
        <f>IFERROR(IF(VLOOKUP($A404,EU_Extra!$A:$AD,COLUMN(EU_Extra!E$3),FALSE)=0,"",VLOOKUP($A404,EU_Extra!$A:$AD,COLUMN(EU_Extra!E$3),FALSE)),"")</f>
        <v/>
      </c>
      <c r="G404" s="1" t="str">
        <f>IFERROR(IF(VLOOKUP($A404,EU_Extra!$A:$AD,COLUMN(EU_Extra!F$3),FALSE)=0,"",VLOOKUP($A404,EU_Extra!$A:$AD,COLUMN(EU_Extra!F$3),FALSE)),"")</f>
        <v/>
      </c>
      <c r="H404" s="1" t="str">
        <f>IFERROR(IF(VLOOKUP($A404,EU_Extra!$A:$AD,COLUMN(EU_Extra!G$3),FALSE)=0,"",VLOOKUP($A404,EU_Extra!$A:$AD,COLUMN(EU_Extra!G$3),FALSE)),"")</f>
        <v/>
      </c>
      <c r="I404" s="1" t="str">
        <f>IFERROR(IF(VLOOKUP($A404,EU_Extra!$A:$AD,COLUMN(EU_Extra!H$3),FALSE)=0,"",VLOOKUP($A404,EU_Extra!$A:$AD,COLUMN(EU_Extra!H$3),FALSE)),"")</f>
        <v/>
      </c>
      <c r="J404" s="1" t="str">
        <f>IFERROR(IF(VLOOKUP($A404,EU_Extra!$A:$AD,COLUMN(EU_Extra!I$3),FALSE)=0,"",VLOOKUP($A404,EU_Extra!$A:$AD,COLUMN(EU_Extra!I$3),FALSE)),"")</f>
        <v/>
      </c>
      <c r="K404" s="1" t="str">
        <f>IFERROR(IF(VLOOKUP($A404,EU_Extra!$A:$AD,COLUMN(EU_Extra!J$3),FALSE)=0,"",VLOOKUP($A404,EU_Extra!$A:$AD,COLUMN(EU_Extra!J$3),FALSE)),"")</f>
        <v/>
      </c>
      <c r="L404" s="1" t="str">
        <f>IFERROR(IF(VLOOKUP($A404,EU_Extra!$A:$AD,COLUMN(EU_Extra!K$3),FALSE)=0,"",VLOOKUP($A404,EU_Extra!$A:$AD,COLUMN(EU_Extra!K$3),FALSE)),"")</f>
        <v/>
      </c>
      <c r="M404" s="1" t="str">
        <f>IFERROR(IF(VLOOKUP($A404,EU_Extra!$A:$AD,COLUMN(EU_Extra!L$3),FALSE)=0,"",VLOOKUP($A404,EU_Extra!$A:$AD,COLUMN(EU_Extra!L$3),FALSE)),"")</f>
        <v/>
      </c>
      <c r="N404" s="1" t="str">
        <f>IFERROR(IF(VLOOKUP($A404,EU_Extra!$A:$AD,COLUMN(EU_Extra!M$3),FALSE)=0,"",VLOOKUP($A404,EU_Extra!$A:$AD,COLUMN(EU_Extra!M$3),FALSE)),"")</f>
        <v/>
      </c>
      <c r="O404" s="1" t="str">
        <f>IFERROR(IF(VLOOKUP($A404,EU_Extra!$A:$AD,COLUMN(EU_Extra!N$3),FALSE)=0,"",VLOOKUP($A404,EU_Extra!$A:$AD,COLUMN(EU_Extra!N$3),FALSE)),"")</f>
        <v/>
      </c>
      <c r="P404" s="1" t="str">
        <f>IFERROR(IF(VLOOKUP($A404,EU_Extra!$A:$AD,COLUMN(EU_Extra!O$3),FALSE)=0,"",VLOOKUP($A404,EU_Extra!$A:$AD,COLUMN(EU_Extra!O$3),FALSE)),"")</f>
        <v/>
      </c>
      <c r="Q404" s="1" t="str">
        <f>IFERROR(IF(VLOOKUP($A404,EU_Extra!$A:$AD,COLUMN(EU_Extra!P$3),FALSE)=0,"",VLOOKUP($A404,EU_Extra!$A:$AD,COLUMN(EU_Extra!P$3),FALSE)),"")</f>
        <v/>
      </c>
      <c r="R404" s="1" t="str">
        <f>IFERROR(IF(VLOOKUP($A404,EU_Extra!$A:$AD,COLUMN(EU_Extra!Q$3),FALSE)=0,"",VLOOKUP($A404,EU_Extra!$A:$AD,COLUMN(EU_Extra!Q$3),FALSE)),"")</f>
        <v/>
      </c>
      <c r="S404" s="1" t="str">
        <f>IFERROR(IF(VLOOKUP($A404,EU_Extra!$A:$AD,COLUMN(EU_Extra!R$3),FALSE)=0,"",VLOOKUP($A404,EU_Extra!$A:$AD,COLUMN(EU_Extra!R$3),FALSE)),"")</f>
        <v/>
      </c>
      <c r="T404" s="1" t="str">
        <f>IFERROR(IF(VLOOKUP($A404,EU_Extra!$A:$AD,COLUMN(EU_Extra!S$3),FALSE)=0,"",VLOOKUP($A404,EU_Extra!$A:$AD,COLUMN(EU_Extra!S$3),FALSE)),"")</f>
        <v/>
      </c>
      <c r="U404" s="1" t="str">
        <f>IFERROR(IF(VLOOKUP($A404,EU_Extra!$A:$AD,COLUMN(EU_Extra!T$3),FALSE)=0,"",VLOOKUP($A404,EU_Extra!$A:$AD,COLUMN(EU_Extra!T$3),FALSE)),"")</f>
        <v/>
      </c>
      <c r="V404" s="1" t="str">
        <f>IFERROR(IF(VLOOKUP($A404,EU_Extra!$A:$AD,COLUMN(EU_Extra!U$3),FALSE)=0,"",VLOOKUP($A404,EU_Extra!$A:$AD,COLUMN(EU_Extra!U$3),FALSE)),"")</f>
        <v/>
      </c>
      <c r="W404" s="1" t="str">
        <f>IFERROR(IF(VLOOKUP($A404,EU_Extra!$A:$AD,COLUMN(EU_Extra!V$3),FALSE)=0,"",VLOOKUP($A404,EU_Extra!$A:$AD,COLUMN(EU_Extra!V$3),FALSE)),"")</f>
        <v/>
      </c>
      <c r="X404" s="1" t="str">
        <f>IFERROR(IF(VLOOKUP($A404,EU_Extra!$A:$AD,COLUMN(EU_Extra!W$3),FALSE)=0,"",VLOOKUP($A404,EU_Extra!$A:$AD,COLUMN(EU_Extra!W$3),FALSE)),"")</f>
        <v/>
      </c>
      <c r="Y404" s="1" t="str">
        <f>IFERROR(IF(VLOOKUP($A404,EU_Extra!$A:$AD,COLUMN(EU_Extra!X$3),FALSE)=0,"",VLOOKUP($A404,EU_Extra!$A:$AD,COLUMN(EU_Extra!X$3),FALSE)),"")</f>
        <v/>
      </c>
      <c r="AA404" s="157" t="str">
        <f t="shared" si="92"/>
        <v/>
      </c>
      <c r="AB404" s="3" t="str">
        <f t="shared" si="93"/>
        <v/>
      </c>
      <c r="AC404" s="3"/>
      <c r="AD404" s="3" t="str">
        <f t="shared" si="94"/>
        <v/>
      </c>
      <c r="AE404" s="3" t="str">
        <f t="shared" si="95"/>
        <v/>
      </c>
      <c r="AJ404" s="1" t="str">
        <f>IFERROR(IF(VLOOKUP($A404,EU_Extra!$A:$AD,COLUMN(EU_Extra!AC$3),FALSE)=0,"",VLOOKUP($A404,EU_Extra!$A:$AD,COLUMN(EU_Extra!AC$3),FALSE)),"")</f>
        <v/>
      </c>
      <c r="AK404" s="1" t="str">
        <f>IFERROR(IF(VLOOKUP($A404,EU_Extra!$A:$AD,COLUMN(EU_Extra!AD$3),FALSE)=0,"",VLOOKUP($A404,EU_Extra!$A:$AD,COLUMN(EU_Extra!AD$3),FALSE)),"")</f>
        <v/>
      </c>
    </row>
    <row r="405" spans="6:37">
      <c r="F405" s="1" t="str">
        <f>IFERROR(IF(VLOOKUP($A405,EU_Extra!$A:$AD,COLUMN(EU_Extra!E$3),FALSE)=0,"",VLOOKUP($A405,EU_Extra!$A:$AD,COLUMN(EU_Extra!E$3),FALSE)),"")</f>
        <v/>
      </c>
      <c r="G405" s="1" t="str">
        <f>IFERROR(IF(VLOOKUP($A405,EU_Extra!$A:$AD,COLUMN(EU_Extra!F$3),FALSE)=0,"",VLOOKUP($A405,EU_Extra!$A:$AD,COLUMN(EU_Extra!F$3),FALSE)),"")</f>
        <v/>
      </c>
      <c r="H405" s="1" t="str">
        <f>IFERROR(IF(VLOOKUP($A405,EU_Extra!$A:$AD,COLUMN(EU_Extra!G$3),FALSE)=0,"",VLOOKUP($A405,EU_Extra!$A:$AD,COLUMN(EU_Extra!G$3),FALSE)),"")</f>
        <v/>
      </c>
      <c r="I405" s="1" t="str">
        <f>IFERROR(IF(VLOOKUP($A405,EU_Extra!$A:$AD,COLUMN(EU_Extra!H$3),FALSE)=0,"",VLOOKUP($A405,EU_Extra!$A:$AD,COLUMN(EU_Extra!H$3),FALSE)),"")</f>
        <v/>
      </c>
      <c r="J405" s="1" t="str">
        <f>IFERROR(IF(VLOOKUP($A405,EU_Extra!$A:$AD,COLUMN(EU_Extra!I$3),FALSE)=0,"",VLOOKUP($A405,EU_Extra!$A:$AD,COLUMN(EU_Extra!I$3),FALSE)),"")</f>
        <v/>
      </c>
      <c r="K405" s="1" t="str">
        <f>IFERROR(IF(VLOOKUP($A405,EU_Extra!$A:$AD,COLUMN(EU_Extra!J$3),FALSE)=0,"",VLOOKUP($A405,EU_Extra!$A:$AD,COLUMN(EU_Extra!J$3),FALSE)),"")</f>
        <v/>
      </c>
      <c r="L405" s="1" t="str">
        <f>IFERROR(IF(VLOOKUP($A405,EU_Extra!$A:$AD,COLUMN(EU_Extra!K$3),FALSE)=0,"",VLOOKUP($A405,EU_Extra!$A:$AD,COLUMN(EU_Extra!K$3),FALSE)),"")</f>
        <v/>
      </c>
      <c r="M405" s="1" t="str">
        <f>IFERROR(IF(VLOOKUP($A405,EU_Extra!$A:$AD,COLUMN(EU_Extra!L$3),FALSE)=0,"",VLOOKUP($A405,EU_Extra!$A:$AD,COLUMN(EU_Extra!L$3),FALSE)),"")</f>
        <v/>
      </c>
      <c r="N405" s="1" t="str">
        <f>IFERROR(IF(VLOOKUP($A405,EU_Extra!$A:$AD,COLUMN(EU_Extra!M$3),FALSE)=0,"",VLOOKUP($A405,EU_Extra!$A:$AD,COLUMN(EU_Extra!M$3),FALSE)),"")</f>
        <v/>
      </c>
      <c r="O405" s="1" t="str">
        <f>IFERROR(IF(VLOOKUP($A405,EU_Extra!$A:$AD,COLUMN(EU_Extra!N$3),FALSE)=0,"",VLOOKUP($A405,EU_Extra!$A:$AD,COLUMN(EU_Extra!N$3),FALSE)),"")</f>
        <v/>
      </c>
      <c r="P405" s="1" t="str">
        <f>IFERROR(IF(VLOOKUP($A405,EU_Extra!$A:$AD,COLUMN(EU_Extra!O$3),FALSE)=0,"",VLOOKUP($A405,EU_Extra!$A:$AD,COLUMN(EU_Extra!O$3),FALSE)),"")</f>
        <v/>
      </c>
      <c r="Q405" s="1" t="str">
        <f>IFERROR(IF(VLOOKUP($A405,EU_Extra!$A:$AD,COLUMN(EU_Extra!P$3),FALSE)=0,"",VLOOKUP($A405,EU_Extra!$A:$AD,COLUMN(EU_Extra!P$3),FALSE)),"")</f>
        <v/>
      </c>
      <c r="R405" s="1" t="str">
        <f>IFERROR(IF(VLOOKUP($A405,EU_Extra!$A:$AD,COLUMN(EU_Extra!Q$3),FALSE)=0,"",VLOOKUP($A405,EU_Extra!$A:$AD,COLUMN(EU_Extra!Q$3),FALSE)),"")</f>
        <v/>
      </c>
      <c r="S405" s="1" t="str">
        <f>IFERROR(IF(VLOOKUP($A405,EU_Extra!$A:$AD,COLUMN(EU_Extra!R$3),FALSE)=0,"",VLOOKUP($A405,EU_Extra!$A:$AD,COLUMN(EU_Extra!R$3),FALSE)),"")</f>
        <v/>
      </c>
      <c r="T405" s="1" t="str">
        <f>IFERROR(IF(VLOOKUP($A405,EU_Extra!$A:$AD,COLUMN(EU_Extra!S$3),FALSE)=0,"",VLOOKUP($A405,EU_Extra!$A:$AD,COLUMN(EU_Extra!S$3),FALSE)),"")</f>
        <v/>
      </c>
      <c r="U405" s="1" t="str">
        <f>IFERROR(IF(VLOOKUP($A405,EU_Extra!$A:$AD,COLUMN(EU_Extra!T$3),FALSE)=0,"",VLOOKUP($A405,EU_Extra!$A:$AD,COLUMN(EU_Extra!T$3),FALSE)),"")</f>
        <v/>
      </c>
      <c r="V405" s="1" t="str">
        <f>IFERROR(IF(VLOOKUP($A405,EU_Extra!$A:$AD,COLUMN(EU_Extra!U$3),FALSE)=0,"",VLOOKUP($A405,EU_Extra!$A:$AD,COLUMN(EU_Extra!U$3),FALSE)),"")</f>
        <v/>
      </c>
      <c r="W405" s="1" t="str">
        <f>IFERROR(IF(VLOOKUP($A405,EU_Extra!$A:$AD,COLUMN(EU_Extra!V$3),FALSE)=0,"",VLOOKUP($A405,EU_Extra!$A:$AD,COLUMN(EU_Extra!V$3),FALSE)),"")</f>
        <v/>
      </c>
      <c r="X405" s="1" t="str">
        <f>IFERROR(IF(VLOOKUP($A405,EU_Extra!$A:$AD,COLUMN(EU_Extra!W$3),FALSE)=0,"",VLOOKUP($A405,EU_Extra!$A:$AD,COLUMN(EU_Extra!W$3),FALSE)),"")</f>
        <v/>
      </c>
      <c r="Y405" s="1" t="str">
        <f>IFERROR(IF(VLOOKUP($A405,EU_Extra!$A:$AD,COLUMN(EU_Extra!X$3),FALSE)=0,"",VLOOKUP($A405,EU_Extra!$A:$AD,COLUMN(EU_Extra!X$3),FALSE)),"")</f>
        <v/>
      </c>
      <c r="AA405" s="157" t="str">
        <f t="shared" si="92"/>
        <v/>
      </c>
      <c r="AB405" s="3" t="str">
        <f t="shared" si="93"/>
        <v/>
      </c>
      <c r="AC405" s="3"/>
      <c r="AD405" s="3" t="str">
        <f t="shared" si="94"/>
        <v/>
      </c>
      <c r="AE405" s="3" t="str">
        <f t="shared" si="95"/>
        <v/>
      </c>
      <c r="AJ405" s="1" t="str">
        <f>IFERROR(IF(VLOOKUP($A405,EU_Extra!$A:$AD,COLUMN(EU_Extra!AC$3),FALSE)=0,"",VLOOKUP($A405,EU_Extra!$A:$AD,COLUMN(EU_Extra!AC$3),FALSE)),"")</f>
        <v/>
      </c>
      <c r="AK405" s="1" t="str">
        <f>IFERROR(IF(VLOOKUP($A405,EU_Extra!$A:$AD,COLUMN(EU_Extra!AD$3),FALSE)=0,"",VLOOKUP($A405,EU_Extra!$A:$AD,COLUMN(EU_Extra!AD$3),FALSE)),"")</f>
        <v/>
      </c>
    </row>
    <row r="406" spans="6:37">
      <c r="F406" s="1" t="str">
        <f>IFERROR(IF(VLOOKUP($A406,EU_Extra!$A:$AD,COLUMN(EU_Extra!E$3),FALSE)=0,"",VLOOKUP($A406,EU_Extra!$A:$AD,COLUMN(EU_Extra!E$3),FALSE)),"")</f>
        <v/>
      </c>
      <c r="G406" s="1" t="str">
        <f>IFERROR(IF(VLOOKUP($A406,EU_Extra!$A:$AD,COLUMN(EU_Extra!F$3),FALSE)=0,"",VLOOKUP($A406,EU_Extra!$A:$AD,COLUMN(EU_Extra!F$3),FALSE)),"")</f>
        <v/>
      </c>
      <c r="H406" s="1" t="str">
        <f>IFERROR(IF(VLOOKUP($A406,EU_Extra!$A:$AD,COLUMN(EU_Extra!G$3),FALSE)=0,"",VLOOKUP($A406,EU_Extra!$A:$AD,COLUMN(EU_Extra!G$3),FALSE)),"")</f>
        <v/>
      </c>
      <c r="I406" s="1" t="str">
        <f>IFERROR(IF(VLOOKUP($A406,EU_Extra!$A:$AD,COLUMN(EU_Extra!H$3),FALSE)=0,"",VLOOKUP($A406,EU_Extra!$A:$AD,COLUMN(EU_Extra!H$3),FALSE)),"")</f>
        <v/>
      </c>
      <c r="J406" s="1" t="str">
        <f>IFERROR(IF(VLOOKUP($A406,EU_Extra!$A:$AD,COLUMN(EU_Extra!I$3),FALSE)=0,"",VLOOKUP($A406,EU_Extra!$A:$AD,COLUMN(EU_Extra!I$3),FALSE)),"")</f>
        <v/>
      </c>
      <c r="K406" s="1" t="str">
        <f>IFERROR(IF(VLOOKUP($A406,EU_Extra!$A:$AD,COLUMN(EU_Extra!J$3),FALSE)=0,"",VLOOKUP($A406,EU_Extra!$A:$AD,COLUMN(EU_Extra!J$3),FALSE)),"")</f>
        <v/>
      </c>
      <c r="L406" s="1" t="str">
        <f>IFERROR(IF(VLOOKUP($A406,EU_Extra!$A:$AD,COLUMN(EU_Extra!K$3),FALSE)=0,"",VLOOKUP($A406,EU_Extra!$A:$AD,COLUMN(EU_Extra!K$3),FALSE)),"")</f>
        <v/>
      </c>
      <c r="M406" s="1" t="str">
        <f>IFERROR(IF(VLOOKUP($A406,EU_Extra!$A:$AD,COLUMN(EU_Extra!L$3),FALSE)=0,"",VLOOKUP($A406,EU_Extra!$A:$AD,COLUMN(EU_Extra!L$3),FALSE)),"")</f>
        <v/>
      </c>
      <c r="N406" s="1" t="str">
        <f>IFERROR(IF(VLOOKUP($A406,EU_Extra!$A:$AD,COLUMN(EU_Extra!M$3),FALSE)=0,"",VLOOKUP($A406,EU_Extra!$A:$AD,COLUMN(EU_Extra!M$3),FALSE)),"")</f>
        <v/>
      </c>
      <c r="O406" s="1" t="str">
        <f>IFERROR(IF(VLOOKUP($A406,EU_Extra!$A:$AD,COLUMN(EU_Extra!N$3),FALSE)=0,"",VLOOKUP($A406,EU_Extra!$A:$AD,COLUMN(EU_Extra!N$3),FALSE)),"")</f>
        <v/>
      </c>
      <c r="P406" s="1" t="str">
        <f>IFERROR(IF(VLOOKUP($A406,EU_Extra!$A:$AD,COLUMN(EU_Extra!O$3),FALSE)=0,"",VLOOKUP($A406,EU_Extra!$A:$AD,COLUMN(EU_Extra!O$3),FALSE)),"")</f>
        <v/>
      </c>
      <c r="Q406" s="1" t="str">
        <f>IFERROR(IF(VLOOKUP($A406,EU_Extra!$A:$AD,COLUMN(EU_Extra!P$3),FALSE)=0,"",VLOOKUP($A406,EU_Extra!$A:$AD,COLUMN(EU_Extra!P$3),FALSE)),"")</f>
        <v/>
      </c>
      <c r="R406" s="1" t="str">
        <f>IFERROR(IF(VLOOKUP($A406,EU_Extra!$A:$AD,COLUMN(EU_Extra!Q$3),FALSE)=0,"",VLOOKUP($A406,EU_Extra!$A:$AD,COLUMN(EU_Extra!Q$3),FALSE)),"")</f>
        <v/>
      </c>
      <c r="S406" s="1" t="str">
        <f>IFERROR(IF(VLOOKUP($A406,EU_Extra!$A:$AD,COLUMN(EU_Extra!R$3),FALSE)=0,"",VLOOKUP($A406,EU_Extra!$A:$AD,COLUMN(EU_Extra!R$3),FALSE)),"")</f>
        <v/>
      </c>
      <c r="T406" s="1" t="str">
        <f>IFERROR(IF(VLOOKUP($A406,EU_Extra!$A:$AD,COLUMN(EU_Extra!S$3),FALSE)=0,"",VLOOKUP($A406,EU_Extra!$A:$AD,COLUMN(EU_Extra!S$3),FALSE)),"")</f>
        <v/>
      </c>
      <c r="U406" s="1" t="str">
        <f>IFERROR(IF(VLOOKUP($A406,EU_Extra!$A:$AD,COLUMN(EU_Extra!T$3),FALSE)=0,"",VLOOKUP($A406,EU_Extra!$A:$AD,COLUMN(EU_Extra!T$3),FALSE)),"")</f>
        <v/>
      </c>
      <c r="V406" s="1" t="str">
        <f>IFERROR(IF(VLOOKUP($A406,EU_Extra!$A:$AD,COLUMN(EU_Extra!U$3),FALSE)=0,"",VLOOKUP($A406,EU_Extra!$A:$AD,COLUMN(EU_Extra!U$3),FALSE)),"")</f>
        <v/>
      </c>
      <c r="W406" s="1" t="str">
        <f>IFERROR(IF(VLOOKUP($A406,EU_Extra!$A:$AD,COLUMN(EU_Extra!V$3),FALSE)=0,"",VLOOKUP($A406,EU_Extra!$A:$AD,COLUMN(EU_Extra!V$3),FALSE)),"")</f>
        <v/>
      </c>
      <c r="X406" s="1" t="str">
        <f>IFERROR(IF(VLOOKUP($A406,EU_Extra!$A:$AD,COLUMN(EU_Extra!W$3),FALSE)=0,"",VLOOKUP($A406,EU_Extra!$A:$AD,COLUMN(EU_Extra!W$3),FALSE)),"")</f>
        <v/>
      </c>
      <c r="Y406" s="1" t="str">
        <f>IFERROR(IF(VLOOKUP($A406,EU_Extra!$A:$AD,COLUMN(EU_Extra!X$3),FALSE)=0,"",VLOOKUP($A406,EU_Extra!$A:$AD,COLUMN(EU_Extra!X$3),FALSE)),"")</f>
        <v/>
      </c>
      <c r="AA406" s="157" t="str">
        <f t="shared" si="92"/>
        <v/>
      </c>
      <c r="AB406" s="3" t="str">
        <f t="shared" si="93"/>
        <v/>
      </c>
      <c r="AC406" s="3"/>
      <c r="AD406" s="3" t="str">
        <f t="shared" si="94"/>
        <v/>
      </c>
      <c r="AE406" s="3" t="str">
        <f t="shared" si="95"/>
        <v/>
      </c>
      <c r="AJ406" s="1" t="str">
        <f>IFERROR(IF(VLOOKUP($A406,EU_Extra!$A:$AD,COLUMN(EU_Extra!AC$3),FALSE)=0,"",VLOOKUP($A406,EU_Extra!$A:$AD,COLUMN(EU_Extra!AC$3),FALSE)),"")</f>
        <v/>
      </c>
      <c r="AK406" s="1" t="str">
        <f>IFERROR(IF(VLOOKUP($A406,EU_Extra!$A:$AD,COLUMN(EU_Extra!AD$3),FALSE)=0,"",VLOOKUP($A406,EU_Extra!$A:$AD,COLUMN(EU_Extra!AD$3),FALSE)),"")</f>
        <v/>
      </c>
    </row>
    <row r="407" spans="6:37">
      <c r="F407" s="1" t="str">
        <f>IFERROR(IF(VLOOKUP($A407,EU_Extra!$A:$AD,COLUMN(EU_Extra!E$3),FALSE)=0,"",VLOOKUP($A407,EU_Extra!$A:$AD,COLUMN(EU_Extra!E$3),FALSE)),"")</f>
        <v/>
      </c>
      <c r="G407" s="1" t="str">
        <f>IFERROR(IF(VLOOKUP($A407,EU_Extra!$A:$AD,COLUMN(EU_Extra!F$3),FALSE)=0,"",VLOOKUP($A407,EU_Extra!$A:$AD,COLUMN(EU_Extra!F$3),FALSE)),"")</f>
        <v/>
      </c>
      <c r="H407" s="1" t="str">
        <f>IFERROR(IF(VLOOKUP($A407,EU_Extra!$A:$AD,COLUMN(EU_Extra!G$3),FALSE)=0,"",VLOOKUP($A407,EU_Extra!$A:$AD,COLUMN(EU_Extra!G$3),FALSE)),"")</f>
        <v/>
      </c>
      <c r="I407" s="1" t="str">
        <f>IFERROR(IF(VLOOKUP($A407,EU_Extra!$A:$AD,COLUMN(EU_Extra!H$3),FALSE)=0,"",VLOOKUP($A407,EU_Extra!$A:$AD,COLUMN(EU_Extra!H$3),FALSE)),"")</f>
        <v/>
      </c>
      <c r="J407" s="1" t="str">
        <f>IFERROR(IF(VLOOKUP($A407,EU_Extra!$A:$AD,COLUMN(EU_Extra!I$3),FALSE)=0,"",VLOOKUP($A407,EU_Extra!$A:$AD,COLUMN(EU_Extra!I$3),FALSE)),"")</f>
        <v/>
      </c>
      <c r="K407" s="1" t="str">
        <f>IFERROR(IF(VLOOKUP($A407,EU_Extra!$A:$AD,COLUMN(EU_Extra!J$3),FALSE)=0,"",VLOOKUP($A407,EU_Extra!$A:$AD,COLUMN(EU_Extra!J$3),FALSE)),"")</f>
        <v/>
      </c>
      <c r="L407" s="1" t="str">
        <f>IFERROR(IF(VLOOKUP($A407,EU_Extra!$A:$AD,COLUMN(EU_Extra!K$3),FALSE)=0,"",VLOOKUP($A407,EU_Extra!$A:$AD,COLUMN(EU_Extra!K$3),FALSE)),"")</f>
        <v/>
      </c>
      <c r="M407" s="1" t="str">
        <f>IFERROR(IF(VLOOKUP($A407,EU_Extra!$A:$AD,COLUMN(EU_Extra!L$3),FALSE)=0,"",VLOOKUP($A407,EU_Extra!$A:$AD,COLUMN(EU_Extra!L$3),FALSE)),"")</f>
        <v/>
      </c>
      <c r="N407" s="1" t="str">
        <f>IFERROR(IF(VLOOKUP($A407,EU_Extra!$A:$AD,COLUMN(EU_Extra!M$3),FALSE)=0,"",VLOOKUP($A407,EU_Extra!$A:$AD,COLUMN(EU_Extra!M$3),FALSE)),"")</f>
        <v/>
      </c>
      <c r="O407" s="1" t="str">
        <f>IFERROR(IF(VLOOKUP($A407,EU_Extra!$A:$AD,COLUMN(EU_Extra!N$3),FALSE)=0,"",VLOOKUP($A407,EU_Extra!$A:$AD,COLUMN(EU_Extra!N$3),FALSE)),"")</f>
        <v/>
      </c>
      <c r="P407" s="1" t="str">
        <f>IFERROR(IF(VLOOKUP($A407,EU_Extra!$A:$AD,COLUMN(EU_Extra!O$3),FALSE)=0,"",VLOOKUP($A407,EU_Extra!$A:$AD,COLUMN(EU_Extra!O$3),FALSE)),"")</f>
        <v/>
      </c>
      <c r="Q407" s="1" t="str">
        <f>IFERROR(IF(VLOOKUP($A407,EU_Extra!$A:$AD,COLUMN(EU_Extra!P$3),FALSE)=0,"",VLOOKUP($A407,EU_Extra!$A:$AD,COLUMN(EU_Extra!P$3),FALSE)),"")</f>
        <v/>
      </c>
      <c r="R407" s="1" t="str">
        <f>IFERROR(IF(VLOOKUP($A407,EU_Extra!$A:$AD,COLUMN(EU_Extra!Q$3),FALSE)=0,"",VLOOKUP($A407,EU_Extra!$A:$AD,COLUMN(EU_Extra!Q$3),FALSE)),"")</f>
        <v/>
      </c>
      <c r="S407" s="1" t="str">
        <f>IFERROR(IF(VLOOKUP($A407,EU_Extra!$A:$AD,COLUMN(EU_Extra!R$3),FALSE)=0,"",VLOOKUP($A407,EU_Extra!$A:$AD,COLUMN(EU_Extra!R$3),FALSE)),"")</f>
        <v/>
      </c>
      <c r="T407" s="1" t="str">
        <f>IFERROR(IF(VLOOKUP($A407,EU_Extra!$A:$AD,COLUMN(EU_Extra!S$3),FALSE)=0,"",VLOOKUP($A407,EU_Extra!$A:$AD,COLUMN(EU_Extra!S$3),FALSE)),"")</f>
        <v/>
      </c>
      <c r="U407" s="1" t="str">
        <f>IFERROR(IF(VLOOKUP($A407,EU_Extra!$A:$AD,COLUMN(EU_Extra!T$3),FALSE)=0,"",VLOOKUP($A407,EU_Extra!$A:$AD,COLUMN(EU_Extra!T$3),FALSE)),"")</f>
        <v/>
      </c>
      <c r="V407" s="1" t="str">
        <f>IFERROR(IF(VLOOKUP($A407,EU_Extra!$A:$AD,COLUMN(EU_Extra!U$3),FALSE)=0,"",VLOOKUP($A407,EU_Extra!$A:$AD,COLUMN(EU_Extra!U$3),FALSE)),"")</f>
        <v/>
      </c>
      <c r="W407" s="1" t="str">
        <f>IFERROR(IF(VLOOKUP($A407,EU_Extra!$A:$AD,COLUMN(EU_Extra!V$3),FALSE)=0,"",VLOOKUP($A407,EU_Extra!$A:$AD,COLUMN(EU_Extra!V$3),FALSE)),"")</f>
        <v/>
      </c>
      <c r="X407" s="1" t="str">
        <f>IFERROR(IF(VLOOKUP($A407,EU_Extra!$A:$AD,COLUMN(EU_Extra!W$3),FALSE)=0,"",VLOOKUP($A407,EU_Extra!$A:$AD,COLUMN(EU_Extra!W$3),FALSE)),"")</f>
        <v/>
      </c>
      <c r="Y407" s="1" t="str">
        <f>IFERROR(IF(VLOOKUP($A407,EU_Extra!$A:$AD,COLUMN(EU_Extra!X$3),FALSE)=0,"",VLOOKUP($A407,EU_Extra!$A:$AD,COLUMN(EU_Extra!X$3),FALSE)),"")</f>
        <v/>
      </c>
      <c r="AA407" s="157" t="str">
        <f t="shared" si="92"/>
        <v/>
      </c>
      <c r="AB407" s="3" t="str">
        <f t="shared" si="93"/>
        <v/>
      </c>
      <c r="AC407" s="3"/>
      <c r="AD407" s="3" t="str">
        <f t="shared" si="94"/>
        <v/>
      </c>
      <c r="AE407" s="3" t="str">
        <f t="shared" si="95"/>
        <v/>
      </c>
      <c r="AJ407" s="1" t="str">
        <f>IFERROR(IF(VLOOKUP($A407,EU_Extra!$A:$AD,COLUMN(EU_Extra!AC$3),FALSE)=0,"",VLOOKUP($A407,EU_Extra!$A:$AD,COLUMN(EU_Extra!AC$3),FALSE)),"")</f>
        <v/>
      </c>
      <c r="AK407" s="1" t="str">
        <f>IFERROR(IF(VLOOKUP($A407,EU_Extra!$A:$AD,COLUMN(EU_Extra!AD$3),FALSE)=0,"",VLOOKUP($A407,EU_Extra!$A:$AD,COLUMN(EU_Extra!AD$3),FALSE)),"")</f>
        <v/>
      </c>
    </row>
    <row r="408" spans="6:37">
      <c r="F408" s="1" t="str">
        <f>IFERROR(IF(VLOOKUP($A408,EU_Extra!$A:$AD,COLUMN(EU_Extra!E$3),FALSE)=0,"",VLOOKUP($A408,EU_Extra!$A:$AD,COLUMN(EU_Extra!E$3),FALSE)),"")</f>
        <v/>
      </c>
      <c r="G408" s="1" t="str">
        <f>IFERROR(IF(VLOOKUP($A408,EU_Extra!$A:$AD,COLUMN(EU_Extra!F$3),FALSE)=0,"",VLOOKUP($A408,EU_Extra!$A:$AD,COLUMN(EU_Extra!F$3),FALSE)),"")</f>
        <v/>
      </c>
      <c r="H408" s="1" t="str">
        <f>IFERROR(IF(VLOOKUP($A408,EU_Extra!$A:$AD,COLUMN(EU_Extra!G$3),FALSE)=0,"",VLOOKUP($A408,EU_Extra!$A:$AD,COLUMN(EU_Extra!G$3),FALSE)),"")</f>
        <v/>
      </c>
      <c r="I408" s="1" t="str">
        <f>IFERROR(IF(VLOOKUP($A408,EU_Extra!$A:$AD,COLUMN(EU_Extra!H$3),FALSE)=0,"",VLOOKUP($A408,EU_Extra!$A:$AD,COLUMN(EU_Extra!H$3),FALSE)),"")</f>
        <v/>
      </c>
      <c r="J408" s="1" t="str">
        <f>IFERROR(IF(VLOOKUP($A408,EU_Extra!$A:$AD,COLUMN(EU_Extra!I$3),FALSE)=0,"",VLOOKUP($A408,EU_Extra!$A:$AD,COLUMN(EU_Extra!I$3),FALSE)),"")</f>
        <v/>
      </c>
      <c r="K408" s="1" t="str">
        <f>IFERROR(IF(VLOOKUP($A408,EU_Extra!$A:$AD,COLUMN(EU_Extra!J$3),FALSE)=0,"",VLOOKUP($A408,EU_Extra!$A:$AD,COLUMN(EU_Extra!J$3),FALSE)),"")</f>
        <v/>
      </c>
      <c r="L408" s="1" t="str">
        <f>IFERROR(IF(VLOOKUP($A408,EU_Extra!$A:$AD,COLUMN(EU_Extra!K$3),FALSE)=0,"",VLOOKUP($A408,EU_Extra!$A:$AD,COLUMN(EU_Extra!K$3),FALSE)),"")</f>
        <v/>
      </c>
      <c r="M408" s="1" t="str">
        <f>IFERROR(IF(VLOOKUP($A408,EU_Extra!$A:$AD,COLUMN(EU_Extra!L$3),FALSE)=0,"",VLOOKUP($A408,EU_Extra!$A:$AD,COLUMN(EU_Extra!L$3),FALSE)),"")</f>
        <v/>
      </c>
      <c r="N408" s="1" t="str">
        <f>IFERROR(IF(VLOOKUP($A408,EU_Extra!$A:$AD,COLUMN(EU_Extra!M$3),FALSE)=0,"",VLOOKUP($A408,EU_Extra!$A:$AD,COLUMN(EU_Extra!M$3),FALSE)),"")</f>
        <v/>
      </c>
      <c r="O408" s="1" t="str">
        <f>IFERROR(IF(VLOOKUP($A408,EU_Extra!$A:$AD,COLUMN(EU_Extra!N$3),FALSE)=0,"",VLOOKUP($A408,EU_Extra!$A:$AD,COLUMN(EU_Extra!N$3),FALSE)),"")</f>
        <v/>
      </c>
      <c r="P408" s="1" t="str">
        <f>IFERROR(IF(VLOOKUP($A408,EU_Extra!$A:$AD,COLUMN(EU_Extra!O$3),FALSE)=0,"",VLOOKUP($A408,EU_Extra!$A:$AD,COLUMN(EU_Extra!O$3),FALSE)),"")</f>
        <v/>
      </c>
      <c r="Q408" s="1" t="str">
        <f>IFERROR(IF(VLOOKUP($A408,EU_Extra!$A:$AD,COLUMN(EU_Extra!P$3),FALSE)=0,"",VLOOKUP($A408,EU_Extra!$A:$AD,COLUMN(EU_Extra!P$3),FALSE)),"")</f>
        <v/>
      </c>
      <c r="R408" s="1" t="str">
        <f>IFERROR(IF(VLOOKUP($A408,EU_Extra!$A:$AD,COLUMN(EU_Extra!Q$3),FALSE)=0,"",VLOOKUP($A408,EU_Extra!$A:$AD,COLUMN(EU_Extra!Q$3),FALSE)),"")</f>
        <v/>
      </c>
      <c r="S408" s="1" t="str">
        <f>IFERROR(IF(VLOOKUP($A408,EU_Extra!$A:$AD,COLUMN(EU_Extra!R$3),FALSE)=0,"",VLOOKUP($A408,EU_Extra!$A:$AD,COLUMN(EU_Extra!R$3),FALSE)),"")</f>
        <v/>
      </c>
      <c r="T408" s="1" t="str">
        <f>IFERROR(IF(VLOOKUP($A408,EU_Extra!$A:$AD,COLUMN(EU_Extra!S$3),FALSE)=0,"",VLOOKUP($A408,EU_Extra!$A:$AD,COLUMN(EU_Extra!S$3),FALSE)),"")</f>
        <v/>
      </c>
      <c r="U408" s="1" t="str">
        <f>IFERROR(IF(VLOOKUP($A408,EU_Extra!$A:$AD,COLUMN(EU_Extra!T$3),FALSE)=0,"",VLOOKUP($A408,EU_Extra!$A:$AD,COLUMN(EU_Extra!T$3),FALSE)),"")</f>
        <v/>
      </c>
      <c r="V408" s="1" t="str">
        <f>IFERROR(IF(VLOOKUP($A408,EU_Extra!$A:$AD,COLUMN(EU_Extra!U$3),FALSE)=0,"",VLOOKUP($A408,EU_Extra!$A:$AD,COLUMN(EU_Extra!U$3),FALSE)),"")</f>
        <v/>
      </c>
      <c r="W408" s="1" t="str">
        <f>IFERROR(IF(VLOOKUP($A408,EU_Extra!$A:$AD,COLUMN(EU_Extra!V$3),FALSE)=0,"",VLOOKUP($A408,EU_Extra!$A:$AD,COLUMN(EU_Extra!V$3),FALSE)),"")</f>
        <v/>
      </c>
      <c r="X408" s="1" t="str">
        <f>IFERROR(IF(VLOOKUP($A408,EU_Extra!$A:$AD,COLUMN(EU_Extra!W$3),FALSE)=0,"",VLOOKUP($A408,EU_Extra!$A:$AD,COLUMN(EU_Extra!W$3),FALSE)),"")</f>
        <v/>
      </c>
      <c r="Y408" s="1" t="str">
        <f>IFERROR(IF(VLOOKUP($A408,EU_Extra!$A:$AD,COLUMN(EU_Extra!X$3),FALSE)=0,"",VLOOKUP($A408,EU_Extra!$A:$AD,COLUMN(EU_Extra!X$3),FALSE)),"")</f>
        <v/>
      </c>
      <c r="AA408" s="157" t="str">
        <f t="shared" si="92"/>
        <v/>
      </c>
      <c r="AB408" s="3" t="str">
        <f t="shared" si="93"/>
        <v/>
      </c>
      <c r="AC408" s="3"/>
      <c r="AD408" s="3" t="str">
        <f t="shared" si="94"/>
        <v/>
      </c>
      <c r="AE408" s="3" t="str">
        <f t="shared" si="95"/>
        <v/>
      </c>
      <c r="AJ408" s="1" t="str">
        <f>IFERROR(IF(VLOOKUP($A408,EU_Extra!$A:$AD,COLUMN(EU_Extra!AC$3),FALSE)=0,"",VLOOKUP($A408,EU_Extra!$A:$AD,COLUMN(EU_Extra!AC$3),FALSE)),"")</f>
        <v/>
      </c>
      <c r="AK408" s="1" t="str">
        <f>IFERROR(IF(VLOOKUP($A408,EU_Extra!$A:$AD,COLUMN(EU_Extra!AD$3),FALSE)=0,"",VLOOKUP($A408,EU_Extra!$A:$AD,COLUMN(EU_Extra!AD$3),FALSE)),"")</f>
        <v/>
      </c>
    </row>
    <row r="409" spans="6:37">
      <c r="F409" s="1" t="str">
        <f>IFERROR(IF(VLOOKUP($A409,EU_Extra!$A:$AD,COLUMN(EU_Extra!E$3),FALSE)=0,"",VLOOKUP($A409,EU_Extra!$A:$AD,COLUMN(EU_Extra!E$3),FALSE)),"")</f>
        <v/>
      </c>
      <c r="G409" s="1" t="str">
        <f>IFERROR(IF(VLOOKUP($A409,EU_Extra!$A:$AD,COLUMN(EU_Extra!F$3),FALSE)=0,"",VLOOKUP($A409,EU_Extra!$A:$AD,COLUMN(EU_Extra!F$3),FALSE)),"")</f>
        <v/>
      </c>
      <c r="H409" s="1" t="str">
        <f>IFERROR(IF(VLOOKUP($A409,EU_Extra!$A:$AD,COLUMN(EU_Extra!G$3),FALSE)=0,"",VLOOKUP($A409,EU_Extra!$A:$AD,COLUMN(EU_Extra!G$3),FALSE)),"")</f>
        <v/>
      </c>
      <c r="I409" s="1" t="str">
        <f>IFERROR(IF(VLOOKUP($A409,EU_Extra!$A:$AD,COLUMN(EU_Extra!H$3),FALSE)=0,"",VLOOKUP($A409,EU_Extra!$A:$AD,COLUMN(EU_Extra!H$3),FALSE)),"")</f>
        <v/>
      </c>
      <c r="J409" s="1" t="str">
        <f>IFERROR(IF(VLOOKUP($A409,EU_Extra!$A:$AD,COLUMN(EU_Extra!I$3),FALSE)=0,"",VLOOKUP($A409,EU_Extra!$A:$AD,COLUMN(EU_Extra!I$3),FALSE)),"")</f>
        <v/>
      </c>
      <c r="K409" s="1" t="str">
        <f>IFERROR(IF(VLOOKUP($A409,EU_Extra!$A:$AD,COLUMN(EU_Extra!J$3),FALSE)=0,"",VLOOKUP($A409,EU_Extra!$A:$AD,COLUMN(EU_Extra!J$3),FALSE)),"")</f>
        <v/>
      </c>
      <c r="L409" s="1" t="str">
        <f>IFERROR(IF(VLOOKUP($A409,EU_Extra!$A:$AD,COLUMN(EU_Extra!K$3),FALSE)=0,"",VLOOKUP($A409,EU_Extra!$A:$AD,COLUMN(EU_Extra!K$3),FALSE)),"")</f>
        <v/>
      </c>
      <c r="M409" s="1" t="str">
        <f>IFERROR(IF(VLOOKUP($A409,EU_Extra!$A:$AD,COLUMN(EU_Extra!L$3),FALSE)=0,"",VLOOKUP($A409,EU_Extra!$A:$AD,COLUMN(EU_Extra!L$3),FALSE)),"")</f>
        <v/>
      </c>
      <c r="N409" s="1" t="str">
        <f>IFERROR(IF(VLOOKUP($A409,EU_Extra!$A:$AD,COLUMN(EU_Extra!M$3),FALSE)=0,"",VLOOKUP($A409,EU_Extra!$A:$AD,COLUMN(EU_Extra!M$3),FALSE)),"")</f>
        <v/>
      </c>
      <c r="O409" s="1" t="str">
        <f>IFERROR(IF(VLOOKUP($A409,EU_Extra!$A:$AD,COLUMN(EU_Extra!N$3),FALSE)=0,"",VLOOKUP($A409,EU_Extra!$A:$AD,COLUMN(EU_Extra!N$3),FALSE)),"")</f>
        <v/>
      </c>
      <c r="P409" s="1" t="str">
        <f>IFERROR(IF(VLOOKUP($A409,EU_Extra!$A:$AD,COLUMN(EU_Extra!O$3),FALSE)=0,"",VLOOKUP($A409,EU_Extra!$A:$AD,COLUMN(EU_Extra!O$3),FALSE)),"")</f>
        <v/>
      </c>
      <c r="Q409" s="1" t="str">
        <f>IFERROR(IF(VLOOKUP($A409,EU_Extra!$A:$AD,COLUMN(EU_Extra!P$3),FALSE)=0,"",VLOOKUP($A409,EU_Extra!$A:$AD,COLUMN(EU_Extra!P$3),FALSE)),"")</f>
        <v/>
      </c>
      <c r="R409" s="1" t="str">
        <f>IFERROR(IF(VLOOKUP($A409,EU_Extra!$A:$AD,COLUMN(EU_Extra!Q$3),FALSE)=0,"",VLOOKUP($A409,EU_Extra!$A:$AD,COLUMN(EU_Extra!Q$3),FALSE)),"")</f>
        <v/>
      </c>
      <c r="S409" s="1" t="str">
        <f>IFERROR(IF(VLOOKUP($A409,EU_Extra!$A:$AD,COLUMN(EU_Extra!R$3),FALSE)=0,"",VLOOKUP($A409,EU_Extra!$A:$AD,COLUMN(EU_Extra!R$3),FALSE)),"")</f>
        <v/>
      </c>
      <c r="T409" s="1" t="str">
        <f>IFERROR(IF(VLOOKUP($A409,EU_Extra!$A:$AD,COLUMN(EU_Extra!S$3),FALSE)=0,"",VLOOKUP($A409,EU_Extra!$A:$AD,COLUMN(EU_Extra!S$3),FALSE)),"")</f>
        <v/>
      </c>
      <c r="U409" s="1" t="str">
        <f>IFERROR(IF(VLOOKUP($A409,EU_Extra!$A:$AD,COLUMN(EU_Extra!T$3),FALSE)=0,"",VLOOKUP($A409,EU_Extra!$A:$AD,COLUMN(EU_Extra!T$3),FALSE)),"")</f>
        <v/>
      </c>
      <c r="V409" s="1" t="str">
        <f>IFERROR(IF(VLOOKUP($A409,EU_Extra!$A:$AD,COLUMN(EU_Extra!U$3),FALSE)=0,"",VLOOKUP($A409,EU_Extra!$A:$AD,COLUMN(EU_Extra!U$3),FALSE)),"")</f>
        <v/>
      </c>
      <c r="W409" s="1" t="str">
        <f>IFERROR(IF(VLOOKUP($A409,EU_Extra!$A:$AD,COLUMN(EU_Extra!V$3),FALSE)=0,"",VLOOKUP($A409,EU_Extra!$A:$AD,COLUMN(EU_Extra!V$3),FALSE)),"")</f>
        <v/>
      </c>
      <c r="X409" s="1" t="str">
        <f>IFERROR(IF(VLOOKUP($A409,EU_Extra!$A:$AD,COLUMN(EU_Extra!W$3),FALSE)=0,"",VLOOKUP($A409,EU_Extra!$A:$AD,COLUMN(EU_Extra!W$3),FALSE)),"")</f>
        <v/>
      </c>
      <c r="Y409" s="1" t="str">
        <f>IFERROR(IF(VLOOKUP($A409,EU_Extra!$A:$AD,COLUMN(EU_Extra!X$3),FALSE)=0,"",VLOOKUP($A409,EU_Extra!$A:$AD,COLUMN(EU_Extra!X$3),FALSE)),"")</f>
        <v/>
      </c>
      <c r="AA409" s="157" t="str">
        <f t="shared" si="92"/>
        <v/>
      </c>
      <c r="AB409" s="3" t="str">
        <f t="shared" si="93"/>
        <v/>
      </c>
      <c r="AC409" s="3"/>
      <c r="AD409" s="3" t="str">
        <f t="shared" si="94"/>
        <v/>
      </c>
      <c r="AE409" s="3" t="str">
        <f t="shared" si="95"/>
        <v/>
      </c>
      <c r="AJ409" s="1" t="str">
        <f>IFERROR(IF(VLOOKUP($A409,EU_Extra!$A:$AD,COLUMN(EU_Extra!AC$3),FALSE)=0,"",VLOOKUP($A409,EU_Extra!$A:$AD,COLUMN(EU_Extra!AC$3),FALSE)),"")</f>
        <v/>
      </c>
      <c r="AK409" s="1" t="str">
        <f>IFERROR(IF(VLOOKUP($A409,EU_Extra!$A:$AD,COLUMN(EU_Extra!AD$3),FALSE)=0,"",VLOOKUP($A409,EU_Extra!$A:$AD,COLUMN(EU_Extra!AD$3),FALSE)),"")</f>
        <v/>
      </c>
    </row>
    <row r="410" spans="6:37">
      <c r="F410" s="1" t="str">
        <f>IFERROR(IF(VLOOKUP($A410,EU_Extra!$A:$AD,COLUMN(EU_Extra!E$3),FALSE)=0,"",VLOOKUP($A410,EU_Extra!$A:$AD,COLUMN(EU_Extra!E$3),FALSE)),"")</f>
        <v/>
      </c>
      <c r="G410" s="1" t="str">
        <f>IFERROR(IF(VLOOKUP($A410,EU_Extra!$A:$AD,COLUMN(EU_Extra!F$3),FALSE)=0,"",VLOOKUP($A410,EU_Extra!$A:$AD,COLUMN(EU_Extra!F$3),FALSE)),"")</f>
        <v/>
      </c>
      <c r="H410" s="1" t="str">
        <f>IFERROR(IF(VLOOKUP($A410,EU_Extra!$A:$AD,COLUMN(EU_Extra!G$3),FALSE)=0,"",VLOOKUP($A410,EU_Extra!$A:$AD,COLUMN(EU_Extra!G$3),FALSE)),"")</f>
        <v/>
      </c>
      <c r="I410" s="1" t="str">
        <f>IFERROR(IF(VLOOKUP($A410,EU_Extra!$A:$AD,COLUMN(EU_Extra!H$3),FALSE)=0,"",VLOOKUP($A410,EU_Extra!$A:$AD,COLUMN(EU_Extra!H$3),FALSE)),"")</f>
        <v/>
      </c>
      <c r="J410" s="1" t="str">
        <f>IFERROR(IF(VLOOKUP($A410,EU_Extra!$A:$AD,COLUMN(EU_Extra!I$3),FALSE)=0,"",VLOOKUP($A410,EU_Extra!$A:$AD,COLUMN(EU_Extra!I$3),FALSE)),"")</f>
        <v/>
      </c>
      <c r="K410" s="1" t="str">
        <f>IFERROR(IF(VLOOKUP($A410,EU_Extra!$A:$AD,COLUMN(EU_Extra!J$3),FALSE)=0,"",VLOOKUP($A410,EU_Extra!$A:$AD,COLUMN(EU_Extra!J$3),FALSE)),"")</f>
        <v/>
      </c>
      <c r="L410" s="1" t="str">
        <f>IFERROR(IF(VLOOKUP($A410,EU_Extra!$A:$AD,COLUMN(EU_Extra!K$3),FALSE)=0,"",VLOOKUP($A410,EU_Extra!$A:$AD,COLUMN(EU_Extra!K$3),FALSE)),"")</f>
        <v/>
      </c>
      <c r="M410" s="1" t="str">
        <f>IFERROR(IF(VLOOKUP($A410,EU_Extra!$A:$AD,COLUMN(EU_Extra!L$3),FALSE)=0,"",VLOOKUP($A410,EU_Extra!$A:$AD,COLUMN(EU_Extra!L$3),FALSE)),"")</f>
        <v/>
      </c>
      <c r="N410" s="1" t="str">
        <f>IFERROR(IF(VLOOKUP($A410,EU_Extra!$A:$AD,COLUMN(EU_Extra!M$3),FALSE)=0,"",VLOOKUP($A410,EU_Extra!$A:$AD,COLUMN(EU_Extra!M$3),FALSE)),"")</f>
        <v/>
      </c>
      <c r="O410" s="1" t="str">
        <f>IFERROR(IF(VLOOKUP($A410,EU_Extra!$A:$AD,COLUMN(EU_Extra!N$3),FALSE)=0,"",VLOOKUP($A410,EU_Extra!$A:$AD,COLUMN(EU_Extra!N$3),FALSE)),"")</f>
        <v/>
      </c>
      <c r="P410" s="1" t="str">
        <f>IFERROR(IF(VLOOKUP($A410,EU_Extra!$A:$AD,COLUMN(EU_Extra!O$3),FALSE)=0,"",VLOOKUP($A410,EU_Extra!$A:$AD,COLUMN(EU_Extra!O$3),FALSE)),"")</f>
        <v/>
      </c>
      <c r="Q410" s="1" t="str">
        <f>IFERROR(IF(VLOOKUP($A410,EU_Extra!$A:$AD,COLUMN(EU_Extra!P$3),FALSE)=0,"",VLOOKUP($A410,EU_Extra!$A:$AD,COLUMN(EU_Extra!P$3),FALSE)),"")</f>
        <v/>
      </c>
      <c r="R410" s="1" t="str">
        <f>IFERROR(IF(VLOOKUP($A410,EU_Extra!$A:$AD,COLUMN(EU_Extra!Q$3),FALSE)=0,"",VLOOKUP($A410,EU_Extra!$A:$AD,COLUMN(EU_Extra!Q$3),FALSE)),"")</f>
        <v/>
      </c>
      <c r="S410" s="1" t="str">
        <f>IFERROR(IF(VLOOKUP($A410,EU_Extra!$A:$AD,COLUMN(EU_Extra!R$3),FALSE)=0,"",VLOOKUP($A410,EU_Extra!$A:$AD,COLUMN(EU_Extra!R$3),FALSE)),"")</f>
        <v/>
      </c>
      <c r="T410" s="1" t="str">
        <f>IFERROR(IF(VLOOKUP($A410,EU_Extra!$A:$AD,COLUMN(EU_Extra!S$3),FALSE)=0,"",VLOOKUP($A410,EU_Extra!$A:$AD,COLUMN(EU_Extra!S$3),FALSE)),"")</f>
        <v/>
      </c>
      <c r="U410" s="1" t="str">
        <f>IFERROR(IF(VLOOKUP($A410,EU_Extra!$A:$AD,COLUMN(EU_Extra!T$3),FALSE)=0,"",VLOOKUP($A410,EU_Extra!$A:$AD,COLUMN(EU_Extra!T$3),FALSE)),"")</f>
        <v/>
      </c>
      <c r="V410" s="1" t="str">
        <f>IFERROR(IF(VLOOKUP($A410,EU_Extra!$A:$AD,COLUMN(EU_Extra!U$3),FALSE)=0,"",VLOOKUP($A410,EU_Extra!$A:$AD,COLUMN(EU_Extra!U$3),FALSE)),"")</f>
        <v/>
      </c>
      <c r="W410" s="1" t="str">
        <f>IFERROR(IF(VLOOKUP($A410,EU_Extra!$A:$AD,COLUMN(EU_Extra!V$3),FALSE)=0,"",VLOOKUP($A410,EU_Extra!$A:$AD,COLUMN(EU_Extra!V$3),FALSE)),"")</f>
        <v/>
      </c>
      <c r="X410" s="1" t="str">
        <f>IFERROR(IF(VLOOKUP($A410,EU_Extra!$A:$AD,COLUMN(EU_Extra!W$3),FALSE)=0,"",VLOOKUP($A410,EU_Extra!$A:$AD,COLUMN(EU_Extra!W$3),FALSE)),"")</f>
        <v/>
      </c>
      <c r="Y410" s="1" t="str">
        <f>IFERROR(IF(VLOOKUP($A410,EU_Extra!$A:$AD,COLUMN(EU_Extra!X$3),FALSE)=0,"",VLOOKUP($A410,EU_Extra!$A:$AD,COLUMN(EU_Extra!X$3),FALSE)),"")</f>
        <v/>
      </c>
      <c r="AA410" s="157" t="str">
        <f t="shared" si="92"/>
        <v/>
      </c>
      <c r="AB410" s="3" t="str">
        <f t="shared" si="93"/>
        <v/>
      </c>
      <c r="AC410" s="3"/>
      <c r="AD410" s="3" t="str">
        <f t="shared" si="94"/>
        <v/>
      </c>
      <c r="AE410" s="3" t="str">
        <f t="shared" si="95"/>
        <v/>
      </c>
      <c r="AJ410" s="1" t="str">
        <f>IFERROR(IF(VLOOKUP($A410,EU_Extra!$A:$AD,COLUMN(EU_Extra!AC$3),FALSE)=0,"",VLOOKUP($A410,EU_Extra!$A:$AD,COLUMN(EU_Extra!AC$3),FALSE)),"")</f>
        <v/>
      </c>
      <c r="AK410" s="1" t="str">
        <f>IFERROR(IF(VLOOKUP($A410,EU_Extra!$A:$AD,COLUMN(EU_Extra!AD$3),FALSE)=0,"",VLOOKUP($A410,EU_Extra!$A:$AD,COLUMN(EU_Extra!AD$3),FALSE)),"")</f>
        <v/>
      </c>
    </row>
    <row r="411" spans="6:37">
      <c r="F411" s="1" t="str">
        <f>IFERROR(IF(VLOOKUP($A411,EU_Extra!$A:$AD,COLUMN(EU_Extra!E$3),FALSE)=0,"",VLOOKUP($A411,EU_Extra!$A:$AD,COLUMN(EU_Extra!E$3),FALSE)),"")</f>
        <v/>
      </c>
      <c r="G411" s="1" t="str">
        <f>IFERROR(IF(VLOOKUP($A411,EU_Extra!$A:$AD,COLUMN(EU_Extra!F$3),FALSE)=0,"",VLOOKUP($A411,EU_Extra!$A:$AD,COLUMN(EU_Extra!F$3),FALSE)),"")</f>
        <v/>
      </c>
      <c r="H411" s="1" t="str">
        <f>IFERROR(IF(VLOOKUP($A411,EU_Extra!$A:$AD,COLUMN(EU_Extra!G$3),FALSE)=0,"",VLOOKUP($A411,EU_Extra!$A:$AD,COLUMN(EU_Extra!G$3),FALSE)),"")</f>
        <v/>
      </c>
      <c r="I411" s="1" t="str">
        <f>IFERROR(IF(VLOOKUP($A411,EU_Extra!$A:$AD,COLUMN(EU_Extra!H$3),FALSE)=0,"",VLOOKUP($A411,EU_Extra!$A:$AD,COLUMN(EU_Extra!H$3),FALSE)),"")</f>
        <v/>
      </c>
      <c r="J411" s="1" t="str">
        <f>IFERROR(IF(VLOOKUP($A411,EU_Extra!$A:$AD,COLUMN(EU_Extra!I$3),FALSE)=0,"",VLOOKUP($A411,EU_Extra!$A:$AD,COLUMN(EU_Extra!I$3),FALSE)),"")</f>
        <v/>
      </c>
      <c r="K411" s="1" t="str">
        <f>IFERROR(IF(VLOOKUP($A411,EU_Extra!$A:$AD,COLUMN(EU_Extra!J$3),FALSE)=0,"",VLOOKUP($A411,EU_Extra!$A:$AD,COLUMN(EU_Extra!J$3),FALSE)),"")</f>
        <v/>
      </c>
      <c r="L411" s="1" t="str">
        <f>IFERROR(IF(VLOOKUP($A411,EU_Extra!$A:$AD,COLUMN(EU_Extra!K$3),FALSE)=0,"",VLOOKUP($A411,EU_Extra!$A:$AD,COLUMN(EU_Extra!K$3),FALSE)),"")</f>
        <v/>
      </c>
      <c r="M411" s="1" t="str">
        <f>IFERROR(IF(VLOOKUP($A411,EU_Extra!$A:$AD,COLUMN(EU_Extra!L$3),FALSE)=0,"",VLOOKUP($A411,EU_Extra!$A:$AD,COLUMN(EU_Extra!L$3),FALSE)),"")</f>
        <v/>
      </c>
      <c r="N411" s="1" t="str">
        <f>IFERROR(IF(VLOOKUP($A411,EU_Extra!$A:$AD,COLUMN(EU_Extra!M$3),FALSE)=0,"",VLOOKUP($A411,EU_Extra!$A:$AD,COLUMN(EU_Extra!M$3),FALSE)),"")</f>
        <v/>
      </c>
      <c r="O411" s="1" t="str">
        <f>IFERROR(IF(VLOOKUP($A411,EU_Extra!$A:$AD,COLUMN(EU_Extra!N$3),FALSE)=0,"",VLOOKUP($A411,EU_Extra!$A:$AD,COLUMN(EU_Extra!N$3),FALSE)),"")</f>
        <v/>
      </c>
      <c r="P411" s="1" t="str">
        <f>IFERROR(IF(VLOOKUP($A411,EU_Extra!$A:$AD,COLUMN(EU_Extra!O$3),FALSE)=0,"",VLOOKUP($A411,EU_Extra!$A:$AD,COLUMN(EU_Extra!O$3),FALSE)),"")</f>
        <v/>
      </c>
      <c r="Q411" s="1" t="str">
        <f>IFERROR(IF(VLOOKUP($A411,EU_Extra!$A:$AD,COLUMN(EU_Extra!P$3),FALSE)=0,"",VLOOKUP($A411,EU_Extra!$A:$AD,COLUMN(EU_Extra!P$3),FALSE)),"")</f>
        <v/>
      </c>
      <c r="R411" s="1" t="str">
        <f>IFERROR(IF(VLOOKUP($A411,EU_Extra!$A:$AD,COLUMN(EU_Extra!Q$3),FALSE)=0,"",VLOOKUP($A411,EU_Extra!$A:$AD,COLUMN(EU_Extra!Q$3),FALSE)),"")</f>
        <v/>
      </c>
      <c r="S411" s="1" t="str">
        <f>IFERROR(IF(VLOOKUP($A411,EU_Extra!$A:$AD,COLUMN(EU_Extra!R$3),FALSE)=0,"",VLOOKUP($A411,EU_Extra!$A:$AD,COLUMN(EU_Extra!R$3),FALSE)),"")</f>
        <v/>
      </c>
      <c r="T411" s="1" t="str">
        <f>IFERROR(IF(VLOOKUP($A411,EU_Extra!$A:$AD,COLUMN(EU_Extra!S$3),FALSE)=0,"",VLOOKUP($A411,EU_Extra!$A:$AD,COLUMN(EU_Extra!S$3),FALSE)),"")</f>
        <v/>
      </c>
      <c r="U411" s="1" t="str">
        <f>IFERROR(IF(VLOOKUP($A411,EU_Extra!$A:$AD,COLUMN(EU_Extra!T$3),FALSE)=0,"",VLOOKUP($A411,EU_Extra!$A:$AD,COLUMN(EU_Extra!T$3),FALSE)),"")</f>
        <v/>
      </c>
      <c r="V411" s="1" t="str">
        <f>IFERROR(IF(VLOOKUP($A411,EU_Extra!$A:$AD,COLUMN(EU_Extra!U$3),FALSE)=0,"",VLOOKUP($A411,EU_Extra!$A:$AD,COLUMN(EU_Extra!U$3),FALSE)),"")</f>
        <v/>
      </c>
      <c r="W411" s="1" t="str">
        <f>IFERROR(IF(VLOOKUP($A411,EU_Extra!$A:$AD,COLUMN(EU_Extra!V$3),FALSE)=0,"",VLOOKUP($A411,EU_Extra!$A:$AD,COLUMN(EU_Extra!V$3),FALSE)),"")</f>
        <v/>
      </c>
      <c r="X411" s="1" t="str">
        <f>IFERROR(IF(VLOOKUP($A411,EU_Extra!$A:$AD,COLUMN(EU_Extra!W$3),FALSE)=0,"",VLOOKUP($A411,EU_Extra!$A:$AD,COLUMN(EU_Extra!W$3),FALSE)),"")</f>
        <v/>
      </c>
      <c r="Y411" s="1" t="str">
        <f>IFERROR(IF(VLOOKUP($A411,EU_Extra!$A:$AD,COLUMN(EU_Extra!X$3),FALSE)=0,"",VLOOKUP($A411,EU_Extra!$A:$AD,COLUMN(EU_Extra!X$3),FALSE)),"")</f>
        <v/>
      </c>
      <c r="AA411" s="157" t="str">
        <f t="shared" si="92"/>
        <v/>
      </c>
      <c r="AB411" s="3" t="str">
        <f t="shared" si="93"/>
        <v/>
      </c>
      <c r="AC411" s="3"/>
      <c r="AD411" s="3" t="str">
        <f t="shared" si="94"/>
        <v/>
      </c>
      <c r="AE411" s="3" t="str">
        <f t="shared" si="95"/>
        <v/>
      </c>
      <c r="AJ411" s="1" t="str">
        <f>IFERROR(IF(VLOOKUP($A411,EU_Extra!$A:$AD,COLUMN(EU_Extra!AC$3),FALSE)=0,"",VLOOKUP($A411,EU_Extra!$A:$AD,COLUMN(EU_Extra!AC$3),FALSE)),"")</f>
        <v/>
      </c>
      <c r="AK411" s="1" t="str">
        <f>IFERROR(IF(VLOOKUP($A411,EU_Extra!$A:$AD,COLUMN(EU_Extra!AD$3),FALSE)=0,"",VLOOKUP($A411,EU_Extra!$A:$AD,COLUMN(EU_Extra!AD$3),FALSE)),"")</f>
        <v/>
      </c>
    </row>
    <row r="412" spans="6:37">
      <c r="F412" s="1" t="str">
        <f>IFERROR(IF(VLOOKUP($A412,EU_Extra!$A:$AD,COLUMN(EU_Extra!E$3),FALSE)=0,"",VLOOKUP($A412,EU_Extra!$A:$AD,COLUMN(EU_Extra!E$3),FALSE)),"")</f>
        <v/>
      </c>
      <c r="G412" s="1" t="str">
        <f>IFERROR(IF(VLOOKUP($A412,EU_Extra!$A:$AD,COLUMN(EU_Extra!F$3),FALSE)=0,"",VLOOKUP($A412,EU_Extra!$A:$AD,COLUMN(EU_Extra!F$3),FALSE)),"")</f>
        <v/>
      </c>
      <c r="H412" s="1" t="str">
        <f>IFERROR(IF(VLOOKUP($A412,EU_Extra!$A:$AD,COLUMN(EU_Extra!G$3),FALSE)=0,"",VLOOKUP($A412,EU_Extra!$A:$AD,COLUMN(EU_Extra!G$3),FALSE)),"")</f>
        <v/>
      </c>
      <c r="I412" s="1" t="str">
        <f>IFERROR(IF(VLOOKUP($A412,EU_Extra!$A:$AD,COLUMN(EU_Extra!H$3),FALSE)=0,"",VLOOKUP($A412,EU_Extra!$A:$AD,COLUMN(EU_Extra!H$3),FALSE)),"")</f>
        <v/>
      </c>
      <c r="J412" s="1" t="str">
        <f>IFERROR(IF(VLOOKUP($A412,EU_Extra!$A:$AD,COLUMN(EU_Extra!I$3),FALSE)=0,"",VLOOKUP($A412,EU_Extra!$A:$AD,COLUMN(EU_Extra!I$3),FALSE)),"")</f>
        <v/>
      </c>
      <c r="K412" s="1" t="str">
        <f>IFERROR(IF(VLOOKUP($A412,EU_Extra!$A:$AD,COLUMN(EU_Extra!J$3),FALSE)=0,"",VLOOKUP($A412,EU_Extra!$A:$AD,COLUMN(EU_Extra!J$3),FALSE)),"")</f>
        <v/>
      </c>
      <c r="L412" s="1" t="str">
        <f>IFERROR(IF(VLOOKUP($A412,EU_Extra!$A:$AD,COLUMN(EU_Extra!K$3),FALSE)=0,"",VLOOKUP($A412,EU_Extra!$A:$AD,COLUMN(EU_Extra!K$3),FALSE)),"")</f>
        <v/>
      </c>
      <c r="M412" s="1" t="str">
        <f>IFERROR(IF(VLOOKUP($A412,EU_Extra!$A:$AD,COLUMN(EU_Extra!L$3),FALSE)=0,"",VLOOKUP($A412,EU_Extra!$A:$AD,COLUMN(EU_Extra!L$3),FALSE)),"")</f>
        <v/>
      </c>
      <c r="N412" s="1" t="str">
        <f>IFERROR(IF(VLOOKUP($A412,EU_Extra!$A:$AD,COLUMN(EU_Extra!M$3),FALSE)=0,"",VLOOKUP($A412,EU_Extra!$A:$AD,COLUMN(EU_Extra!M$3),FALSE)),"")</f>
        <v/>
      </c>
      <c r="O412" s="1" t="str">
        <f>IFERROR(IF(VLOOKUP($A412,EU_Extra!$A:$AD,COLUMN(EU_Extra!N$3),FALSE)=0,"",VLOOKUP($A412,EU_Extra!$A:$AD,COLUMN(EU_Extra!N$3),FALSE)),"")</f>
        <v/>
      </c>
      <c r="P412" s="1" t="str">
        <f>IFERROR(IF(VLOOKUP($A412,EU_Extra!$A:$AD,COLUMN(EU_Extra!O$3),FALSE)=0,"",VLOOKUP($A412,EU_Extra!$A:$AD,COLUMN(EU_Extra!O$3),FALSE)),"")</f>
        <v/>
      </c>
      <c r="Q412" s="1" t="str">
        <f>IFERROR(IF(VLOOKUP($A412,EU_Extra!$A:$AD,COLUMN(EU_Extra!P$3),FALSE)=0,"",VLOOKUP($A412,EU_Extra!$A:$AD,COLUMN(EU_Extra!P$3),FALSE)),"")</f>
        <v/>
      </c>
      <c r="R412" s="1" t="str">
        <f>IFERROR(IF(VLOOKUP($A412,EU_Extra!$A:$AD,COLUMN(EU_Extra!Q$3),FALSE)=0,"",VLOOKUP($A412,EU_Extra!$A:$AD,COLUMN(EU_Extra!Q$3),FALSE)),"")</f>
        <v/>
      </c>
      <c r="S412" s="1" t="str">
        <f>IFERROR(IF(VLOOKUP($A412,EU_Extra!$A:$AD,COLUMN(EU_Extra!R$3),FALSE)=0,"",VLOOKUP($A412,EU_Extra!$A:$AD,COLUMN(EU_Extra!R$3),FALSE)),"")</f>
        <v/>
      </c>
      <c r="T412" s="1" t="str">
        <f>IFERROR(IF(VLOOKUP($A412,EU_Extra!$A:$AD,COLUMN(EU_Extra!S$3),FALSE)=0,"",VLOOKUP($A412,EU_Extra!$A:$AD,COLUMN(EU_Extra!S$3),FALSE)),"")</f>
        <v/>
      </c>
      <c r="U412" s="1" t="str">
        <f>IFERROR(IF(VLOOKUP($A412,EU_Extra!$A:$AD,COLUMN(EU_Extra!T$3),FALSE)=0,"",VLOOKUP($A412,EU_Extra!$A:$AD,COLUMN(EU_Extra!T$3),FALSE)),"")</f>
        <v/>
      </c>
      <c r="V412" s="1" t="str">
        <f>IFERROR(IF(VLOOKUP($A412,EU_Extra!$A:$AD,COLUMN(EU_Extra!U$3),FALSE)=0,"",VLOOKUP($A412,EU_Extra!$A:$AD,COLUMN(EU_Extra!U$3),FALSE)),"")</f>
        <v/>
      </c>
      <c r="W412" s="1" t="str">
        <f>IFERROR(IF(VLOOKUP($A412,EU_Extra!$A:$AD,COLUMN(EU_Extra!V$3),FALSE)=0,"",VLOOKUP($A412,EU_Extra!$A:$AD,COLUMN(EU_Extra!V$3),FALSE)),"")</f>
        <v/>
      </c>
      <c r="X412" s="1" t="str">
        <f>IFERROR(IF(VLOOKUP($A412,EU_Extra!$A:$AD,COLUMN(EU_Extra!W$3),FALSE)=0,"",VLOOKUP($A412,EU_Extra!$A:$AD,COLUMN(EU_Extra!W$3),FALSE)),"")</f>
        <v/>
      </c>
      <c r="Y412" s="1" t="str">
        <f>IFERROR(IF(VLOOKUP($A412,EU_Extra!$A:$AD,COLUMN(EU_Extra!X$3),FALSE)=0,"",VLOOKUP($A412,EU_Extra!$A:$AD,COLUMN(EU_Extra!X$3),FALSE)),"")</f>
        <v/>
      </c>
      <c r="AA412" s="157" t="str">
        <f t="shared" si="92"/>
        <v/>
      </c>
      <c r="AB412" s="3" t="str">
        <f t="shared" si="93"/>
        <v/>
      </c>
      <c r="AC412" s="3"/>
      <c r="AD412" s="3" t="str">
        <f t="shared" si="94"/>
        <v/>
      </c>
      <c r="AE412" s="3" t="str">
        <f t="shared" si="95"/>
        <v/>
      </c>
      <c r="AJ412" s="1" t="str">
        <f>IFERROR(IF(VLOOKUP($A412,EU_Extra!$A:$AD,COLUMN(EU_Extra!AC$3),FALSE)=0,"",VLOOKUP($A412,EU_Extra!$A:$AD,COLUMN(EU_Extra!AC$3),FALSE)),"")</f>
        <v/>
      </c>
      <c r="AK412" s="1" t="str">
        <f>IFERROR(IF(VLOOKUP($A412,EU_Extra!$A:$AD,COLUMN(EU_Extra!AD$3),FALSE)=0,"",VLOOKUP($A412,EU_Extra!$A:$AD,COLUMN(EU_Extra!AD$3),FALSE)),"")</f>
        <v/>
      </c>
    </row>
    <row r="413" spans="6:37">
      <c r="F413" s="1" t="str">
        <f>IFERROR(IF(VLOOKUP($A413,EU_Extra!$A:$AD,COLUMN(EU_Extra!E$3),FALSE)=0,"",VLOOKUP($A413,EU_Extra!$A:$AD,COLUMN(EU_Extra!E$3),FALSE)),"")</f>
        <v/>
      </c>
      <c r="G413" s="1" t="str">
        <f>IFERROR(IF(VLOOKUP($A413,EU_Extra!$A:$AD,COLUMN(EU_Extra!F$3),FALSE)=0,"",VLOOKUP($A413,EU_Extra!$A:$AD,COLUMN(EU_Extra!F$3),FALSE)),"")</f>
        <v/>
      </c>
      <c r="H413" s="1" t="str">
        <f>IFERROR(IF(VLOOKUP($A413,EU_Extra!$A:$AD,COLUMN(EU_Extra!G$3),FALSE)=0,"",VLOOKUP($A413,EU_Extra!$A:$AD,COLUMN(EU_Extra!G$3),FALSE)),"")</f>
        <v/>
      </c>
      <c r="I413" s="1" t="str">
        <f>IFERROR(IF(VLOOKUP($A413,EU_Extra!$A:$AD,COLUMN(EU_Extra!H$3),FALSE)=0,"",VLOOKUP($A413,EU_Extra!$A:$AD,COLUMN(EU_Extra!H$3),FALSE)),"")</f>
        <v/>
      </c>
      <c r="J413" s="1" t="str">
        <f>IFERROR(IF(VLOOKUP($A413,EU_Extra!$A:$AD,COLUMN(EU_Extra!I$3),FALSE)=0,"",VLOOKUP($A413,EU_Extra!$A:$AD,COLUMN(EU_Extra!I$3),FALSE)),"")</f>
        <v/>
      </c>
      <c r="K413" s="1" t="str">
        <f>IFERROR(IF(VLOOKUP($A413,EU_Extra!$A:$AD,COLUMN(EU_Extra!J$3),FALSE)=0,"",VLOOKUP($A413,EU_Extra!$A:$AD,COLUMN(EU_Extra!J$3),FALSE)),"")</f>
        <v/>
      </c>
      <c r="L413" s="1" t="str">
        <f>IFERROR(IF(VLOOKUP($A413,EU_Extra!$A:$AD,COLUMN(EU_Extra!K$3),FALSE)=0,"",VLOOKUP($A413,EU_Extra!$A:$AD,COLUMN(EU_Extra!K$3),FALSE)),"")</f>
        <v/>
      </c>
      <c r="M413" s="1" t="str">
        <f>IFERROR(IF(VLOOKUP($A413,EU_Extra!$A:$AD,COLUMN(EU_Extra!L$3),FALSE)=0,"",VLOOKUP($A413,EU_Extra!$A:$AD,COLUMN(EU_Extra!L$3),FALSE)),"")</f>
        <v/>
      </c>
      <c r="N413" s="1" t="str">
        <f>IFERROR(IF(VLOOKUP($A413,EU_Extra!$A:$AD,COLUMN(EU_Extra!M$3),FALSE)=0,"",VLOOKUP($A413,EU_Extra!$A:$AD,COLUMN(EU_Extra!M$3),FALSE)),"")</f>
        <v/>
      </c>
      <c r="O413" s="1" t="str">
        <f>IFERROR(IF(VLOOKUP($A413,EU_Extra!$A:$AD,COLUMN(EU_Extra!N$3),FALSE)=0,"",VLOOKUP($A413,EU_Extra!$A:$AD,COLUMN(EU_Extra!N$3),FALSE)),"")</f>
        <v/>
      </c>
      <c r="P413" s="1" t="str">
        <f>IFERROR(IF(VLOOKUP($A413,EU_Extra!$A:$AD,COLUMN(EU_Extra!O$3),FALSE)=0,"",VLOOKUP($A413,EU_Extra!$A:$AD,COLUMN(EU_Extra!O$3),FALSE)),"")</f>
        <v/>
      </c>
      <c r="Q413" s="1" t="str">
        <f>IFERROR(IF(VLOOKUP($A413,EU_Extra!$A:$AD,COLUMN(EU_Extra!P$3),FALSE)=0,"",VLOOKUP($A413,EU_Extra!$A:$AD,COLUMN(EU_Extra!P$3),FALSE)),"")</f>
        <v/>
      </c>
      <c r="R413" s="1" t="str">
        <f>IFERROR(IF(VLOOKUP($A413,EU_Extra!$A:$AD,COLUMN(EU_Extra!Q$3),FALSE)=0,"",VLOOKUP($A413,EU_Extra!$A:$AD,COLUMN(EU_Extra!Q$3),FALSE)),"")</f>
        <v/>
      </c>
      <c r="S413" s="1" t="str">
        <f>IFERROR(IF(VLOOKUP($A413,EU_Extra!$A:$AD,COLUMN(EU_Extra!R$3),FALSE)=0,"",VLOOKUP($A413,EU_Extra!$A:$AD,COLUMN(EU_Extra!R$3),FALSE)),"")</f>
        <v/>
      </c>
      <c r="T413" s="1" t="str">
        <f>IFERROR(IF(VLOOKUP($A413,EU_Extra!$A:$AD,COLUMN(EU_Extra!S$3),FALSE)=0,"",VLOOKUP($A413,EU_Extra!$A:$AD,COLUMN(EU_Extra!S$3),FALSE)),"")</f>
        <v/>
      </c>
      <c r="U413" s="1" t="str">
        <f>IFERROR(IF(VLOOKUP($A413,EU_Extra!$A:$AD,COLUMN(EU_Extra!T$3),FALSE)=0,"",VLOOKUP($A413,EU_Extra!$A:$AD,COLUMN(EU_Extra!T$3),FALSE)),"")</f>
        <v/>
      </c>
      <c r="V413" s="1" t="str">
        <f>IFERROR(IF(VLOOKUP($A413,EU_Extra!$A:$AD,COLUMN(EU_Extra!U$3),FALSE)=0,"",VLOOKUP($A413,EU_Extra!$A:$AD,COLUMN(EU_Extra!U$3),FALSE)),"")</f>
        <v/>
      </c>
      <c r="W413" s="1" t="str">
        <f>IFERROR(IF(VLOOKUP($A413,EU_Extra!$A:$AD,COLUMN(EU_Extra!V$3),FALSE)=0,"",VLOOKUP($A413,EU_Extra!$A:$AD,COLUMN(EU_Extra!V$3),FALSE)),"")</f>
        <v/>
      </c>
      <c r="X413" s="1" t="str">
        <f>IFERROR(IF(VLOOKUP($A413,EU_Extra!$A:$AD,COLUMN(EU_Extra!W$3),FALSE)=0,"",VLOOKUP($A413,EU_Extra!$A:$AD,COLUMN(EU_Extra!W$3),FALSE)),"")</f>
        <v/>
      </c>
      <c r="Y413" s="1" t="str">
        <f>IFERROR(IF(VLOOKUP($A413,EU_Extra!$A:$AD,COLUMN(EU_Extra!X$3),FALSE)=0,"",VLOOKUP($A413,EU_Extra!$A:$AD,COLUMN(EU_Extra!X$3),FALSE)),"")</f>
        <v/>
      </c>
      <c r="AA413" s="157" t="str">
        <f t="shared" si="92"/>
        <v/>
      </c>
      <c r="AB413" s="3" t="str">
        <f t="shared" si="93"/>
        <v/>
      </c>
      <c r="AC413" s="3"/>
      <c r="AD413" s="3" t="str">
        <f t="shared" si="94"/>
        <v/>
      </c>
      <c r="AE413" s="3" t="str">
        <f t="shared" si="95"/>
        <v/>
      </c>
      <c r="AJ413" s="1" t="str">
        <f>IFERROR(IF(VLOOKUP($A413,EU_Extra!$A:$AD,COLUMN(EU_Extra!AC$3),FALSE)=0,"",VLOOKUP($A413,EU_Extra!$A:$AD,COLUMN(EU_Extra!AC$3),FALSE)),"")</f>
        <v/>
      </c>
      <c r="AK413" s="1" t="str">
        <f>IFERROR(IF(VLOOKUP($A413,EU_Extra!$A:$AD,COLUMN(EU_Extra!AD$3),FALSE)=0,"",VLOOKUP($A413,EU_Extra!$A:$AD,COLUMN(EU_Extra!AD$3),FALSE)),"")</f>
        <v/>
      </c>
    </row>
    <row r="414" spans="6:37">
      <c r="F414" s="1" t="str">
        <f>IFERROR(IF(VLOOKUP($A414,EU_Extra!$A:$AD,COLUMN(EU_Extra!E$3),FALSE)=0,"",VLOOKUP($A414,EU_Extra!$A:$AD,COLUMN(EU_Extra!E$3),FALSE)),"")</f>
        <v/>
      </c>
      <c r="G414" s="1" t="str">
        <f>IFERROR(IF(VLOOKUP($A414,EU_Extra!$A:$AD,COLUMN(EU_Extra!F$3),FALSE)=0,"",VLOOKUP($A414,EU_Extra!$A:$AD,COLUMN(EU_Extra!F$3),FALSE)),"")</f>
        <v/>
      </c>
      <c r="H414" s="1" t="str">
        <f>IFERROR(IF(VLOOKUP($A414,EU_Extra!$A:$AD,COLUMN(EU_Extra!G$3),FALSE)=0,"",VLOOKUP($A414,EU_Extra!$A:$AD,COLUMN(EU_Extra!G$3),FALSE)),"")</f>
        <v/>
      </c>
      <c r="I414" s="1" t="str">
        <f>IFERROR(IF(VLOOKUP($A414,EU_Extra!$A:$AD,COLUMN(EU_Extra!H$3),FALSE)=0,"",VLOOKUP($A414,EU_Extra!$A:$AD,COLUMN(EU_Extra!H$3),FALSE)),"")</f>
        <v/>
      </c>
      <c r="J414" s="1" t="str">
        <f>IFERROR(IF(VLOOKUP($A414,EU_Extra!$A:$AD,COLUMN(EU_Extra!I$3),FALSE)=0,"",VLOOKUP($A414,EU_Extra!$A:$AD,COLUMN(EU_Extra!I$3),FALSE)),"")</f>
        <v/>
      </c>
      <c r="K414" s="1" t="str">
        <f>IFERROR(IF(VLOOKUP($A414,EU_Extra!$A:$AD,COLUMN(EU_Extra!J$3),FALSE)=0,"",VLOOKUP($A414,EU_Extra!$A:$AD,COLUMN(EU_Extra!J$3),FALSE)),"")</f>
        <v/>
      </c>
      <c r="L414" s="1" t="str">
        <f>IFERROR(IF(VLOOKUP($A414,EU_Extra!$A:$AD,COLUMN(EU_Extra!K$3),FALSE)=0,"",VLOOKUP($A414,EU_Extra!$A:$AD,COLUMN(EU_Extra!K$3),FALSE)),"")</f>
        <v/>
      </c>
      <c r="M414" s="1" t="str">
        <f>IFERROR(IF(VLOOKUP($A414,EU_Extra!$A:$AD,COLUMN(EU_Extra!L$3),FALSE)=0,"",VLOOKUP($A414,EU_Extra!$A:$AD,COLUMN(EU_Extra!L$3),FALSE)),"")</f>
        <v/>
      </c>
      <c r="N414" s="1" t="str">
        <f>IFERROR(IF(VLOOKUP($A414,EU_Extra!$A:$AD,COLUMN(EU_Extra!M$3),FALSE)=0,"",VLOOKUP($A414,EU_Extra!$A:$AD,COLUMN(EU_Extra!M$3),FALSE)),"")</f>
        <v/>
      </c>
      <c r="O414" s="1" t="str">
        <f>IFERROR(IF(VLOOKUP($A414,EU_Extra!$A:$AD,COLUMN(EU_Extra!N$3),FALSE)=0,"",VLOOKUP($A414,EU_Extra!$A:$AD,COLUMN(EU_Extra!N$3),FALSE)),"")</f>
        <v/>
      </c>
      <c r="P414" s="1" t="str">
        <f>IFERROR(IF(VLOOKUP($A414,EU_Extra!$A:$AD,COLUMN(EU_Extra!O$3),FALSE)=0,"",VLOOKUP($A414,EU_Extra!$A:$AD,COLUMN(EU_Extra!O$3),FALSE)),"")</f>
        <v/>
      </c>
      <c r="Q414" s="1" t="str">
        <f>IFERROR(IF(VLOOKUP($A414,EU_Extra!$A:$AD,COLUMN(EU_Extra!P$3),FALSE)=0,"",VLOOKUP($A414,EU_Extra!$A:$AD,COLUMN(EU_Extra!P$3),FALSE)),"")</f>
        <v/>
      </c>
      <c r="R414" s="1" t="str">
        <f>IFERROR(IF(VLOOKUP($A414,EU_Extra!$A:$AD,COLUMN(EU_Extra!Q$3),FALSE)=0,"",VLOOKUP($A414,EU_Extra!$A:$AD,COLUMN(EU_Extra!Q$3),FALSE)),"")</f>
        <v/>
      </c>
      <c r="S414" s="1" t="str">
        <f>IFERROR(IF(VLOOKUP($A414,EU_Extra!$A:$AD,COLUMN(EU_Extra!R$3),FALSE)=0,"",VLOOKUP($A414,EU_Extra!$A:$AD,COLUMN(EU_Extra!R$3),FALSE)),"")</f>
        <v/>
      </c>
      <c r="T414" s="1" t="str">
        <f>IFERROR(IF(VLOOKUP($A414,EU_Extra!$A:$AD,COLUMN(EU_Extra!S$3),FALSE)=0,"",VLOOKUP($A414,EU_Extra!$A:$AD,COLUMN(EU_Extra!S$3),FALSE)),"")</f>
        <v/>
      </c>
      <c r="U414" s="1" t="str">
        <f>IFERROR(IF(VLOOKUP($A414,EU_Extra!$A:$AD,COLUMN(EU_Extra!T$3),FALSE)=0,"",VLOOKUP($A414,EU_Extra!$A:$AD,COLUMN(EU_Extra!T$3),FALSE)),"")</f>
        <v/>
      </c>
      <c r="V414" s="1" t="str">
        <f>IFERROR(IF(VLOOKUP($A414,EU_Extra!$A:$AD,COLUMN(EU_Extra!U$3),FALSE)=0,"",VLOOKUP($A414,EU_Extra!$A:$AD,COLUMN(EU_Extra!U$3),FALSE)),"")</f>
        <v/>
      </c>
      <c r="W414" s="1" t="str">
        <f>IFERROR(IF(VLOOKUP($A414,EU_Extra!$A:$AD,COLUMN(EU_Extra!V$3),FALSE)=0,"",VLOOKUP($A414,EU_Extra!$A:$AD,COLUMN(EU_Extra!V$3),FALSE)),"")</f>
        <v/>
      </c>
      <c r="X414" s="1" t="str">
        <f>IFERROR(IF(VLOOKUP($A414,EU_Extra!$A:$AD,COLUMN(EU_Extra!W$3),FALSE)=0,"",VLOOKUP($A414,EU_Extra!$A:$AD,COLUMN(EU_Extra!W$3),FALSE)),"")</f>
        <v/>
      </c>
      <c r="Y414" s="1" t="str">
        <f>IFERROR(IF(VLOOKUP($A414,EU_Extra!$A:$AD,COLUMN(EU_Extra!X$3),FALSE)=0,"",VLOOKUP($A414,EU_Extra!$A:$AD,COLUMN(EU_Extra!X$3),FALSE)),"")</f>
        <v/>
      </c>
      <c r="AA414" s="157" t="str">
        <f t="shared" si="92"/>
        <v/>
      </c>
      <c r="AB414" s="3" t="str">
        <f t="shared" si="93"/>
        <v/>
      </c>
      <c r="AC414" s="3"/>
      <c r="AD414" s="3" t="str">
        <f t="shared" si="94"/>
        <v/>
      </c>
      <c r="AE414" s="3" t="str">
        <f t="shared" si="95"/>
        <v/>
      </c>
      <c r="AJ414" s="1" t="str">
        <f>IFERROR(IF(VLOOKUP($A414,EU_Extra!$A:$AD,COLUMN(EU_Extra!AC$3),FALSE)=0,"",VLOOKUP($A414,EU_Extra!$A:$AD,COLUMN(EU_Extra!AC$3),FALSE)),"")</f>
        <v/>
      </c>
      <c r="AK414" s="1" t="str">
        <f>IFERROR(IF(VLOOKUP($A414,EU_Extra!$A:$AD,COLUMN(EU_Extra!AD$3),FALSE)=0,"",VLOOKUP($A414,EU_Extra!$A:$AD,COLUMN(EU_Extra!AD$3),FALSE)),"")</f>
        <v/>
      </c>
    </row>
    <row r="415" spans="6:37">
      <c r="F415" s="1" t="str">
        <f>IFERROR(IF(VLOOKUP($A415,EU_Extra!$A:$AD,COLUMN(EU_Extra!E$3),FALSE)=0,"",VLOOKUP($A415,EU_Extra!$A:$AD,COLUMN(EU_Extra!E$3),FALSE)),"")</f>
        <v/>
      </c>
      <c r="G415" s="1" t="str">
        <f>IFERROR(IF(VLOOKUP($A415,EU_Extra!$A:$AD,COLUMN(EU_Extra!F$3),FALSE)=0,"",VLOOKUP($A415,EU_Extra!$A:$AD,COLUMN(EU_Extra!F$3),FALSE)),"")</f>
        <v/>
      </c>
      <c r="H415" s="1" t="str">
        <f>IFERROR(IF(VLOOKUP($A415,EU_Extra!$A:$AD,COLUMN(EU_Extra!G$3),FALSE)=0,"",VLOOKUP($A415,EU_Extra!$A:$AD,COLUMN(EU_Extra!G$3),FALSE)),"")</f>
        <v/>
      </c>
      <c r="I415" s="1" t="str">
        <f>IFERROR(IF(VLOOKUP($A415,EU_Extra!$A:$AD,COLUMN(EU_Extra!H$3),FALSE)=0,"",VLOOKUP($A415,EU_Extra!$A:$AD,COLUMN(EU_Extra!H$3),FALSE)),"")</f>
        <v/>
      </c>
      <c r="J415" s="1" t="str">
        <f>IFERROR(IF(VLOOKUP($A415,EU_Extra!$A:$AD,COLUMN(EU_Extra!I$3),FALSE)=0,"",VLOOKUP($A415,EU_Extra!$A:$AD,COLUMN(EU_Extra!I$3),FALSE)),"")</f>
        <v/>
      </c>
      <c r="K415" s="1" t="str">
        <f>IFERROR(IF(VLOOKUP($A415,EU_Extra!$A:$AD,COLUMN(EU_Extra!J$3),FALSE)=0,"",VLOOKUP($A415,EU_Extra!$A:$AD,COLUMN(EU_Extra!J$3),FALSE)),"")</f>
        <v/>
      </c>
      <c r="L415" s="1" t="str">
        <f>IFERROR(IF(VLOOKUP($A415,EU_Extra!$A:$AD,COLUMN(EU_Extra!K$3),FALSE)=0,"",VLOOKUP($A415,EU_Extra!$A:$AD,COLUMN(EU_Extra!K$3),FALSE)),"")</f>
        <v/>
      </c>
      <c r="M415" s="1" t="str">
        <f>IFERROR(IF(VLOOKUP($A415,EU_Extra!$A:$AD,COLUMN(EU_Extra!L$3),FALSE)=0,"",VLOOKUP($A415,EU_Extra!$A:$AD,COLUMN(EU_Extra!L$3),FALSE)),"")</f>
        <v/>
      </c>
      <c r="N415" s="1" t="str">
        <f>IFERROR(IF(VLOOKUP($A415,EU_Extra!$A:$AD,COLUMN(EU_Extra!M$3),FALSE)=0,"",VLOOKUP($A415,EU_Extra!$A:$AD,COLUMN(EU_Extra!M$3),FALSE)),"")</f>
        <v/>
      </c>
      <c r="O415" s="1" t="str">
        <f>IFERROR(IF(VLOOKUP($A415,EU_Extra!$A:$AD,COLUMN(EU_Extra!N$3),FALSE)=0,"",VLOOKUP($A415,EU_Extra!$A:$AD,COLUMN(EU_Extra!N$3),FALSE)),"")</f>
        <v/>
      </c>
      <c r="P415" s="1" t="str">
        <f>IFERROR(IF(VLOOKUP($A415,EU_Extra!$A:$AD,COLUMN(EU_Extra!O$3),FALSE)=0,"",VLOOKUP($A415,EU_Extra!$A:$AD,COLUMN(EU_Extra!O$3),FALSE)),"")</f>
        <v/>
      </c>
      <c r="Q415" s="1" t="str">
        <f>IFERROR(IF(VLOOKUP($A415,EU_Extra!$A:$AD,COLUMN(EU_Extra!P$3),FALSE)=0,"",VLOOKUP($A415,EU_Extra!$A:$AD,COLUMN(EU_Extra!P$3),FALSE)),"")</f>
        <v/>
      </c>
      <c r="R415" s="1" t="str">
        <f>IFERROR(IF(VLOOKUP($A415,EU_Extra!$A:$AD,COLUMN(EU_Extra!Q$3),FALSE)=0,"",VLOOKUP($A415,EU_Extra!$A:$AD,COLUMN(EU_Extra!Q$3),FALSE)),"")</f>
        <v/>
      </c>
      <c r="S415" s="1" t="str">
        <f>IFERROR(IF(VLOOKUP($A415,EU_Extra!$A:$AD,COLUMN(EU_Extra!R$3),FALSE)=0,"",VLOOKUP($A415,EU_Extra!$A:$AD,COLUMN(EU_Extra!R$3),FALSE)),"")</f>
        <v/>
      </c>
      <c r="T415" s="1" t="str">
        <f>IFERROR(IF(VLOOKUP($A415,EU_Extra!$A:$AD,COLUMN(EU_Extra!S$3),FALSE)=0,"",VLOOKUP($A415,EU_Extra!$A:$AD,COLUMN(EU_Extra!S$3),FALSE)),"")</f>
        <v/>
      </c>
      <c r="U415" s="1" t="str">
        <f>IFERROR(IF(VLOOKUP($A415,EU_Extra!$A:$AD,COLUMN(EU_Extra!T$3),FALSE)=0,"",VLOOKUP($A415,EU_Extra!$A:$AD,COLUMN(EU_Extra!T$3),FALSE)),"")</f>
        <v/>
      </c>
      <c r="V415" s="1" t="str">
        <f>IFERROR(IF(VLOOKUP($A415,EU_Extra!$A:$AD,COLUMN(EU_Extra!U$3),FALSE)=0,"",VLOOKUP($A415,EU_Extra!$A:$AD,COLUMN(EU_Extra!U$3),FALSE)),"")</f>
        <v/>
      </c>
      <c r="W415" s="1" t="str">
        <f>IFERROR(IF(VLOOKUP($A415,EU_Extra!$A:$AD,COLUMN(EU_Extra!V$3),FALSE)=0,"",VLOOKUP($A415,EU_Extra!$A:$AD,COLUMN(EU_Extra!V$3),FALSE)),"")</f>
        <v/>
      </c>
      <c r="X415" s="1" t="str">
        <f>IFERROR(IF(VLOOKUP($A415,EU_Extra!$A:$AD,COLUMN(EU_Extra!W$3),FALSE)=0,"",VLOOKUP($A415,EU_Extra!$A:$AD,COLUMN(EU_Extra!W$3),FALSE)),"")</f>
        <v/>
      </c>
      <c r="Y415" s="1" t="str">
        <f>IFERROR(IF(VLOOKUP($A415,EU_Extra!$A:$AD,COLUMN(EU_Extra!X$3),FALSE)=0,"",VLOOKUP($A415,EU_Extra!$A:$AD,COLUMN(EU_Extra!X$3),FALSE)),"")</f>
        <v/>
      </c>
      <c r="AA415" s="157" t="str">
        <f t="shared" si="92"/>
        <v/>
      </c>
      <c r="AB415" s="3" t="str">
        <f t="shared" si="93"/>
        <v/>
      </c>
      <c r="AC415" s="3"/>
      <c r="AD415" s="3" t="str">
        <f t="shared" si="94"/>
        <v/>
      </c>
      <c r="AE415" s="3" t="str">
        <f t="shared" si="95"/>
        <v/>
      </c>
      <c r="AJ415" s="1" t="str">
        <f>IFERROR(IF(VLOOKUP($A415,EU_Extra!$A:$AD,COLUMN(EU_Extra!AC$3),FALSE)=0,"",VLOOKUP($A415,EU_Extra!$A:$AD,COLUMN(EU_Extra!AC$3),FALSE)),"")</f>
        <v/>
      </c>
      <c r="AK415" s="1" t="str">
        <f>IFERROR(IF(VLOOKUP($A415,EU_Extra!$A:$AD,COLUMN(EU_Extra!AD$3),FALSE)=0,"",VLOOKUP($A415,EU_Extra!$A:$AD,COLUMN(EU_Extra!AD$3),FALSE)),"")</f>
        <v/>
      </c>
    </row>
    <row r="416" spans="6:37">
      <c r="F416" s="1" t="str">
        <f>IFERROR(IF(VLOOKUP($A416,EU_Extra!$A:$AD,COLUMN(EU_Extra!E$3),FALSE)=0,"",VLOOKUP($A416,EU_Extra!$A:$AD,COLUMN(EU_Extra!E$3),FALSE)),"")</f>
        <v/>
      </c>
      <c r="G416" s="1" t="str">
        <f>IFERROR(IF(VLOOKUP($A416,EU_Extra!$A:$AD,COLUMN(EU_Extra!F$3),FALSE)=0,"",VLOOKUP($A416,EU_Extra!$A:$AD,COLUMN(EU_Extra!F$3),FALSE)),"")</f>
        <v/>
      </c>
      <c r="H416" s="1" t="str">
        <f>IFERROR(IF(VLOOKUP($A416,EU_Extra!$A:$AD,COLUMN(EU_Extra!G$3),FALSE)=0,"",VLOOKUP($A416,EU_Extra!$A:$AD,COLUMN(EU_Extra!G$3),FALSE)),"")</f>
        <v/>
      </c>
      <c r="I416" s="1" t="str">
        <f>IFERROR(IF(VLOOKUP($A416,EU_Extra!$A:$AD,COLUMN(EU_Extra!H$3),FALSE)=0,"",VLOOKUP($A416,EU_Extra!$A:$AD,COLUMN(EU_Extra!H$3),FALSE)),"")</f>
        <v/>
      </c>
      <c r="J416" s="1" t="str">
        <f>IFERROR(IF(VLOOKUP($A416,EU_Extra!$A:$AD,COLUMN(EU_Extra!I$3),FALSE)=0,"",VLOOKUP($A416,EU_Extra!$A:$AD,COLUMN(EU_Extra!I$3),FALSE)),"")</f>
        <v/>
      </c>
      <c r="K416" s="1" t="str">
        <f>IFERROR(IF(VLOOKUP($A416,EU_Extra!$A:$AD,COLUMN(EU_Extra!J$3),FALSE)=0,"",VLOOKUP($A416,EU_Extra!$A:$AD,COLUMN(EU_Extra!J$3),FALSE)),"")</f>
        <v/>
      </c>
      <c r="L416" s="1" t="str">
        <f>IFERROR(IF(VLOOKUP($A416,EU_Extra!$A:$AD,COLUMN(EU_Extra!K$3),FALSE)=0,"",VLOOKUP($A416,EU_Extra!$A:$AD,COLUMN(EU_Extra!K$3),FALSE)),"")</f>
        <v/>
      </c>
      <c r="M416" s="1" t="str">
        <f>IFERROR(IF(VLOOKUP($A416,EU_Extra!$A:$AD,COLUMN(EU_Extra!L$3),FALSE)=0,"",VLOOKUP($A416,EU_Extra!$A:$AD,COLUMN(EU_Extra!L$3),FALSE)),"")</f>
        <v/>
      </c>
      <c r="N416" s="1" t="str">
        <f>IFERROR(IF(VLOOKUP($A416,EU_Extra!$A:$AD,COLUMN(EU_Extra!M$3),FALSE)=0,"",VLOOKUP($A416,EU_Extra!$A:$AD,COLUMN(EU_Extra!M$3),FALSE)),"")</f>
        <v/>
      </c>
      <c r="O416" s="1" t="str">
        <f>IFERROR(IF(VLOOKUP($A416,EU_Extra!$A:$AD,COLUMN(EU_Extra!N$3),FALSE)=0,"",VLOOKUP($A416,EU_Extra!$A:$AD,COLUMN(EU_Extra!N$3),FALSE)),"")</f>
        <v/>
      </c>
      <c r="P416" s="1" t="str">
        <f>IFERROR(IF(VLOOKUP($A416,EU_Extra!$A:$AD,COLUMN(EU_Extra!O$3),FALSE)=0,"",VLOOKUP($A416,EU_Extra!$A:$AD,COLUMN(EU_Extra!O$3),FALSE)),"")</f>
        <v/>
      </c>
      <c r="Q416" s="1" t="str">
        <f>IFERROR(IF(VLOOKUP($A416,EU_Extra!$A:$AD,COLUMN(EU_Extra!P$3),FALSE)=0,"",VLOOKUP($A416,EU_Extra!$A:$AD,COLUMN(EU_Extra!P$3),FALSE)),"")</f>
        <v/>
      </c>
      <c r="R416" s="1" t="str">
        <f>IFERROR(IF(VLOOKUP($A416,EU_Extra!$A:$AD,COLUMN(EU_Extra!Q$3),FALSE)=0,"",VLOOKUP($A416,EU_Extra!$A:$AD,COLUMN(EU_Extra!Q$3),FALSE)),"")</f>
        <v/>
      </c>
      <c r="S416" s="1" t="str">
        <f>IFERROR(IF(VLOOKUP($A416,EU_Extra!$A:$AD,COLUMN(EU_Extra!R$3),FALSE)=0,"",VLOOKUP($A416,EU_Extra!$A:$AD,COLUMN(EU_Extra!R$3),FALSE)),"")</f>
        <v/>
      </c>
      <c r="T416" s="1" t="str">
        <f>IFERROR(IF(VLOOKUP($A416,EU_Extra!$A:$AD,COLUMN(EU_Extra!S$3),FALSE)=0,"",VLOOKUP($A416,EU_Extra!$A:$AD,COLUMN(EU_Extra!S$3),FALSE)),"")</f>
        <v/>
      </c>
      <c r="U416" s="1" t="str">
        <f>IFERROR(IF(VLOOKUP($A416,EU_Extra!$A:$AD,COLUMN(EU_Extra!T$3),FALSE)=0,"",VLOOKUP($A416,EU_Extra!$A:$AD,COLUMN(EU_Extra!T$3),FALSE)),"")</f>
        <v/>
      </c>
      <c r="V416" s="1" t="str">
        <f>IFERROR(IF(VLOOKUP($A416,EU_Extra!$A:$AD,COLUMN(EU_Extra!U$3),FALSE)=0,"",VLOOKUP($A416,EU_Extra!$A:$AD,COLUMN(EU_Extra!U$3),FALSE)),"")</f>
        <v/>
      </c>
      <c r="W416" s="1" t="str">
        <f>IFERROR(IF(VLOOKUP($A416,EU_Extra!$A:$AD,COLUMN(EU_Extra!V$3),FALSE)=0,"",VLOOKUP($A416,EU_Extra!$A:$AD,COLUMN(EU_Extra!V$3),FALSE)),"")</f>
        <v/>
      </c>
      <c r="X416" s="1" t="str">
        <f>IFERROR(IF(VLOOKUP($A416,EU_Extra!$A:$AD,COLUMN(EU_Extra!W$3),FALSE)=0,"",VLOOKUP($A416,EU_Extra!$A:$AD,COLUMN(EU_Extra!W$3),FALSE)),"")</f>
        <v/>
      </c>
      <c r="Y416" s="1" t="str">
        <f>IFERROR(IF(VLOOKUP($A416,EU_Extra!$A:$AD,COLUMN(EU_Extra!X$3),FALSE)=0,"",VLOOKUP($A416,EU_Extra!$A:$AD,COLUMN(EU_Extra!X$3),FALSE)),"")</f>
        <v/>
      </c>
      <c r="AA416" s="157" t="str">
        <f t="shared" si="92"/>
        <v/>
      </c>
      <c r="AB416" s="3" t="str">
        <f t="shared" si="93"/>
        <v/>
      </c>
      <c r="AC416" s="3"/>
      <c r="AD416" s="3" t="str">
        <f t="shared" si="94"/>
        <v/>
      </c>
      <c r="AE416" s="3" t="str">
        <f t="shared" si="95"/>
        <v/>
      </c>
      <c r="AJ416" s="1" t="str">
        <f>IFERROR(IF(VLOOKUP($A416,EU_Extra!$A:$AD,COLUMN(EU_Extra!AC$3),FALSE)=0,"",VLOOKUP($A416,EU_Extra!$A:$AD,COLUMN(EU_Extra!AC$3),FALSE)),"")</f>
        <v/>
      </c>
      <c r="AK416" s="1" t="str">
        <f>IFERROR(IF(VLOOKUP($A416,EU_Extra!$A:$AD,COLUMN(EU_Extra!AD$3),FALSE)=0,"",VLOOKUP($A416,EU_Extra!$A:$AD,COLUMN(EU_Extra!AD$3),FALSE)),"")</f>
        <v/>
      </c>
    </row>
    <row r="417" spans="6:37">
      <c r="F417" s="1" t="str">
        <f>IFERROR(IF(VLOOKUP($A417,EU_Extra!$A:$AD,COLUMN(EU_Extra!E$3),FALSE)=0,"",VLOOKUP($A417,EU_Extra!$A:$AD,COLUMN(EU_Extra!E$3),FALSE)),"")</f>
        <v/>
      </c>
      <c r="G417" s="1" t="str">
        <f>IFERROR(IF(VLOOKUP($A417,EU_Extra!$A:$AD,COLUMN(EU_Extra!F$3),FALSE)=0,"",VLOOKUP($A417,EU_Extra!$A:$AD,COLUMN(EU_Extra!F$3),FALSE)),"")</f>
        <v/>
      </c>
      <c r="H417" s="1" t="str">
        <f>IFERROR(IF(VLOOKUP($A417,EU_Extra!$A:$AD,COLUMN(EU_Extra!G$3),FALSE)=0,"",VLOOKUP($A417,EU_Extra!$A:$AD,COLUMN(EU_Extra!G$3),FALSE)),"")</f>
        <v/>
      </c>
      <c r="I417" s="1" t="str">
        <f>IFERROR(IF(VLOOKUP($A417,EU_Extra!$A:$AD,COLUMN(EU_Extra!H$3),FALSE)=0,"",VLOOKUP($A417,EU_Extra!$A:$AD,COLUMN(EU_Extra!H$3),FALSE)),"")</f>
        <v/>
      </c>
      <c r="J417" s="1" t="str">
        <f>IFERROR(IF(VLOOKUP($A417,EU_Extra!$A:$AD,COLUMN(EU_Extra!I$3),FALSE)=0,"",VLOOKUP($A417,EU_Extra!$A:$AD,COLUMN(EU_Extra!I$3),FALSE)),"")</f>
        <v/>
      </c>
      <c r="K417" s="1" t="str">
        <f>IFERROR(IF(VLOOKUP($A417,EU_Extra!$A:$AD,COLUMN(EU_Extra!J$3),FALSE)=0,"",VLOOKUP($A417,EU_Extra!$A:$AD,COLUMN(EU_Extra!J$3),FALSE)),"")</f>
        <v/>
      </c>
      <c r="L417" s="1" t="str">
        <f>IFERROR(IF(VLOOKUP($A417,EU_Extra!$A:$AD,COLUMN(EU_Extra!K$3),FALSE)=0,"",VLOOKUP($A417,EU_Extra!$A:$AD,COLUMN(EU_Extra!K$3),FALSE)),"")</f>
        <v/>
      </c>
      <c r="M417" s="1" t="str">
        <f>IFERROR(IF(VLOOKUP($A417,EU_Extra!$A:$AD,COLUMN(EU_Extra!L$3),FALSE)=0,"",VLOOKUP($A417,EU_Extra!$A:$AD,COLUMN(EU_Extra!L$3),FALSE)),"")</f>
        <v/>
      </c>
      <c r="N417" s="1" t="str">
        <f>IFERROR(IF(VLOOKUP($A417,EU_Extra!$A:$AD,COLUMN(EU_Extra!M$3),FALSE)=0,"",VLOOKUP($A417,EU_Extra!$A:$AD,COLUMN(EU_Extra!M$3),FALSE)),"")</f>
        <v/>
      </c>
      <c r="O417" s="1" t="str">
        <f>IFERROR(IF(VLOOKUP($A417,EU_Extra!$A:$AD,COLUMN(EU_Extra!N$3),FALSE)=0,"",VLOOKUP($A417,EU_Extra!$A:$AD,COLUMN(EU_Extra!N$3),FALSE)),"")</f>
        <v/>
      </c>
      <c r="P417" s="1" t="str">
        <f>IFERROR(IF(VLOOKUP($A417,EU_Extra!$A:$AD,COLUMN(EU_Extra!O$3),FALSE)=0,"",VLOOKUP($A417,EU_Extra!$A:$AD,COLUMN(EU_Extra!O$3),FALSE)),"")</f>
        <v/>
      </c>
      <c r="Q417" s="1" t="str">
        <f>IFERROR(IF(VLOOKUP($A417,EU_Extra!$A:$AD,COLUMN(EU_Extra!P$3),FALSE)=0,"",VLOOKUP($A417,EU_Extra!$A:$AD,COLUMN(EU_Extra!P$3),FALSE)),"")</f>
        <v/>
      </c>
      <c r="R417" s="1" t="str">
        <f>IFERROR(IF(VLOOKUP($A417,EU_Extra!$A:$AD,COLUMN(EU_Extra!Q$3),FALSE)=0,"",VLOOKUP($A417,EU_Extra!$A:$AD,COLUMN(EU_Extra!Q$3),FALSE)),"")</f>
        <v/>
      </c>
      <c r="S417" s="1" t="str">
        <f>IFERROR(IF(VLOOKUP($A417,EU_Extra!$A:$AD,COLUMN(EU_Extra!R$3),FALSE)=0,"",VLOOKUP($A417,EU_Extra!$A:$AD,COLUMN(EU_Extra!R$3),FALSE)),"")</f>
        <v/>
      </c>
      <c r="T417" s="1" t="str">
        <f>IFERROR(IF(VLOOKUP($A417,EU_Extra!$A:$AD,COLUMN(EU_Extra!S$3),FALSE)=0,"",VLOOKUP($A417,EU_Extra!$A:$AD,COLUMN(EU_Extra!S$3),FALSE)),"")</f>
        <v/>
      </c>
      <c r="U417" s="1" t="str">
        <f>IFERROR(IF(VLOOKUP($A417,EU_Extra!$A:$AD,COLUMN(EU_Extra!T$3),FALSE)=0,"",VLOOKUP($A417,EU_Extra!$A:$AD,COLUMN(EU_Extra!T$3),FALSE)),"")</f>
        <v/>
      </c>
      <c r="V417" s="1" t="str">
        <f>IFERROR(IF(VLOOKUP($A417,EU_Extra!$A:$AD,COLUMN(EU_Extra!U$3),FALSE)=0,"",VLOOKUP($A417,EU_Extra!$A:$AD,COLUMN(EU_Extra!U$3),FALSE)),"")</f>
        <v/>
      </c>
      <c r="W417" s="1" t="str">
        <f>IFERROR(IF(VLOOKUP($A417,EU_Extra!$A:$AD,COLUMN(EU_Extra!V$3),FALSE)=0,"",VLOOKUP($A417,EU_Extra!$A:$AD,COLUMN(EU_Extra!V$3),FALSE)),"")</f>
        <v/>
      </c>
      <c r="X417" s="1" t="str">
        <f>IFERROR(IF(VLOOKUP($A417,EU_Extra!$A:$AD,COLUMN(EU_Extra!W$3),FALSE)=0,"",VLOOKUP($A417,EU_Extra!$A:$AD,COLUMN(EU_Extra!W$3),FALSE)),"")</f>
        <v/>
      </c>
      <c r="Y417" s="1" t="str">
        <f>IFERROR(IF(VLOOKUP($A417,EU_Extra!$A:$AD,COLUMN(EU_Extra!X$3),FALSE)=0,"",VLOOKUP($A417,EU_Extra!$A:$AD,COLUMN(EU_Extra!X$3),FALSE)),"")</f>
        <v/>
      </c>
      <c r="AA417" s="157" t="str">
        <f t="shared" si="92"/>
        <v/>
      </c>
      <c r="AB417" s="3" t="str">
        <f t="shared" si="93"/>
        <v/>
      </c>
      <c r="AC417" s="3"/>
      <c r="AD417" s="3" t="str">
        <f t="shared" si="94"/>
        <v/>
      </c>
      <c r="AE417" s="3" t="str">
        <f t="shared" si="95"/>
        <v/>
      </c>
      <c r="AJ417" s="1" t="str">
        <f>IFERROR(IF(VLOOKUP($A417,EU_Extra!$A:$AD,COLUMN(EU_Extra!AC$3),FALSE)=0,"",VLOOKUP($A417,EU_Extra!$A:$AD,COLUMN(EU_Extra!AC$3),FALSE)),"")</f>
        <v/>
      </c>
      <c r="AK417" s="1" t="str">
        <f>IFERROR(IF(VLOOKUP($A417,EU_Extra!$A:$AD,COLUMN(EU_Extra!AD$3),FALSE)=0,"",VLOOKUP($A417,EU_Extra!$A:$AD,COLUMN(EU_Extra!AD$3),FALSE)),"")</f>
        <v/>
      </c>
    </row>
    <row r="418" spans="6:37">
      <c r="F418" s="1" t="str">
        <f>IFERROR(IF(VLOOKUP($A418,EU_Extra!$A:$AD,COLUMN(EU_Extra!E$3),FALSE)=0,"",VLOOKUP($A418,EU_Extra!$A:$AD,COLUMN(EU_Extra!E$3),FALSE)),"")</f>
        <v/>
      </c>
      <c r="G418" s="1" t="str">
        <f>IFERROR(IF(VLOOKUP($A418,EU_Extra!$A:$AD,COLUMN(EU_Extra!F$3),FALSE)=0,"",VLOOKUP($A418,EU_Extra!$A:$AD,COLUMN(EU_Extra!F$3),FALSE)),"")</f>
        <v/>
      </c>
      <c r="H418" s="1" t="str">
        <f>IFERROR(IF(VLOOKUP($A418,EU_Extra!$A:$AD,COLUMN(EU_Extra!G$3),FALSE)=0,"",VLOOKUP($A418,EU_Extra!$A:$AD,COLUMN(EU_Extra!G$3),FALSE)),"")</f>
        <v/>
      </c>
      <c r="I418" s="1" t="str">
        <f>IFERROR(IF(VLOOKUP($A418,EU_Extra!$A:$AD,COLUMN(EU_Extra!H$3),FALSE)=0,"",VLOOKUP($A418,EU_Extra!$A:$AD,COLUMN(EU_Extra!H$3),FALSE)),"")</f>
        <v/>
      </c>
      <c r="J418" s="1" t="str">
        <f>IFERROR(IF(VLOOKUP($A418,EU_Extra!$A:$AD,COLUMN(EU_Extra!I$3),FALSE)=0,"",VLOOKUP($A418,EU_Extra!$A:$AD,COLUMN(EU_Extra!I$3),FALSE)),"")</f>
        <v/>
      </c>
      <c r="K418" s="1" t="str">
        <f>IFERROR(IF(VLOOKUP($A418,EU_Extra!$A:$AD,COLUMN(EU_Extra!J$3),FALSE)=0,"",VLOOKUP($A418,EU_Extra!$A:$AD,COLUMN(EU_Extra!J$3),FALSE)),"")</f>
        <v/>
      </c>
      <c r="L418" s="1" t="str">
        <f>IFERROR(IF(VLOOKUP($A418,EU_Extra!$A:$AD,COLUMN(EU_Extra!K$3),FALSE)=0,"",VLOOKUP($A418,EU_Extra!$A:$AD,COLUMN(EU_Extra!K$3),FALSE)),"")</f>
        <v/>
      </c>
      <c r="M418" s="1" t="str">
        <f>IFERROR(IF(VLOOKUP($A418,EU_Extra!$A:$AD,COLUMN(EU_Extra!L$3),FALSE)=0,"",VLOOKUP($A418,EU_Extra!$A:$AD,COLUMN(EU_Extra!L$3),FALSE)),"")</f>
        <v/>
      </c>
      <c r="N418" s="1" t="str">
        <f>IFERROR(IF(VLOOKUP($A418,EU_Extra!$A:$AD,COLUMN(EU_Extra!M$3),FALSE)=0,"",VLOOKUP($A418,EU_Extra!$A:$AD,COLUMN(EU_Extra!M$3),FALSE)),"")</f>
        <v/>
      </c>
      <c r="O418" s="1" t="str">
        <f>IFERROR(IF(VLOOKUP($A418,EU_Extra!$A:$AD,COLUMN(EU_Extra!N$3),FALSE)=0,"",VLOOKUP($A418,EU_Extra!$A:$AD,COLUMN(EU_Extra!N$3),FALSE)),"")</f>
        <v/>
      </c>
      <c r="P418" s="1" t="str">
        <f>IFERROR(IF(VLOOKUP($A418,EU_Extra!$A:$AD,COLUMN(EU_Extra!O$3),FALSE)=0,"",VLOOKUP($A418,EU_Extra!$A:$AD,COLUMN(EU_Extra!O$3),FALSE)),"")</f>
        <v/>
      </c>
      <c r="Q418" s="1" t="str">
        <f>IFERROR(IF(VLOOKUP($A418,EU_Extra!$A:$AD,COLUMN(EU_Extra!P$3),FALSE)=0,"",VLOOKUP($A418,EU_Extra!$A:$AD,COLUMN(EU_Extra!P$3),FALSE)),"")</f>
        <v/>
      </c>
      <c r="R418" s="1" t="str">
        <f>IFERROR(IF(VLOOKUP($A418,EU_Extra!$A:$AD,COLUMN(EU_Extra!Q$3),FALSE)=0,"",VLOOKUP($A418,EU_Extra!$A:$AD,COLUMN(EU_Extra!Q$3),FALSE)),"")</f>
        <v/>
      </c>
      <c r="S418" s="1" t="str">
        <f>IFERROR(IF(VLOOKUP($A418,EU_Extra!$A:$AD,COLUMN(EU_Extra!R$3),FALSE)=0,"",VLOOKUP($A418,EU_Extra!$A:$AD,COLUMN(EU_Extra!R$3),FALSE)),"")</f>
        <v/>
      </c>
      <c r="T418" s="1" t="str">
        <f>IFERROR(IF(VLOOKUP($A418,EU_Extra!$A:$AD,COLUMN(EU_Extra!S$3),FALSE)=0,"",VLOOKUP($A418,EU_Extra!$A:$AD,COLUMN(EU_Extra!S$3),FALSE)),"")</f>
        <v/>
      </c>
      <c r="U418" s="1" t="str">
        <f>IFERROR(IF(VLOOKUP($A418,EU_Extra!$A:$AD,COLUMN(EU_Extra!T$3),FALSE)=0,"",VLOOKUP($A418,EU_Extra!$A:$AD,COLUMN(EU_Extra!T$3),FALSE)),"")</f>
        <v/>
      </c>
      <c r="V418" s="1" t="str">
        <f>IFERROR(IF(VLOOKUP($A418,EU_Extra!$A:$AD,COLUMN(EU_Extra!U$3),FALSE)=0,"",VLOOKUP($A418,EU_Extra!$A:$AD,COLUMN(EU_Extra!U$3),FALSE)),"")</f>
        <v/>
      </c>
      <c r="W418" s="1" t="str">
        <f>IFERROR(IF(VLOOKUP($A418,EU_Extra!$A:$AD,COLUMN(EU_Extra!V$3),FALSE)=0,"",VLOOKUP($A418,EU_Extra!$A:$AD,COLUMN(EU_Extra!V$3),FALSE)),"")</f>
        <v/>
      </c>
      <c r="X418" s="1" t="str">
        <f>IFERROR(IF(VLOOKUP($A418,EU_Extra!$A:$AD,COLUMN(EU_Extra!W$3),FALSE)=0,"",VLOOKUP($A418,EU_Extra!$A:$AD,COLUMN(EU_Extra!W$3),FALSE)),"")</f>
        <v/>
      </c>
      <c r="Y418" s="1" t="str">
        <f>IFERROR(IF(VLOOKUP($A418,EU_Extra!$A:$AD,COLUMN(EU_Extra!X$3),FALSE)=0,"",VLOOKUP($A418,EU_Extra!$A:$AD,COLUMN(EU_Extra!X$3),FALSE)),"")</f>
        <v/>
      </c>
      <c r="AA418" s="157" t="str">
        <f t="shared" si="92"/>
        <v/>
      </c>
      <c r="AB418" s="3" t="str">
        <f t="shared" si="93"/>
        <v/>
      </c>
      <c r="AC418" s="3"/>
      <c r="AD418" s="3" t="str">
        <f t="shared" si="94"/>
        <v/>
      </c>
      <c r="AE418" s="3" t="str">
        <f t="shared" si="95"/>
        <v/>
      </c>
      <c r="AJ418" s="1" t="str">
        <f>IFERROR(IF(VLOOKUP($A418,EU_Extra!$A:$AD,COLUMN(EU_Extra!AC$3),FALSE)=0,"",VLOOKUP($A418,EU_Extra!$A:$AD,COLUMN(EU_Extra!AC$3),FALSE)),"")</f>
        <v/>
      </c>
      <c r="AK418" s="1" t="str">
        <f>IFERROR(IF(VLOOKUP($A418,EU_Extra!$A:$AD,COLUMN(EU_Extra!AD$3),FALSE)=0,"",VLOOKUP($A418,EU_Extra!$A:$AD,COLUMN(EU_Extra!AD$3),FALSE)),"")</f>
        <v/>
      </c>
    </row>
    <row r="419" spans="6:37">
      <c r="F419" s="1" t="str">
        <f>IFERROR(IF(VLOOKUP($A419,EU_Extra!$A:$AD,COLUMN(EU_Extra!E$3),FALSE)=0,"",VLOOKUP($A419,EU_Extra!$A:$AD,COLUMN(EU_Extra!E$3),FALSE)),"")</f>
        <v/>
      </c>
      <c r="G419" s="1" t="str">
        <f>IFERROR(IF(VLOOKUP($A419,EU_Extra!$A:$AD,COLUMN(EU_Extra!F$3),FALSE)=0,"",VLOOKUP($A419,EU_Extra!$A:$AD,COLUMN(EU_Extra!F$3),FALSE)),"")</f>
        <v/>
      </c>
      <c r="H419" s="1" t="str">
        <f>IFERROR(IF(VLOOKUP($A419,EU_Extra!$A:$AD,COLUMN(EU_Extra!G$3),FALSE)=0,"",VLOOKUP($A419,EU_Extra!$A:$AD,COLUMN(EU_Extra!G$3),FALSE)),"")</f>
        <v/>
      </c>
      <c r="I419" s="1" t="str">
        <f>IFERROR(IF(VLOOKUP($A419,EU_Extra!$A:$AD,COLUMN(EU_Extra!H$3),FALSE)=0,"",VLOOKUP($A419,EU_Extra!$A:$AD,COLUMN(EU_Extra!H$3),FALSE)),"")</f>
        <v/>
      </c>
      <c r="J419" s="1" t="str">
        <f>IFERROR(IF(VLOOKUP($A419,EU_Extra!$A:$AD,COLUMN(EU_Extra!I$3),FALSE)=0,"",VLOOKUP($A419,EU_Extra!$A:$AD,COLUMN(EU_Extra!I$3),FALSE)),"")</f>
        <v/>
      </c>
      <c r="K419" s="1" t="str">
        <f>IFERROR(IF(VLOOKUP($A419,EU_Extra!$A:$AD,COLUMN(EU_Extra!J$3),FALSE)=0,"",VLOOKUP($A419,EU_Extra!$A:$AD,COLUMN(EU_Extra!J$3),FALSE)),"")</f>
        <v/>
      </c>
      <c r="L419" s="1" t="str">
        <f>IFERROR(IF(VLOOKUP($A419,EU_Extra!$A:$AD,COLUMN(EU_Extra!K$3),FALSE)=0,"",VLOOKUP($A419,EU_Extra!$A:$AD,COLUMN(EU_Extra!K$3),FALSE)),"")</f>
        <v/>
      </c>
      <c r="M419" s="1" t="str">
        <f>IFERROR(IF(VLOOKUP($A419,EU_Extra!$A:$AD,COLUMN(EU_Extra!L$3),FALSE)=0,"",VLOOKUP($A419,EU_Extra!$A:$AD,COLUMN(EU_Extra!L$3),FALSE)),"")</f>
        <v/>
      </c>
      <c r="N419" s="1" t="str">
        <f>IFERROR(IF(VLOOKUP($A419,EU_Extra!$A:$AD,COLUMN(EU_Extra!M$3),FALSE)=0,"",VLOOKUP($A419,EU_Extra!$A:$AD,COLUMN(EU_Extra!M$3),FALSE)),"")</f>
        <v/>
      </c>
      <c r="O419" s="1" t="str">
        <f>IFERROR(IF(VLOOKUP($A419,EU_Extra!$A:$AD,COLUMN(EU_Extra!N$3),FALSE)=0,"",VLOOKUP($A419,EU_Extra!$A:$AD,COLUMN(EU_Extra!N$3),FALSE)),"")</f>
        <v/>
      </c>
      <c r="P419" s="1" t="str">
        <f>IFERROR(IF(VLOOKUP($A419,EU_Extra!$A:$AD,COLUMN(EU_Extra!O$3),FALSE)=0,"",VLOOKUP($A419,EU_Extra!$A:$AD,COLUMN(EU_Extra!O$3),FALSE)),"")</f>
        <v/>
      </c>
      <c r="Q419" s="1" t="str">
        <f>IFERROR(IF(VLOOKUP($A419,EU_Extra!$A:$AD,COLUMN(EU_Extra!P$3),FALSE)=0,"",VLOOKUP($A419,EU_Extra!$A:$AD,COLUMN(EU_Extra!P$3),FALSE)),"")</f>
        <v/>
      </c>
      <c r="R419" s="1" t="str">
        <f>IFERROR(IF(VLOOKUP($A419,EU_Extra!$A:$AD,COLUMN(EU_Extra!Q$3),FALSE)=0,"",VLOOKUP($A419,EU_Extra!$A:$AD,COLUMN(EU_Extra!Q$3),FALSE)),"")</f>
        <v/>
      </c>
      <c r="S419" s="1" t="str">
        <f>IFERROR(IF(VLOOKUP($A419,EU_Extra!$A:$AD,COLUMN(EU_Extra!R$3),FALSE)=0,"",VLOOKUP($A419,EU_Extra!$A:$AD,COLUMN(EU_Extra!R$3),FALSE)),"")</f>
        <v/>
      </c>
      <c r="T419" s="1" t="str">
        <f>IFERROR(IF(VLOOKUP($A419,EU_Extra!$A:$AD,COLUMN(EU_Extra!S$3),FALSE)=0,"",VLOOKUP($A419,EU_Extra!$A:$AD,COLUMN(EU_Extra!S$3),FALSE)),"")</f>
        <v/>
      </c>
      <c r="U419" s="1" t="str">
        <f>IFERROR(IF(VLOOKUP($A419,EU_Extra!$A:$AD,COLUMN(EU_Extra!T$3),FALSE)=0,"",VLOOKUP($A419,EU_Extra!$A:$AD,COLUMN(EU_Extra!T$3),FALSE)),"")</f>
        <v/>
      </c>
      <c r="V419" s="1" t="str">
        <f>IFERROR(IF(VLOOKUP($A419,EU_Extra!$A:$AD,COLUMN(EU_Extra!U$3),FALSE)=0,"",VLOOKUP($A419,EU_Extra!$A:$AD,COLUMN(EU_Extra!U$3),FALSE)),"")</f>
        <v/>
      </c>
      <c r="W419" s="1" t="str">
        <f>IFERROR(IF(VLOOKUP($A419,EU_Extra!$A:$AD,COLUMN(EU_Extra!V$3),FALSE)=0,"",VLOOKUP($A419,EU_Extra!$A:$AD,COLUMN(EU_Extra!V$3),FALSE)),"")</f>
        <v/>
      </c>
      <c r="X419" s="1" t="str">
        <f>IFERROR(IF(VLOOKUP($A419,EU_Extra!$A:$AD,COLUMN(EU_Extra!W$3),FALSE)=0,"",VLOOKUP($A419,EU_Extra!$A:$AD,COLUMN(EU_Extra!W$3),FALSE)),"")</f>
        <v/>
      </c>
      <c r="Y419" s="1" t="str">
        <f>IFERROR(IF(VLOOKUP($A419,EU_Extra!$A:$AD,COLUMN(EU_Extra!X$3),FALSE)=0,"",VLOOKUP($A419,EU_Extra!$A:$AD,COLUMN(EU_Extra!X$3),FALSE)),"")</f>
        <v/>
      </c>
      <c r="AA419" s="157" t="str">
        <f t="shared" si="92"/>
        <v/>
      </c>
      <c r="AB419" s="3" t="str">
        <f t="shared" si="93"/>
        <v/>
      </c>
      <c r="AC419" s="3"/>
      <c r="AD419" s="3" t="str">
        <f t="shared" si="94"/>
        <v/>
      </c>
      <c r="AE419" s="3" t="str">
        <f t="shared" si="95"/>
        <v/>
      </c>
      <c r="AJ419" s="1" t="str">
        <f>IFERROR(IF(VLOOKUP($A419,EU_Extra!$A:$AD,COLUMN(EU_Extra!AC$3),FALSE)=0,"",VLOOKUP($A419,EU_Extra!$A:$AD,COLUMN(EU_Extra!AC$3),FALSE)),"")</f>
        <v/>
      </c>
      <c r="AK419" s="1" t="str">
        <f>IFERROR(IF(VLOOKUP($A419,EU_Extra!$A:$AD,COLUMN(EU_Extra!AD$3),FALSE)=0,"",VLOOKUP($A419,EU_Extra!$A:$AD,COLUMN(EU_Extra!AD$3),FALSE)),"")</f>
        <v/>
      </c>
    </row>
    <row r="420" spans="6:37">
      <c r="F420" s="1" t="str">
        <f>IFERROR(IF(VLOOKUP($A420,EU_Extra!$A:$AD,COLUMN(EU_Extra!E$3),FALSE)=0,"",VLOOKUP($A420,EU_Extra!$A:$AD,COLUMN(EU_Extra!E$3),FALSE)),"")</f>
        <v/>
      </c>
      <c r="G420" s="1" t="str">
        <f>IFERROR(IF(VLOOKUP($A420,EU_Extra!$A:$AD,COLUMN(EU_Extra!F$3),FALSE)=0,"",VLOOKUP($A420,EU_Extra!$A:$AD,COLUMN(EU_Extra!F$3),FALSE)),"")</f>
        <v/>
      </c>
      <c r="H420" s="1" t="str">
        <f>IFERROR(IF(VLOOKUP($A420,EU_Extra!$A:$AD,COLUMN(EU_Extra!G$3),FALSE)=0,"",VLOOKUP($A420,EU_Extra!$A:$AD,COLUMN(EU_Extra!G$3),FALSE)),"")</f>
        <v/>
      </c>
      <c r="I420" s="1" t="str">
        <f>IFERROR(IF(VLOOKUP($A420,EU_Extra!$A:$AD,COLUMN(EU_Extra!H$3),FALSE)=0,"",VLOOKUP($A420,EU_Extra!$A:$AD,COLUMN(EU_Extra!H$3),FALSE)),"")</f>
        <v/>
      </c>
      <c r="J420" s="1" t="str">
        <f>IFERROR(IF(VLOOKUP($A420,EU_Extra!$A:$AD,COLUMN(EU_Extra!I$3),FALSE)=0,"",VLOOKUP($A420,EU_Extra!$A:$AD,COLUMN(EU_Extra!I$3),FALSE)),"")</f>
        <v/>
      </c>
      <c r="K420" s="1" t="str">
        <f>IFERROR(IF(VLOOKUP($A420,EU_Extra!$A:$AD,COLUMN(EU_Extra!J$3),FALSE)=0,"",VLOOKUP($A420,EU_Extra!$A:$AD,COLUMN(EU_Extra!J$3),FALSE)),"")</f>
        <v/>
      </c>
      <c r="L420" s="1" t="str">
        <f>IFERROR(IF(VLOOKUP($A420,EU_Extra!$A:$AD,COLUMN(EU_Extra!K$3),FALSE)=0,"",VLOOKUP($A420,EU_Extra!$A:$AD,COLUMN(EU_Extra!K$3),FALSE)),"")</f>
        <v/>
      </c>
      <c r="M420" s="1" t="str">
        <f>IFERROR(IF(VLOOKUP($A420,EU_Extra!$A:$AD,COLUMN(EU_Extra!L$3),FALSE)=0,"",VLOOKUP($A420,EU_Extra!$A:$AD,COLUMN(EU_Extra!L$3),FALSE)),"")</f>
        <v/>
      </c>
      <c r="N420" s="1" t="str">
        <f>IFERROR(IF(VLOOKUP($A420,EU_Extra!$A:$AD,COLUMN(EU_Extra!M$3),FALSE)=0,"",VLOOKUP($A420,EU_Extra!$A:$AD,COLUMN(EU_Extra!M$3),FALSE)),"")</f>
        <v/>
      </c>
      <c r="O420" s="1" t="str">
        <f>IFERROR(IF(VLOOKUP($A420,EU_Extra!$A:$AD,COLUMN(EU_Extra!N$3),FALSE)=0,"",VLOOKUP($A420,EU_Extra!$A:$AD,COLUMN(EU_Extra!N$3),FALSE)),"")</f>
        <v/>
      </c>
      <c r="P420" s="1" t="str">
        <f>IFERROR(IF(VLOOKUP($A420,EU_Extra!$A:$AD,COLUMN(EU_Extra!O$3),FALSE)=0,"",VLOOKUP($A420,EU_Extra!$A:$AD,COLUMN(EU_Extra!O$3),FALSE)),"")</f>
        <v/>
      </c>
      <c r="Q420" s="1" t="str">
        <f>IFERROR(IF(VLOOKUP($A420,EU_Extra!$A:$AD,COLUMN(EU_Extra!P$3),FALSE)=0,"",VLOOKUP($A420,EU_Extra!$A:$AD,COLUMN(EU_Extra!P$3),FALSE)),"")</f>
        <v/>
      </c>
      <c r="R420" s="1" t="str">
        <f>IFERROR(IF(VLOOKUP($A420,EU_Extra!$A:$AD,COLUMN(EU_Extra!Q$3),FALSE)=0,"",VLOOKUP($A420,EU_Extra!$A:$AD,COLUMN(EU_Extra!Q$3),FALSE)),"")</f>
        <v/>
      </c>
      <c r="S420" s="1" t="str">
        <f>IFERROR(IF(VLOOKUP($A420,EU_Extra!$A:$AD,COLUMN(EU_Extra!R$3),FALSE)=0,"",VLOOKUP($A420,EU_Extra!$A:$AD,COLUMN(EU_Extra!R$3),FALSE)),"")</f>
        <v/>
      </c>
      <c r="T420" s="1" t="str">
        <f>IFERROR(IF(VLOOKUP($A420,EU_Extra!$A:$AD,COLUMN(EU_Extra!S$3),FALSE)=0,"",VLOOKUP($A420,EU_Extra!$A:$AD,COLUMN(EU_Extra!S$3),FALSE)),"")</f>
        <v/>
      </c>
      <c r="U420" s="1" t="str">
        <f>IFERROR(IF(VLOOKUP($A420,EU_Extra!$A:$AD,COLUMN(EU_Extra!T$3),FALSE)=0,"",VLOOKUP($A420,EU_Extra!$A:$AD,COLUMN(EU_Extra!T$3),FALSE)),"")</f>
        <v/>
      </c>
      <c r="V420" s="1" t="str">
        <f>IFERROR(IF(VLOOKUP($A420,EU_Extra!$A:$AD,COLUMN(EU_Extra!U$3),FALSE)=0,"",VLOOKUP($A420,EU_Extra!$A:$AD,COLUMN(EU_Extra!U$3),FALSE)),"")</f>
        <v/>
      </c>
      <c r="W420" s="1" t="str">
        <f>IFERROR(IF(VLOOKUP($A420,EU_Extra!$A:$AD,COLUMN(EU_Extra!V$3),FALSE)=0,"",VLOOKUP($A420,EU_Extra!$A:$AD,COLUMN(EU_Extra!V$3),FALSE)),"")</f>
        <v/>
      </c>
      <c r="X420" s="1" t="str">
        <f>IFERROR(IF(VLOOKUP($A420,EU_Extra!$A:$AD,COLUMN(EU_Extra!W$3),FALSE)=0,"",VLOOKUP($A420,EU_Extra!$A:$AD,COLUMN(EU_Extra!W$3),FALSE)),"")</f>
        <v/>
      </c>
      <c r="Y420" s="1" t="str">
        <f>IFERROR(IF(VLOOKUP($A420,EU_Extra!$A:$AD,COLUMN(EU_Extra!X$3),FALSE)=0,"",VLOOKUP($A420,EU_Extra!$A:$AD,COLUMN(EU_Extra!X$3),FALSE)),"")</f>
        <v/>
      </c>
      <c r="AA420" s="157" t="str">
        <f t="shared" si="92"/>
        <v/>
      </c>
      <c r="AB420" s="3" t="str">
        <f t="shared" si="93"/>
        <v/>
      </c>
      <c r="AC420" s="3"/>
      <c r="AD420" s="3" t="str">
        <f t="shared" si="94"/>
        <v/>
      </c>
      <c r="AE420" s="3" t="str">
        <f t="shared" si="95"/>
        <v/>
      </c>
      <c r="AJ420" s="1" t="str">
        <f>IFERROR(IF(VLOOKUP($A420,EU_Extra!$A:$AD,COLUMN(EU_Extra!AC$3),FALSE)=0,"",VLOOKUP($A420,EU_Extra!$A:$AD,COLUMN(EU_Extra!AC$3),FALSE)),"")</f>
        <v/>
      </c>
      <c r="AK420" s="1" t="str">
        <f>IFERROR(IF(VLOOKUP($A420,EU_Extra!$A:$AD,COLUMN(EU_Extra!AD$3),FALSE)=0,"",VLOOKUP($A420,EU_Extra!$A:$AD,COLUMN(EU_Extra!AD$3),FALSE)),"")</f>
        <v/>
      </c>
    </row>
    <row r="421" spans="6:37">
      <c r="AD421" s="1" t="str">
        <f>IF(ISNUMBER(EU_Extra!#REF!),EU_Extra!#REF!,"")</f>
        <v/>
      </c>
      <c r="AE421" s="3" t="str">
        <f t="shared" si="95"/>
        <v/>
      </c>
      <c r="AJ421" s="1" t="str">
        <f>IF(ISNUMBER(EU_Extra!#REF!),EU_Extra!#REF!,"")</f>
        <v/>
      </c>
      <c r="AK421" s="1" t="str">
        <f>IF(ISNUMBER(EU_Extra!#REF!),EU_Extra!#REF!,"")</f>
        <v/>
      </c>
    </row>
    <row r="422" spans="6:37">
      <c r="AD422" s="1" t="str">
        <f>IF(ISNUMBER(EU_Extra!#REF!),EU_Extra!#REF!,"")</f>
        <v/>
      </c>
      <c r="AE422" s="3" t="str">
        <f t="shared" si="95"/>
        <v/>
      </c>
      <c r="AJ422" s="1" t="str">
        <f>IF(ISNUMBER(EU_Extra!#REF!),EU_Extra!#REF!,"")</f>
        <v/>
      </c>
      <c r="AK422" s="1" t="str">
        <f>IF(ISNUMBER(EU_Extra!#REF!),EU_Extra!#REF!,"")</f>
        <v/>
      </c>
    </row>
    <row r="423" spans="6:37">
      <c r="AD423" s="1" t="str">
        <f>IF(ISNUMBER(EU_Extra!#REF!),EU_Extra!#REF!,"")</f>
        <v/>
      </c>
      <c r="AE423" s="3" t="str">
        <f t="shared" si="95"/>
        <v/>
      </c>
      <c r="AJ423" s="1" t="str">
        <f>IF(ISNUMBER(EU_Extra!#REF!),EU_Extra!#REF!,"")</f>
        <v/>
      </c>
      <c r="AK423" s="1" t="str">
        <f>IF(ISNUMBER(EU_Extra!#REF!),EU_Extra!#REF!,"")</f>
        <v/>
      </c>
    </row>
    <row r="424" spans="6:37">
      <c r="AD424" s="1" t="str">
        <f>IF(ISNUMBER(EU_Extra!#REF!),EU_Extra!#REF!,"")</f>
        <v/>
      </c>
      <c r="AE424" s="3" t="str">
        <f t="shared" si="95"/>
        <v/>
      </c>
      <c r="AJ424" s="1" t="str">
        <f>IF(ISNUMBER(EU_Extra!#REF!),EU_Extra!#REF!,"")</f>
        <v/>
      </c>
      <c r="AK424" s="1" t="str">
        <f>IF(ISNUMBER(EU_Extra!#REF!),EU_Extra!#REF!,"")</f>
        <v/>
      </c>
    </row>
    <row r="425" spans="6:37">
      <c r="AD425" s="1" t="str">
        <f>IF(ISNUMBER(EU_Extra!#REF!),EU_Extra!#REF!,"")</f>
        <v/>
      </c>
      <c r="AE425" s="3" t="str">
        <f t="shared" si="95"/>
        <v/>
      </c>
      <c r="AJ425" s="1" t="str">
        <f>IF(ISNUMBER(EU_Extra!#REF!),EU_Extra!#REF!,"")</f>
        <v/>
      </c>
      <c r="AK425" s="1" t="str">
        <f>IF(ISNUMBER(EU_Extra!#REF!),EU_Extra!#REF!,"")</f>
        <v/>
      </c>
    </row>
    <row r="426" spans="6:37">
      <c r="AD426" s="1" t="str">
        <f>IF(ISNUMBER(EU_Extra!#REF!),EU_Extra!#REF!,"")</f>
        <v/>
      </c>
      <c r="AE426" s="3" t="str">
        <f t="shared" si="95"/>
        <v/>
      </c>
      <c r="AJ426" s="1" t="str">
        <f>IF(ISNUMBER(EU_Extra!#REF!),EU_Extra!#REF!,"")</f>
        <v/>
      </c>
      <c r="AK426" s="1" t="str">
        <f>IF(ISNUMBER(EU_Extra!#REF!),EU_Extra!#REF!,"")</f>
        <v/>
      </c>
    </row>
    <row r="427" spans="6:37">
      <c r="AD427" s="1" t="str">
        <f>IF(ISNUMBER(EU_Extra!#REF!),EU_Extra!#REF!,"")</f>
        <v/>
      </c>
      <c r="AE427" s="3" t="str">
        <f t="shared" si="95"/>
        <v/>
      </c>
      <c r="AJ427" s="1" t="str">
        <f>IF(ISNUMBER(EU_Extra!#REF!),EU_Extra!#REF!,"")</f>
        <v/>
      </c>
      <c r="AK427" s="1" t="str">
        <f>IF(ISNUMBER(EU_Extra!#REF!),EU_Extra!#REF!,"")</f>
        <v/>
      </c>
    </row>
    <row r="428" spans="6:37">
      <c r="AD428" s="1" t="str">
        <f>IF(ISNUMBER(EU_Extra!#REF!),EU_Extra!#REF!,"")</f>
        <v/>
      </c>
      <c r="AE428" s="3" t="str">
        <f t="shared" si="95"/>
        <v/>
      </c>
      <c r="AJ428" s="1" t="str">
        <f>IF(ISNUMBER(EU_Extra!#REF!),EU_Extra!#REF!,"")</f>
        <v/>
      </c>
      <c r="AK428" s="1" t="str">
        <f>IF(ISNUMBER(EU_Extra!#REF!),EU_Extra!#REF!,"")</f>
        <v/>
      </c>
    </row>
    <row r="429" spans="6:37">
      <c r="AD429" s="1" t="str">
        <f>IF(ISNUMBER(EU_Extra!#REF!),EU_Extra!#REF!,"")</f>
        <v/>
      </c>
      <c r="AE429" s="3" t="str">
        <f t="shared" si="95"/>
        <v/>
      </c>
      <c r="AJ429" s="1" t="str">
        <f>IF(ISNUMBER(EU_Extra!#REF!),EU_Extra!#REF!,"")</f>
        <v/>
      </c>
      <c r="AK429" s="1" t="str">
        <f>IF(ISNUMBER(EU_Extra!#REF!),EU_Extra!#REF!,"")</f>
        <v/>
      </c>
    </row>
    <row r="430" spans="6:37">
      <c r="AD430" s="1" t="str">
        <f>IF(ISNUMBER(EU_Extra!#REF!),EU_Extra!#REF!,"")</f>
        <v/>
      </c>
      <c r="AE430" s="3" t="str">
        <f t="shared" si="95"/>
        <v/>
      </c>
      <c r="AJ430" s="1" t="str">
        <f>IF(ISNUMBER(EU_Extra!#REF!),EU_Extra!#REF!,"")</f>
        <v/>
      </c>
      <c r="AK430" s="1" t="str">
        <f>IF(ISNUMBER(EU_Extra!#REF!),EU_Extra!#REF!,"")</f>
        <v/>
      </c>
    </row>
    <row r="431" spans="6:37">
      <c r="AD431" s="1" t="str">
        <f>IF(ISNUMBER(EU_Extra!#REF!),EU_Extra!#REF!,"")</f>
        <v/>
      </c>
      <c r="AE431" s="3" t="str">
        <f t="shared" si="95"/>
        <v/>
      </c>
      <c r="AJ431" s="1" t="str">
        <f>IF(ISNUMBER(EU_Extra!#REF!),EU_Extra!#REF!,"")</f>
        <v/>
      </c>
      <c r="AK431" s="1" t="str">
        <f>IF(ISNUMBER(EU_Extra!#REF!),EU_Extra!#REF!,"")</f>
        <v/>
      </c>
    </row>
    <row r="432" spans="6:37">
      <c r="AD432" s="1" t="str">
        <f>IF(ISNUMBER(EU_Extra!#REF!),EU_Extra!#REF!,"")</f>
        <v/>
      </c>
      <c r="AE432" s="3" t="str">
        <f t="shared" si="95"/>
        <v/>
      </c>
      <c r="AJ432" s="1" t="str">
        <f>IF(ISNUMBER(EU_Extra!#REF!),EU_Extra!#REF!,"")</f>
        <v/>
      </c>
      <c r="AK432" s="1" t="str">
        <f>IF(ISNUMBER(EU_Extra!#REF!),EU_Extra!#REF!,"")</f>
        <v/>
      </c>
    </row>
    <row r="433" spans="30:37">
      <c r="AD433" s="1" t="str">
        <f>IF(ISNUMBER(EU_Extra!#REF!),EU_Extra!#REF!,"")</f>
        <v/>
      </c>
      <c r="AE433" s="3" t="str">
        <f t="shared" si="95"/>
        <v/>
      </c>
      <c r="AJ433" s="1" t="str">
        <f>IF(ISNUMBER(EU_Extra!#REF!),EU_Extra!#REF!,"")</f>
        <v/>
      </c>
      <c r="AK433" s="1" t="str">
        <f>IF(ISNUMBER(EU_Extra!#REF!),EU_Extra!#REF!,"")</f>
        <v/>
      </c>
    </row>
    <row r="434" spans="30:37">
      <c r="AD434" s="1" t="str">
        <f>IF(ISNUMBER(EU_Extra!#REF!),EU_Extra!#REF!,"")</f>
        <v/>
      </c>
      <c r="AE434" s="3" t="str">
        <f t="shared" si="95"/>
        <v/>
      </c>
      <c r="AJ434" s="1" t="str">
        <f>IF(ISNUMBER(EU_Extra!#REF!),EU_Extra!#REF!,"")</f>
        <v/>
      </c>
      <c r="AK434" s="1" t="str">
        <f>IF(ISNUMBER(EU_Extra!#REF!),EU_Extra!#REF!,"")</f>
        <v/>
      </c>
    </row>
    <row r="435" spans="30:37">
      <c r="AD435" s="1" t="str">
        <f>IF(ISNUMBER(EU_Extra!#REF!),EU_Extra!#REF!,"")</f>
        <v/>
      </c>
      <c r="AE435" s="3" t="str">
        <f t="shared" si="95"/>
        <v/>
      </c>
      <c r="AJ435" s="1" t="str">
        <f>IF(ISNUMBER(EU_Extra!#REF!),EU_Extra!#REF!,"")</f>
        <v/>
      </c>
      <c r="AK435" s="1" t="str">
        <f>IF(ISNUMBER(EU_Extra!#REF!),EU_Extra!#REF!,"")</f>
        <v/>
      </c>
    </row>
    <row r="436" spans="30:37">
      <c r="AD436" s="1" t="str">
        <f>IF(ISNUMBER(EU_Extra!#REF!),EU_Extra!#REF!,"")</f>
        <v/>
      </c>
      <c r="AE436" s="3" t="str">
        <f t="shared" si="95"/>
        <v/>
      </c>
      <c r="AJ436" s="1" t="str">
        <f>IF(ISNUMBER(EU_Extra!#REF!),EU_Extra!#REF!,"")</f>
        <v/>
      </c>
      <c r="AK436" s="1" t="str">
        <f>IF(ISNUMBER(EU_Extra!#REF!),EU_Extra!#REF!,"")</f>
        <v/>
      </c>
    </row>
    <row r="437" spans="30:37">
      <c r="AD437" s="1" t="str">
        <f>IF(ISNUMBER(EU_Extra!#REF!),EU_Extra!#REF!,"")</f>
        <v/>
      </c>
      <c r="AE437" s="3" t="str">
        <f t="shared" si="95"/>
        <v/>
      </c>
      <c r="AJ437" s="1" t="str">
        <f>IF(ISNUMBER(EU_Extra!#REF!),EU_Extra!#REF!,"")</f>
        <v/>
      </c>
      <c r="AK437" s="1" t="str">
        <f>IF(ISNUMBER(EU_Extra!#REF!),EU_Extra!#REF!,"")</f>
        <v/>
      </c>
    </row>
    <row r="438" spans="30:37">
      <c r="AD438" s="1" t="str">
        <f>IF(ISNUMBER(EU_Extra!#REF!),EU_Extra!#REF!,"")</f>
        <v/>
      </c>
      <c r="AE438" s="3" t="str">
        <f t="shared" si="95"/>
        <v/>
      </c>
      <c r="AJ438" s="1" t="str">
        <f>IF(ISNUMBER(EU_Extra!#REF!),EU_Extra!#REF!,"")</f>
        <v/>
      </c>
      <c r="AK438" s="1" t="str">
        <f>IF(ISNUMBER(EU_Extra!#REF!),EU_Extra!#REF!,"")</f>
        <v/>
      </c>
    </row>
    <row r="439" spans="30:37">
      <c r="AD439" s="1" t="str">
        <f>IF(ISNUMBER(EU_Extra!#REF!),EU_Extra!#REF!,"")</f>
        <v/>
      </c>
      <c r="AE439" s="3" t="str">
        <f t="shared" si="95"/>
        <v/>
      </c>
      <c r="AJ439" s="1" t="str">
        <f>IF(ISNUMBER(EU_Extra!#REF!),EU_Extra!#REF!,"")</f>
        <v/>
      </c>
      <c r="AK439" s="1" t="str">
        <f>IF(ISNUMBER(EU_Extra!#REF!),EU_Extra!#REF!,"")</f>
        <v/>
      </c>
    </row>
    <row r="440" spans="30:37">
      <c r="AD440" s="1" t="str">
        <f>IF(ISNUMBER(EU_Extra!#REF!),EU_Extra!#REF!,"")</f>
        <v/>
      </c>
      <c r="AE440" s="3" t="str">
        <f t="shared" si="95"/>
        <v/>
      </c>
      <c r="AJ440" s="1" t="str">
        <f>IF(ISNUMBER(EU_Extra!#REF!),EU_Extra!#REF!,"")</f>
        <v/>
      </c>
      <c r="AK440" s="1" t="str">
        <f>IF(ISNUMBER(EU_Extra!#REF!),EU_Extra!#REF!,"")</f>
        <v/>
      </c>
    </row>
    <row r="441" spans="30:37">
      <c r="AD441" s="1" t="str">
        <f>IF(ISNUMBER(EU_Extra!#REF!),EU_Extra!#REF!,"")</f>
        <v/>
      </c>
      <c r="AE441" s="3" t="str">
        <f t="shared" si="95"/>
        <v/>
      </c>
      <c r="AJ441" s="1" t="str">
        <f>IF(ISNUMBER(EU_Extra!#REF!),EU_Extra!#REF!,"")</f>
        <v/>
      </c>
      <c r="AK441" s="1" t="str">
        <f>IF(ISNUMBER(EU_Extra!#REF!),EU_Extra!#REF!,"")</f>
        <v/>
      </c>
    </row>
    <row r="442" spans="30:37">
      <c r="AD442" s="1" t="str">
        <f>IF(ISNUMBER(EU_Extra!#REF!),EU_Extra!#REF!,"")</f>
        <v/>
      </c>
      <c r="AE442" s="3" t="str">
        <f t="shared" si="95"/>
        <v/>
      </c>
      <c r="AJ442" s="1" t="str">
        <f>IF(ISNUMBER(EU_Extra!#REF!),EU_Extra!#REF!,"")</f>
        <v/>
      </c>
      <c r="AK442" s="1" t="str">
        <f>IF(ISNUMBER(EU_Extra!#REF!),EU_Extra!#REF!,"")</f>
        <v/>
      </c>
    </row>
    <row r="443" spans="30:37">
      <c r="AD443" s="1" t="str">
        <f>IF(ISNUMBER(EU_Extra!#REF!),EU_Extra!#REF!,"")</f>
        <v/>
      </c>
      <c r="AE443" s="3" t="str">
        <f t="shared" si="95"/>
        <v/>
      </c>
      <c r="AJ443" s="1" t="str">
        <f>IF(ISNUMBER(EU_Extra!#REF!),EU_Extra!#REF!,"")</f>
        <v/>
      </c>
      <c r="AK443" s="1" t="str">
        <f>IF(ISNUMBER(EU_Extra!#REF!),EU_Extra!#REF!,"")</f>
        <v/>
      </c>
    </row>
    <row r="444" spans="30:37">
      <c r="AD444" s="1" t="str">
        <f>IF(ISNUMBER(EU_Extra!#REF!),EU_Extra!#REF!,"")</f>
        <v/>
      </c>
      <c r="AE444" s="3" t="str">
        <f t="shared" si="95"/>
        <v/>
      </c>
      <c r="AJ444" s="1" t="str">
        <f>IF(ISNUMBER(EU_Extra!#REF!),EU_Extra!#REF!,"")</f>
        <v/>
      </c>
      <c r="AK444" s="1" t="str">
        <f>IF(ISNUMBER(EU_Extra!#REF!),EU_Extra!#REF!,"")</f>
        <v/>
      </c>
    </row>
    <row r="445" spans="30:37">
      <c r="AD445" s="1" t="str">
        <f>IF(ISNUMBER(EU_Extra!#REF!),EU_Extra!#REF!,"")</f>
        <v/>
      </c>
      <c r="AE445" s="3" t="str">
        <f t="shared" si="95"/>
        <v/>
      </c>
      <c r="AJ445" s="1" t="str">
        <f>IF(ISNUMBER(EU_Extra!#REF!),EU_Extra!#REF!,"")</f>
        <v/>
      </c>
      <c r="AK445" s="1" t="str">
        <f>IF(ISNUMBER(EU_Extra!#REF!),EU_Extra!#REF!,"")</f>
        <v/>
      </c>
    </row>
    <row r="446" spans="30:37">
      <c r="AD446" s="1" t="str">
        <f>IF(ISNUMBER(EU_Extra!#REF!),EU_Extra!#REF!,"")</f>
        <v/>
      </c>
      <c r="AE446" s="3" t="str">
        <f t="shared" si="95"/>
        <v/>
      </c>
      <c r="AJ446" s="1" t="str">
        <f>IF(ISNUMBER(EU_Extra!#REF!),EU_Extra!#REF!,"")</f>
        <v/>
      </c>
      <c r="AK446" s="1" t="str">
        <f>IF(ISNUMBER(EU_Extra!#REF!),EU_Extra!#REF!,"")</f>
        <v/>
      </c>
    </row>
    <row r="447" spans="30:37">
      <c r="AD447" s="1" t="str">
        <f>IF(ISNUMBER(EU_Extra!#REF!),EU_Extra!#REF!,"")</f>
        <v/>
      </c>
      <c r="AE447" s="3" t="str">
        <f t="shared" si="95"/>
        <v/>
      </c>
      <c r="AJ447" s="1" t="str">
        <f>IF(ISNUMBER(EU_Extra!#REF!),EU_Extra!#REF!,"")</f>
        <v/>
      </c>
      <c r="AK447" s="1" t="str">
        <f>IF(ISNUMBER(EU_Extra!#REF!),EU_Extra!#REF!,"")</f>
        <v/>
      </c>
    </row>
    <row r="448" spans="30:37">
      <c r="AD448" s="1" t="str">
        <f>IF(ISNUMBER(EU_Extra!#REF!),EU_Extra!#REF!,"")</f>
        <v/>
      </c>
      <c r="AE448" s="3" t="str">
        <f t="shared" si="95"/>
        <v/>
      </c>
      <c r="AJ448" s="1" t="str">
        <f>IF(ISNUMBER(EU_Extra!#REF!),EU_Extra!#REF!,"")</f>
        <v/>
      </c>
      <c r="AK448" s="1" t="str">
        <f>IF(ISNUMBER(EU_Extra!#REF!),EU_Extra!#REF!,"")</f>
        <v/>
      </c>
    </row>
    <row r="449" spans="30:37">
      <c r="AD449" s="1" t="str">
        <f>IF(ISNUMBER(EU_Extra!#REF!),EU_Extra!#REF!,"")</f>
        <v/>
      </c>
      <c r="AE449" s="3" t="str">
        <f t="shared" si="95"/>
        <v/>
      </c>
      <c r="AJ449" s="1" t="str">
        <f>IF(ISNUMBER(EU_Extra!#REF!),EU_Extra!#REF!,"")</f>
        <v/>
      </c>
      <c r="AK449" s="1" t="str">
        <f>IF(ISNUMBER(EU_Extra!#REF!),EU_Extra!#REF!,"")</f>
        <v/>
      </c>
    </row>
    <row r="450" spans="30:37">
      <c r="AD450" s="1" t="str">
        <f>IF(ISNUMBER(EU_Extra!#REF!),EU_Extra!#REF!,"")</f>
        <v/>
      </c>
      <c r="AE450" s="3" t="str">
        <f t="shared" si="95"/>
        <v/>
      </c>
      <c r="AJ450" s="1" t="str">
        <f>IF(ISNUMBER(EU_Extra!#REF!),EU_Extra!#REF!,"")</f>
        <v/>
      </c>
      <c r="AK450" s="1" t="str">
        <f>IF(ISNUMBER(EU_Extra!#REF!),EU_Extra!#REF!,"")</f>
        <v/>
      </c>
    </row>
    <row r="451" spans="30:37">
      <c r="AD451" s="1" t="str">
        <f>IF(ISNUMBER(EU_Extra!#REF!),EU_Extra!#REF!,"")</f>
        <v/>
      </c>
      <c r="AE451" s="3" t="str">
        <f t="shared" si="95"/>
        <v/>
      </c>
      <c r="AJ451" s="1" t="str">
        <f>IF(ISNUMBER(EU_Extra!#REF!),EU_Extra!#REF!,"")</f>
        <v/>
      </c>
      <c r="AK451" s="1" t="str">
        <f>IF(ISNUMBER(EU_Extra!#REF!),EU_Extra!#REF!,"")</f>
        <v/>
      </c>
    </row>
    <row r="452" spans="30:37">
      <c r="AD452" s="1" t="str">
        <f>IF(ISNUMBER(EU_Extra!#REF!),EU_Extra!#REF!,"")</f>
        <v/>
      </c>
      <c r="AE452" s="3" t="str">
        <f t="shared" si="95"/>
        <v/>
      </c>
      <c r="AJ452" s="1" t="str">
        <f>IF(ISNUMBER(EU_Extra!#REF!),EU_Extra!#REF!,"")</f>
        <v/>
      </c>
      <c r="AK452" s="1" t="str">
        <f>IF(ISNUMBER(EU_Extra!#REF!),EU_Extra!#REF!,"")</f>
        <v/>
      </c>
    </row>
    <row r="453" spans="30:37">
      <c r="AD453" s="1" t="str">
        <f>IF(ISNUMBER(EU_Extra!#REF!),EU_Extra!#REF!,"")</f>
        <v/>
      </c>
      <c r="AE453" s="3" t="str">
        <f t="shared" ref="AE453:AE516" si="96">IFERROR(AVERAGE(Y453:Z453),"")</f>
        <v/>
      </c>
      <c r="AJ453" s="1" t="str">
        <f>IF(ISNUMBER(EU_Extra!#REF!),EU_Extra!#REF!,"")</f>
        <v/>
      </c>
      <c r="AK453" s="1" t="str">
        <f>IF(ISNUMBER(EU_Extra!#REF!),EU_Extra!#REF!,"")</f>
        <v/>
      </c>
    </row>
    <row r="454" spans="30:37">
      <c r="AD454" s="1" t="str">
        <f>IF(ISNUMBER(EU_Extra!#REF!),EU_Extra!#REF!,"")</f>
        <v/>
      </c>
      <c r="AE454" s="3" t="str">
        <f t="shared" si="96"/>
        <v/>
      </c>
      <c r="AJ454" s="1" t="str">
        <f>IF(ISNUMBER(EU_Extra!#REF!),EU_Extra!#REF!,"")</f>
        <v/>
      </c>
      <c r="AK454" s="1" t="str">
        <f>IF(ISNUMBER(EU_Extra!#REF!),EU_Extra!#REF!,"")</f>
        <v/>
      </c>
    </row>
    <row r="455" spans="30:37">
      <c r="AD455" s="1" t="str">
        <f>IF(ISNUMBER(EU_Extra!#REF!),EU_Extra!#REF!,"")</f>
        <v/>
      </c>
      <c r="AE455" s="3" t="str">
        <f t="shared" si="96"/>
        <v/>
      </c>
      <c r="AJ455" s="1" t="str">
        <f>IF(ISNUMBER(EU_Extra!#REF!),EU_Extra!#REF!,"")</f>
        <v/>
      </c>
      <c r="AK455" s="1" t="str">
        <f>IF(ISNUMBER(EU_Extra!#REF!),EU_Extra!#REF!,"")</f>
        <v/>
      </c>
    </row>
    <row r="456" spans="30:37">
      <c r="AD456" s="1" t="str">
        <f>IF(ISNUMBER(EU_Extra!#REF!),EU_Extra!#REF!,"")</f>
        <v/>
      </c>
      <c r="AE456" s="3" t="str">
        <f t="shared" si="96"/>
        <v/>
      </c>
      <c r="AJ456" s="1" t="str">
        <f>IF(ISNUMBER(EU_Extra!#REF!),EU_Extra!#REF!,"")</f>
        <v/>
      </c>
      <c r="AK456" s="1" t="str">
        <f>IF(ISNUMBER(EU_Extra!#REF!),EU_Extra!#REF!,"")</f>
        <v/>
      </c>
    </row>
    <row r="457" spans="30:37">
      <c r="AD457" s="1" t="str">
        <f>IF(ISNUMBER(EU_Extra!#REF!),EU_Extra!#REF!,"")</f>
        <v/>
      </c>
      <c r="AE457" s="3" t="str">
        <f t="shared" si="96"/>
        <v/>
      </c>
      <c r="AJ457" s="1" t="str">
        <f>IF(ISNUMBER(EU_Extra!#REF!),EU_Extra!#REF!,"")</f>
        <v/>
      </c>
      <c r="AK457" s="1" t="str">
        <f>IF(ISNUMBER(EU_Extra!#REF!),EU_Extra!#REF!,"")</f>
        <v/>
      </c>
    </row>
    <row r="458" spans="30:37">
      <c r="AD458" s="1" t="str">
        <f>IF(ISNUMBER(EU_Extra!#REF!),EU_Extra!#REF!,"")</f>
        <v/>
      </c>
      <c r="AE458" s="3" t="str">
        <f t="shared" si="96"/>
        <v/>
      </c>
      <c r="AJ458" s="1" t="str">
        <f>IF(ISNUMBER(EU_Extra!#REF!),EU_Extra!#REF!,"")</f>
        <v/>
      </c>
      <c r="AK458" s="1" t="str">
        <f>IF(ISNUMBER(EU_Extra!#REF!),EU_Extra!#REF!,"")</f>
        <v/>
      </c>
    </row>
    <row r="459" spans="30:37">
      <c r="AD459" s="1" t="str">
        <f>IF(ISNUMBER(EU_Extra!#REF!),EU_Extra!#REF!,"")</f>
        <v/>
      </c>
      <c r="AE459" s="3" t="str">
        <f t="shared" si="96"/>
        <v/>
      </c>
      <c r="AJ459" s="1" t="str">
        <f>IF(ISNUMBER(EU_Extra!#REF!),EU_Extra!#REF!,"")</f>
        <v/>
      </c>
      <c r="AK459" s="1" t="str">
        <f>IF(ISNUMBER(EU_Extra!#REF!),EU_Extra!#REF!,"")</f>
        <v/>
      </c>
    </row>
    <row r="460" spans="30:37">
      <c r="AD460" s="1" t="str">
        <f>IF(ISNUMBER(EU_Extra!#REF!),EU_Extra!#REF!,"")</f>
        <v/>
      </c>
      <c r="AE460" s="3" t="str">
        <f t="shared" si="96"/>
        <v/>
      </c>
      <c r="AJ460" s="1" t="str">
        <f>IF(ISNUMBER(EU_Extra!#REF!),EU_Extra!#REF!,"")</f>
        <v/>
      </c>
      <c r="AK460" s="1" t="str">
        <f>IF(ISNUMBER(EU_Extra!#REF!),EU_Extra!#REF!,"")</f>
        <v/>
      </c>
    </row>
    <row r="461" spans="30:37">
      <c r="AD461" s="1" t="str">
        <f>IF(ISNUMBER(EU_Extra!#REF!),EU_Extra!#REF!,"")</f>
        <v/>
      </c>
      <c r="AE461" s="3" t="str">
        <f t="shared" si="96"/>
        <v/>
      </c>
      <c r="AJ461" s="1" t="str">
        <f>IF(ISNUMBER(EU_Extra!#REF!),EU_Extra!#REF!,"")</f>
        <v/>
      </c>
      <c r="AK461" s="1" t="str">
        <f>IF(ISNUMBER(EU_Extra!#REF!),EU_Extra!#REF!,"")</f>
        <v/>
      </c>
    </row>
    <row r="462" spans="30:37">
      <c r="AD462" s="1" t="str">
        <f>IF(ISNUMBER(EU_Extra!#REF!),EU_Extra!#REF!,"")</f>
        <v/>
      </c>
      <c r="AE462" s="3" t="str">
        <f t="shared" si="96"/>
        <v/>
      </c>
      <c r="AJ462" s="1" t="str">
        <f>IF(ISNUMBER(EU_Extra!#REF!),EU_Extra!#REF!,"")</f>
        <v/>
      </c>
      <c r="AK462" s="1" t="str">
        <f>IF(ISNUMBER(EU_Extra!#REF!),EU_Extra!#REF!,"")</f>
        <v/>
      </c>
    </row>
    <row r="463" spans="30:37">
      <c r="AD463" s="1" t="str">
        <f>IF(ISNUMBER(EU_Extra!#REF!),EU_Extra!#REF!,"")</f>
        <v/>
      </c>
      <c r="AE463" s="3" t="str">
        <f t="shared" si="96"/>
        <v/>
      </c>
      <c r="AJ463" s="1" t="str">
        <f>IF(ISNUMBER(EU_Extra!#REF!),EU_Extra!#REF!,"")</f>
        <v/>
      </c>
      <c r="AK463" s="1" t="str">
        <f>IF(ISNUMBER(EU_Extra!#REF!),EU_Extra!#REF!,"")</f>
        <v/>
      </c>
    </row>
    <row r="464" spans="30:37">
      <c r="AD464" s="1" t="str">
        <f>IF(ISNUMBER(EU_Extra!#REF!),EU_Extra!#REF!,"")</f>
        <v/>
      </c>
      <c r="AE464" s="3" t="str">
        <f t="shared" si="96"/>
        <v/>
      </c>
      <c r="AJ464" s="1" t="str">
        <f>IF(ISNUMBER(EU_Extra!#REF!),EU_Extra!#REF!,"")</f>
        <v/>
      </c>
      <c r="AK464" s="1" t="str">
        <f>IF(ISNUMBER(EU_Extra!#REF!),EU_Extra!#REF!,"")</f>
        <v/>
      </c>
    </row>
    <row r="465" spans="30:37">
      <c r="AD465" s="1" t="str">
        <f>IF(ISNUMBER(EU_Extra!#REF!),EU_Extra!#REF!,"")</f>
        <v/>
      </c>
      <c r="AE465" s="3" t="str">
        <f t="shared" si="96"/>
        <v/>
      </c>
      <c r="AJ465" s="1" t="str">
        <f>IF(ISNUMBER(EU_Extra!#REF!),EU_Extra!#REF!,"")</f>
        <v/>
      </c>
      <c r="AK465" s="1" t="str">
        <f>IF(ISNUMBER(EU_Extra!#REF!),EU_Extra!#REF!,"")</f>
        <v/>
      </c>
    </row>
    <row r="466" spans="30:37">
      <c r="AD466" s="1" t="str">
        <f>IF(ISNUMBER(EU_Extra!#REF!),EU_Extra!#REF!,"")</f>
        <v/>
      </c>
      <c r="AE466" s="3" t="str">
        <f t="shared" si="96"/>
        <v/>
      </c>
      <c r="AJ466" s="1" t="str">
        <f>IF(ISNUMBER(EU_Extra!#REF!),EU_Extra!#REF!,"")</f>
        <v/>
      </c>
      <c r="AK466" s="1" t="str">
        <f>IF(ISNUMBER(EU_Extra!#REF!),EU_Extra!#REF!,"")</f>
        <v/>
      </c>
    </row>
    <row r="467" spans="30:37">
      <c r="AD467" s="1" t="str">
        <f>IF(ISNUMBER(EU_Extra!#REF!),EU_Extra!#REF!,"")</f>
        <v/>
      </c>
      <c r="AE467" s="3" t="str">
        <f t="shared" si="96"/>
        <v/>
      </c>
      <c r="AJ467" s="1" t="str">
        <f>IF(ISNUMBER(EU_Extra!#REF!),EU_Extra!#REF!,"")</f>
        <v/>
      </c>
      <c r="AK467" s="1" t="str">
        <f>IF(ISNUMBER(EU_Extra!#REF!),EU_Extra!#REF!,"")</f>
        <v/>
      </c>
    </row>
    <row r="468" spans="30:37">
      <c r="AD468" s="1" t="str">
        <f>IF(ISNUMBER(EU_Extra!#REF!),EU_Extra!#REF!,"")</f>
        <v/>
      </c>
      <c r="AE468" s="3" t="str">
        <f t="shared" si="96"/>
        <v/>
      </c>
      <c r="AJ468" s="1" t="str">
        <f>IF(ISNUMBER(EU_Extra!#REF!),EU_Extra!#REF!,"")</f>
        <v/>
      </c>
      <c r="AK468" s="1" t="str">
        <f>IF(ISNUMBER(EU_Extra!#REF!),EU_Extra!#REF!,"")</f>
        <v/>
      </c>
    </row>
    <row r="469" spans="30:37">
      <c r="AD469" s="1" t="str">
        <f>IF(ISNUMBER(EU_Extra!#REF!),EU_Extra!#REF!,"")</f>
        <v/>
      </c>
      <c r="AE469" s="3" t="str">
        <f t="shared" si="96"/>
        <v/>
      </c>
      <c r="AJ469" s="1" t="str">
        <f>IF(ISNUMBER(EU_Extra!#REF!),EU_Extra!#REF!,"")</f>
        <v/>
      </c>
      <c r="AK469" s="1" t="str">
        <f>IF(ISNUMBER(EU_Extra!#REF!),EU_Extra!#REF!,"")</f>
        <v/>
      </c>
    </row>
    <row r="470" spans="30:37">
      <c r="AD470" s="1" t="str">
        <f>IF(ISNUMBER(EU_Extra!#REF!),EU_Extra!#REF!,"")</f>
        <v/>
      </c>
      <c r="AE470" s="3" t="str">
        <f t="shared" si="96"/>
        <v/>
      </c>
      <c r="AJ470" s="1" t="str">
        <f>IF(ISNUMBER(EU_Extra!#REF!),EU_Extra!#REF!,"")</f>
        <v/>
      </c>
      <c r="AK470" s="1" t="str">
        <f>IF(ISNUMBER(EU_Extra!#REF!),EU_Extra!#REF!,"")</f>
        <v/>
      </c>
    </row>
    <row r="471" spans="30:37">
      <c r="AD471" s="1" t="str">
        <f>IF(ISNUMBER(EU_Extra!#REF!),EU_Extra!#REF!,"")</f>
        <v/>
      </c>
      <c r="AE471" s="3" t="str">
        <f t="shared" si="96"/>
        <v/>
      </c>
      <c r="AJ471" s="1" t="str">
        <f>IF(ISNUMBER(EU_Extra!#REF!),EU_Extra!#REF!,"")</f>
        <v/>
      </c>
      <c r="AK471" s="1" t="str">
        <f>IF(ISNUMBER(EU_Extra!#REF!),EU_Extra!#REF!,"")</f>
        <v/>
      </c>
    </row>
    <row r="472" spans="30:37">
      <c r="AD472" s="1" t="str">
        <f>IF(ISNUMBER(EU_Extra!#REF!),EU_Extra!#REF!,"")</f>
        <v/>
      </c>
      <c r="AE472" s="3" t="str">
        <f t="shared" si="96"/>
        <v/>
      </c>
      <c r="AJ472" s="1" t="str">
        <f>IF(ISNUMBER(EU_Extra!#REF!),EU_Extra!#REF!,"")</f>
        <v/>
      </c>
      <c r="AK472" s="1" t="str">
        <f>IF(ISNUMBER(EU_Extra!#REF!),EU_Extra!#REF!,"")</f>
        <v/>
      </c>
    </row>
    <row r="473" spans="30:37">
      <c r="AD473" s="1" t="str">
        <f>IF(ISNUMBER(EU_Extra!#REF!),EU_Extra!#REF!,"")</f>
        <v/>
      </c>
      <c r="AE473" s="3" t="str">
        <f t="shared" si="96"/>
        <v/>
      </c>
      <c r="AJ473" s="1" t="str">
        <f>IF(ISNUMBER(EU_Extra!#REF!),EU_Extra!#REF!,"")</f>
        <v/>
      </c>
      <c r="AK473" s="1" t="str">
        <f>IF(ISNUMBER(EU_Extra!#REF!),EU_Extra!#REF!,"")</f>
        <v/>
      </c>
    </row>
    <row r="474" spans="30:37">
      <c r="AD474" s="1" t="str">
        <f>IF(ISNUMBER(EU_Extra!#REF!),EU_Extra!#REF!,"")</f>
        <v/>
      </c>
      <c r="AE474" s="3" t="str">
        <f t="shared" si="96"/>
        <v/>
      </c>
      <c r="AJ474" s="1" t="str">
        <f>IF(ISNUMBER(EU_Extra!#REF!),EU_Extra!#REF!,"")</f>
        <v/>
      </c>
      <c r="AK474" s="1" t="str">
        <f>IF(ISNUMBER(EU_Extra!#REF!),EU_Extra!#REF!,"")</f>
        <v/>
      </c>
    </row>
    <row r="475" spans="30:37">
      <c r="AD475" s="1" t="str">
        <f>IF(ISNUMBER(EU_Extra!#REF!),EU_Extra!#REF!,"")</f>
        <v/>
      </c>
      <c r="AE475" s="3" t="str">
        <f t="shared" si="96"/>
        <v/>
      </c>
      <c r="AJ475" s="1" t="str">
        <f>IF(ISNUMBER(EU_Extra!#REF!),EU_Extra!#REF!,"")</f>
        <v/>
      </c>
      <c r="AK475" s="1" t="str">
        <f>IF(ISNUMBER(EU_Extra!#REF!),EU_Extra!#REF!,"")</f>
        <v/>
      </c>
    </row>
    <row r="476" spans="30:37">
      <c r="AD476" s="1" t="str">
        <f>IF(ISNUMBER(EU_Extra!#REF!),EU_Extra!#REF!,"")</f>
        <v/>
      </c>
      <c r="AE476" s="3" t="str">
        <f t="shared" si="96"/>
        <v/>
      </c>
      <c r="AJ476" s="1" t="str">
        <f>IF(ISNUMBER(EU_Extra!#REF!),EU_Extra!#REF!,"")</f>
        <v/>
      </c>
      <c r="AK476" s="1" t="str">
        <f>IF(ISNUMBER(EU_Extra!#REF!),EU_Extra!#REF!,"")</f>
        <v/>
      </c>
    </row>
    <row r="477" spans="30:37">
      <c r="AD477" s="1" t="str">
        <f>IF(ISNUMBER(EU_Extra!#REF!),EU_Extra!#REF!,"")</f>
        <v/>
      </c>
      <c r="AE477" s="3" t="str">
        <f t="shared" si="96"/>
        <v/>
      </c>
      <c r="AJ477" s="1" t="str">
        <f>IF(ISNUMBER(EU_Extra!#REF!),EU_Extra!#REF!,"")</f>
        <v/>
      </c>
      <c r="AK477" s="1" t="str">
        <f>IF(ISNUMBER(EU_Extra!#REF!),EU_Extra!#REF!,"")</f>
        <v/>
      </c>
    </row>
    <row r="478" spans="30:37">
      <c r="AD478" s="1" t="str">
        <f>IF(ISNUMBER(EU_Extra!#REF!),EU_Extra!#REF!,"")</f>
        <v/>
      </c>
      <c r="AE478" s="3" t="str">
        <f t="shared" si="96"/>
        <v/>
      </c>
      <c r="AJ478" s="1" t="str">
        <f>IF(ISNUMBER(EU_Extra!#REF!),EU_Extra!#REF!,"")</f>
        <v/>
      </c>
      <c r="AK478" s="1" t="str">
        <f>IF(ISNUMBER(EU_Extra!#REF!),EU_Extra!#REF!,"")</f>
        <v/>
      </c>
    </row>
    <row r="479" spans="30:37">
      <c r="AD479" s="1" t="str">
        <f>IF(ISNUMBER(EU_Extra!#REF!),EU_Extra!#REF!,"")</f>
        <v/>
      </c>
      <c r="AE479" s="3" t="str">
        <f t="shared" si="96"/>
        <v/>
      </c>
      <c r="AJ479" s="1" t="str">
        <f>IF(ISNUMBER(EU_Extra!#REF!),EU_Extra!#REF!,"")</f>
        <v/>
      </c>
      <c r="AK479" s="1" t="str">
        <f>IF(ISNUMBER(EU_Extra!#REF!),EU_Extra!#REF!,"")</f>
        <v/>
      </c>
    </row>
    <row r="480" spans="30:37">
      <c r="AD480" s="1" t="str">
        <f>IF(ISNUMBER(EU_Extra!#REF!),EU_Extra!#REF!,"")</f>
        <v/>
      </c>
      <c r="AE480" s="3" t="str">
        <f t="shared" si="96"/>
        <v/>
      </c>
      <c r="AJ480" s="1" t="str">
        <f>IF(ISNUMBER(EU_Extra!#REF!),EU_Extra!#REF!,"")</f>
        <v/>
      </c>
      <c r="AK480" s="1" t="str">
        <f>IF(ISNUMBER(EU_Extra!#REF!),EU_Extra!#REF!,"")</f>
        <v/>
      </c>
    </row>
    <row r="481" spans="2:46">
      <c r="AD481" s="1" t="str">
        <f>IF(ISNUMBER(EU_Extra!#REF!),EU_Extra!#REF!,"")</f>
        <v/>
      </c>
      <c r="AE481" s="3" t="str">
        <f t="shared" si="96"/>
        <v/>
      </c>
      <c r="AJ481" s="1" t="str">
        <f>IF(ISNUMBER(EU_Extra!#REF!),EU_Extra!#REF!,"")</f>
        <v/>
      </c>
      <c r="AK481" s="1" t="str">
        <f>IF(ISNUMBER(EU_Extra!#REF!),EU_Extra!#REF!,"")</f>
        <v/>
      </c>
      <c r="AP481" s="1" t="s">
        <v>583</v>
      </c>
      <c r="AQ481" s="1" t="s">
        <v>583</v>
      </c>
      <c r="AS481" s="1" t="s">
        <v>583</v>
      </c>
      <c r="AT481" s="1" t="s">
        <v>583</v>
      </c>
    </row>
    <row r="482" spans="2:46">
      <c r="AD482" s="1" t="str">
        <f>IF(ISNUMBER(EU_Extra!#REF!),EU_Extra!#REF!,"")</f>
        <v/>
      </c>
      <c r="AE482" s="3" t="str">
        <f t="shared" si="96"/>
        <v/>
      </c>
      <c r="AJ482" s="1" t="str">
        <f>IF(ISNUMBER(EU_Extra!#REF!),EU_Extra!#REF!,"")</f>
        <v/>
      </c>
      <c r="AK482" s="1" t="str">
        <f>IF(ISNUMBER(EU_Extra!#REF!),EU_Extra!#REF!,"")</f>
        <v/>
      </c>
      <c r="AP482" s="1" t="s">
        <v>583</v>
      </c>
      <c r="AQ482" s="1" t="s">
        <v>583</v>
      </c>
      <c r="AS482" s="1" t="s">
        <v>583</v>
      </c>
      <c r="AT482" s="1" t="s">
        <v>583</v>
      </c>
    </row>
    <row r="483" spans="2:46">
      <c r="AD483" s="1" t="str">
        <f>IF(ISNUMBER(EU_Extra!#REF!),EU_Extra!#REF!,"")</f>
        <v/>
      </c>
      <c r="AE483" s="3" t="str">
        <f t="shared" si="96"/>
        <v/>
      </c>
      <c r="AJ483" s="1" t="str">
        <f>IF(ISNUMBER(EU_Extra!#REF!),EU_Extra!#REF!,"")</f>
        <v/>
      </c>
      <c r="AK483" s="1" t="str">
        <f>IF(ISNUMBER(EU_Extra!#REF!),EU_Extra!#REF!,"")</f>
        <v/>
      </c>
      <c r="AP483" s="1" t="s">
        <v>583</v>
      </c>
      <c r="AQ483" s="1" t="s">
        <v>583</v>
      </c>
      <c r="AS483" s="1" t="s">
        <v>583</v>
      </c>
      <c r="AT483" s="1" t="s">
        <v>583</v>
      </c>
    </row>
    <row r="484" spans="2:46">
      <c r="AD484" s="1" t="str">
        <f>IF(ISNUMBER(EU_Extra!#REF!),EU_Extra!#REF!,"")</f>
        <v/>
      </c>
      <c r="AE484" s="3" t="str">
        <f t="shared" si="96"/>
        <v/>
      </c>
      <c r="AJ484" s="1" t="str">
        <f>IF(ISNUMBER(EU_Extra!#REF!),EU_Extra!#REF!,"")</f>
        <v/>
      </c>
      <c r="AK484" s="1" t="str">
        <f>IF(ISNUMBER(EU_Extra!#REF!),EU_Extra!#REF!,"")</f>
        <v/>
      </c>
      <c r="AP484" s="1" t="s">
        <v>583</v>
      </c>
      <c r="AQ484" s="1" t="s">
        <v>583</v>
      </c>
      <c r="AS484" s="1" t="s">
        <v>583</v>
      </c>
      <c r="AT484" s="1" t="s">
        <v>583</v>
      </c>
    </row>
    <row r="485" spans="2:46">
      <c r="AD485" s="1" t="str">
        <f>IF(ISNUMBER(EU_Extra!#REF!),EU_Extra!#REF!,"")</f>
        <v/>
      </c>
      <c r="AE485" s="3" t="str">
        <f t="shared" si="96"/>
        <v/>
      </c>
      <c r="AJ485" s="1" t="str">
        <f>IF(ISNUMBER(EU_Extra!#REF!),EU_Extra!#REF!,"")</f>
        <v/>
      </c>
      <c r="AK485" s="1" t="str">
        <f>IF(ISNUMBER(EU_Extra!#REF!),EU_Extra!#REF!,"")</f>
        <v/>
      </c>
      <c r="AP485" s="1" t="s">
        <v>583</v>
      </c>
      <c r="AQ485" s="1" t="s">
        <v>583</v>
      </c>
      <c r="AS485" s="1" t="s">
        <v>583</v>
      </c>
      <c r="AT485" s="1" t="s">
        <v>583</v>
      </c>
    </row>
    <row r="486" spans="2:46">
      <c r="AD486" s="1" t="str">
        <f>IF(ISNUMBER(EU_Extra!#REF!),EU_Extra!#REF!,"")</f>
        <v/>
      </c>
      <c r="AE486" s="3" t="str">
        <f t="shared" si="96"/>
        <v/>
      </c>
      <c r="AJ486" s="1" t="str">
        <f>IF(ISNUMBER(EU_Extra!#REF!),EU_Extra!#REF!,"")</f>
        <v/>
      </c>
      <c r="AK486" s="1" t="str">
        <f>IF(ISNUMBER(EU_Extra!#REF!),EU_Extra!#REF!,"")</f>
        <v/>
      </c>
      <c r="AP486" s="1" t="s">
        <v>583</v>
      </c>
      <c r="AQ486" s="1" t="s">
        <v>583</v>
      </c>
      <c r="AS486" s="1" t="s">
        <v>583</v>
      </c>
      <c r="AT486" s="1" t="s">
        <v>583</v>
      </c>
    </row>
    <row r="487" spans="2:46">
      <c r="AD487" s="1" t="str">
        <f>IF(ISNUMBER(EU_Extra!#REF!),EU_Extra!#REF!,"")</f>
        <v/>
      </c>
      <c r="AE487" s="3" t="str">
        <f t="shared" si="96"/>
        <v/>
      </c>
      <c r="AJ487" s="1" t="str">
        <f>IF(ISNUMBER(EU_Extra!#REF!),EU_Extra!#REF!,"")</f>
        <v/>
      </c>
      <c r="AK487" s="1" t="str">
        <f>IF(ISNUMBER(EU_Extra!#REF!),EU_Extra!#REF!,"")</f>
        <v/>
      </c>
      <c r="AP487" s="1" t="s">
        <v>583</v>
      </c>
      <c r="AQ487" s="1" t="s">
        <v>583</v>
      </c>
      <c r="AS487" s="1" t="s">
        <v>583</v>
      </c>
      <c r="AT487" s="1" t="s">
        <v>583</v>
      </c>
    </row>
    <row r="488" spans="2:46">
      <c r="AD488" s="1" t="str">
        <f>IF(ISNUMBER(EU_Extra!#REF!),EU_Extra!#REF!,"")</f>
        <v/>
      </c>
      <c r="AE488" s="3" t="str">
        <f t="shared" si="96"/>
        <v/>
      </c>
      <c r="AJ488" s="1" t="str">
        <f>IF(ISNUMBER(EU_Extra!#REF!),EU_Extra!#REF!,"")</f>
        <v/>
      </c>
      <c r="AK488" s="1" t="str">
        <f>IF(ISNUMBER(EU_Extra!#REF!),EU_Extra!#REF!,"")</f>
        <v/>
      </c>
      <c r="AP488" s="1" t="s">
        <v>583</v>
      </c>
      <c r="AQ488" s="1" t="s">
        <v>583</v>
      </c>
      <c r="AS488" s="1" t="s">
        <v>583</v>
      </c>
      <c r="AT488" s="1" t="s">
        <v>583</v>
      </c>
    </row>
    <row r="489" spans="2:46">
      <c r="AD489" s="1" t="str">
        <f>IF(ISNUMBER(EU_Extra!#REF!),EU_Extra!#REF!,"")</f>
        <v/>
      </c>
      <c r="AE489" s="3" t="str">
        <f t="shared" si="96"/>
        <v/>
      </c>
      <c r="AJ489" s="1" t="str">
        <f>IF(ISNUMBER(EU_Extra!#REF!),EU_Extra!#REF!,"")</f>
        <v/>
      </c>
      <c r="AK489" s="1" t="str">
        <f>IF(ISNUMBER(EU_Extra!#REF!),EU_Extra!#REF!,"")</f>
        <v/>
      </c>
      <c r="AP489" s="1" t="s">
        <v>583</v>
      </c>
      <c r="AQ489" s="1" t="s">
        <v>583</v>
      </c>
      <c r="AS489" s="1" t="s">
        <v>583</v>
      </c>
      <c r="AT489" s="1" t="s">
        <v>583</v>
      </c>
    </row>
    <row r="490" spans="2:46">
      <c r="AD490" s="1" t="str">
        <f>IF(ISNUMBER(EU_Extra!#REF!),EU_Extra!#REF!,"")</f>
        <v/>
      </c>
      <c r="AE490" s="3" t="str">
        <f t="shared" si="96"/>
        <v/>
      </c>
      <c r="AJ490" s="1" t="str">
        <f>IF(ISNUMBER(EU_Extra!#REF!),EU_Extra!#REF!,"")</f>
        <v/>
      </c>
      <c r="AK490" s="1" t="str">
        <f>IF(ISNUMBER(EU_Extra!#REF!),EU_Extra!#REF!,"")</f>
        <v/>
      </c>
      <c r="AP490" s="1" t="s">
        <v>583</v>
      </c>
      <c r="AQ490" s="1" t="s">
        <v>583</v>
      </c>
      <c r="AS490" s="1" t="s">
        <v>583</v>
      </c>
      <c r="AT490" s="1" t="s">
        <v>583</v>
      </c>
    </row>
    <row r="491" spans="2:46">
      <c r="AD491" s="1" t="str">
        <f>IF(ISNUMBER(EU_Extra!#REF!),EU_Extra!#REF!,"")</f>
        <v/>
      </c>
      <c r="AE491" s="3" t="str">
        <f t="shared" si="96"/>
        <v/>
      </c>
      <c r="AJ491" s="1" t="str">
        <f>IF(ISNUMBER(EU_Extra!#REF!),EU_Extra!#REF!,"")</f>
        <v/>
      </c>
      <c r="AK491" s="1" t="str">
        <f>IF(ISNUMBER(EU_Extra!#REF!),EU_Extra!#REF!,"")</f>
        <v/>
      </c>
      <c r="AP491" s="1" t="s">
        <v>583</v>
      </c>
      <c r="AQ491" s="1" t="s">
        <v>583</v>
      </c>
      <c r="AS491" s="1" t="s">
        <v>583</v>
      </c>
      <c r="AT491" s="1" t="s">
        <v>583</v>
      </c>
    </row>
    <row r="492" spans="2:46">
      <c r="AD492" s="1" t="str">
        <f>IF(ISNUMBER(EU_Extra!#REF!),EU_Extra!#REF!,"")</f>
        <v/>
      </c>
      <c r="AE492" s="3" t="str">
        <f t="shared" si="96"/>
        <v/>
      </c>
      <c r="AJ492" s="1" t="str">
        <f>IF(ISNUMBER(EU_Extra!#REF!),EU_Extra!#REF!,"")</f>
        <v/>
      </c>
      <c r="AK492" s="1" t="str">
        <f>IF(ISNUMBER(EU_Extra!#REF!),EU_Extra!#REF!,"")</f>
        <v/>
      </c>
      <c r="AP492" s="1" t="s">
        <v>583</v>
      </c>
      <c r="AQ492" s="1" t="s">
        <v>583</v>
      </c>
      <c r="AS492" s="1" t="s">
        <v>583</v>
      </c>
      <c r="AT492" s="1" t="s">
        <v>583</v>
      </c>
    </row>
    <row r="493" spans="2:46">
      <c r="AD493" s="1" t="str">
        <f>IF(ISNUMBER(EU_Extra!#REF!),EU_Extra!#REF!,"")</f>
        <v/>
      </c>
      <c r="AE493" s="3" t="str">
        <f t="shared" si="96"/>
        <v/>
      </c>
      <c r="AJ493" s="1" t="str">
        <f>IF(ISNUMBER(EU_Extra!#REF!),EU_Extra!#REF!,"")</f>
        <v/>
      </c>
      <c r="AK493" s="1" t="str">
        <f>IF(ISNUMBER(EU_Extra!#REF!),EU_Extra!#REF!,"")</f>
        <v/>
      </c>
      <c r="AP493" s="1" t="s">
        <v>583</v>
      </c>
      <c r="AQ493" s="1" t="s">
        <v>583</v>
      </c>
      <c r="AS493" s="1" t="s">
        <v>583</v>
      </c>
      <c r="AT493" s="1" t="s">
        <v>583</v>
      </c>
    </row>
    <row r="494" spans="2:46">
      <c r="B494" s="1" t="str">
        <f>IF(ISTEXT(EU_Extra!B473),EU_Extra!B473,"")</f>
        <v/>
      </c>
      <c r="C494" s="1" t="str">
        <f>IF(ISTEXT(EU_Extra!D473),EU_Extra!D473,"")</f>
        <v/>
      </c>
      <c r="D494" s="1" t="str">
        <f>IF(ISNUMBER(EU_Extra!#REF!),EU_Extra!#REF!,"")</f>
        <v/>
      </c>
      <c r="E494" s="1" t="str">
        <f>IF(ISNUMBER(EU_Extra!#REF!),EU_Extra!#REF!,"")</f>
        <v/>
      </c>
      <c r="F494" s="1" t="str">
        <f>IF(ISNUMBER(EU_Extra!#REF!),EU_Extra!#REF!,"")</f>
        <v/>
      </c>
      <c r="G494" s="1" t="str">
        <f>IF(ISNUMBER(EU_Extra!#REF!),EU_Extra!#REF!,"")</f>
        <v/>
      </c>
      <c r="H494" s="1" t="str">
        <f>IF(ISNUMBER(EU_Extra!#REF!),EU_Extra!#REF!,"")</f>
        <v/>
      </c>
      <c r="I494" s="1" t="str">
        <f>IF(ISNUMBER(EU_Extra!#REF!),EU_Extra!#REF!,"")</f>
        <v/>
      </c>
      <c r="J494" s="1" t="str">
        <f>IF(ISNUMBER(EU_Extra!#REF!),EU_Extra!#REF!,"")</f>
        <v/>
      </c>
      <c r="K494" s="1" t="str">
        <f>IF(ISNUMBER(EU_Extra!#REF!),EU_Extra!#REF!,"")</f>
        <v/>
      </c>
      <c r="L494" s="1" t="str">
        <f>IF(ISNUMBER(EU_Extra!#REF!),EU_Extra!#REF!,"")</f>
        <v/>
      </c>
      <c r="M494" s="1" t="str">
        <f>IF(ISNUMBER(EU_Extra!#REF!),EU_Extra!#REF!,"")</f>
        <v/>
      </c>
      <c r="N494" s="1" t="str">
        <f>IF(ISNUMBER(EU_Extra!#REF!),EU_Extra!#REF!,"")</f>
        <v/>
      </c>
      <c r="O494" s="1" t="str">
        <f>IF(ISNUMBER(EU_Extra!#REF!),EU_Extra!#REF!,"")</f>
        <v/>
      </c>
      <c r="P494" s="1" t="str">
        <f>IF(ISNUMBER(EU_Extra!#REF!),EU_Extra!#REF!,"")</f>
        <v/>
      </c>
      <c r="Q494" s="1" t="str">
        <f>IF(ISNUMBER(EU_Extra!V473),EU_Extra!V473,"")</f>
        <v/>
      </c>
      <c r="R494" s="1" t="str">
        <f>IF(ISNUMBER(EU_Extra!W473),EU_Extra!W473,"")</f>
        <v/>
      </c>
      <c r="S494" s="1" t="str">
        <f>IF(ISNUMBER(EU_Extra!X473),EU_Extra!X473,"")</f>
        <v/>
      </c>
      <c r="T494" s="1" t="str">
        <f>IF(ISNUMBER(EU_Extra!Y473),EU_Extra!Y473,"")</f>
        <v/>
      </c>
      <c r="U494" s="1" t="str">
        <f>IF(ISNUMBER(EU_Extra!Z473),EU_Extra!Z473,"")</f>
        <v/>
      </c>
      <c r="V494" s="1" t="str">
        <f>IF(ISNUMBER(EU_Extra!AA473),EU_Extra!AA473,"")</f>
        <v/>
      </c>
      <c r="W494" s="1" t="str">
        <f>IF(ISNUMBER(EU_Extra!AB473),EU_Extra!AB473,"")</f>
        <v/>
      </c>
      <c r="X494" s="1" t="str">
        <f>IF(ISNUMBER(EU_Extra!AC473),EU_Extra!AC473,"")</f>
        <v/>
      </c>
      <c r="Y494" s="1" t="str">
        <f>IF(ISNUMBER(EU_Extra!AD473),EU_Extra!AD473,"")</f>
        <v/>
      </c>
      <c r="AA494" s="1" t="str">
        <f>IF(ISNUMBER(EU_Extra!#REF!),EU_Extra!#REF!,"")</f>
        <v/>
      </c>
      <c r="AB494" s="1" t="str">
        <f>IF(ISNUMBER(EU_Extra!#REF!),EU_Extra!#REF!,"")</f>
        <v/>
      </c>
      <c r="AD494" s="1" t="str">
        <f>IF(ISNUMBER(EU_Extra!#REF!),EU_Extra!#REF!,"")</f>
        <v/>
      </c>
      <c r="AE494" s="3" t="str">
        <f t="shared" si="96"/>
        <v/>
      </c>
      <c r="AJ494" s="1" t="str">
        <f>IF(ISNUMBER(EU_Extra!#REF!),EU_Extra!#REF!,"")</f>
        <v/>
      </c>
      <c r="AK494" s="1" t="str">
        <f>IF(ISNUMBER(EU_Extra!#REF!),EU_Extra!#REF!,"")</f>
        <v/>
      </c>
      <c r="AP494" s="1" t="s">
        <v>583</v>
      </c>
      <c r="AQ494" s="1" t="s">
        <v>583</v>
      </c>
      <c r="AS494" s="1" t="s">
        <v>583</v>
      </c>
      <c r="AT494" s="1" t="s">
        <v>583</v>
      </c>
    </row>
    <row r="495" spans="2:46">
      <c r="B495" s="1" t="str">
        <f>IF(ISTEXT(EU_Extra!B474),EU_Extra!B474,"")</f>
        <v/>
      </c>
      <c r="C495" s="1" t="str">
        <f>IF(ISTEXT(EU_Extra!D474),EU_Extra!D474,"")</f>
        <v/>
      </c>
      <c r="D495" s="1" t="str">
        <f>IF(ISNUMBER(EU_Extra!#REF!),EU_Extra!#REF!,"")</f>
        <v/>
      </c>
      <c r="E495" s="1" t="str">
        <f>IF(ISNUMBER(EU_Extra!#REF!),EU_Extra!#REF!,"")</f>
        <v/>
      </c>
      <c r="F495" s="1" t="str">
        <f>IF(ISNUMBER(EU_Extra!#REF!),EU_Extra!#REF!,"")</f>
        <v/>
      </c>
      <c r="G495" s="1" t="str">
        <f>IF(ISNUMBER(EU_Extra!#REF!),EU_Extra!#REF!,"")</f>
        <v/>
      </c>
      <c r="H495" s="1" t="str">
        <f>IF(ISNUMBER(EU_Extra!#REF!),EU_Extra!#REF!,"")</f>
        <v/>
      </c>
      <c r="I495" s="1" t="str">
        <f>IF(ISNUMBER(EU_Extra!#REF!),EU_Extra!#REF!,"")</f>
        <v/>
      </c>
      <c r="J495" s="1" t="str">
        <f>IF(ISNUMBER(EU_Extra!#REF!),EU_Extra!#REF!,"")</f>
        <v/>
      </c>
      <c r="K495" s="1" t="str">
        <f>IF(ISNUMBER(EU_Extra!#REF!),EU_Extra!#REF!,"")</f>
        <v/>
      </c>
      <c r="L495" s="1" t="str">
        <f>IF(ISNUMBER(EU_Extra!#REF!),EU_Extra!#REF!,"")</f>
        <v/>
      </c>
      <c r="M495" s="1" t="str">
        <f>IF(ISNUMBER(EU_Extra!#REF!),EU_Extra!#REF!,"")</f>
        <v/>
      </c>
      <c r="N495" s="1" t="str">
        <f>IF(ISNUMBER(EU_Extra!#REF!),EU_Extra!#REF!,"")</f>
        <v/>
      </c>
      <c r="O495" s="1" t="str">
        <f>IF(ISNUMBER(EU_Extra!#REF!),EU_Extra!#REF!,"")</f>
        <v/>
      </c>
      <c r="P495" s="1" t="str">
        <f>IF(ISNUMBER(EU_Extra!#REF!),EU_Extra!#REF!,"")</f>
        <v/>
      </c>
      <c r="Q495" s="1" t="str">
        <f>IF(ISNUMBER(EU_Extra!V474),EU_Extra!V474,"")</f>
        <v/>
      </c>
      <c r="R495" s="1" t="str">
        <f>IF(ISNUMBER(EU_Extra!W474),EU_Extra!W474,"")</f>
        <v/>
      </c>
      <c r="S495" s="1" t="str">
        <f>IF(ISNUMBER(EU_Extra!X474),EU_Extra!X474,"")</f>
        <v/>
      </c>
      <c r="T495" s="1" t="str">
        <f>IF(ISNUMBER(EU_Extra!Y474),EU_Extra!Y474,"")</f>
        <v/>
      </c>
      <c r="U495" s="1" t="str">
        <f>IF(ISNUMBER(EU_Extra!Z474),EU_Extra!Z474,"")</f>
        <v/>
      </c>
      <c r="V495" s="1" t="str">
        <f>IF(ISNUMBER(EU_Extra!AA474),EU_Extra!AA474,"")</f>
        <v/>
      </c>
      <c r="W495" s="1" t="str">
        <f>IF(ISNUMBER(EU_Extra!AB474),EU_Extra!AB474,"")</f>
        <v/>
      </c>
      <c r="X495" s="1" t="str">
        <f>IF(ISNUMBER(EU_Extra!AC474),EU_Extra!AC474,"")</f>
        <v/>
      </c>
      <c r="Y495" s="1" t="str">
        <f>IF(ISNUMBER(EU_Extra!AD474),EU_Extra!AD474,"")</f>
        <v/>
      </c>
      <c r="AA495" s="1" t="str">
        <f>IF(ISNUMBER(EU_Extra!#REF!),EU_Extra!#REF!,"")</f>
        <v/>
      </c>
      <c r="AB495" s="1" t="str">
        <f>IF(ISNUMBER(EU_Extra!#REF!),EU_Extra!#REF!,"")</f>
        <v/>
      </c>
      <c r="AD495" s="1" t="str">
        <f>IF(ISNUMBER(EU_Extra!#REF!),EU_Extra!#REF!,"")</f>
        <v/>
      </c>
      <c r="AE495" s="3" t="str">
        <f t="shared" si="96"/>
        <v/>
      </c>
      <c r="AJ495" s="1" t="str">
        <f>IF(ISNUMBER(EU_Extra!#REF!),EU_Extra!#REF!,"")</f>
        <v/>
      </c>
      <c r="AK495" s="1" t="str">
        <f>IF(ISNUMBER(EU_Extra!#REF!),EU_Extra!#REF!,"")</f>
        <v/>
      </c>
      <c r="AP495" s="1" t="s">
        <v>583</v>
      </c>
      <c r="AQ495" s="1" t="s">
        <v>583</v>
      </c>
      <c r="AS495" s="1" t="s">
        <v>583</v>
      </c>
      <c r="AT495" s="1" t="s">
        <v>583</v>
      </c>
    </row>
    <row r="496" spans="2:46">
      <c r="B496" s="1" t="str">
        <f>IF(ISTEXT(EU_Extra!B475),EU_Extra!B475,"")</f>
        <v/>
      </c>
      <c r="C496" s="1" t="str">
        <f>IF(ISTEXT(EU_Extra!D475),EU_Extra!D475,"")</f>
        <v/>
      </c>
      <c r="D496" s="1" t="str">
        <f>IF(ISNUMBER(EU_Extra!#REF!),EU_Extra!#REF!,"")</f>
        <v/>
      </c>
      <c r="E496" s="1" t="str">
        <f>IF(ISNUMBER(EU_Extra!#REF!),EU_Extra!#REF!,"")</f>
        <v/>
      </c>
      <c r="F496" s="1" t="str">
        <f>IF(ISNUMBER(EU_Extra!#REF!),EU_Extra!#REF!,"")</f>
        <v/>
      </c>
      <c r="G496" s="1" t="str">
        <f>IF(ISNUMBER(EU_Extra!#REF!),EU_Extra!#REF!,"")</f>
        <v/>
      </c>
      <c r="H496" s="1" t="str">
        <f>IF(ISNUMBER(EU_Extra!#REF!),EU_Extra!#REF!,"")</f>
        <v/>
      </c>
      <c r="I496" s="1" t="str">
        <f>IF(ISNUMBER(EU_Extra!#REF!),EU_Extra!#REF!,"")</f>
        <v/>
      </c>
      <c r="J496" s="1" t="str">
        <f>IF(ISNUMBER(EU_Extra!#REF!),EU_Extra!#REF!,"")</f>
        <v/>
      </c>
      <c r="K496" s="1" t="str">
        <f>IF(ISNUMBER(EU_Extra!#REF!),EU_Extra!#REF!,"")</f>
        <v/>
      </c>
      <c r="L496" s="1" t="str">
        <f>IF(ISNUMBER(EU_Extra!#REF!),EU_Extra!#REF!,"")</f>
        <v/>
      </c>
      <c r="M496" s="1" t="str">
        <f>IF(ISNUMBER(EU_Extra!#REF!),EU_Extra!#REF!,"")</f>
        <v/>
      </c>
      <c r="N496" s="1" t="str">
        <f>IF(ISNUMBER(EU_Extra!#REF!),EU_Extra!#REF!,"")</f>
        <v/>
      </c>
      <c r="O496" s="1" t="str">
        <f>IF(ISNUMBER(EU_Extra!#REF!),EU_Extra!#REF!,"")</f>
        <v/>
      </c>
      <c r="P496" s="1" t="str">
        <f>IF(ISNUMBER(EU_Extra!#REF!),EU_Extra!#REF!,"")</f>
        <v/>
      </c>
      <c r="Q496" s="1" t="str">
        <f>IF(ISNUMBER(EU_Extra!V475),EU_Extra!V475,"")</f>
        <v/>
      </c>
      <c r="R496" s="1" t="str">
        <f>IF(ISNUMBER(EU_Extra!W475),EU_Extra!W475,"")</f>
        <v/>
      </c>
      <c r="S496" s="1" t="str">
        <f>IF(ISNUMBER(EU_Extra!X475),EU_Extra!X475,"")</f>
        <v/>
      </c>
      <c r="T496" s="1" t="str">
        <f>IF(ISNUMBER(EU_Extra!Y475),EU_Extra!Y475,"")</f>
        <v/>
      </c>
      <c r="U496" s="1" t="str">
        <f>IF(ISNUMBER(EU_Extra!Z475),EU_Extra!Z475,"")</f>
        <v/>
      </c>
      <c r="V496" s="1" t="str">
        <f>IF(ISNUMBER(EU_Extra!AA475),EU_Extra!AA475,"")</f>
        <v/>
      </c>
      <c r="W496" s="1" t="str">
        <f>IF(ISNUMBER(EU_Extra!AB475),EU_Extra!AB475,"")</f>
        <v/>
      </c>
      <c r="X496" s="1" t="str">
        <f>IF(ISNUMBER(EU_Extra!AC475),EU_Extra!AC475,"")</f>
        <v/>
      </c>
      <c r="Y496" s="1" t="str">
        <f>IF(ISNUMBER(EU_Extra!AD475),EU_Extra!AD475,"")</f>
        <v/>
      </c>
      <c r="AA496" s="1" t="str">
        <f>IF(ISNUMBER(EU_Extra!#REF!),EU_Extra!#REF!,"")</f>
        <v/>
      </c>
      <c r="AB496" s="1" t="str">
        <f>IF(ISNUMBER(EU_Extra!#REF!),EU_Extra!#REF!,"")</f>
        <v/>
      </c>
      <c r="AD496" s="1" t="str">
        <f>IF(ISNUMBER(EU_Extra!#REF!),EU_Extra!#REF!,"")</f>
        <v/>
      </c>
      <c r="AE496" s="3" t="str">
        <f t="shared" si="96"/>
        <v/>
      </c>
      <c r="AJ496" s="1" t="str">
        <f>IF(ISNUMBER(EU_Extra!#REF!),EU_Extra!#REF!,"")</f>
        <v/>
      </c>
      <c r="AK496" s="1" t="str">
        <f>IF(ISNUMBER(EU_Extra!#REF!),EU_Extra!#REF!,"")</f>
        <v/>
      </c>
      <c r="AP496" s="1" t="s">
        <v>583</v>
      </c>
      <c r="AQ496" s="1" t="s">
        <v>583</v>
      </c>
      <c r="AS496" s="1" t="s">
        <v>583</v>
      </c>
      <c r="AT496" s="1" t="s">
        <v>583</v>
      </c>
    </row>
    <row r="497" spans="2:46">
      <c r="B497" s="1" t="str">
        <f>IF(ISTEXT(EU_Extra!B476),EU_Extra!B476,"")</f>
        <v/>
      </c>
      <c r="C497" s="1" t="str">
        <f>IF(ISTEXT(EU_Extra!D476),EU_Extra!D476,"")</f>
        <v/>
      </c>
      <c r="D497" s="1" t="str">
        <f>IF(ISNUMBER(EU_Extra!#REF!),EU_Extra!#REF!,"")</f>
        <v/>
      </c>
      <c r="E497" s="1" t="str">
        <f>IF(ISNUMBER(EU_Extra!#REF!),EU_Extra!#REF!,"")</f>
        <v/>
      </c>
      <c r="F497" s="1" t="str">
        <f>IF(ISNUMBER(EU_Extra!#REF!),EU_Extra!#REF!,"")</f>
        <v/>
      </c>
      <c r="G497" s="1" t="str">
        <f>IF(ISNUMBER(EU_Extra!#REF!),EU_Extra!#REF!,"")</f>
        <v/>
      </c>
      <c r="H497" s="1" t="str">
        <f>IF(ISNUMBER(EU_Extra!#REF!),EU_Extra!#REF!,"")</f>
        <v/>
      </c>
      <c r="I497" s="1" t="str">
        <f>IF(ISNUMBER(EU_Extra!#REF!),EU_Extra!#REF!,"")</f>
        <v/>
      </c>
      <c r="J497" s="1" t="str">
        <f>IF(ISNUMBER(EU_Extra!#REF!),EU_Extra!#REF!,"")</f>
        <v/>
      </c>
      <c r="K497" s="1" t="str">
        <f>IF(ISNUMBER(EU_Extra!#REF!),EU_Extra!#REF!,"")</f>
        <v/>
      </c>
      <c r="L497" s="1" t="str">
        <f>IF(ISNUMBER(EU_Extra!#REF!),EU_Extra!#REF!,"")</f>
        <v/>
      </c>
      <c r="M497" s="1" t="str">
        <f>IF(ISNUMBER(EU_Extra!#REF!),EU_Extra!#REF!,"")</f>
        <v/>
      </c>
      <c r="N497" s="1" t="str">
        <f>IF(ISNUMBER(EU_Extra!#REF!),EU_Extra!#REF!,"")</f>
        <v/>
      </c>
      <c r="O497" s="1" t="str">
        <f>IF(ISNUMBER(EU_Extra!#REF!),EU_Extra!#REF!,"")</f>
        <v/>
      </c>
      <c r="P497" s="1" t="str">
        <f>IF(ISNUMBER(EU_Extra!#REF!),EU_Extra!#REF!,"")</f>
        <v/>
      </c>
      <c r="Q497" s="1" t="str">
        <f>IF(ISNUMBER(EU_Extra!V476),EU_Extra!V476,"")</f>
        <v/>
      </c>
      <c r="R497" s="1" t="str">
        <f>IF(ISNUMBER(EU_Extra!W476),EU_Extra!W476,"")</f>
        <v/>
      </c>
      <c r="S497" s="1" t="str">
        <f>IF(ISNUMBER(EU_Extra!X476),EU_Extra!X476,"")</f>
        <v/>
      </c>
      <c r="T497" s="1" t="str">
        <f>IF(ISNUMBER(EU_Extra!Y476),EU_Extra!Y476,"")</f>
        <v/>
      </c>
      <c r="U497" s="1" t="str">
        <f>IF(ISNUMBER(EU_Extra!Z476),EU_Extra!Z476,"")</f>
        <v/>
      </c>
      <c r="V497" s="1" t="str">
        <f>IF(ISNUMBER(EU_Extra!AA476),EU_Extra!AA476,"")</f>
        <v/>
      </c>
      <c r="W497" s="1" t="str">
        <f>IF(ISNUMBER(EU_Extra!AB476),EU_Extra!AB476,"")</f>
        <v/>
      </c>
      <c r="X497" s="1" t="str">
        <f>IF(ISNUMBER(EU_Extra!AC476),EU_Extra!AC476,"")</f>
        <v/>
      </c>
      <c r="Y497" s="1" t="str">
        <f>IF(ISNUMBER(EU_Extra!AD476),EU_Extra!AD476,"")</f>
        <v/>
      </c>
      <c r="AA497" s="1" t="str">
        <f>IF(ISNUMBER(EU_Extra!#REF!),EU_Extra!#REF!,"")</f>
        <v/>
      </c>
      <c r="AB497" s="1" t="str">
        <f>IF(ISNUMBER(EU_Extra!#REF!),EU_Extra!#REF!,"")</f>
        <v/>
      </c>
      <c r="AD497" s="1" t="str">
        <f>IF(ISNUMBER(EU_Extra!#REF!),EU_Extra!#REF!,"")</f>
        <v/>
      </c>
      <c r="AE497" s="3" t="str">
        <f t="shared" si="96"/>
        <v/>
      </c>
      <c r="AJ497" s="1" t="str">
        <f>IF(ISNUMBER(EU_Extra!#REF!),EU_Extra!#REF!,"")</f>
        <v/>
      </c>
      <c r="AK497" s="1" t="str">
        <f>IF(ISNUMBER(EU_Extra!#REF!),EU_Extra!#REF!,"")</f>
        <v/>
      </c>
      <c r="AP497" s="1" t="s">
        <v>583</v>
      </c>
      <c r="AQ497" s="1" t="s">
        <v>583</v>
      </c>
      <c r="AS497" s="1" t="s">
        <v>583</v>
      </c>
      <c r="AT497" s="1" t="s">
        <v>583</v>
      </c>
    </row>
    <row r="498" spans="2:46">
      <c r="B498" s="1" t="str">
        <f>IF(ISTEXT(EU_Extra!B477),EU_Extra!B477,"")</f>
        <v/>
      </c>
      <c r="C498" s="1" t="str">
        <f>IF(ISTEXT(EU_Extra!D477),EU_Extra!D477,"")</f>
        <v/>
      </c>
      <c r="D498" s="1" t="str">
        <f>IF(ISNUMBER(EU_Extra!#REF!),EU_Extra!#REF!,"")</f>
        <v/>
      </c>
      <c r="E498" s="1" t="str">
        <f>IF(ISNUMBER(EU_Extra!#REF!),EU_Extra!#REF!,"")</f>
        <v/>
      </c>
      <c r="F498" s="1" t="str">
        <f>IF(ISNUMBER(EU_Extra!#REF!),EU_Extra!#REF!,"")</f>
        <v/>
      </c>
      <c r="G498" s="1" t="str">
        <f>IF(ISNUMBER(EU_Extra!#REF!),EU_Extra!#REF!,"")</f>
        <v/>
      </c>
      <c r="H498" s="1" t="str">
        <f>IF(ISNUMBER(EU_Extra!#REF!),EU_Extra!#REF!,"")</f>
        <v/>
      </c>
      <c r="I498" s="1" t="str">
        <f>IF(ISNUMBER(EU_Extra!#REF!),EU_Extra!#REF!,"")</f>
        <v/>
      </c>
      <c r="J498" s="1" t="str">
        <f>IF(ISNUMBER(EU_Extra!#REF!),EU_Extra!#REF!,"")</f>
        <v/>
      </c>
      <c r="K498" s="1" t="str">
        <f>IF(ISNUMBER(EU_Extra!#REF!),EU_Extra!#REF!,"")</f>
        <v/>
      </c>
      <c r="L498" s="1" t="str">
        <f>IF(ISNUMBER(EU_Extra!#REF!),EU_Extra!#REF!,"")</f>
        <v/>
      </c>
      <c r="M498" s="1" t="str">
        <f>IF(ISNUMBER(EU_Extra!#REF!),EU_Extra!#REF!,"")</f>
        <v/>
      </c>
      <c r="N498" s="1" t="str">
        <f>IF(ISNUMBER(EU_Extra!#REF!),EU_Extra!#REF!,"")</f>
        <v/>
      </c>
      <c r="O498" s="1" t="str">
        <f>IF(ISNUMBER(EU_Extra!#REF!),EU_Extra!#REF!,"")</f>
        <v/>
      </c>
      <c r="P498" s="1" t="str">
        <f>IF(ISNUMBER(EU_Extra!#REF!),EU_Extra!#REF!,"")</f>
        <v/>
      </c>
      <c r="Q498" s="1" t="str">
        <f>IF(ISNUMBER(EU_Extra!V477),EU_Extra!V477,"")</f>
        <v/>
      </c>
      <c r="R498" s="1" t="str">
        <f>IF(ISNUMBER(EU_Extra!W477),EU_Extra!W477,"")</f>
        <v/>
      </c>
      <c r="S498" s="1" t="str">
        <f>IF(ISNUMBER(EU_Extra!X477),EU_Extra!X477,"")</f>
        <v/>
      </c>
      <c r="T498" s="1" t="str">
        <f>IF(ISNUMBER(EU_Extra!Y477),EU_Extra!Y477,"")</f>
        <v/>
      </c>
      <c r="U498" s="1" t="str">
        <f>IF(ISNUMBER(EU_Extra!Z477),EU_Extra!Z477,"")</f>
        <v/>
      </c>
      <c r="V498" s="1" t="str">
        <f>IF(ISNUMBER(EU_Extra!AA477),EU_Extra!AA477,"")</f>
        <v/>
      </c>
      <c r="W498" s="1" t="str">
        <f>IF(ISNUMBER(EU_Extra!AB477),EU_Extra!AB477,"")</f>
        <v/>
      </c>
      <c r="X498" s="1" t="str">
        <f>IF(ISNUMBER(EU_Extra!AC477),EU_Extra!AC477,"")</f>
        <v/>
      </c>
      <c r="Y498" s="1" t="str">
        <f>IF(ISNUMBER(EU_Extra!AD477),EU_Extra!AD477,"")</f>
        <v/>
      </c>
      <c r="AA498" s="1" t="str">
        <f>IF(ISNUMBER(EU_Extra!#REF!),EU_Extra!#REF!,"")</f>
        <v/>
      </c>
      <c r="AB498" s="1" t="str">
        <f>IF(ISNUMBER(EU_Extra!#REF!),EU_Extra!#REF!,"")</f>
        <v/>
      </c>
      <c r="AD498" s="1" t="str">
        <f>IF(ISNUMBER(EU_Extra!#REF!),EU_Extra!#REF!,"")</f>
        <v/>
      </c>
      <c r="AE498" s="3" t="str">
        <f t="shared" si="96"/>
        <v/>
      </c>
      <c r="AJ498" s="1" t="str">
        <f>IF(ISNUMBER(EU_Extra!#REF!),EU_Extra!#REF!,"")</f>
        <v/>
      </c>
      <c r="AK498" s="1" t="str">
        <f>IF(ISNUMBER(EU_Extra!#REF!),EU_Extra!#REF!,"")</f>
        <v/>
      </c>
      <c r="AP498" s="1" t="s">
        <v>583</v>
      </c>
      <c r="AQ498" s="1" t="s">
        <v>583</v>
      </c>
      <c r="AS498" s="1" t="s">
        <v>583</v>
      </c>
      <c r="AT498" s="1" t="s">
        <v>583</v>
      </c>
    </row>
    <row r="499" spans="2:46">
      <c r="B499" s="1" t="str">
        <f>IF(ISTEXT(EU_Extra!B478),EU_Extra!B478,"")</f>
        <v/>
      </c>
      <c r="C499" s="1" t="str">
        <f>IF(ISTEXT(EU_Extra!D478),EU_Extra!D478,"")</f>
        <v/>
      </c>
      <c r="D499" s="1" t="str">
        <f>IF(ISNUMBER(EU_Extra!#REF!),EU_Extra!#REF!,"")</f>
        <v/>
      </c>
      <c r="E499" s="1" t="str">
        <f>IF(ISNUMBER(EU_Extra!#REF!),EU_Extra!#REF!,"")</f>
        <v/>
      </c>
      <c r="F499" s="1" t="str">
        <f>IF(ISNUMBER(EU_Extra!#REF!),EU_Extra!#REF!,"")</f>
        <v/>
      </c>
      <c r="G499" s="1" t="str">
        <f>IF(ISNUMBER(EU_Extra!#REF!),EU_Extra!#REF!,"")</f>
        <v/>
      </c>
      <c r="H499" s="1" t="str">
        <f>IF(ISNUMBER(EU_Extra!#REF!),EU_Extra!#REF!,"")</f>
        <v/>
      </c>
      <c r="I499" s="1" t="str">
        <f>IF(ISNUMBER(EU_Extra!#REF!),EU_Extra!#REF!,"")</f>
        <v/>
      </c>
      <c r="J499" s="1" t="str">
        <f>IF(ISNUMBER(EU_Extra!#REF!),EU_Extra!#REF!,"")</f>
        <v/>
      </c>
      <c r="K499" s="1" t="str">
        <f>IF(ISNUMBER(EU_Extra!#REF!),EU_Extra!#REF!,"")</f>
        <v/>
      </c>
      <c r="L499" s="1" t="str">
        <f>IF(ISNUMBER(EU_Extra!#REF!),EU_Extra!#REF!,"")</f>
        <v/>
      </c>
      <c r="M499" s="1" t="str">
        <f>IF(ISNUMBER(EU_Extra!#REF!),EU_Extra!#REF!,"")</f>
        <v/>
      </c>
      <c r="N499" s="1" t="str">
        <f>IF(ISNUMBER(EU_Extra!#REF!),EU_Extra!#REF!,"")</f>
        <v/>
      </c>
      <c r="O499" s="1" t="str">
        <f>IF(ISNUMBER(EU_Extra!#REF!),EU_Extra!#REF!,"")</f>
        <v/>
      </c>
      <c r="P499" s="1" t="str">
        <f>IF(ISNUMBER(EU_Extra!#REF!),EU_Extra!#REF!,"")</f>
        <v/>
      </c>
      <c r="Q499" s="1" t="str">
        <f>IF(ISNUMBER(EU_Extra!V478),EU_Extra!V478,"")</f>
        <v/>
      </c>
      <c r="R499" s="1" t="str">
        <f>IF(ISNUMBER(EU_Extra!W478),EU_Extra!W478,"")</f>
        <v/>
      </c>
      <c r="S499" s="1" t="str">
        <f>IF(ISNUMBER(EU_Extra!X478),EU_Extra!X478,"")</f>
        <v/>
      </c>
      <c r="T499" s="1" t="str">
        <f>IF(ISNUMBER(EU_Extra!Y478),EU_Extra!Y478,"")</f>
        <v/>
      </c>
      <c r="U499" s="1" t="str">
        <f>IF(ISNUMBER(EU_Extra!Z478),EU_Extra!Z478,"")</f>
        <v/>
      </c>
      <c r="V499" s="1" t="str">
        <f>IF(ISNUMBER(EU_Extra!AA478),EU_Extra!AA478,"")</f>
        <v/>
      </c>
      <c r="W499" s="1" t="str">
        <f>IF(ISNUMBER(EU_Extra!AB478),EU_Extra!AB478,"")</f>
        <v/>
      </c>
      <c r="X499" s="1" t="str">
        <f>IF(ISNUMBER(EU_Extra!AC478),EU_Extra!AC478,"")</f>
        <v/>
      </c>
      <c r="Y499" s="1" t="str">
        <f>IF(ISNUMBER(EU_Extra!AD478),EU_Extra!AD478,"")</f>
        <v/>
      </c>
      <c r="AA499" s="1" t="str">
        <f>IF(ISNUMBER(EU_Extra!#REF!),EU_Extra!#REF!,"")</f>
        <v/>
      </c>
      <c r="AB499" s="1" t="str">
        <f>IF(ISNUMBER(EU_Extra!#REF!),EU_Extra!#REF!,"")</f>
        <v/>
      </c>
      <c r="AD499" s="1" t="str">
        <f>IF(ISNUMBER(EU_Extra!#REF!),EU_Extra!#REF!,"")</f>
        <v/>
      </c>
      <c r="AE499" s="3" t="str">
        <f t="shared" si="96"/>
        <v/>
      </c>
      <c r="AJ499" s="1" t="str">
        <f>IF(ISNUMBER(EU_Extra!#REF!),EU_Extra!#REF!,"")</f>
        <v/>
      </c>
      <c r="AK499" s="1" t="str">
        <f>IF(ISNUMBER(EU_Extra!#REF!),EU_Extra!#REF!,"")</f>
        <v/>
      </c>
      <c r="AP499" s="1" t="s">
        <v>583</v>
      </c>
      <c r="AQ499" s="1" t="s">
        <v>583</v>
      </c>
      <c r="AS499" s="1" t="s">
        <v>583</v>
      </c>
      <c r="AT499" s="1" t="s">
        <v>583</v>
      </c>
    </row>
    <row r="500" spans="2:46">
      <c r="B500" s="1" t="str">
        <f>IF(ISTEXT(EU_Extra!B479),EU_Extra!B479,"")</f>
        <v/>
      </c>
      <c r="C500" s="1" t="str">
        <f>IF(ISTEXT(EU_Extra!D479),EU_Extra!D479,"")</f>
        <v/>
      </c>
      <c r="D500" s="1" t="str">
        <f>IF(ISNUMBER(EU_Extra!#REF!),EU_Extra!#REF!,"")</f>
        <v/>
      </c>
      <c r="E500" s="1" t="str">
        <f>IF(ISNUMBER(EU_Extra!#REF!),EU_Extra!#REF!,"")</f>
        <v/>
      </c>
      <c r="F500" s="1" t="str">
        <f>IF(ISNUMBER(EU_Extra!#REF!),EU_Extra!#REF!,"")</f>
        <v/>
      </c>
      <c r="G500" s="1" t="str">
        <f>IF(ISNUMBER(EU_Extra!#REF!),EU_Extra!#REF!,"")</f>
        <v/>
      </c>
      <c r="H500" s="1" t="str">
        <f>IF(ISNUMBER(EU_Extra!#REF!),EU_Extra!#REF!,"")</f>
        <v/>
      </c>
      <c r="I500" s="1" t="str">
        <f>IF(ISNUMBER(EU_Extra!#REF!),EU_Extra!#REF!,"")</f>
        <v/>
      </c>
      <c r="J500" s="1" t="str">
        <f>IF(ISNUMBER(EU_Extra!#REF!),EU_Extra!#REF!,"")</f>
        <v/>
      </c>
      <c r="K500" s="1" t="str">
        <f>IF(ISNUMBER(EU_Extra!#REF!),EU_Extra!#REF!,"")</f>
        <v/>
      </c>
      <c r="L500" s="1" t="str">
        <f>IF(ISNUMBER(EU_Extra!#REF!),EU_Extra!#REF!,"")</f>
        <v/>
      </c>
      <c r="M500" s="1" t="str">
        <f>IF(ISNUMBER(EU_Extra!#REF!),EU_Extra!#REF!,"")</f>
        <v/>
      </c>
      <c r="N500" s="1" t="str">
        <f>IF(ISNUMBER(EU_Extra!#REF!),EU_Extra!#REF!,"")</f>
        <v/>
      </c>
      <c r="O500" s="1" t="str">
        <f>IF(ISNUMBER(EU_Extra!#REF!),EU_Extra!#REF!,"")</f>
        <v/>
      </c>
      <c r="P500" s="1" t="str">
        <f>IF(ISNUMBER(EU_Extra!#REF!),EU_Extra!#REF!,"")</f>
        <v/>
      </c>
      <c r="Q500" s="1" t="str">
        <f>IF(ISNUMBER(EU_Extra!V479),EU_Extra!V479,"")</f>
        <v/>
      </c>
      <c r="R500" s="1" t="str">
        <f>IF(ISNUMBER(EU_Extra!W479),EU_Extra!W479,"")</f>
        <v/>
      </c>
      <c r="S500" s="1" t="str">
        <f>IF(ISNUMBER(EU_Extra!X479),EU_Extra!X479,"")</f>
        <v/>
      </c>
      <c r="T500" s="1" t="str">
        <f>IF(ISNUMBER(EU_Extra!Y479),EU_Extra!Y479,"")</f>
        <v/>
      </c>
      <c r="U500" s="1" t="str">
        <f>IF(ISNUMBER(EU_Extra!Z479),EU_Extra!Z479,"")</f>
        <v/>
      </c>
      <c r="V500" s="1" t="str">
        <f>IF(ISNUMBER(EU_Extra!AA479),EU_Extra!AA479,"")</f>
        <v/>
      </c>
      <c r="W500" s="1" t="str">
        <f>IF(ISNUMBER(EU_Extra!AB479),EU_Extra!AB479,"")</f>
        <v/>
      </c>
      <c r="X500" s="1" t="str">
        <f>IF(ISNUMBER(EU_Extra!AC479),EU_Extra!AC479,"")</f>
        <v/>
      </c>
      <c r="Y500" s="1" t="str">
        <f>IF(ISNUMBER(EU_Extra!AD479),EU_Extra!AD479,"")</f>
        <v/>
      </c>
      <c r="AA500" s="1" t="str">
        <f>IF(ISNUMBER(EU_Extra!#REF!),EU_Extra!#REF!,"")</f>
        <v/>
      </c>
      <c r="AB500" s="1" t="str">
        <f>IF(ISNUMBER(EU_Extra!#REF!),EU_Extra!#REF!,"")</f>
        <v/>
      </c>
      <c r="AD500" s="1" t="str">
        <f>IF(ISNUMBER(EU_Extra!#REF!),EU_Extra!#REF!,"")</f>
        <v/>
      </c>
      <c r="AE500" s="3" t="str">
        <f t="shared" si="96"/>
        <v/>
      </c>
      <c r="AJ500" s="1" t="str">
        <f>IF(ISNUMBER(EU_Extra!#REF!),EU_Extra!#REF!,"")</f>
        <v/>
      </c>
      <c r="AK500" s="1" t="str">
        <f>IF(ISNUMBER(EU_Extra!#REF!),EU_Extra!#REF!,"")</f>
        <v/>
      </c>
      <c r="AP500" s="1" t="s">
        <v>583</v>
      </c>
      <c r="AQ500" s="1" t="s">
        <v>583</v>
      </c>
      <c r="AS500" s="1" t="s">
        <v>583</v>
      </c>
      <c r="AT500" s="1" t="s">
        <v>583</v>
      </c>
    </row>
    <row r="501" spans="2:46">
      <c r="B501" s="1" t="str">
        <f>IF(ISTEXT(EU_Extra!B480),EU_Extra!B480,"")</f>
        <v/>
      </c>
      <c r="C501" s="1" t="str">
        <f>IF(ISTEXT(EU_Extra!D480),EU_Extra!D480,"")</f>
        <v/>
      </c>
      <c r="D501" s="1" t="str">
        <f>IF(ISNUMBER(EU_Extra!#REF!),EU_Extra!#REF!,"")</f>
        <v/>
      </c>
      <c r="E501" s="1" t="str">
        <f>IF(ISNUMBER(EU_Extra!#REF!),EU_Extra!#REF!,"")</f>
        <v/>
      </c>
      <c r="F501" s="1" t="str">
        <f>IF(ISNUMBER(EU_Extra!#REF!),EU_Extra!#REF!,"")</f>
        <v/>
      </c>
      <c r="G501" s="1" t="str">
        <f>IF(ISNUMBER(EU_Extra!#REF!),EU_Extra!#REF!,"")</f>
        <v/>
      </c>
      <c r="H501" s="1" t="str">
        <f>IF(ISNUMBER(EU_Extra!#REF!),EU_Extra!#REF!,"")</f>
        <v/>
      </c>
      <c r="I501" s="1" t="str">
        <f>IF(ISNUMBER(EU_Extra!#REF!),EU_Extra!#REF!,"")</f>
        <v/>
      </c>
      <c r="J501" s="1" t="str">
        <f>IF(ISNUMBER(EU_Extra!#REF!),EU_Extra!#REF!,"")</f>
        <v/>
      </c>
      <c r="K501" s="1" t="str">
        <f>IF(ISNUMBER(EU_Extra!#REF!),EU_Extra!#REF!,"")</f>
        <v/>
      </c>
      <c r="L501" s="1" t="str">
        <f>IF(ISNUMBER(EU_Extra!#REF!),EU_Extra!#REF!,"")</f>
        <v/>
      </c>
      <c r="M501" s="1" t="str">
        <f>IF(ISNUMBER(EU_Extra!#REF!),EU_Extra!#REF!,"")</f>
        <v/>
      </c>
      <c r="N501" s="1" t="str">
        <f>IF(ISNUMBER(EU_Extra!#REF!),EU_Extra!#REF!,"")</f>
        <v/>
      </c>
      <c r="O501" s="1" t="str">
        <f>IF(ISNUMBER(EU_Extra!#REF!),EU_Extra!#REF!,"")</f>
        <v/>
      </c>
      <c r="P501" s="1" t="str">
        <f>IF(ISNUMBER(EU_Extra!#REF!),EU_Extra!#REF!,"")</f>
        <v/>
      </c>
      <c r="Q501" s="1" t="str">
        <f>IF(ISNUMBER(EU_Extra!V480),EU_Extra!V480,"")</f>
        <v/>
      </c>
      <c r="R501" s="1" t="str">
        <f>IF(ISNUMBER(EU_Extra!W480),EU_Extra!W480,"")</f>
        <v/>
      </c>
      <c r="S501" s="1" t="str">
        <f>IF(ISNUMBER(EU_Extra!X480),EU_Extra!X480,"")</f>
        <v/>
      </c>
      <c r="T501" s="1" t="str">
        <f>IF(ISNUMBER(EU_Extra!Y480),EU_Extra!Y480,"")</f>
        <v/>
      </c>
      <c r="U501" s="1" t="str">
        <f>IF(ISNUMBER(EU_Extra!Z480),EU_Extra!Z480,"")</f>
        <v/>
      </c>
      <c r="V501" s="1" t="str">
        <f>IF(ISNUMBER(EU_Extra!AA480),EU_Extra!AA480,"")</f>
        <v/>
      </c>
      <c r="W501" s="1" t="str">
        <f>IF(ISNUMBER(EU_Extra!AB480),EU_Extra!AB480,"")</f>
        <v/>
      </c>
      <c r="X501" s="1" t="str">
        <f>IF(ISNUMBER(EU_Extra!AC480),EU_Extra!AC480,"")</f>
        <v/>
      </c>
      <c r="Y501" s="1" t="str">
        <f>IF(ISNUMBER(EU_Extra!AD480),EU_Extra!AD480,"")</f>
        <v/>
      </c>
      <c r="AA501" s="1" t="str">
        <f>IF(ISNUMBER(EU_Extra!#REF!),EU_Extra!#REF!,"")</f>
        <v/>
      </c>
      <c r="AB501" s="1" t="str">
        <f>IF(ISNUMBER(EU_Extra!#REF!),EU_Extra!#REF!,"")</f>
        <v/>
      </c>
      <c r="AD501" s="1" t="str">
        <f>IF(ISNUMBER(EU_Extra!#REF!),EU_Extra!#REF!,"")</f>
        <v/>
      </c>
      <c r="AE501" s="3" t="str">
        <f t="shared" si="96"/>
        <v/>
      </c>
      <c r="AJ501" s="1" t="str">
        <f>IF(ISNUMBER(EU_Extra!#REF!),EU_Extra!#REF!,"")</f>
        <v/>
      </c>
      <c r="AK501" s="1" t="str">
        <f>IF(ISNUMBER(EU_Extra!#REF!),EU_Extra!#REF!,"")</f>
        <v/>
      </c>
      <c r="AP501" s="1" t="s">
        <v>583</v>
      </c>
      <c r="AQ501" s="1" t="s">
        <v>583</v>
      </c>
      <c r="AS501" s="1" t="s">
        <v>583</v>
      </c>
      <c r="AT501" s="1" t="s">
        <v>583</v>
      </c>
    </row>
    <row r="502" spans="2:46">
      <c r="B502" s="1" t="str">
        <f>IF(ISTEXT(EU_Extra!B481),EU_Extra!B481,"")</f>
        <v/>
      </c>
      <c r="C502" s="1" t="str">
        <f>IF(ISTEXT(EU_Extra!D481),EU_Extra!D481,"")</f>
        <v/>
      </c>
      <c r="D502" s="1" t="str">
        <f>IF(ISNUMBER(EU_Extra!#REF!),EU_Extra!#REF!,"")</f>
        <v/>
      </c>
      <c r="E502" s="1" t="str">
        <f>IF(ISNUMBER(EU_Extra!#REF!),EU_Extra!#REF!,"")</f>
        <v/>
      </c>
      <c r="F502" s="1" t="str">
        <f>IF(ISNUMBER(EU_Extra!#REF!),EU_Extra!#REF!,"")</f>
        <v/>
      </c>
      <c r="G502" s="1" t="str">
        <f>IF(ISNUMBER(EU_Extra!#REF!),EU_Extra!#REF!,"")</f>
        <v/>
      </c>
      <c r="H502" s="1" t="str">
        <f>IF(ISNUMBER(EU_Extra!#REF!),EU_Extra!#REF!,"")</f>
        <v/>
      </c>
      <c r="I502" s="1" t="str">
        <f>IF(ISNUMBER(EU_Extra!#REF!),EU_Extra!#REF!,"")</f>
        <v/>
      </c>
      <c r="J502" s="1" t="str">
        <f>IF(ISNUMBER(EU_Extra!#REF!),EU_Extra!#REF!,"")</f>
        <v/>
      </c>
      <c r="K502" s="1" t="str">
        <f>IF(ISNUMBER(EU_Extra!#REF!),EU_Extra!#REF!,"")</f>
        <v/>
      </c>
      <c r="L502" s="1" t="str">
        <f>IF(ISNUMBER(EU_Extra!#REF!),EU_Extra!#REF!,"")</f>
        <v/>
      </c>
      <c r="M502" s="1" t="str">
        <f>IF(ISNUMBER(EU_Extra!#REF!),EU_Extra!#REF!,"")</f>
        <v/>
      </c>
      <c r="N502" s="1" t="str">
        <f>IF(ISNUMBER(EU_Extra!#REF!),EU_Extra!#REF!,"")</f>
        <v/>
      </c>
      <c r="O502" s="1" t="str">
        <f>IF(ISNUMBER(EU_Extra!#REF!),EU_Extra!#REF!,"")</f>
        <v/>
      </c>
      <c r="P502" s="1" t="str">
        <f>IF(ISNUMBER(EU_Extra!#REF!),EU_Extra!#REF!,"")</f>
        <v/>
      </c>
      <c r="Q502" s="1" t="str">
        <f>IF(ISNUMBER(EU_Extra!V481),EU_Extra!V481,"")</f>
        <v/>
      </c>
      <c r="R502" s="1" t="str">
        <f>IF(ISNUMBER(EU_Extra!W481),EU_Extra!W481,"")</f>
        <v/>
      </c>
      <c r="S502" s="1" t="str">
        <f>IF(ISNUMBER(EU_Extra!X481),EU_Extra!X481,"")</f>
        <v/>
      </c>
      <c r="T502" s="1" t="str">
        <f>IF(ISNUMBER(EU_Extra!Y481),EU_Extra!Y481,"")</f>
        <v/>
      </c>
      <c r="U502" s="1" t="str">
        <f>IF(ISNUMBER(EU_Extra!Z481),EU_Extra!Z481,"")</f>
        <v/>
      </c>
      <c r="V502" s="1" t="str">
        <f>IF(ISNUMBER(EU_Extra!AA481),EU_Extra!AA481,"")</f>
        <v/>
      </c>
      <c r="W502" s="1" t="str">
        <f>IF(ISNUMBER(EU_Extra!AB481),EU_Extra!AB481,"")</f>
        <v/>
      </c>
      <c r="X502" s="1" t="str">
        <f>IF(ISNUMBER(EU_Extra!AC481),EU_Extra!AC481,"")</f>
        <v/>
      </c>
      <c r="Y502" s="1" t="str">
        <f>IF(ISNUMBER(EU_Extra!AD481),EU_Extra!AD481,"")</f>
        <v/>
      </c>
      <c r="AA502" s="1" t="str">
        <f>IF(ISNUMBER(EU_Extra!#REF!),EU_Extra!#REF!,"")</f>
        <v/>
      </c>
      <c r="AB502" s="1" t="str">
        <f>IF(ISNUMBER(EU_Extra!#REF!),EU_Extra!#REF!,"")</f>
        <v/>
      </c>
      <c r="AD502" s="1" t="str">
        <f>IF(ISNUMBER(EU_Extra!#REF!),EU_Extra!#REF!,"")</f>
        <v/>
      </c>
      <c r="AE502" s="3" t="str">
        <f t="shared" si="96"/>
        <v/>
      </c>
      <c r="AJ502" s="1" t="str">
        <f>IF(ISNUMBER(EU_Extra!#REF!),EU_Extra!#REF!,"")</f>
        <v/>
      </c>
      <c r="AK502" s="1" t="str">
        <f>IF(ISNUMBER(EU_Extra!#REF!),EU_Extra!#REF!,"")</f>
        <v/>
      </c>
      <c r="AP502" s="1" t="s">
        <v>583</v>
      </c>
      <c r="AQ502" s="1" t="s">
        <v>583</v>
      </c>
      <c r="AS502" s="1" t="s">
        <v>583</v>
      </c>
      <c r="AT502" s="1" t="s">
        <v>583</v>
      </c>
    </row>
    <row r="503" spans="2:46">
      <c r="B503" s="1" t="str">
        <f>IF(ISTEXT(EU_Extra!B482),EU_Extra!B482,"")</f>
        <v/>
      </c>
      <c r="C503" s="1" t="str">
        <f>IF(ISTEXT(EU_Extra!D482),EU_Extra!D482,"")</f>
        <v/>
      </c>
      <c r="D503" s="1" t="str">
        <f>IF(ISNUMBER(EU_Extra!#REF!),EU_Extra!#REF!,"")</f>
        <v/>
      </c>
      <c r="E503" s="1" t="str">
        <f>IF(ISNUMBER(EU_Extra!#REF!),EU_Extra!#REF!,"")</f>
        <v/>
      </c>
      <c r="F503" s="1" t="str">
        <f>IF(ISNUMBER(EU_Extra!#REF!),EU_Extra!#REF!,"")</f>
        <v/>
      </c>
      <c r="G503" s="1" t="str">
        <f>IF(ISNUMBER(EU_Extra!#REF!),EU_Extra!#REF!,"")</f>
        <v/>
      </c>
      <c r="H503" s="1" t="str">
        <f>IF(ISNUMBER(EU_Extra!#REF!),EU_Extra!#REF!,"")</f>
        <v/>
      </c>
      <c r="I503" s="1" t="str">
        <f>IF(ISNUMBER(EU_Extra!#REF!),EU_Extra!#REF!,"")</f>
        <v/>
      </c>
      <c r="J503" s="1" t="str">
        <f>IF(ISNUMBER(EU_Extra!#REF!),EU_Extra!#REF!,"")</f>
        <v/>
      </c>
      <c r="K503" s="1" t="str">
        <f>IF(ISNUMBER(EU_Extra!#REF!),EU_Extra!#REF!,"")</f>
        <v/>
      </c>
      <c r="L503" s="1" t="str">
        <f>IF(ISNUMBER(EU_Extra!#REF!),EU_Extra!#REF!,"")</f>
        <v/>
      </c>
      <c r="M503" s="1" t="str">
        <f>IF(ISNUMBER(EU_Extra!#REF!),EU_Extra!#REF!,"")</f>
        <v/>
      </c>
      <c r="N503" s="1" t="str">
        <f>IF(ISNUMBER(EU_Extra!#REF!),EU_Extra!#REF!,"")</f>
        <v/>
      </c>
      <c r="O503" s="1" t="str">
        <f>IF(ISNUMBER(EU_Extra!#REF!),EU_Extra!#REF!,"")</f>
        <v/>
      </c>
      <c r="P503" s="1" t="str">
        <f>IF(ISNUMBER(EU_Extra!#REF!),EU_Extra!#REF!,"")</f>
        <v/>
      </c>
      <c r="Q503" s="1" t="str">
        <f>IF(ISNUMBER(EU_Extra!V482),EU_Extra!V482,"")</f>
        <v/>
      </c>
      <c r="R503" s="1" t="str">
        <f>IF(ISNUMBER(EU_Extra!W482),EU_Extra!W482,"")</f>
        <v/>
      </c>
      <c r="S503" s="1" t="str">
        <f>IF(ISNUMBER(EU_Extra!X482),EU_Extra!X482,"")</f>
        <v/>
      </c>
      <c r="T503" s="1" t="str">
        <f>IF(ISNUMBER(EU_Extra!Y482),EU_Extra!Y482,"")</f>
        <v/>
      </c>
      <c r="U503" s="1" t="str">
        <f>IF(ISNUMBER(EU_Extra!Z482),EU_Extra!Z482,"")</f>
        <v/>
      </c>
      <c r="V503" s="1" t="str">
        <f>IF(ISNUMBER(EU_Extra!AA482),EU_Extra!AA482,"")</f>
        <v/>
      </c>
      <c r="W503" s="1" t="str">
        <f>IF(ISNUMBER(EU_Extra!AB482),EU_Extra!AB482,"")</f>
        <v/>
      </c>
      <c r="X503" s="1" t="str">
        <f>IF(ISNUMBER(EU_Extra!AC482),EU_Extra!AC482,"")</f>
        <v/>
      </c>
      <c r="Y503" s="1" t="str">
        <f>IF(ISNUMBER(EU_Extra!AD482),EU_Extra!AD482,"")</f>
        <v/>
      </c>
      <c r="AA503" s="1" t="str">
        <f>IF(ISNUMBER(EU_Extra!#REF!),EU_Extra!#REF!,"")</f>
        <v/>
      </c>
      <c r="AB503" s="1" t="str">
        <f>IF(ISNUMBER(EU_Extra!#REF!),EU_Extra!#REF!,"")</f>
        <v/>
      </c>
      <c r="AD503" s="1" t="str">
        <f>IF(ISNUMBER(EU_Extra!#REF!),EU_Extra!#REF!,"")</f>
        <v/>
      </c>
      <c r="AE503" s="3" t="str">
        <f t="shared" si="96"/>
        <v/>
      </c>
      <c r="AJ503" s="1" t="str">
        <f>IF(ISNUMBER(EU_Extra!#REF!),EU_Extra!#REF!,"")</f>
        <v/>
      </c>
      <c r="AK503" s="1" t="str">
        <f>IF(ISNUMBER(EU_Extra!#REF!),EU_Extra!#REF!,"")</f>
        <v/>
      </c>
      <c r="AP503" s="1" t="s">
        <v>583</v>
      </c>
      <c r="AQ503" s="1" t="s">
        <v>583</v>
      </c>
      <c r="AS503" s="1" t="s">
        <v>583</v>
      </c>
      <c r="AT503" s="1" t="s">
        <v>583</v>
      </c>
    </row>
    <row r="504" spans="2:46">
      <c r="B504" s="1" t="str">
        <f>IF(ISTEXT(EU_Extra!B483),EU_Extra!B483,"")</f>
        <v/>
      </c>
      <c r="C504" s="1" t="str">
        <f>IF(ISTEXT(EU_Extra!D483),EU_Extra!D483,"")</f>
        <v/>
      </c>
      <c r="D504" s="1" t="str">
        <f>IF(ISNUMBER(EU_Extra!#REF!),EU_Extra!#REF!,"")</f>
        <v/>
      </c>
      <c r="E504" s="1" t="str">
        <f>IF(ISNUMBER(EU_Extra!#REF!),EU_Extra!#REF!,"")</f>
        <v/>
      </c>
      <c r="F504" s="1" t="str">
        <f>IF(ISNUMBER(EU_Extra!#REF!),EU_Extra!#REF!,"")</f>
        <v/>
      </c>
      <c r="G504" s="1" t="str">
        <f>IF(ISNUMBER(EU_Extra!#REF!),EU_Extra!#REF!,"")</f>
        <v/>
      </c>
      <c r="H504" s="1" t="str">
        <f>IF(ISNUMBER(EU_Extra!#REF!),EU_Extra!#REF!,"")</f>
        <v/>
      </c>
      <c r="I504" s="1" t="str">
        <f>IF(ISNUMBER(EU_Extra!#REF!),EU_Extra!#REF!,"")</f>
        <v/>
      </c>
      <c r="J504" s="1" t="str">
        <f>IF(ISNUMBER(EU_Extra!#REF!),EU_Extra!#REF!,"")</f>
        <v/>
      </c>
      <c r="K504" s="1" t="str">
        <f>IF(ISNUMBER(EU_Extra!#REF!),EU_Extra!#REF!,"")</f>
        <v/>
      </c>
      <c r="L504" s="1" t="str">
        <f>IF(ISNUMBER(EU_Extra!#REF!),EU_Extra!#REF!,"")</f>
        <v/>
      </c>
      <c r="M504" s="1" t="str">
        <f>IF(ISNUMBER(EU_Extra!#REF!),EU_Extra!#REF!,"")</f>
        <v/>
      </c>
      <c r="N504" s="1" t="str">
        <f>IF(ISNUMBER(EU_Extra!#REF!),EU_Extra!#REF!,"")</f>
        <v/>
      </c>
      <c r="O504" s="1" t="str">
        <f>IF(ISNUMBER(EU_Extra!#REF!),EU_Extra!#REF!,"")</f>
        <v/>
      </c>
      <c r="P504" s="1" t="str">
        <f>IF(ISNUMBER(EU_Extra!#REF!),EU_Extra!#REF!,"")</f>
        <v/>
      </c>
      <c r="Q504" s="1" t="str">
        <f>IF(ISNUMBER(EU_Extra!V483),EU_Extra!V483,"")</f>
        <v/>
      </c>
      <c r="R504" s="1" t="str">
        <f>IF(ISNUMBER(EU_Extra!W483),EU_Extra!W483,"")</f>
        <v/>
      </c>
      <c r="S504" s="1" t="str">
        <f>IF(ISNUMBER(EU_Extra!X483),EU_Extra!X483,"")</f>
        <v/>
      </c>
      <c r="T504" s="1" t="str">
        <f>IF(ISNUMBER(EU_Extra!Y483),EU_Extra!Y483,"")</f>
        <v/>
      </c>
      <c r="U504" s="1" t="str">
        <f>IF(ISNUMBER(EU_Extra!Z483),EU_Extra!Z483,"")</f>
        <v/>
      </c>
      <c r="V504" s="1" t="str">
        <f>IF(ISNUMBER(EU_Extra!AA483),EU_Extra!AA483,"")</f>
        <v/>
      </c>
      <c r="W504" s="1" t="str">
        <f>IF(ISNUMBER(EU_Extra!AB483),EU_Extra!AB483,"")</f>
        <v/>
      </c>
      <c r="X504" s="1" t="str">
        <f>IF(ISNUMBER(EU_Extra!AC483),EU_Extra!AC483,"")</f>
        <v/>
      </c>
      <c r="Y504" s="1" t="str">
        <f>IF(ISNUMBER(EU_Extra!AD483),EU_Extra!AD483,"")</f>
        <v/>
      </c>
      <c r="AA504" s="1" t="str">
        <f>IF(ISNUMBER(EU_Extra!#REF!),EU_Extra!#REF!,"")</f>
        <v/>
      </c>
      <c r="AB504" s="1" t="str">
        <f>IF(ISNUMBER(EU_Extra!#REF!),EU_Extra!#REF!,"")</f>
        <v/>
      </c>
      <c r="AD504" s="1" t="str">
        <f>IF(ISNUMBER(EU_Extra!#REF!),EU_Extra!#REF!,"")</f>
        <v/>
      </c>
      <c r="AE504" s="3" t="str">
        <f t="shared" si="96"/>
        <v/>
      </c>
      <c r="AJ504" s="1" t="str">
        <f>IF(ISNUMBER(EU_Extra!#REF!),EU_Extra!#REF!,"")</f>
        <v/>
      </c>
      <c r="AK504" s="1" t="str">
        <f>IF(ISNUMBER(EU_Extra!#REF!),EU_Extra!#REF!,"")</f>
        <v/>
      </c>
      <c r="AP504" s="1" t="s">
        <v>583</v>
      </c>
      <c r="AQ504" s="1" t="s">
        <v>583</v>
      </c>
      <c r="AS504" s="1" t="s">
        <v>583</v>
      </c>
      <c r="AT504" s="1" t="s">
        <v>583</v>
      </c>
    </row>
    <row r="505" spans="2:46">
      <c r="B505" s="1" t="str">
        <f>IF(ISTEXT(EU_Extra!B484),EU_Extra!B484,"")</f>
        <v/>
      </c>
      <c r="C505" s="1" t="str">
        <f>IF(ISTEXT(EU_Extra!D484),EU_Extra!D484,"")</f>
        <v/>
      </c>
      <c r="D505" s="1" t="str">
        <f>IF(ISNUMBER(EU_Extra!#REF!),EU_Extra!#REF!,"")</f>
        <v/>
      </c>
      <c r="E505" s="1" t="str">
        <f>IF(ISNUMBER(EU_Extra!#REF!),EU_Extra!#REF!,"")</f>
        <v/>
      </c>
      <c r="F505" s="1" t="str">
        <f>IF(ISNUMBER(EU_Extra!#REF!),EU_Extra!#REF!,"")</f>
        <v/>
      </c>
      <c r="G505" s="1" t="str">
        <f>IF(ISNUMBER(EU_Extra!#REF!),EU_Extra!#REF!,"")</f>
        <v/>
      </c>
      <c r="H505" s="1" t="str">
        <f>IF(ISNUMBER(EU_Extra!#REF!),EU_Extra!#REF!,"")</f>
        <v/>
      </c>
      <c r="I505" s="1" t="str">
        <f>IF(ISNUMBER(EU_Extra!#REF!),EU_Extra!#REF!,"")</f>
        <v/>
      </c>
      <c r="J505" s="1" t="str">
        <f>IF(ISNUMBER(EU_Extra!#REF!),EU_Extra!#REF!,"")</f>
        <v/>
      </c>
      <c r="K505" s="1" t="str">
        <f>IF(ISNUMBER(EU_Extra!#REF!),EU_Extra!#REF!,"")</f>
        <v/>
      </c>
      <c r="L505" s="1" t="str">
        <f>IF(ISNUMBER(EU_Extra!#REF!),EU_Extra!#REF!,"")</f>
        <v/>
      </c>
      <c r="M505" s="1" t="str">
        <f>IF(ISNUMBER(EU_Extra!#REF!),EU_Extra!#REF!,"")</f>
        <v/>
      </c>
      <c r="N505" s="1" t="str">
        <f>IF(ISNUMBER(EU_Extra!#REF!),EU_Extra!#REF!,"")</f>
        <v/>
      </c>
      <c r="O505" s="1" t="str">
        <f>IF(ISNUMBER(EU_Extra!#REF!),EU_Extra!#REF!,"")</f>
        <v/>
      </c>
      <c r="P505" s="1" t="str">
        <f>IF(ISNUMBER(EU_Extra!#REF!),EU_Extra!#REF!,"")</f>
        <v/>
      </c>
      <c r="Q505" s="1" t="str">
        <f>IF(ISNUMBER(EU_Extra!V484),EU_Extra!V484,"")</f>
        <v/>
      </c>
      <c r="R505" s="1" t="str">
        <f>IF(ISNUMBER(EU_Extra!W484),EU_Extra!W484,"")</f>
        <v/>
      </c>
      <c r="S505" s="1" t="str">
        <f>IF(ISNUMBER(EU_Extra!X484),EU_Extra!X484,"")</f>
        <v/>
      </c>
      <c r="T505" s="1" t="str">
        <f>IF(ISNUMBER(EU_Extra!Y484),EU_Extra!Y484,"")</f>
        <v/>
      </c>
      <c r="U505" s="1" t="str">
        <f>IF(ISNUMBER(EU_Extra!Z484),EU_Extra!Z484,"")</f>
        <v/>
      </c>
      <c r="V505" s="1" t="str">
        <f>IF(ISNUMBER(EU_Extra!AA484),EU_Extra!AA484,"")</f>
        <v/>
      </c>
      <c r="W505" s="1" t="str">
        <f>IF(ISNUMBER(EU_Extra!AB484),EU_Extra!AB484,"")</f>
        <v/>
      </c>
      <c r="X505" s="1" t="str">
        <f>IF(ISNUMBER(EU_Extra!AC484),EU_Extra!AC484,"")</f>
        <v/>
      </c>
      <c r="Y505" s="1" t="str">
        <f>IF(ISNUMBER(EU_Extra!AD484),EU_Extra!AD484,"")</f>
        <v/>
      </c>
      <c r="AA505" s="1" t="str">
        <f>IF(ISNUMBER(EU_Extra!#REF!),EU_Extra!#REF!,"")</f>
        <v/>
      </c>
      <c r="AB505" s="1" t="str">
        <f>IF(ISNUMBER(EU_Extra!#REF!),EU_Extra!#REF!,"")</f>
        <v/>
      </c>
      <c r="AD505" s="1" t="str">
        <f>IF(ISNUMBER(EU_Extra!#REF!),EU_Extra!#REF!,"")</f>
        <v/>
      </c>
      <c r="AE505" s="3" t="str">
        <f t="shared" si="96"/>
        <v/>
      </c>
      <c r="AJ505" s="1" t="str">
        <f>IF(ISNUMBER(EU_Extra!#REF!),EU_Extra!#REF!,"")</f>
        <v/>
      </c>
      <c r="AK505" s="1" t="str">
        <f>IF(ISNUMBER(EU_Extra!#REF!),EU_Extra!#REF!,"")</f>
        <v/>
      </c>
      <c r="AP505" s="1" t="s">
        <v>583</v>
      </c>
      <c r="AQ505" s="1" t="s">
        <v>583</v>
      </c>
      <c r="AS505" s="1" t="s">
        <v>583</v>
      </c>
      <c r="AT505" s="1" t="s">
        <v>583</v>
      </c>
    </row>
    <row r="506" spans="2:46">
      <c r="B506" s="1" t="str">
        <f>IF(ISTEXT(EU_Extra!B485),EU_Extra!B485,"")</f>
        <v/>
      </c>
      <c r="C506" s="1" t="str">
        <f>IF(ISTEXT(EU_Extra!D485),EU_Extra!D485,"")</f>
        <v/>
      </c>
      <c r="D506" s="1" t="str">
        <f>IF(ISNUMBER(EU_Extra!#REF!),EU_Extra!#REF!,"")</f>
        <v/>
      </c>
      <c r="E506" s="1" t="str">
        <f>IF(ISNUMBER(EU_Extra!#REF!),EU_Extra!#REF!,"")</f>
        <v/>
      </c>
      <c r="F506" s="1" t="str">
        <f>IF(ISNUMBER(EU_Extra!#REF!),EU_Extra!#REF!,"")</f>
        <v/>
      </c>
      <c r="G506" s="1" t="str">
        <f>IF(ISNUMBER(EU_Extra!#REF!),EU_Extra!#REF!,"")</f>
        <v/>
      </c>
      <c r="H506" s="1" t="str">
        <f>IF(ISNUMBER(EU_Extra!#REF!),EU_Extra!#REF!,"")</f>
        <v/>
      </c>
      <c r="I506" s="1" t="str">
        <f>IF(ISNUMBER(EU_Extra!#REF!),EU_Extra!#REF!,"")</f>
        <v/>
      </c>
      <c r="J506" s="1" t="str">
        <f>IF(ISNUMBER(EU_Extra!#REF!),EU_Extra!#REF!,"")</f>
        <v/>
      </c>
      <c r="K506" s="1" t="str">
        <f>IF(ISNUMBER(EU_Extra!#REF!),EU_Extra!#REF!,"")</f>
        <v/>
      </c>
      <c r="L506" s="1" t="str">
        <f>IF(ISNUMBER(EU_Extra!#REF!),EU_Extra!#REF!,"")</f>
        <v/>
      </c>
      <c r="M506" s="1" t="str">
        <f>IF(ISNUMBER(EU_Extra!#REF!),EU_Extra!#REF!,"")</f>
        <v/>
      </c>
      <c r="N506" s="1" t="str">
        <f>IF(ISNUMBER(EU_Extra!#REF!),EU_Extra!#REF!,"")</f>
        <v/>
      </c>
      <c r="O506" s="1" t="str">
        <f>IF(ISNUMBER(EU_Extra!#REF!),EU_Extra!#REF!,"")</f>
        <v/>
      </c>
      <c r="P506" s="1" t="str">
        <f>IF(ISNUMBER(EU_Extra!#REF!),EU_Extra!#REF!,"")</f>
        <v/>
      </c>
      <c r="Q506" s="1" t="str">
        <f>IF(ISNUMBER(EU_Extra!V485),EU_Extra!V485,"")</f>
        <v/>
      </c>
      <c r="R506" s="1" t="str">
        <f>IF(ISNUMBER(EU_Extra!W485),EU_Extra!W485,"")</f>
        <v/>
      </c>
      <c r="S506" s="1" t="str">
        <f>IF(ISNUMBER(EU_Extra!X485),EU_Extra!X485,"")</f>
        <v/>
      </c>
      <c r="T506" s="1" t="str">
        <f>IF(ISNUMBER(EU_Extra!Y485),EU_Extra!Y485,"")</f>
        <v/>
      </c>
      <c r="U506" s="1" t="str">
        <f>IF(ISNUMBER(EU_Extra!Z485),EU_Extra!Z485,"")</f>
        <v/>
      </c>
      <c r="V506" s="1" t="str">
        <f>IF(ISNUMBER(EU_Extra!AA485),EU_Extra!AA485,"")</f>
        <v/>
      </c>
      <c r="W506" s="1" t="str">
        <f>IF(ISNUMBER(EU_Extra!AB485),EU_Extra!AB485,"")</f>
        <v/>
      </c>
      <c r="X506" s="1" t="str">
        <f>IF(ISNUMBER(EU_Extra!AC485),EU_Extra!AC485,"")</f>
        <v/>
      </c>
      <c r="Y506" s="1" t="str">
        <f>IF(ISNUMBER(EU_Extra!AD485),EU_Extra!AD485,"")</f>
        <v/>
      </c>
      <c r="AA506" s="1" t="str">
        <f>IF(ISNUMBER(EU_Extra!#REF!),EU_Extra!#REF!,"")</f>
        <v/>
      </c>
      <c r="AB506" s="1" t="str">
        <f>IF(ISNUMBER(EU_Extra!#REF!),EU_Extra!#REF!,"")</f>
        <v/>
      </c>
      <c r="AD506" s="1" t="str">
        <f>IF(ISNUMBER(EU_Extra!#REF!),EU_Extra!#REF!,"")</f>
        <v/>
      </c>
      <c r="AE506" s="3" t="str">
        <f t="shared" si="96"/>
        <v/>
      </c>
      <c r="AJ506" s="1" t="str">
        <f>IF(ISNUMBER(EU_Extra!#REF!),EU_Extra!#REF!,"")</f>
        <v/>
      </c>
      <c r="AK506" s="1" t="str">
        <f>IF(ISNUMBER(EU_Extra!#REF!),EU_Extra!#REF!,"")</f>
        <v/>
      </c>
      <c r="AP506" s="1" t="s">
        <v>583</v>
      </c>
      <c r="AQ506" s="1" t="s">
        <v>583</v>
      </c>
      <c r="AS506" s="1" t="s">
        <v>583</v>
      </c>
      <c r="AT506" s="1" t="s">
        <v>583</v>
      </c>
    </row>
    <row r="507" spans="2:46">
      <c r="B507" s="1" t="str">
        <f>IF(ISTEXT(EU_Extra!B486),EU_Extra!B486,"")</f>
        <v/>
      </c>
      <c r="C507" s="1" t="str">
        <f>IF(ISTEXT(EU_Extra!D486),EU_Extra!D486,"")</f>
        <v/>
      </c>
      <c r="D507" s="1" t="str">
        <f>IF(ISNUMBER(EU_Extra!#REF!),EU_Extra!#REF!,"")</f>
        <v/>
      </c>
      <c r="E507" s="1" t="str">
        <f>IF(ISNUMBER(EU_Extra!#REF!),EU_Extra!#REF!,"")</f>
        <v/>
      </c>
      <c r="F507" s="1" t="str">
        <f>IF(ISNUMBER(EU_Extra!#REF!),EU_Extra!#REF!,"")</f>
        <v/>
      </c>
      <c r="G507" s="1" t="str">
        <f>IF(ISNUMBER(EU_Extra!#REF!),EU_Extra!#REF!,"")</f>
        <v/>
      </c>
      <c r="H507" s="1" t="str">
        <f>IF(ISNUMBER(EU_Extra!#REF!),EU_Extra!#REF!,"")</f>
        <v/>
      </c>
      <c r="I507" s="1" t="str">
        <f>IF(ISNUMBER(EU_Extra!#REF!),EU_Extra!#REF!,"")</f>
        <v/>
      </c>
      <c r="J507" s="1" t="str">
        <f>IF(ISNUMBER(EU_Extra!#REF!),EU_Extra!#REF!,"")</f>
        <v/>
      </c>
      <c r="K507" s="1" t="str">
        <f>IF(ISNUMBER(EU_Extra!#REF!),EU_Extra!#REF!,"")</f>
        <v/>
      </c>
      <c r="L507" s="1" t="str">
        <f>IF(ISNUMBER(EU_Extra!#REF!),EU_Extra!#REF!,"")</f>
        <v/>
      </c>
      <c r="M507" s="1" t="str">
        <f>IF(ISNUMBER(EU_Extra!#REF!),EU_Extra!#REF!,"")</f>
        <v/>
      </c>
      <c r="N507" s="1" t="str">
        <f>IF(ISNUMBER(EU_Extra!#REF!),EU_Extra!#REF!,"")</f>
        <v/>
      </c>
      <c r="O507" s="1" t="str">
        <f>IF(ISNUMBER(EU_Extra!#REF!),EU_Extra!#REF!,"")</f>
        <v/>
      </c>
      <c r="P507" s="1" t="str">
        <f>IF(ISNUMBER(EU_Extra!#REF!),EU_Extra!#REF!,"")</f>
        <v/>
      </c>
      <c r="Q507" s="1" t="str">
        <f>IF(ISNUMBER(EU_Extra!V486),EU_Extra!V486,"")</f>
        <v/>
      </c>
      <c r="R507" s="1" t="str">
        <f>IF(ISNUMBER(EU_Extra!W486),EU_Extra!W486,"")</f>
        <v/>
      </c>
      <c r="S507" s="1" t="str">
        <f>IF(ISNUMBER(EU_Extra!X486),EU_Extra!X486,"")</f>
        <v/>
      </c>
      <c r="T507" s="1" t="str">
        <f>IF(ISNUMBER(EU_Extra!Y486),EU_Extra!Y486,"")</f>
        <v/>
      </c>
      <c r="U507" s="1" t="str">
        <f>IF(ISNUMBER(EU_Extra!Z486),EU_Extra!Z486,"")</f>
        <v/>
      </c>
      <c r="V507" s="1" t="str">
        <f>IF(ISNUMBER(EU_Extra!AA486),EU_Extra!AA486,"")</f>
        <v/>
      </c>
      <c r="W507" s="1" t="str">
        <f>IF(ISNUMBER(EU_Extra!AB486),EU_Extra!AB486,"")</f>
        <v/>
      </c>
      <c r="X507" s="1" t="str">
        <f>IF(ISNUMBER(EU_Extra!AC486),EU_Extra!AC486,"")</f>
        <v/>
      </c>
      <c r="Y507" s="1" t="str">
        <f>IF(ISNUMBER(EU_Extra!AD486),EU_Extra!AD486,"")</f>
        <v/>
      </c>
      <c r="AA507" s="1" t="str">
        <f>IF(ISNUMBER(EU_Extra!#REF!),EU_Extra!#REF!,"")</f>
        <v/>
      </c>
      <c r="AB507" s="1" t="str">
        <f>IF(ISNUMBER(EU_Extra!#REF!),EU_Extra!#REF!,"")</f>
        <v/>
      </c>
      <c r="AD507" s="1" t="str">
        <f>IF(ISNUMBER(EU_Extra!#REF!),EU_Extra!#REF!,"")</f>
        <v/>
      </c>
      <c r="AE507" s="3" t="str">
        <f t="shared" si="96"/>
        <v/>
      </c>
      <c r="AJ507" s="1" t="str">
        <f>IF(ISNUMBER(EU_Extra!#REF!),EU_Extra!#REF!,"")</f>
        <v/>
      </c>
      <c r="AK507" s="1" t="str">
        <f>IF(ISNUMBER(EU_Extra!#REF!),EU_Extra!#REF!,"")</f>
        <v/>
      </c>
      <c r="AP507" s="1" t="s">
        <v>583</v>
      </c>
      <c r="AQ507" s="1" t="s">
        <v>583</v>
      </c>
      <c r="AS507" s="1" t="s">
        <v>583</v>
      </c>
      <c r="AT507" s="1" t="s">
        <v>583</v>
      </c>
    </row>
    <row r="508" spans="2:46">
      <c r="B508" s="1" t="str">
        <f>IF(ISTEXT(EU_Extra!B487),EU_Extra!B487,"")</f>
        <v/>
      </c>
      <c r="C508" s="1" t="str">
        <f>IF(ISTEXT(EU_Extra!D487),EU_Extra!D487,"")</f>
        <v/>
      </c>
      <c r="D508" s="1" t="str">
        <f>IF(ISNUMBER(EU_Extra!#REF!),EU_Extra!#REF!,"")</f>
        <v/>
      </c>
      <c r="E508" s="1" t="str">
        <f>IF(ISNUMBER(EU_Extra!#REF!),EU_Extra!#REF!,"")</f>
        <v/>
      </c>
      <c r="F508" s="1" t="str">
        <f>IF(ISNUMBER(EU_Extra!#REF!),EU_Extra!#REF!,"")</f>
        <v/>
      </c>
      <c r="G508" s="1" t="str">
        <f>IF(ISNUMBER(EU_Extra!#REF!),EU_Extra!#REF!,"")</f>
        <v/>
      </c>
      <c r="H508" s="1" t="str">
        <f>IF(ISNUMBER(EU_Extra!#REF!),EU_Extra!#REF!,"")</f>
        <v/>
      </c>
      <c r="I508" s="1" t="str">
        <f>IF(ISNUMBER(EU_Extra!#REF!),EU_Extra!#REF!,"")</f>
        <v/>
      </c>
      <c r="J508" s="1" t="str">
        <f>IF(ISNUMBER(EU_Extra!#REF!),EU_Extra!#REF!,"")</f>
        <v/>
      </c>
      <c r="K508" s="1" t="str">
        <f>IF(ISNUMBER(EU_Extra!#REF!),EU_Extra!#REF!,"")</f>
        <v/>
      </c>
      <c r="L508" s="1" t="str">
        <f>IF(ISNUMBER(EU_Extra!#REF!),EU_Extra!#REF!,"")</f>
        <v/>
      </c>
      <c r="M508" s="1" t="str">
        <f>IF(ISNUMBER(EU_Extra!#REF!),EU_Extra!#REF!,"")</f>
        <v/>
      </c>
      <c r="N508" s="1" t="str">
        <f>IF(ISNUMBER(EU_Extra!#REF!),EU_Extra!#REF!,"")</f>
        <v/>
      </c>
      <c r="O508" s="1" t="str">
        <f>IF(ISNUMBER(EU_Extra!#REF!),EU_Extra!#REF!,"")</f>
        <v/>
      </c>
      <c r="P508" s="1" t="str">
        <f>IF(ISNUMBER(EU_Extra!#REF!),EU_Extra!#REF!,"")</f>
        <v/>
      </c>
      <c r="Q508" s="1" t="str">
        <f>IF(ISNUMBER(EU_Extra!V487),EU_Extra!V487,"")</f>
        <v/>
      </c>
      <c r="R508" s="1" t="str">
        <f>IF(ISNUMBER(EU_Extra!W487),EU_Extra!W487,"")</f>
        <v/>
      </c>
      <c r="S508" s="1" t="str">
        <f>IF(ISNUMBER(EU_Extra!X487),EU_Extra!X487,"")</f>
        <v/>
      </c>
      <c r="T508" s="1" t="str">
        <f>IF(ISNUMBER(EU_Extra!Y487),EU_Extra!Y487,"")</f>
        <v/>
      </c>
      <c r="U508" s="1" t="str">
        <f>IF(ISNUMBER(EU_Extra!Z487),EU_Extra!Z487,"")</f>
        <v/>
      </c>
      <c r="V508" s="1" t="str">
        <f>IF(ISNUMBER(EU_Extra!AA487),EU_Extra!AA487,"")</f>
        <v/>
      </c>
      <c r="W508" s="1" t="str">
        <f>IF(ISNUMBER(EU_Extra!AB487),EU_Extra!AB487,"")</f>
        <v/>
      </c>
      <c r="X508" s="1" t="str">
        <f>IF(ISNUMBER(EU_Extra!AC487),EU_Extra!AC487,"")</f>
        <v/>
      </c>
      <c r="Y508" s="1" t="str">
        <f>IF(ISNUMBER(EU_Extra!AD487),EU_Extra!AD487,"")</f>
        <v/>
      </c>
      <c r="AA508" s="1" t="str">
        <f>IF(ISNUMBER(EU_Extra!#REF!),EU_Extra!#REF!,"")</f>
        <v/>
      </c>
      <c r="AB508" s="1" t="str">
        <f>IF(ISNUMBER(EU_Extra!#REF!),EU_Extra!#REF!,"")</f>
        <v/>
      </c>
      <c r="AD508" s="1" t="str">
        <f>IF(ISNUMBER(EU_Extra!#REF!),EU_Extra!#REF!,"")</f>
        <v/>
      </c>
      <c r="AE508" s="3" t="str">
        <f t="shared" si="96"/>
        <v/>
      </c>
      <c r="AJ508" s="1" t="str">
        <f>IF(ISNUMBER(EU_Extra!#REF!),EU_Extra!#REF!,"")</f>
        <v/>
      </c>
      <c r="AK508" s="1" t="str">
        <f>IF(ISNUMBER(EU_Extra!#REF!),EU_Extra!#REF!,"")</f>
        <v/>
      </c>
      <c r="AP508" s="1" t="s">
        <v>583</v>
      </c>
      <c r="AQ508" s="1" t="s">
        <v>583</v>
      </c>
      <c r="AS508" s="1" t="s">
        <v>583</v>
      </c>
      <c r="AT508" s="1" t="s">
        <v>583</v>
      </c>
    </row>
    <row r="509" spans="2:46">
      <c r="B509" s="1" t="str">
        <f>IF(ISTEXT(EU_Extra!B488),EU_Extra!B488,"")</f>
        <v/>
      </c>
      <c r="C509" s="1" t="str">
        <f>IF(ISTEXT(EU_Extra!D488),EU_Extra!D488,"")</f>
        <v/>
      </c>
      <c r="D509" s="1" t="str">
        <f>IF(ISNUMBER(EU_Extra!#REF!),EU_Extra!#REF!,"")</f>
        <v/>
      </c>
      <c r="E509" s="1" t="str">
        <f>IF(ISNUMBER(EU_Extra!#REF!),EU_Extra!#REF!,"")</f>
        <v/>
      </c>
      <c r="F509" s="1" t="str">
        <f>IF(ISNUMBER(EU_Extra!#REF!),EU_Extra!#REF!,"")</f>
        <v/>
      </c>
      <c r="G509" s="1" t="str">
        <f>IF(ISNUMBER(EU_Extra!#REF!),EU_Extra!#REF!,"")</f>
        <v/>
      </c>
      <c r="H509" s="1" t="str">
        <f>IF(ISNUMBER(EU_Extra!#REF!),EU_Extra!#REF!,"")</f>
        <v/>
      </c>
      <c r="I509" s="1" t="str">
        <f>IF(ISNUMBER(EU_Extra!#REF!),EU_Extra!#REF!,"")</f>
        <v/>
      </c>
      <c r="J509" s="1" t="str">
        <f>IF(ISNUMBER(EU_Extra!#REF!),EU_Extra!#REF!,"")</f>
        <v/>
      </c>
      <c r="K509" s="1" t="str">
        <f>IF(ISNUMBER(EU_Extra!#REF!),EU_Extra!#REF!,"")</f>
        <v/>
      </c>
      <c r="L509" s="1" t="str">
        <f>IF(ISNUMBER(EU_Extra!#REF!),EU_Extra!#REF!,"")</f>
        <v/>
      </c>
      <c r="M509" s="1" t="str">
        <f>IF(ISNUMBER(EU_Extra!#REF!),EU_Extra!#REF!,"")</f>
        <v/>
      </c>
      <c r="N509" s="1" t="str">
        <f>IF(ISNUMBER(EU_Extra!#REF!),EU_Extra!#REF!,"")</f>
        <v/>
      </c>
      <c r="O509" s="1" t="str">
        <f>IF(ISNUMBER(EU_Extra!#REF!),EU_Extra!#REF!,"")</f>
        <v/>
      </c>
      <c r="P509" s="1" t="str">
        <f>IF(ISNUMBER(EU_Extra!#REF!),EU_Extra!#REF!,"")</f>
        <v/>
      </c>
      <c r="Q509" s="1" t="str">
        <f>IF(ISNUMBER(EU_Extra!V488),EU_Extra!V488,"")</f>
        <v/>
      </c>
      <c r="R509" s="1" t="str">
        <f>IF(ISNUMBER(EU_Extra!W488),EU_Extra!W488,"")</f>
        <v/>
      </c>
      <c r="S509" s="1" t="str">
        <f>IF(ISNUMBER(EU_Extra!X488),EU_Extra!X488,"")</f>
        <v/>
      </c>
      <c r="T509" s="1" t="str">
        <f>IF(ISNUMBER(EU_Extra!Y488),EU_Extra!Y488,"")</f>
        <v/>
      </c>
      <c r="U509" s="1" t="str">
        <f>IF(ISNUMBER(EU_Extra!Z488),EU_Extra!Z488,"")</f>
        <v/>
      </c>
      <c r="V509" s="1" t="str">
        <f>IF(ISNUMBER(EU_Extra!AA488),EU_Extra!AA488,"")</f>
        <v/>
      </c>
      <c r="W509" s="1" t="str">
        <f>IF(ISNUMBER(EU_Extra!AB488),EU_Extra!AB488,"")</f>
        <v/>
      </c>
      <c r="X509" s="1" t="str">
        <f>IF(ISNUMBER(EU_Extra!AC488),EU_Extra!AC488,"")</f>
        <v/>
      </c>
      <c r="Y509" s="1" t="str">
        <f>IF(ISNUMBER(EU_Extra!AD488),EU_Extra!AD488,"")</f>
        <v/>
      </c>
      <c r="AA509" s="1" t="str">
        <f>IF(ISNUMBER(EU_Extra!#REF!),EU_Extra!#REF!,"")</f>
        <v/>
      </c>
      <c r="AB509" s="1" t="str">
        <f>IF(ISNUMBER(EU_Extra!#REF!),EU_Extra!#REF!,"")</f>
        <v/>
      </c>
      <c r="AD509" s="1" t="str">
        <f>IF(ISNUMBER(EU_Extra!#REF!),EU_Extra!#REF!,"")</f>
        <v/>
      </c>
      <c r="AE509" s="3" t="str">
        <f t="shared" si="96"/>
        <v/>
      </c>
      <c r="AJ509" s="1" t="str">
        <f>IF(ISNUMBER(EU_Extra!#REF!),EU_Extra!#REF!,"")</f>
        <v/>
      </c>
      <c r="AK509" s="1" t="str">
        <f>IF(ISNUMBER(EU_Extra!#REF!),EU_Extra!#REF!,"")</f>
        <v/>
      </c>
      <c r="AP509" s="1" t="s">
        <v>583</v>
      </c>
      <c r="AQ509" s="1" t="s">
        <v>583</v>
      </c>
      <c r="AS509" s="1" t="s">
        <v>583</v>
      </c>
      <c r="AT509" s="1" t="s">
        <v>583</v>
      </c>
    </row>
    <row r="510" spans="2:46">
      <c r="B510" s="1" t="str">
        <f>IF(ISTEXT(EU_Extra!B489),EU_Extra!B489,"")</f>
        <v/>
      </c>
      <c r="C510" s="1" t="str">
        <f>IF(ISTEXT(EU_Extra!D489),EU_Extra!D489,"")</f>
        <v/>
      </c>
      <c r="D510" s="1" t="str">
        <f>IF(ISNUMBER(EU_Extra!#REF!),EU_Extra!#REF!,"")</f>
        <v/>
      </c>
      <c r="E510" s="1" t="str">
        <f>IF(ISNUMBER(EU_Extra!#REF!),EU_Extra!#REF!,"")</f>
        <v/>
      </c>
      <c r="F510" s="1" t="str">
        <f>IF(ISNUMBER(EU_Extra!#REF!),EU_Extra!#REF!,"")</f>
        <v/>
      </c>
      <c r="G510" s="1" t="str">
        <f>IF(ISNUMBER(EU_Extra!#REF!),EU_Extra!#REF!,"")</f>
        <v/>
      </c>
      <c r="H510" s="1" t="str">
        <f>IF(ISNUMBER(EU_Extra!#REF!),EU_Extra!#REF!,"")</f>
        <v/>
      </c>
      <c r="I510" s="1" t="str">
        <f>IF(ISNUMBER(EU_Extra!#REF!),EU_Extra!#REF!,"")</f>
        <v/>
      </c>
      <c r="J510" s="1" t="str">
        <f>IF(ISNUMBER(EU_Extra!#REF!),EU_Extra!#REF!,"")</f>
        <v/>
      </c>
      <c r="K510" s="1" t="str">
        <f>IF(ISNUMBER(EU_Extra!#REF!),EU_Extra!#REF!,"")</f>
        <v/>
      </c>
      <c r="L510" s="1" t="str">
        <f>IF(ISNUMBER(EU_Extra!#REF!),EU_Extra!#REF!,"")</f>
        <v/>
      </c>
      <c r="M510" s="1" t="str">
        <f>IF(ISNUMBER(EU_Extra!#REF!),EU_Extra!#REF!,"")</f>
        <v/>
      </c>
      <c r="N510" s="1" t="str">
        <f>IF(ISNUMBER(EU_Extra!#REF!),EU_Extra!#REF!,"")</f>
        <v/>
      </c>
      <c r="O510" s="1" t="str">
        <f>IF(ISNUMBER(EU_Extra!#REF!),EU_Extra!#REF!,"")</f>
        <v/>
      </c>
      <c r="P510" s="1" t="str">
        <f>IF(ISNUMBER(EU_Extra!#REF!),EU_Extra!#REF!,"")</f>
        <v/>
      </c>
      <c r="Q510" s="1" t="str">
        <f>IF(ISNUMBER(EU_Extra!V489),EU_Extra!V489,"")</f>
        <v/>
      </c>
      <c r="R510" s="1" t="str">
        <f>IF(ISNUMBER(EU_Extra!W489),EU_Extra!W489,"")</f>
        <v/>
      </c>
      <c r="S510" s="1" t="str">
        <f>IF(ISNUMBER(EU_Extra!X489),EU_Extra!X489,"")</f>
        <v/>
      </c>
      <c r="T510" s="1" t="str">
        <f>IF(ISNUMBER(EU_Extra!Y489),EU_Extra!Y489,"")</f>
        <v/>
      </c>
      <c r="U510" s="1" t="str">
        <f>IF(ISNUMBER(EU_Extra!Z489),EU_Extra!Z489,"")</f>
        <v/>
      </c>
      <c r="V510" s="1" t="str">
        <f>IF(ISNUMBER(EU_Extra!AA489),EU_Extra!AA489,"")</f>
        <v/>
      </c>
      <c r="W510" s="1" t="str">
        <f>IF(ISNUMBER(EU_Extra!AB489),EU_Extra!AB489,"")</f>
        <v/>
      </c>
      <c r="X510" s="1" t="str">
        <f>IF(ISNUMBER(EU_Extra!AC489),EU_Extra!AC489,"")</f>
        <v/>
      </c>
      <c r="Y510" s="1" t="str">
        <f>IF(ISNUMBER(EU_Extra!AD489),EU_Extra!AD489,"")</f>
        <v/>
      </c>
      <c r="AA510" s="1" t="str">
        <f>IF(ISNUMBER(EU_Extra!#REF!),EU_Extra!#REF!,"")</f>
        <v/>
      </c>
      <c r="AB510" s="1" t="str">
        <f>IF(ISNUMBER(EU_Extra!#REF!),EU_Extra!#REF!,"")</f>
        <v/>
      </c>
      <c r="AD510" s="1" t="str">
        <f>IF(ISNUMBER(EU_Extra!#REF!),EU_Extra!#REF!,"")</f>
        <v/>
      </c>
      <c r="AE510" s="3" t="str">
        <f t="shared" si="96"/>
        <v/>
      </c>
      <c r="AJ510" s="1" t="str">
        <f>IF(ISNUMBER(EU_Extra!#REF!),EU_Extra!#REF!,"")</f>
        <v/>
      </c>
      <c r="AK510" s="1" t="str">
        <f>IF(ISNUMBER(EU_Extra!#REF!),EU_Extra!#REF!,"")</f>
        <v/>
      </c>
      <c r="AP510" s="1" t="s">
        <v>583</v>
      </c>
      <c r="AQ510" s="1" t="s">
        <v>583</v>
      </c>
      <c r="AS510" s="1" t="s">
        <v>583</v>
      </c>
      <c r="AT510" s="1" t="s">
        <v>583</v>
      </c>
    </row>
    <row r="511" spans="2:46">
      <c r="B511" s="1" t="str">
        <f>IF(ISTEXT(EU_Extra!B490),EU_Extra!B490,"")</f>
        <v/>
      </c>
      <c r="C511" s="1" t="str">
        <f>IF(ISTEXT(EU_Extra!D490),EU_Extra!D490,"")</f>
        <v/>
      </c>
      <c r="D511" s="1" t="str">
        <f>IF(ISNUMBER(EU_Extra!#REF!),EU_Extra!#REF!,"")</f>
        <v/>
      </c>
      <c r="E511" s="1" t="str">
        <f>IF(ISNUMBER(EU_Extra!#REF!),EU_Extra!#REF!,"")</f>
        <v/>
      </c>
      <c r="F511" s="1" t="str">
        <f>IF(ISNUMBER(EU_Extra!#REF!),EU_Extra!#REF!,"")</f>
        <v/>
      </c>
      <c r="G511" s="1" t="str">
        <f>IF(ISNUMBER(EU_Extra!#REF!),EU_Extra!#REF!,"")</f>
        <v/>
      </c>
      <c r="H511" s="1" t="str">
        <f>IF(ISNUMBER(EU_Extra!#REF!),EU_Extra!#REF!,"")</f>
        <v/>
      </c>
      <c r="I511" s="1" t="str">
        <f>IF(ISNUMBER(EU_Extra!#REF!),EU_Extra!#REF!,"")</f>
        <v/>
      </c>
      <c r="J511" s="1" t="str">
        <f>IF(ISNUMBER(EU_Extra!#REF!),EU_Extra!#REF!,"")</f>
        <v/>
      </c>
      <c r="K511" s="1" t="str">
        <f>IF(ISNUMBER(EU_Extra!#REF!),EU_Extra!#REF!,"")</f>
        <v/>
      </c>
      <c r="L511" s="1" t="str">
        <f>IF(ISNUMBER(EU_Extra!#REF!),EU_Extra!#REF!,"")</f>
        <v/>
      </c>
      <c r="M511" s="1" t="str">
        <f>IF(ISNUMBER(EU_Extra!#REF!),EU_Extra!#REF!,"")</f>
        <v/>
      </c>
      <c r="N511" s="1" t="str">
        <f>IF(ISNUMBER(EU_Extra!#REF!),EU_Extra!#REF!,"")</f>
        <v/>
      </c>
      <c r="O511" s="1" t="str">
        <f>IF(ISNUMBER(EU_Extra!#REF!),EU_Extra!#REF!,"")</f>
        <v/>
      </c>
      <c r="P511" s="1" t="str">
        <f>IF(ISNUMBER(EU_Extra!#REF!),EU_Extra!#REF!,"")</f>
        <v/>
      </c>
      <c r="Q511" s="1" t="str">
        <f>IF(ISNUMBER(EU_Extra!V490),EU_Extra!V490,"")</f>
        <v/>
      </c>
      <c r="R511" s="1" t="str">
        <f>IF(ISNUMBER(EU_Extra!W490),EU_Extra!W490,"")</f>
        <v/>
      </c>
      <c r="S511" s="1" t="str">
        <f>IF(ISNUMBER(EU_Extra!X490),EU_Extra!X490,"")</f>
        <v/>
      </c>
      <c r="T511" s="1" t="str">
        <f>IF(ISNUMBER(EU_Extra!Y490),EU_Extra!Y490,"")</f>
        <v/>
      </c>
      <c r="U511" s="1" t="str">
        <f>IF(ISNUMBER(EU_Extra!Z490),EU_Extra!Z490,"")</f>
        <v/>
      </c>
      <c r="V511" s="1" t="str">
        <f>IF(ISNUMBER(EU_Extra!AA490),EU_Extra!AA490,"")</f>
        <v/>
      </c>
      <c r="W511" s="1" t="str">
        <f>IF(ISNUMBER(EU_Extra!AB490),EU_Extra!AB490,"")</f>
        <v/>
      </c>
      <c r="X511" s="1" t="str">
        <f>IF(ISNUMBER(EU_Extra!AC490),EU_Extra!AC490,"")</f>
        <v/>
      </c>
      <c r="Y511" s="1" t="str">
        <f>IF(ISNUMBER(EU_Extra!AD490),EU_Extra!AD490,"")</f>
        <v/>
      </c>
      <c r="AA511" s="1" t="str">
        <f>IF(ISNUMBER(EU_Extra!#REF!),EU_Extra!#REF!,"")</f>
        <v/>
      </c>
      <c r="AB511" s="1" t="str">
        <f>IF(ISNUMBER(EU_Extra!#REF!),EU_Extra!#REF!,"")</f>
        <v/>
      </c>
      <c r="AD511" s="1" t="str">
        <f>IF(ISNUMBER(EU_Extra!#REF!),EU_Extra!#REF!,"")</f>
        <v/>
      </c>
      <c r="AE511" s="3" t="str">
        <f t="shared" si="96"/>
        <v/>
      </c>
      <c r="AJ511" s="1" t="str">
        <f>IF(ISNUMBER(EU_Extra!#REF!),EU_Extra!#REF!,"")</f>
        <v/>
      </c>
      <c r="AK511" s="1" t="str">
        <f>IF(ISNUMBER(EU_Extra!#REF!),EU_Extra!#REF!,"")</f>
        <v/>
      </c>
      <c r="AP511" s="1" t="s">
        <v>583</v>
      </c>
      <c r="AQ511" s="1" t="s">
        <v>583</v>
      </c>
      <c r="AS511" s="1" t="s">
        <v>583</v>
      </c>
      <c r="AT511" s="1" t="s">
        <v>583</v>
      </c>
    </row>
    <row r="512" spans="2:46">
      <c r="B512" s="1" t="str">
        <f>IF(ISTEXT(EU_Extra!B491),EU_Extra!B491,"")</f>
        <v/>
      </c>
      <c r="C512" s="1" t="str">
        <f>IF(ISTEXT(EU_Extra!D491),EU_Extra!D491,"")</f>
        <v/>
      </c>
      <c r="D512" s="1" t="str">
        <f>IF(ISNUMBER(EU_Extra!#REF!),EU_Extra!#REF!,"")</f>
        <v/>
      </c>
      <c r="E512" s="1" t="str">
        <f>IF(ISNUMBER(EU_Extra!#REF!),EU_Extra!#REF!,"")</f>
        <v/>
      </c>
      <c r="F512" s="1" t="str">
        <f>IF(ISNUMBER(EU_Extra!#REF!),EU_Extra!#REF!,"")</f>
        <v/>
      </c>
      <c r="G512" s="1" t="str">
        <f>IF(ISNUMBER(EU_Extra!#REF!),EU_Extra!#REF!,"")</f>
        <v/>
      </c>
      <c r="H512" s="1" t="str">
        <f>IF(ISNUMBER(EU_Extra!#REF!),EU_Extra!#REF!,"")</f>
        <v/>
      </c>
      <c r="I512" s="1" t="str">
        <f>IF(ISNUMBER(EU_Extra!#REF!),EU_Extra!#REF!,"")</f>
        <v/>
      </c>
      <c r="J512" s="1" t="str">
        <f>IF(ISNUMBER(EU_Extra!#REF!),EU_Extra!#REF!,"")</f>
        <v/>
      </c>
      <c r="K512" s="1" t="str">
        <f>IF(ISNUMBER(EU_Extra!#REF!),EU_Extra!#REF!,"")</f>
        <v/>
      </c>
      <c r="L512" s="1" t="str">
        <f>IF(ISNUMBER(EU_Extra!#REF!),EU_Extra!#REF!,"")</f>
        <v/>
      </c>
      <c r="M512" s="1" t="str">
        <f>IF(ISNUMBER(EU_Extra!#REF!),EU_Extra!#REF!,"")</f>
        <v/>
      </c>
      <c r="N512" s="1" t="str">
        <f>IF(ISNUMBER(EU_Extra!#REF!),EU_Extra!#REF!,"")</f>
        <v/>
      </c>
      <c r="O512" s="1" t="str">
        <f>IF(ISNUMBER(EU_Extra!#REF!),EU_Extra!#REF!,"")</f>
        <v/>
      </c>
      <c r="P512" s="1" t="str">
        <f>IF(ISNUMBER(EU_Extra!#REF!),EU_Extra!#REF!,"")</f>
        <v/>
      </c>
      <c r="Q512" s="1" t="str">
        <f>IF(ISNUMBER(EU_Extra!V491),EU_Extra!V491,"")</f>
        <v/>
      </c>
      <c r="R512" s="1" t="str">
        <f>IF(ISNUMBER(EU_Extra!W491),EU_Extra!W491,"")</f>
        <v/>
      </c>
      <c r="S512" s="1" t="str">
        <f>IF(ISNUMBER(EU_Extra!X491),EU_Extra!X491,"")</f>
        <v/>
      </c>
      <c r="T512" s="1" t="str">
        <f>IF(ISNUMBER(EU_Extra!Y491),EU_Extra!Y491,"")</f>
        <v/>
      </c>
      <c r="U512" s="1" t="str">
        <f>IF(ISNUMBER(EU_Extra!Z491),EU_Extra!Z491,"")</f>
        <v/>
      </c>
      <c r="V512" s="1" t="str">
        <f>IF(ISNUMBER(EU_Extra!AA491),EU_Extra!AA491,"")</f>
        <v/>
      </c>
      <c r="W512" s="1" t="str">
        <f>IF(ISNUMBER(EU_Extra!AB491),EU_Extra!AB491,"")</f>
        <v/>
      </c>
      <c r="X512" s="1" t="str">
        <f>IF(ISNUMBER(EU_Extra!AC491),EU_Extra!AC491,"")</f>
        <v/>
      </c>
      <c r="Y512" s="1" t="str">
        <f>IF(ISNUMBER(EU_Extra!AD491),EU_Extra!AD491,"")</f>
        <v/>
      </c>
      <c r="AA512" s="1" t="str">
        <f>IF(ISNUMBER(EU_Extra!#REF!),EU_Extra!#REF!,"")</f>
        <v/>
      </c>
      <c r="AB512" s="1" t="str">
        <f>IF(ISNUMBER(EU_Extra!#REF!),EU_Extra!#REF!,"")</f>
        <v/>
      </c>
      <c r="AD512" s="1" t="str">
        <f>IF(ISNUMBER(EU_Extra!#REF!),EU_Extra!#REF!,"")</f>
        <v/>
      </c>
      <c r="AE512" s="3" t="str">
        <f t="shared" si="96"/>
        <v/>
      </c>
      <c r="AJ512" s="1" t="str">
        <f>IF(ISNUMBER(EU_Extra!#REF!),EU_Extra!#REF!,"")</f>
        <v/>
      </c>
      <c r="AK512" s="1" t="str">
        <f>IF(ISNUMBER(EU_Extra!#REF!),EU_Extra!#REF!,"")</f>
        <v/>
      </c>
      <c r="AP512" s="1" t="s">
        <v>583</v>
      </c>
      <c r="AQ512" s="1" t="s">
        <v>583</v>
      </c>
      <c r="AS512" s="1" t="s">
        <v>583</v>
      </c>
      <c r="AT512" s="1" t="s">
        <v>583</v>
      </c>
    </row>
    <row r="513" spans="2:46">
      <c r="B513" s="1" t="str">
        <f>IF(ISTEXT(EU_Extra!B492),EU_Extra!B492,"")</f>
        <v/>
      </c>
      <c r="C513" s="1" t="str">
        <f>IF(ISTEXT(EU_Extra!D492),EU_Extra!D492,"")</f>
        <v/>
      </c>
      <c r="D513" s="1" t="str">
        <f>IF(ISNUMBER(EU_Extra!#REF!),EU_Extra!#REF!,"")</f>
        <v/>
      </c>
      <c r="E513" s="1" t="str">
        <f>IF(ISNUMBER(EU_Extra!#REF!),EU_Extra!#REF!,"")</f>
        <v/>
      </c>
      <c r="F513" s="1" t="str">
        <f>IF(ISNUMBER(EU_Extra!#REF!),EU_Extra!#REF!,"")</f>
        <v/>
      </c>
      <c r="G513" s="1" t="str">
        <f>IF(ISNUMBER(EU_Extra!#REF!),EU_Extra!#REF!,"")</f>
        <v/>
      </c>
      <c r="H513" s="1" t="str">
        <f>IF(ISNUMBER(EU_Extra!#REF!),EU_Extra!#REF!,"")</f>
        <v/>
      </c>
      <c r="I513" s="1" t="str">
        <f>IF(ISNUMBER(EU_Extra!#REF!),EU_Extra!#REF!,"")</f>
        <v/>
      </c>
      <c r="J513" s="1" t="str">
        <f>IF(ISNUMBER(EU_Extra!#REF!),EU_Extra!#REF!,"")</f>
        <v/>
      </c>
      <c r="K513" s="1" t="str">
        <f>IF(ISNUMBER(EU_Extra!#REF!),EU_Extra!#REF!,"")</f>
        <v/>
      </c>
      <c r="L513" s="1" t="str">
        <f>IF(ISNUMBER(EU_Extra!#REF!),EU_Extra!#REF!,"")</f>
        <v/>
      </c>
      <c r="M513" s="1" t="str">
        <f>IF(ISNUMBER(EU_Extra!#REF!),EU_Extra!#REF!,"")</f>
        <v/>
      </c>
      <c r="N513" s="1" t="str">
        <f>IF(ISNUMBER(EU_Extra!#REF!),EU_Extra!#REF!,"")</f>
        <v/>
      </c>
      <c r="O513" s="1" t="str">
        <f>IF(ISNUMBER(EU_Extra!#REF!),EU_Extra!#REF!,"")</f>
        <v/>
      </c>
      <c r="P513" s="1" t="str">
        <f>IF(ISNUMBER(EU_Extra!#REF!),EU_Extra!#REF!,"")</f>
        <v/>
      </c>
      <c r="Q513" s="1" t="str">
        <f>IF(ISNUMBER(EU_Extra!V492),EU_Extra!V492,"")</f>
        <v/>
      </c>
      <c r="R513" s="1" t="str">
        <f>IF(ISNUMBER(EU_Extra!W492),EU_Extra!W492,"")</f>
        <v/>
      </c>
      <c r="S513" s="1" t="str">
        <f>IF(ISNUMBER(EU_Extra!X492),EU_Extra!X492,"")</f>
        <v/>
      </c>
      <c r="T513" s="1" t="str">
        <f>IF(ISNUMBER(EU_Extra!Y492),EU_Extra!Y492,"")</f>
        <v/>
      </c>
      <c r="U513" s="1" t="str">
        <f>IF(ISNUMBER(EU_Extra!Z492),EU_Extra!Z492,"")</f>
        <v/>
      </c>
      <c r="V513" s="1" t="str">
        <f>IF(ISNUMBER(EU_Extra!AA492),EU_Extra!AA492,"")</f>
        <v/>
      </c>
      <c r="W513" s="1" t="str">
        <f>IF(ISNUMBER(EU_Extra!AB492),EU_Extra!AB492,"")</f>
        <v/>
      </c>
      <c r="X513" s="1" t="str">
        <f>IF(ISNUMBER(EU_Extra!AC492),EU_Extra!AC492,"")</f>
        <v/>
      </c>
      <c r="Y513" s="1" t="str">
        <f>IF(ISNUMBER(EU_Extra!AD492),EU_Extra!AD492,"")</f>
        <v/>
      </c>
      <c r="AA513" s="1" t="str">
        <f>IF(ISNUMBER(EU_Extra!#REF!),EU_Extra!#REF!,"")</f>
        <v/>
      </c>
      <c r="AB513" s="1" t="str">
        <f>IF(ISNUMBER(EU_Extra!#REF!),EU_Extra!#REF!,"")</f>
        <v/>
      </c>
      <c r="AD513" s="1" t="str">
        <f>IF(ISNUMBER(EU_Extra!#REF!),EU_Extra!#REF!,"")</f>
        <v/>
      </c>
      <c r="AE513" s="3" t="str">
        <f t="shared" si="96"/>
        <v/>
      </c>
      <c r="AJ513" s="1" t="str">
        <f>IF(ISNUMBER(EU_Extra!#REF!),EU_Extra!#REF!,"")</f>
        <v/>
      </c>
      <c r="AK513" s="1" t="str">
        <f>IF(ISNUMBER(EU_Extra!#REF!),EU_Extra!#REF!,"")</f>
        <v/>
      </c>
      <c r="AP513" s="1" t="s">
        <v>583</v>
      </c>
      <c r="AQ513" s="1" t="s">
        <v>583</v>
      </c>
      <c r="AS513" s="1" t="s">
        <v>583</v>
      </c>
      <c r="AT513" s="1" t="s">
        <v>583</v>
      </c>
    </row>
    <row r="514" spans="2:46">
      <c r="B514" s="1" t="str">
        <f>IF(ISTEXT(EU_Extra!B493),EU_Extra!B493,"")</f>
        <v/>
      </c>
      <c r="C514" s="1" t="str">
        <f>IF(ISTEXT(EU_Extra!D493),EU_Extra!D493,"")</f>
        <v/>
      </c>
      <c r="D514" s="1" t="str">
        <f>IF(ISNUMBER(EU_Extra!#REF!),EU_Extra!#REF!,"")</f>
        <v/>
      </c>
      <c r="E514" s="1" t="str">
        <f>IF(ISNUMBER(EU_Extra!#REF!),EU_Extra!#REF!,"")</f>
        <v/>
      </c>
      <c r="F514" s="1" t="str">
        <f>IF(ISNUMBER(EU_Extra!#REF!),EU_Extra!#REF!,"")</f>
        <v/>
      </c>
      <c r="G514" s="1" t="str">
        <f>IF(ISNUMBER(EU_Extra!#REF!),EU_Extra!#REF!,"")</f>
        <v/>
      </c>
      <c r="H514" s="1" t="str">
        <f>IF(ISNUMBER(EU_Extra!#REF!),EU_Extra!#REF!,"")</f>
        <v/>
      </c>
      <c r="I514" s="1" t="str">
        <f>IF(ISNUMBER(EU_Extra!#REF!),EU_Extra!#REF!,"")</f>
        <v/>
      </c>
      <c r="J514" s="1" t="str">
        <f>IF(ISNUMBER(EU_Extra!#REF!),EU_Extra!#REF!,"")</f>
        <v/>
      </c>
      <c r="K514" s="1" t="str">
        <f>IF(ISNUMBER(EU_Extra!#REF!),EU_Extra!#REF!,"")</f>
        <v/>
      </c>
      <c r="L514" s="1" t="str">
        <f>IF(ISNUMBER(EU_Extra!#REF!),EU_Extra!#REF!,"")</f>
        <v/>
      </c>
      <c r="M514" s="1" t="str">
        <f>IF(ISNUMBER(EU_Extra!#REF!),EU_Extra!#REF!,"")</f>
        <v/>
      </c>
      <c r="N514" s="1" t="str">
        <f>IF(ISNUMBER(EU_Extra!#REF!),EU_Extra!#REF!,"")</f>
        <v/>
      </c>
      <c r="O514" s="1" t="str">
        <f>IF(ISNUMBER(EU_Extra!#REF!),EU_Extra!#REF!,"")</f>
        <v/>
      </c>
      <c r="P514" s="1" t="str">
        <f>IF(ISNUMBER(EU_Extra!#REF!),EU_Extra!#REF!,"")</f>
        <v/>
      </c>
      <c r="Q514" s="1" t="str">
        <f>IF(ISNUMBER(EU_Extra!V493),EU_Extra!V493,"")</f>
        <v/>
      </c>
      <c r="R514" s="1" t="str">
        <f>IF(ISNUMBER(EU_Extra!W493),EU_Extra!W493,"")</f>
        <v/>
      </c>
      <c r="S514" s="1" t="str">
        <f>IF(ISNUMBER(EU_Extra!X493),EU_Extra!X493,"")</f>
        <v/>
      </c>
      <c r="T514" s="1" t="str">
        <f>IF(ISNUMBER(EU_Extra!Y493),EU_Extra!Y493,"")</f>
        <v/>
      </c>
      <c r="U514" s="1" t="str">
        <f>IF(ISNUMBER(EU_Extra!Z493),EU_Extra!Z493,"")</f>
        <v/>
      </c>
      <c r="V514" s="1" t="str">
        <f>IF(ISNUMBER(EU_Extra!AA493),EU_Extra!AA493,"")</f>
        <v/>
      </c>
      <c r="W514" s="1" t="str">
        <f>IF(ISNUMBER(EU_Extra!AB493),EU_Extra!AB493,"")</f>
        <v/>
      </c>
      <c r="X514" s="1" t="str">
        <f>IF(ISNUMBER(EU_Extra!AC493),EU_Extra!AC493,"")</f>
        <v/>
      </c>
      <c r="Y514" s="1" t="str">
        <f>IF(ISNUMBER(EU_Extra!AD493),EU_Extra!AD493,"")</f>
        <v/>
      </c>
      <c r="AA514" s="1" t="str">
        <f>IF(ISNUMBER(EU_Extra!#REF!),EU_Extra!#REF!,"")</f>
        <v/>
      </c>
      <c r="AB514" s="1" t="str">
        <f>IF(ISNUMBER(EU_Extra!#REF!),EU_Extra!#REF!,"")</f>
        <v/>
      </c>
      <c r="AD514" s="1" t="str">
        <f>IF(ISNUMBER(EU_Extra!#REF!),EU_Extra!#REF!,"")</f>
        <v/>
      </c>
      <c r="AE514" s="3" t="str">
        <f t="shared" si="96"/>
        <v/>
      </c>
      <c r="AJ514" s="1" t="str">
        <f>IF(ISNUMBER(EU_Extra!#REF!),EU_Extra!#REF!,"")</f>
        <v/>
      </c>
      <c r="AK514" s="1" t="str">
        <f>IF(ISNUMBER(EU_Extra!#REF!),EU_Extra!#REF!,"")</f>
        <v/>
      </c>
      <c r="AP514" s="1" t="s">
        <v>583</v>
      </c>
      <c r="AQ514" s="1" t="s">
        <v>583</v>
      </c>
      <c r="AS514" s="1" t="s">
        <v>583</v>
      </c>
      <c r="AT514" s="1" t="s">
        <v>583</v>
      </c>
    </row>
    <row r="515" spans="2:46">
      <c r="B515" s="1" t="str">
        <f>IF(ISTEXT(EU_Extra!B494),EU_Extra!B494,"")</f>
        <v/>
      </c>
      <c r="C515" s="1" t="str">
        <f>IF(ISTEXT(EU_Extra!D494),EU_Extra!D494,"")</f>
        <v/>
      </c>
      <c r="D515" s="1" t="str">
        <f>IF(ISNUMBER(EU_Extra!#REF!),EU_Extra!#REF!,"")</f>
        <v/>
      </c>
      <c r="E515" s="1" t="str">
        <f>IF(ISNUMBER(EU_Extra!#REF!),EU_Extra!#REF!,"")</f>
        <v/>
      </c>
      <c r="F515" s="1" t="str">
        <f>IF(ISNUMBER(EU_Extra!#REF!),EU_Extra!#REF!,"")</f>
        <v/>
      </c>
      <c r="G515" s="1" t="str">
        <f>IF(ISNUMBER(EU_Extra!#REF!),EU_Extra!#REF!,"")</f>
        <v/>
      </c>
      <c r="H515" s="1" t="str">
        <f>IF(ISNUMBER(EU_Extra!#REF!),EU_Extra!#REF!,"")</f>
        <v/>
      </c>
      <c r="I515" s="1" t="str">
        <f>IF(ISNUMBER(EU_Extra!#REF!),EU_Extra!#REF!,"")</f>
        <v/>
      </c>
      <c r="J515" s="1" t="str">
        <f>IF(ISNUMBER(EU_Extra!#REF!),EU_Extra!#REF!,"")</f>
        <v/>
      </c>
      <c r="K515" s="1" t="str">
        <f>IF(ISNUMBER(EU_Extra!#REF!),EU_Extra!#REF!,"")</f>
        <v/>
      </c>
      <c r="L515" s="1" t="str">
        <f>IF(ISNUMBER(EU_Extra!#REF!),EU_Extra!#REF!,"")</f>
        <v/>
      </c>
      <c r="M515" s="1" t="str">
        <f>IF(ISNUMBER(EU_Extra!#REF!),EU_Extra!#REF!,"")</f>
        <v/>
      </c>
      <c r="N515" s="1" t="str">
        <f>IF(ISNUMBER(EU_Extra!#REF!),EU_Extra!#REF!,"")</f>
        <v/>
      </c>
      <c r="O515" s="1" t="str">
        <f>IF(ISNUMBER(EU_Extra!#REF!),EU_Extra!#REF!,"")</f>
        <v/>
      </c>
      <c r="P515" s="1" t="str">
        <f>IF(ISNUMBER(EU_Extra!#REF!),EU_Extra!#REF!,"")</f>
        <v/>
      </c>
      <c r="Q515" s="1" t="str">
        <f>IF(ISNUMBER(EU_Extra!V494),EU_Extra!V494,"")</f>
        <v/>
      </c>
      <c r="R515" s="1" t="str">
        <f>IF(ISNUMBER(EU_Extra!W494),EU_Extra!W494,"")</f>
        <v/>
      </c>
      <c r="S515" s="1" t="str">
        <f>IF(ISNUMBER(EU_Extra!X494),EU_Extra!X494,"")</f>
        <v/>
      </c>
      <c r="T515" s="1" t="str">
        <f>IF(ISNUMBER(EU_Extra!Y494),EU_Extra!Y494,"")</f>
        <v/>
      </c>
      <c r="U515" s="1" t="str">
        <f>IF(ISNUMBER(EU_Extra!Z494),EU_Extra!Z494,"")</f>
        <v/>
      </c>
      <c r="V515" s="1" t="str">
        <f>IF(ISNUMBER(EU_Extra!AA494),EU_Extra!AA494,"")</f>
        <v/>
      </c>
      <c r="W515" s="1" t="str">
        <f>IF(ISNUMBER(EU_Extra!AB494),EU_Extra!AB494,"")</f>
        <v/>
      </c>
      <c r="X515" s="1" t="str">
        <f>IF(ISNUMBER(EU_Extra!AC494),EU_Extra!AC494,"")</f>
        <v/>
      </c>
      <c r="Y515" s="1" t="str">
        <f>IF(ISNUMBER(EU_Extra!AD494),EU_Extra!AD494,"")</f>
        <v/>
      </c>
      <c r="AA515" s="1" t="str">
        <f>IF(ISNUMBER(EU_Extra!#REF!),EU_Extra!#REF!,"")</f>
        <v/>
      </c>
      <c r="AB515" s="1" t="str">
        <f>IF(ISNUMBER(EU_Extra!#REF!),EU_Extra!#REF!,"")</f>
        <v/>
      </c>
      <c r="AD515" s="1" t="str">
        <f>IF(ISNUMBER(EU_Extra!#REF!),EU_Extra!#REF!,"")</f>
        <v/>
      </c>
      <c r="AE515" s="3" t="str">
        <f t="shared" si="96"/>
        <v/>
      </c>
      <c r="AJ515" s="1" t="str">
        <f>IF(ISNUMBER(EU_Extra!#REF!),EU_Extra!#REF!,"")</f>
        <v/>
      </c>
      <c r="AK515" s="1" t="str">
        <f>IF(ISNUMBER(EU_Extra!#REF!),EU_Extra!#REF!,"")</f>
        <v/>
      </c>
      <c r="AP515" s="1" t="s">
        <v>583</v>
      </c>
      <c r="AQ515" s="1" t="s">
        <v>583</v>
      </c>
      <c r="AS515" s="1" t="s">
        <v>583</v>
      </c>
      <c r="AT515" s="1" t="s">
        <v>583</v>
      </c>
    </row>
    <row r="516" spans="2:46">
      <c r="B516" s="1" t="str">
        <f>IF(ISTEXT(EU_Extra!B495),EU_Extra!B495,"")</f>
        <v/>
      </c>
      <c r="C516" s="1" t="str">
        <f>IF(ISTEXT(EU_Extra!D495),EU_Extra!D495,"")</f>
        <v/>
      </c>
      <c r="D516" s="1" t="str">
        <f>IF(ISNUMBER(EU_Extra!#REF!),EU_Extra!#REF!,"")</f>
        <v/>
      </c>
      <c r="E516" s="1" t="str">
        <f>IF(ISNUMBER(EU_Extra!#REF!),EU_Extra!#REF!,"")</f>
        <v/>
      </c>
      <c r="F516" s="1" t="str">
        <f>IF(ISNUMBER(EU_Extra!#REF!),EU_Extra!#REF!,"")</f>
        <v/>
      </c>
      <c r="G516" s="1" t="str">
        <f>IF(ISNUMBER(EU_Extra!#REF!),EU_Extra!#REF!,"")</f>
        <v/>
      </c>
      <c r="H516" s="1" t="str">
        <f>IF(ISNUMBER(EU_Extra!#REF!),EU_Extra!#REF!,"")</f>
        <v/>
      </c>
      <c r="I516" s="1" t="str">
        <f>IF(ISNUMBER(EU_Extra!#REF!),EU_Extra!#REF!,"")</f>
        <v/>
      </c>
      <c r="J516" s="1" t="str">
        <f>IF(ISNUMBER(EU_Extra!#REF!),EU_Extra!#REF!,"")</f>
        <v/>
      </c>
      <c r="K516" s="1" t="str">
        <f>IF(ISNUMBER(EU_Extra!#REF!),EU_Extra!#REF!,"")</f>
        <v/>
      </c>
      <c r="L516" s="1" t="str">
        <f>IF(ISNUMBER(EU_Extra!#REF!),EU_Extra!#REF!,"")</f>
        <v/>
      </c>
      <c r="M516" s="1" t="str">
        <f>IF(ISNUMBER(EU_Extra!#REF!),EU_Extra!#REF!,"")</f>
        <v/>
      </c>
      <c r="N516" s="1" t="str">
        <f>IF(ISNUMBER(EU_Extra!#REF!),EU_Extra!#REF!,"")</f>
        <v/>
      </c>
      <c r="O516" s="1" t="str">
        <f>IF(ISNUMBER(EU_Extra!#REF!),EU_Extra!#REF!,"")</f>
        <v/>
      </c>
      <c r="P516" s="1" t="str">
        <f>IF(ISNUMBER(EU_Extra!#REF!),EU_Extra!#REF!,"")</f>
        <v/>
      </c>
      <c r="Q516" s="1" t="str">
        <f>IF(ISNUMBER(EU_Extra!V495),EU_Extra!V495,"")</f>
        <v/>
      </c>
      <c r="R516" s="1" t="str">
        <f>IF(ISNUMBER(EU_Extra!W495),EU_Extra!W495,"")</f>
        <v/>
      </c>
      <c r="S516" s="1" t="str">
        <f>IF(ISNUMBER(EU_Extra!X495),EU_Extra!X495,"")</f>
        <v/>
      </c>
      <c r="T516" s="1" t="str">
        <f>IF(ISNUMBER(EU_Extra!Y495),EU_Extra!Y495,"")</f>
        <v/>
      </c>
      <c r="U516" s="1" t="str">
        <f>IF(ISNUMBER(EU_Extra!Z495),EU_Extra!Z495,"")</f>
        <v/>
      </c>
      <c r="V516" s="1" t="str">
        <f>IF(ISNUMBER(EU_Extra!AA495),EU_Extra!AA495,"")</f>
        <v/>
      </c>
      <c r="W516" s="1" t="str">
        <f>IF(ISNUMBER(EU_Extra!AB495),EU_Extra!AB495,"")</f>
        <v/>
      </c>
      <c r="X516" s="1" t="str">
        <f>IF(ISNUMBER(EU_Extra!AC495),EU_Extra!AC495,"")</f>
        <v/>
      </c>
      <c r="Y516" s="1" t="str">
        <f>IF(ISNUMBER(EU_Extra!AD495),EU_Extra!AD495,"")</f>
        <v/>
      </c>
      <c r="AA516" s="1" t="str">
        <f>IF(ISNUMBER(EU_Extra!#REF!),EU_Extra!#REF!,"")</f>
        <v/>
      </c>
      <c r="AB516" s="1" t="str">
        <f>IF(ISNUMBER(EU_Extra!#REF!),EU_Extra!#REF!,"")</f>
        <v/>
      </c>
      <c r="AD516" s="1" t="str">
        <f>IF(ISNUMBER(EU_Extra!#REF!),EU_Extra!#REF!,"")</f>
        <v/>
      </c>
      <c r="AE516" s="3" t="str">
        <f t="shared" si="96"/>
        <v/>
      </c>
      <c r="AJ516" s="1" t="str">
        <f>IF(ISNUMBER(EU_Extra!#REF!),EU_Extra!#REF!,"")</f>
        <v/>
      </c>
      <c r="AK516" s="1" t="str">
        <f>IF(ISNUMBER(EU_Extra!#REF!),EU_Extra!#REF!,"")</f>
        <v/>
      </c>
      <c r="AP516" s="1" t="s">
        <v>583</v>
      </c>
      <c r="AQ516" s="1" t="s">
        <v>583</v>
      </c>
      <c r="AS516" s="1" t="s">
        <v>583</v>
      </c>
      <c r="AT516" s="1" t="s">
        <v>583</v>
      </c>
    </row>
    <row r="517" spans="2:46">
      <c r="B517" s="1" t="str">
        <f>IF(ISTEXT(EU_Extra!B496),EU_Extra!B496,"")</f>
        <v/>
      </c>
      <c r="C517" s="1" t="str">
        <f>IF(ISTEXT(EU_Extra!D496),EU_Extra!D496,"")</f>
        <v/>
      </c>
      <c r="D517" s="1" t="str">
        <f>IF(ISNUMBER(EU_Extra!#REF!),EU_Extra!#REF!,"")</f>
        <v/>
      </c>
      <c r="E517" s="1" t="str">
        <f>IF(ISNUMBER(EU_Extra!#REF!),EU_Extra!#REF!,"")</f>
        <v/>
      </c>
      <c r="F517" s="1" t="str">
        <f>IF(ISNUMBER(EU_Extra!#REF!),EU_Extra!#REF!,"")</f>
        <v/>
      </c>
      <c r="G517" s="1" t="str">
        <f>IF(ISNUMBER(EU_Extra!#REF!),EU_Extra!#REF!,"")</f>
        <v/>
      </c>
      <c r="H517" s="1" t="str">
        <f>IF(ISNUMBER(EU_Extra!#REF!),EU_Extra!#REF!,"")</f>
        <v/>
      </c>
      <c r="I517" s="1" t="str">
        <f>IF(ISNUMBER(EU_Extra!#REF!),EU_Extra!#REF!,"")</f>
        <v/>
      </c>
      <c r="J517" s="1" t="str">
        <f>IF(ISNUMBER(EU_Extra!#REF!),EU_Extra!#REF!,"")</f>
        <v/>
      </c>
      <c r="K517" s="1" t="str">
        <f>IF(ISNUMBER(EU_Extra!#REF!),EU_Extra!#REF!,"")</f>
        <v/>
      </c>
      <c r="L517" s="1" t="str">
        <f>IF(ISNUMBER(EU_Extra!#REF!),EU_Extra!#REF!,"")</f>
        <v/>
      </c>
      <c r="M517" s="1" t="str">
        <f>IF(ISNUMBER(EU_Extra!#REF!),EU_Extra!#REF!,"")</f>
        <v/>
      </c>
      <c r="N517" s="1" t="str">
        <f>IF(ISNUMBER(EU_Extra!#REF!),EU_Extra!#REF!,"")</f>
        <v/>
      </c>
      <c r="O517" s="1" t="str">
        <f>IF(ISNUMBER(EU_Extra!#REF!),EU_Extra!#REF!,"")</f>
        <v/>
      </c>
      <c r="P517" s="1" t="str">
        <f>IF(ISNUMBER(EU_Extra!#REF!),EU_Extra!#REF!,"")</f>
        <v/>
      </c>
      <c r="Q517" s="1" t="str">
        <f>IF(ISNUMBER(EU_Extra!V496),EU_Extra!V496,"")</f>
        <v/>
      </c>
      <c r="R517" s="1" t="str">
        <f>IF(ISNUMBER(EU_Extra!W496),EU_Extra!W496,"")</f>
        <v/>
      </c>
      <c r="S517" s="1" t="str">
        <f>IF(ISNUMBER(EU_Extra!X496),EU_Extra!X496,"")</f>
        <v/>
      </c>
      <c r="T517" s="1" t="str">
        <f>IF(ISNUMBER(EU_Extra!Y496),EU_Extra!Y496,"")</f>
        <v/>
      </c>
      <c r="U517" s="1" t="str">
        <f>IF(ISNUMBER(EU_Extra!Z496),EU_Extra!Z496,"")</f>
        <v/>
      </c>
      <c r="V517" s="1" t="str">
        <f>IF(ISNUMBER(EU_Extra!AA496),EU_Extra!AA496,"")</f>
        <v/>
      </c>
      <c r="W517" s="1" t="str">
        <f>IF(ISNUMBER(EU_Extra!AB496),EU_Extra!AB496,"")</f>
        <v/>
      </c>
      <c r="X517" s="1" t="str">
        <f>IF(ISNUMBER(EU_Extra!AC496),EU_Extra!AC496,"")</f>
        <v/>
      </c>
      <c r="Y517" s="1" t="str">
        <f>IF(ISNUMBER(EU_Extra!AD496),EU_Extra!AD496,"")</f>
        <v/>
      </c>
      <c r="AA517" s="1" t="str">
        <f>IF(ISNUMBER(EU_Extra!#REF!),EU_Extra!#REF!,"")</f>
        <v/>
      </c>
      <c r="AB517" s="1" t="str">
        <f>IF(ISNUMBER(EU_Extra!#REF!),EU_Extra!#REF!,"")</f>
        <v/>
      </c>
      <c r="AD517" s="1" t="str">
        <f>IF(ISNUMBER(EU_Extra!#REF!),EU_Extra!#REF!,"")</f>
        <v/>
      </c>
      <c r="AE517" s="3" t="str">
        <f t="shared" ref="AE517:AE580" si="97">IFERROR(AVERAGE(Y517:Z517),"")</f>
        <v/>
      </c>
      <c r="AJ517" s="1" t="str">
        <f>IF(ISNUMBER(EU_Extra!#REF!),EU_Extra!#REF!,"")</f>
        <v/>
      </c>
      <c r="AK517" s="1" t="str">
        <f>IF(ISNUMBER(EU_Extra!#REF!),EU_Extra!#REF!,"")</f>
        <v/>
      </c>
      <c r="AP517" s="1" t="s">
        <v>583</v>
      </c>
      <c r="AQ517" s="1" t="s">
        <v>583</v>
      </c>
      <c r="AS517" s="1" t="s">
        <v>583</v>
      </c>
      <c r="AT517" s="1" t="s">
        <v>583</v>
      </c>
    </row>
    <row r="518" spans="2:46">
      <c r="B518" s="1" t="str">
        <f>IF(ISTEXT(EU_Extra!B497),EU_Extra!B497,"")</f>
        <v/>
      </c>
      <c r="C518" s="1" t="str">
        <f>IF(ISTEXT(EU_Extra!D497),EU_Extra!D497,"")</f>
        <v/>
      </c>
      <c r="D518" s="1" t="str">
        <f>IF(ISNUMBER(EU_Extra!#REF!),EU_Extra!#REF!,"")</f>
        <v/>
      </c>
      <c r="E518" s="1" t="str">
        <f>IF(ISNUMBER(EU_Extra!#REF!),EU_Extra!#REF!,"")</f>
        <v/>
      </c>
      <c r="F518" s="1" t="str">
        <f>IF(ISNUMBER(EU_Extra!#REF!),EU_Extra!#REF!,"")</f>
        <v/>
      </c>
      <c r="G518" s="1" t="str">
        <f>IF(ISNUMBER(EU_Extra!#REF!),EU_Extra!#REF!,"")</f>
        <v/>
      </c>
      <c r="H518" s="1" t="str">
        <f>IF(ISNUMBER(EU_Extra!#REF!),EU_Extra!#REF!,"")</f>
        <v/>
      </c>
      <c r="I518" s="1" t="str">
        <f>IF(ISNUMBER(EU_Extra!#REF!),EU_Extra!#REF!,"")</f>
        <v/>
      </c>
      <c r="J518" s="1" t="str">
        <f>IF(ISNUMBER(EU_Extra!#REF!),EU_Extra!#REF!,"")</f>
        <v/>
      </c>
      <c r="K518" s="1" t="str">
        <f>IF(ISNUMBER(EU_Extra!#REF!),EU_Extra!#REF!,"")</f>
        <v/>
      </c>
      <c r="L518" s="1" t="str">
        <f>IF(ISNUMBER(EU_Extra!#REF!),EU_Extra!#REF!,"")</f>
        <v/>
      </c>
      <c r="M518" s="1" t="str">
        <f>IF(ISNUMBER(EU_Extra!#REF!),EU_Extra!#REF!,"")</f>
        <v/>
      </c>
      <c r="N518" s="1" t="str">
        <f>IF(ISNUMBER(EU_Extra!#REF!),EU_Extra!#REF!,"")</f>
        <v/>
      </c>
      <c r="O518" s="1" t="str">
        <f>IF(ISNUMBER(EU_Extra!#REF!),EU_Extra!#REF!,"")</f>
        <v/>
      </c>
      <c r="P518" s="1" t="str">
        <f>IF(ISNUMBER(EU_Extra!#REF!),EU_Extra!#REF!,"")</f>
        <v/>
      </c>
      <c r="Q518" s="1" t="str">
        <f>IF(ISNUMBER(EU_Extra!V497),EU_Extra!V497,"")</f>
        <v/>
      </c>
      <c r="R518" s="1" t="str">
        <f>IF(ISNUMBER(EU_Extra!W497),EU_Extra!W497,"")</f>
        <v/>
      </c>
      <c r="S518" s="1" t="str">
        <f>IF(ISNUMBER(EU_Extra!X497),EU_Extra!X497,"")</f>
        <v/>
      </c>
      <c r="T518" s="1" t="str">
        <f>IF(ISNUMBER(EU_Extra!Y497),EU_Extra!Y497,"")</f>
        <v/>
      </c>
      <c r="U518" s="1" t="str">
        <f>IF(ISNUMBER(EU_Extra!Z497),EU_Extra!Z497,"")</f>
        <v/>
      </c>
      <c r="V518" s="1" t="str">
        <f>IF(ISNUMBER(EU_Extra!AA497),EU_Extra!AA497,"")</f>
        <v/>
      </c>
      <c r="W518" s="1" t="str">
        <f>IF(ISNUMBER(EU_Extra!AB497),EU_Extra!AB497,"")</f>
        <v/>
      </c>
      <c r="X518" s="1" t="str">
        <f>IF(ISNUMBER(EU_Extra!AC497),EU_Extra!AC497,"")</f>
        <v/>
      </c>
      <c r="Y518" s="1" t="str">
        <f>IF(ISNUMBER(EU_Extra!AD497),EU_Extra!AD497,"")</f>
        <v/>
      </c>
      <c r="AA518" s="1" t="str">
        <f>IF(ISNUMBER(EU_Extra!#REF!),EU_Extra!#REF!,"")</f>
        <v/>
      </c>
      <c r="AB518" s="1" t="str">
        <f>IF(ISNUMBER(EU_Extra!#REF!),EU_Extra!#REF!,"")</f>
        <v/>
      </c>
      <c r="AD518" s="1" t="str">
        <f>IF(ISNUMBER(EU_Extra!#REF!),EU_Extra!#REF!,"")</f>
        <v/>
      </c>
      <c r="AE518" s="3" t="str">
        <f t="shared" si="97"/>
        <v/>
      </c>
      <c r="AJ518" s="1" t="str">
        <f>IF(ISNUMBER(EU_Extra!#REF!),EU_Extra!#REF!,"")</f>
        <v/>
      </c>
      <c r="AK518" s="1" t="str">
        <f>IF(ISNUMBER(EU_Extra!#REF!),EU_Extra!#REF!,"")</f>
        <v/>
      </c>
      <c r="AP518" s="1" t="s">
        <v>583</v>
      </c>
      <c r="AQ518" s="1" t="s">
        <v>583</v>
      </c>
      <c r="AS518" s="1" t="s">
        <v>583</v>
      </c>
      <c r="AT518" s="1" t="s">
        <v>583</v>
      </c>
    </row>
    <row r="519" spans="2:46">
      <c r="B519" s="1" t="str">
        <f>IF(ISTEXT(EU_Extra!B498),EU_Extra!B498,"")</f>
        <v/>
      </c>
      <c r="C519" s="1" t="str">
        <f>IF(ISTEXT(EU_Extra!D498),EU_Extra!D498,"")</f>
        <v/>
      </c>
      <c r="D519" s="1" t="str">
        <f>IF(ISNUMBER(EU_Extra!#REF!),EU_Extra!#REF!,"")</f>
        <v/>
      </c>
      <c r="E519" s="1" t="str">
        <f>IF(ISNUMBER(EU_Extra!#REF!),EU_Extra!#REF!,"")</f>
        <v/>
      </c>
      <c r="F519" s="1" t="str">
        <f>IF(ISNUMBER(EU_Extra!#REF!),EU_Extra!#REF!,"")</f>
        <v/>
      </c>
      <c r="G519" s="1" t="str">
        <f>IF(ISNUMBER(EU_Extra!#REF!),EU_Extra!#REF!,"")</f>
        <v/>
      </c>
      <c r="H519" s="1" t="str">
        <f>IF(ISNUMBER(EU_Extra!#REF!),EU_Extra!#REF!,"")</f>
        <v/>
      </c>
      <c r="I519" s="1" t="str">
        <f>IF(ISNUMBER(EU_Extra!#REF!),EU_Extra!#REF!,"")</f>
        <v/>
      </c>
      <c r="J519" s="1" t="str">
        <f>IF(ISNUMBER(EU_Extra!#REF!),EU_Extra!#REF!,"")</f>
        <v/>
      </c>
      <c r="K519" s="1" t="str">
        <f>IF(ISNUMBER(EU_Extra!#REF!),EU_Extra!#REF!,"")</f>
        <v/>
      </c>
      <c r="L519" s="1" t="str">
        <f>IF(ISNUMBER(EU_Extra!#REF!),EU_Extra!#REF!,"")</f>
        <v/>
      </c>
      <c r="M519" s="1" t="str">
        <f>IF(ISNUMBER(EU_Extra!#REF!),EU_Extra!#REF!,"")</f>
        <v/>
      </c>
      <c r="N519" s="1" t="str">
        <f>IF(ISNUMBER(EU_Extra!#REF!),EU_Extra!#REF!,"")</f>
        <v/>
      </c>
      <c r="O519" s="1" t="str">
        <f>IF(ISNUMBER(EU_Extra!#REF!),EU_Extra!#REF!,"")</f>
        <v/>
      </c>
      <c r="P519" s="1" t="str">
        <f>IF(ISNUMBER(EU_Extra!#REF!),EU_Extra!#REF!,"")</f>
        <v/>
      </c>
      <c r="Q519" s="1" t="str">
        <f>IF(ISNUMBER(EU_Extra!V498),EU_Extra!V498,"")</f>
        <v/>
      </c>
      <c r="R519" s="1" t="str">
        <f>IF(ISNUMBER(EU_Extra!W498),EU_Extra!W498,"")</f>
        <v/>
      </c>
      <c r="S519" s="1" t="str">
        <f>IF(ISNUMBER(EU_Extra!X498),EU_Extra!X498,"")</f>
        <v/>
      </c>
      <c r="T519" s="1" t="str">
        <f>IF(ISNUMBER(EU_Extra!Y498),EU_Extra!Y498,"")</f>
        <v/>
      </c>
      <c r="U519" s="1" t="str">
        <f>IF(ISNUMBER(EU_Extra!Z498),EU_Extra!Z498,"")</f>
        <v/>
      </c>
      <c r="V519" s="1" t="str">
        <f>IF(ISNUMBER(EU_Extra!AA498),EU_Extra!AA498,"")</f>
        <v/>
      </c>
      <c r="W519" s="1" t="str">
        <f>IF(ISNUMBER(EU_Extra!AB498),EU_Extra!AB498,"")</f>
        <v/>
      </c>
      <c r="X519" s="1" t="str">
        <f>IF(ISNUMBER(EU_Extra!AC498),EU_Extra!AC498,"")</f>
        <v/>
      </c>
      <c r="Y519" s="1" t="str">
        <f>IF(ISNUMBER(EU_Extra!AD498),EU_Extra!AD498,"")</f>
        <v/>
      </c>
      <c r="AA519" s="1" t="str">
        <f>IF(ISNUMBER(EU_Extra!#REF!),EU_Extra!#REF!,"")</f>
        <v/>
      </c>
      <c r="AB519" s="1" t="str">
        <f>IF(ISNUMBER(EU_Extra!#REF!),EU_Extra!#REF!,"")</f>
        <v/>
      </c>
      <c r="AD519" s="1" t="str">
        <f>IF(ISNUMBER(EU_Extra!#REF!),EU_Extra!#REF!,"")</f>
        <v/>
      </c>
      <c r="AE519" s="3" t="str">
        <f t="shared" si="97"/>
        <v/>
      </c>
      <c r="AJ519" s="1" t="str">
        <f>IF(ISNUMBER(EU_Extra!#REF!),EU_Extra!#REF!,"")</f>
        <v/>
      </c>
      <c r="AK519" s="1" t="str">
        <f>IF(ISNUMBER(EU_Extra!#REF!),EU_Extra!#REF!,"")</f>
        <v/>
      </c>
      <c r="AP519" s="1" t="s">
        <v>583</v>
      </c>
      <c r="AQ519" s="1" t="s">
        <v>583</v>
      </c>
      <c r="AS519" s="1" t="s">
        <v>583</v>
      </c>
      <c r="AT519" s="1" t="s">
        <v>583</v>
      </c>
    </row>
    <row r="520" spans="2:46">
      <c r="B520" s="1" t="str">
        <f>IF(ISTEXT(EU_Extra!B499),EU_Extra!B499,"")</f>
        <v/>
      </c>
      <c r="C520" s="1" t="str">
        <f>IF(ISTEXT(EU_Extra!D499),EU_Extra!D499,"")</f>
        <v/>
      </c>
      <c r="D520" s="1" t="str">
        <f>IF(ISNUMBER(EU_Extra!#REF!),EU_Extra!#REF!,"")</f>
        <v/>
      </c>
      <c r="E520" s="1" t="str">
        <f>IF(ISNUMBER(EU_Extra!#REF!),EU_Extra!#REF!,"")</f>
        <v/>
      </c>
      <c r="F520" s="1" t="str">
        <f>IF(ISNUMBER(EU_Extra!#REF!),EU_Extra!#REF!,"")</f>
        <v/>
      </c>
      <c r="G520" s="1" t="str">
        <f>IF(ISNUMBER(EU_Extra!#REF!),EU_Extra!#REF!,"")</f>
        <v/>
      </c>
      <c r="H520" s="1" t="str">
        <f>IF(ISNUMBER(EU_Extra!#REF!),EU_Extra!#REF!,"")</f>
        <v/>
      </c>
      <c r="I520" s="1" t="str">
        <f>IF(ISNUMBER(EU_Extra!#REF!),EU_Extra!#REF!,"")</f>
        <v/>
      </c>
      <c r="J520" s="1" t="str">
        <f>IF(ISNUMBER(EU_Extra!#REF!),EU_Extra!#REF!,"")</f>
        <v/>
      </c>
      <c r="K520" s="1" t="str">
        <f>IF(ISNUMBER(EU_Extra!#REF!),EU_Extra!#REF!,"")</f>
        <v/>
      </c>
      <c r="L520" s="1" t="str">
        <f>IF(ISNUMBER(EU_Extra!#REF!),EU_Extra!#REF!,"")</f>
        <v/>
      </c>
      <c r="M520" s="1" t="str">
        <f>IF(ISNUMBER(EU_Extra!#REF!),EU_Extra!#REF!,"")</f>
        <v/>
      </c>
      <c r="N520" s="1" t="str">
        <f>IF(ISNUMBER(EU_Extra!#REF!),EU_Extra!#REF!,"")</f>
        <v/>
      </c>
      <c r="O520" s="1" t="str">
        <f>IF(ISNUMBER(EU_Extra!#REF!),EU_Extra!#REF!,"")</f>
        <v/>
      </c>
      <c r="P520" s="1" t="str">
        <f>IF(ISNUMBER(EU_Extra!#REF!),EU_Extra!#REF!,"")</f>
        <v/>
      </c>
      <c r="Q520" s="1" t="str">
        <f>IF(ISNUMBER(EU_Extra!V499),EU_Extra!V499,"")</f>
        <v/>
      </c>
      <c r="R520" s="1" t="str">
        <f>IF(ISNUMBER(EU_Extra!W499),EU_Extra!W499,"")</f>
        <v/>
      </c>
      <c r="S520" s="1" t="str">
        <f>IF(ISNUMBER(EU_Extra!X499),EU_Extra!X499,"")</f>
        <v/>
      </c>
      <c r="T520" s="1" t="str">
        <f>IF(ISNUMBER(EU_Extra!Y499),EU_Extra!Y499,"")</f>
        <v/>
      </c>
      <c r="U520" s="1" t="str">
        <f>IF(ISNUMBER(EU_Extra!Z499),EU_Extra!Z499,"")</f>
        <v/>
      </c>
      <c r="V520" s="1" t="str">
        <f>IF(ISNUMBER(EU_Extra!AA499),EU_Extra!AA499,"")</f>
        <v/>
      </c>
      <c r="W520" s="1" t="str">
        <f>IF(ISNUMBER(EU_Extra!AB499),EU_Extra!AB499,"")</f>
        <v/>
      </c>
      <c r="X520" s="1" t="str">
        <f>IF(ISNUMBER(EU_Extra!AC499),EU_Extra!AC499,"")</f>
        <v/>
      </c>
      <c r="Y520" s="1" t="str">
        <f>IF(ISNUMBER(EU_Extra!AD499),EU_Extra!AD499,"")</f>
        <v/>
      </c>
      <c r="AA520" s="1" t="str">
        <f>IF(ISNUMBER(EU_Extra!#REF!),EU_Extra!#REF!,"")</f>
        <v/>
      </c>
      <c r="AB520" s="1" t="str">
        <f>IF(ISNUMBER(EU_Extra!#REF!),EU_Extra!#REF!,"")</f>
        <v/>
      </c>
      <c r="AD520" s="1" t="str">
        <f>IF(ISNUMBER(EU_Extra!#REF!),EU_Extra!#REF!,"")</f>
        <v/>
      </c>
      <c r="AE520" s="3" t="str">
        <f t="shared" si="97"/>
        <v/>
      </c>
      <c r="AJ520" s="1" t="str">
        <f>IF(ISNUMBER(EU_Extra!#REF!),EU_Extra!#REF!,"")</f>
        <v/>
      </c>
      <c r="AK520" s="1" t="str">
        <f>IF(ISNUMBER(EU_Extra!#REF!),EU_Extra!#REF!,"")</f>
        <v/>
      </c>
      <c r="AP520" s="1" t="s">
        <v>583</v>
      </c>
      <c r="AQ520" s="1" t="s">
        <v>583</v>
      </c>
      <c r="AS520" s="1" t="s">
        <v>583</v>
      </c>
      <c r="AT520" s="1" t="s">
        <v>583</v>
      </c>
    </row>
    <row r="521" spans="2:46">
      <c r="B521" s="1" t="str">
        <f>IF(ISTEXT(EU_Extra!B500),EU_Extra!B500,"")</f>
        <v/>
      </c>
      <c r="C521" s="1" t="str">
        <f>IF(ISTEXT(EU_Extra!D500),EU_Extra!D500,"")</f>
        <v/>
      </c>
      <c r="D521" s="1" t="str">
        <f>IF(ISNUMBER(EU_Extra!#REF!),EU_Extra!#REF!,"")</f>
        <v/>
      </c>
      <c r="E521" s="1" t="str">
        <f>IF(ISNUMBER(EU_Extra!#REF!),EU_Extra!#REF!,"")</f>
        <v/>
      </c>
      <c r="F521" s="1" t="str">
        <f>IF(ISNUMBER(EU_Extra!#REF!),EU_Extra!#REF!,"")</f>
        <v/>
      </c>
      <c r="G521" s="1" t="str">
        <f>IF(ISNUMBER(EU_Extra!#REF!),EU_Extra!#REF!,"")</f>
        <v/>
      </c>
      <c r="H521" s="1" t="str">
        <f>IF(ISNUMBER(EU_Extra!#REF!),EU_Extra!#REF!,"")</f>
        <v/>
      </c>
      <c r="I521" s="1" t="str">
        <f>IF(ISNUMBER(EU_Extra!#REF!),EU_Extra!#REF!,"")</f>
        <v/>
      </c>
      <c r="J521" s="1" t="str">
        <f>IF(ISNUMBER(EU_Extra!#REF!),EU_Extra!#REF!,"")</f>
        <v/>
      </c>
      <c r="K521" s="1" t="str">
        <f>IF(ISNUMBER(EU_Extra!#REF!),EU_Extra!#REF!,"")</f>
        <v/>
      </c>
      <c r="L521" s="1" t="str">
        <f>IF(ISNUMBER(EU_Extra!#REF!),EU_Extra!#REF!,"")</f>
        <v/>
      </c>
      <c r="M521" s="1" t="str">
        <f>IF(ISNUMBER(EU_Extra!#REF!),EU_Extra!#REF!,"")</f>
        <v/>
      </c>
      <c r="N521" s="1" t="str">
        <f>IF(ISNUMBER(EU_Extra!#REF!),EU_Extra!#REF!,"")</f>
        <v/>
      </c>
      <c r="O521" s="1" t="str">
        <f>IF(ISNUMBER(EU_Extra!#REF!),EU_Extra!#REF!,"")</f>
        <v/>
      </c>
      <c r="P521" s="1" t="str">
        <f>IF(ISNUMBER(EU_Extra!#REF!),EU_Extra!#REF!,"")</f>
        <v/>
      </c>
      <c r="Q521" s="1" t="str">
        <f>IF(ISNUMBER(EU_Extra!V500),EU_Extra!V500,"")</f>
        <v/>
      </c>
      <c r="R521" s="1" t="str">
        <f>IF(ISNUMBER(EU_Extra!W500),EU_Extra!W500,"")</f>
        <v/>
      </c>
      <c r="S521" s="1" t="str">
        <f>IF(ISNUMBER(EU_Extra!X500),EU_Extra!X500,"")</f>
        <v/>
      </c>
      <c r="T521" s="1" t="str">
        <f>IF(ISNUMBER(EU_Extra!Y500),EU_Extra!Y500,"")</f>
        <v/>
      </c>
      <c r="U521" s="1" t="str">
        <f>IF(ISNUMBER(EU_Extra!Z500),EU_Extra!Z500,"")</f>
        <v/>
      </c>
      <c r="V521" s="1" t="str">
        <f>IF(ISNUMBER(EU_Extra!AA500),EU_Extra!AA500,"")</f>
        <v/>
      </c>
      <c r="W521" s="1" t="str">
        <f>IF(ISNUMBER(EU_Extra!AB500),EU_Extra!AB500,"")</f>
        <v/>
      </c>
      <c r="X521" s="1" t="str">
        <f>IF(ISNUMBER(EU_Extra!AC500),EU_Extra!AC500,"")</f>
        <v/>
      </c>
      <c r="Y521" s="1" t="str">
        <f>IF(ISNUMBER(EU_Extra!AD500),EU_Extra!AD500,"")</f>
        <v/>
      </c>
      <c r="AA521" s="1" t="str">
        <f>IF(ISNUMBER(EU_Extra!#REF!),EU_Extra!#REF!,"")</f>
        <v/>
      </c>
      <c r="AB521" s="1" t="str">
        <f>IF(ISNUMBER(EU_Extra!#REF!),EU_Extra!#REF!,"")</f>
        <v/>
      </c>
      <c r="AD521" s="1" t="str">
        <f>IF(ISNUMBER(EU_Extra!#REF!),EU_Extra!#REF!,"")</f>
        <v/>
      </c>
      <c r="AE521" s="3" t="str">
        <f t="shared" si="97"/>
        <v/>
      </c>
      <c r="AJ521" s="1" t="str">
        <f>IF(ISNUMBER(EU_Extra!#REF!),EU_Extra!#REF!,"")</f>
        <v/>
      </c>
      <c r="AK521" s="1" t="str">
        <f>IF(ISNUMBER(EU_Extra!#REF!),EU_Extra!#REF!,"")</f>
        <v/>
      </c>
      <c r="AP521" s="1" t="s">
        <v>583</v>
      </c>
      <c r="AQ521" s="1" t="s">
        <v>583</v>
      </c>
      <c r="AS521" s="1" t="s">
        <v>583</v>
      </c>
      <c r="AT521" s="1" t="s">
        <v>583</v>
      </c>
    </row>
    <row r="522" spans="2:46">
      <c r="B522" s="1" t="str">
        <f>IF(ISTEXT(EU_Extra!B501),EU_Extra!B501,"")</f>
        <v/>
      </c>
      <c r="C522" s="1" t="str">
        <f>IF(ISTEXT(EU_Extra!D501),EU_Extra!D501,"")</f>
        <v/>
      </c>
      <c r="D522" s="1" t="str">
        <f>IF(ISNUMBER(EU_Extra!#REF!),EU_Extra!#REF!,"")</f>
        <v/>
      </c>
      <c r="E522" s="1" t="str">
        <f>IF(ISNUMBER(EU_Extra!#REF!),EU_Extra!#REF!,"")</f>
        <v/>
      </c>
      <c r="F522" s="1" t="str">
        <f>IF(ISNUMBER(EU_Extra!#REF!),EU_Extra!#REF!,"")</f>
        <v/>
      </c>
      <c r="G522" s="1" t="str">
        <f>IF(ISNUMBER(EU_Extra!#REF!),EU_Extra!#REF!,"")</f>
        <v/>
      </c>
      <c r="H522" s="1" t="str">
        <f>IF(ISNUMBER(EU_Extra!#REF!),EU_Extra!#REF!,"")</f>
        <v/>
      </c>
      <c r="I522" s="1" t="str">
        <f>IF(ISNUMBER(EU_Extra!#REF!),EU_Extra!#REF!,"")</f>
        <v/>
      </c>
      <c r="J522" s="1" t="str">
        <f>IF(ISNUMBER(EU_Extra!#REF!),EU_Extra!#REF!,"")</f>
        <v/>
      </c>
      <c r="K522" s="1" t="str">
        <f>IF(ISNUMBER(EU_Extra!#REF!),EU_Extra!#REF!,"")</f>
        <v/>
      </c>
      <c r="L522" s="1" t="str">
        <f>IF(ISNUMBER(EU_Extra!#REF!),EU_Extra!#REF!,"")</f>
        <v/>
      </c>
      <c r="M522" s="1" t="str">
        <f>IF(ISNUMBER(EU_Extra!#REF!),EU_Extra!#REF!,"")</f>
        <v/>
      </c>
      <c r="N522" s="1" t="str">
        <f>IF(ISNUMBER(EU_Extra!#REF!),EU_Extra!#REF!,"")</f>
        <v/>
      </c>
      <c r="O522" s="1" t="str">
        <f>IF(ISNUMBER(EU_Extra!#REF!),EU_Extra!#REF!,"")</f>
        <v/>
      </c>
      <c r="P522" s="1" t="str">
        <f>IF(ISNUMBER(EU_Extra!#REF!),EU_Extra!#REF!,"")</f>
        <v/>
      </c>
      <c r="Q522" s="1" t="str">
        <f>IF(ISNUMBER(EU_Extra!V501),EU_Extra!V501,"")</f>
        <v/>
      </c>
      <c r="R522" s="1" t="str">
        <f>IF(ISNUMBER(EU_Extra!W501),EU_Extra!W501,"")</f>
        <v/>
      </c>
      <c r="S522" s="1" t="str">
        <f>IF(ISNUMBER(EU_Extra!X501),EU_Extra!X501,"")</f>
        <v/>
      </c>
      <c r="T522" s="1" t="str">
        <f>IF(ISNUMBER(EU_Extra!Y501),EU_Extra!Y501,"")</f>
        <v/>
      </c>
      <c r="U522" s="1" t="str">
        <f>IF(ISNUMBER(EU_Extra!Z501),EU_Extra!Z501,"")</f>
        <v/>
      </c>
      <c r="V522" s="1" t="str">
        <f>IF(ISNUMBER(EU_Extra!AA501),EU_Extra!AA501,"")</f>
        <v/>
      </c>
      <c r="W522" s="1" t="str">
        <f>IF(ISNUMBER(EU_Extra!AB501),EU_Extra!AB501,"")</f>
        <v/>
      </c>
      <c r="X522" s="1" t="str">
        <f>IF(ISNUMBER(EU_Extra!AC501),EU_Extra!AC501,"")</f>
        <v/>
      </c>
      <c r="Y522" s="1" t="str">
        <f>IF(ISNUMBER(EU_Extra!AD501),EU_Extra!AD501,"")</f>
        <v/>
      </c>
      <c r="AA522" s="1" t="str">
        <f>IF(ISNUMBER(EU_Extra!#REF!),EU_Extra!#REF!,"")</f>
        <v/>
      </c>
      <c r="AB522" s="1" t="str">
        <f>IF(ISNUMBER(EU_Extra!#REF!),EU_Extra!#REF!,"")</f>
        <v/>
      </c>
      <c r="AD522" s="1" t="str">
        <f>IF(ISNUMBER(EU_Extra!#REF!),EU_Extra!#REF!,"")</f>
        <v/>
      </c>
      <c r="AE522" s="3" t="str">
        <f t="shared" si="97"/>
        <v/>
      </c>
      <c r="AJ522" s="1" t="str">
        <f>IF(ISNUMBER(EU_Extra!#REF!),EU_Extra!#REF!,"")</f>
        <v/>
      </c>
      <c r="AK522" s="1" t="str">
        <f>IF(ISNUMBER(EU_Extra!#REF!),EU_Extra!#REF!,"")</f>
        <v/>
      </c>
      <c r="AP522" s="1" t="s">
        <v>583</v>
      </c>
      <c r="AQ522" s="1" t="s">
        <v>583</v>
      </c>
      <c r="AS522" s="1" t="s">
        <v>583</v>
      </c>
      <c r="AT522" s="1" t="s">
        <v>583</v>
      </c>
    </row>
    <row r="523" spans="2:46">
      <c r="B523" s="1" t="str">
        <f>IF(ISTEXT(EU_Extra!B502),EU_Extra!B502,"")</f>
        <v/>
      </c>
      <c r="C523" s="1" t="str">
        <f>IF(ISTEXT(EU_Extra!D502),EU_Extra!D502,"")</f>
        <v/>
      </c>
      <c r="D523" s="1" t="str">
        <f>IF(ISNUMBER(EU_Extra!#REF!),EU_Extra!#REF!,"")</f>
        <v/>
      </c>
      <c r="E523" s="1" t="str">
        <f>IF(ISNUMBER(EU_Extra!#REF!),EU_Extra!#REF!,"")</f>
        <v/>
      </c>
      <c r="F523" s="1" t="str">
        <f>IF(ISNUMBER(EU_Extra!#REF!),EU_Extra!#REF!,"")</f>
        <v/>
      </c>
      <c r="G523" s="1" t="str">
        <f>IF(ISNUMBER(EU_Extra!#REF!),EU_Extra!#REF!,"")</f>
        <v/>
      </c>
      <c r="H523" s="1" t="str">
        <f>IF(ISNUMBER(EU_Extra!#REF!),EU_Extra!#REF!,"")</f>
        <v/>
      </c>
      <c r="I523" s="1" t="str">
        <f>IF(ISNUMBER(EU_Extra!#REF!),EU_Extra!#REF!,"")</f>
        <v/>
      </c>
      <c r="J523" s="1" t="str">
        <f>IF(ISNUMBER(EU_Extra!#REF!),EU_Extra!#REF!,"")</f>
        <v/>
      </c>
      <c r="K523" s="1" t="str">
        <f>IF(ISNUMBER(EU_Extra!#REF!),EU_Extra!#REF!,"")</f>
        <v/>
      </c>
      <c r="L523" s="1" t="str">
        <f>IF(ISNUMBER(EU_Extra!#REF!),EU_Extra!#REF!,"")</f>
        <v/>
      </c>
      <c r="M523" s="1" t="str">
        <f>IF(ISNUMBER(EU_Extra!#REF!),EU_Extra!#REF!,"")</f>
        <v/>
      </c>
      <c r="N523" s="1" t="str">
        <f>IF(ISNUMBER(EU_Extra!#REF!),EU_Extra!#REF!,"")</f>
        <v/>
      </c>
      <c r="O523" s="1" t="str">
        <f>IF(ISNUMBER(EU_Extra!#REF!),EU_Extra!#REF!,"")</f>
        <v/>
      </c>
      <c r="P523" s="1" t="str">
        <f>IF(ISNUMBER(EU_Extra!#REF!),EU_Extra!#REF!,"")</f>
        <v/>
      </c>
      <c r="Q523" s="1" t="str">
        <f>IF(ISNUMBER(EU_Extra!V502),EU_Extra!V502,"")</f>
        <v/>
      </c>
      <c r="R523" s="1" t="str">
        <f>IF(ISNUMBER(EU_Extra!W502),EU_Extra!W502,"")</f>
        <v/>
      </c>
      <c r="S523" s="1" t="str">
        <f>IF(ISNUMBER(EU_Extra!X502),EU_Extra!X502,"")</f>
        <v/>
      </c>
      <c r="T523" s="1" t="str">
        <f>IF(ISNUMBER(EU_Extra!Y502),EU_Extra!Y502,"")</f>
        <v/>
      </c>
      <c r="U523" s="1" t="str">
        <f>IF(ISNUMBER(EU_Extra!Z502),EU_Extra!Z502,"")</f>
        <v/>
      </c>
      <c r="V523" s="1" t="str">
        <f>IF(ISNUMBER(EU_Extra!AA502),EU_Extra!AA502,"")</f>
        <v/>
      </c>
      <c r="W523" s="1" t="str">
        <f>IF(ISNUMBER(EU_Extra!AB502),EU_Extra!AB502,"")</f>
        <v/>
      </c>
      <c r="X523" s="1" t="str">
        <f>IF(ISNUMBER(EU_Extra!AC502),EU_Extra!AC502,"")</f>
        <v/>
      </c>
      <c r="Y523" s="1" t="str">
        <f>IF(ISNUMBER(EU_Extra!AD502),EU_Extra!AD502,"")</f>
        <v/>
      </c>
      <c r="AA523" s="1" t="str">
        <f>IF(ISNUMBER(EU_Extra!#REF!),EU_Extra!#REF!,"")</f>
        <v/>
      </c>
      <c r="AB523" s="1" t="str">
        <f>IF(ISNUMBER(EU_Extra!#REF!),EU_Extra!#REF!,"")</f>
        <v/>
      </c>
      <c r="AD523" s="1" t="str">
        <f>IF(ISNUMBER(EU_Extra!#REF!),EU_Extra!#REF!,"")</f>
        <v/>
      </c>
      <c r="AE523" s="3" t="str">
        <f t="shared" si="97"/>
        <v/>
      </c>
      <c r="AJ523" s="1" t="str">
        <f>IF(ISNUMBER(EU_Extra!#REF!),EU_Extra!#REF!,"")</f>
        <v/>
      </c>
      <c r="AK523" s="1" t="str">
        <f>IF(ISNUMBER(EU_Extra!#REF!),EU_Extra!#REF!,"")</f>
        <v/>
      </c>
      <c r="AP523" s="1" t="s">
        <v>583</v>
      </c>
      <c r="AQ523" s="1" t="s">
        <v>583</v>
      </c>
      <c r="AS523" s="1" t="s">
        <v>583</v>
      </c>
      <c r="AT523" s="1" t="s">
        <v>583</v>
      </c>
    </row>
    <row r="524" spans="2:46">
      <c r="B524" s="1" t="str">
        <f>IF(ISTEXT(EU_Extra!B503),EU_Extra!B503,"")</f>
        <v/>
      </c>
      <c r="C524" s="1" t="str">
        <f>IF(ISTEXT(EU_Extra!D503),EU_Extra!D503,"")</f>
        <v/>
      </c>
      <c r="D524" s="1" t="str">
        <f>IF(ISNUMBER(EU_Extra!#REF!),EU_Extra!#REF!,"")</f>
        <v/>
      </c>
      <c r="E524" s="1" t="str">
        <f>IF(ISNUMBER(EU_Extra!#REF!),EU_Extra!#REF!,"")</f>
        <v/>
      </c>
      <c r="F524" s="1" t="str">
        <f>IF(ISNUMBER(EU_Extra!#REF!),EU_Extra!#REF!,"")</f>
        <v/>
      </c>
      <c r="G524" s="1" t="str">
        <f>IF(ISNUMBER(EU_Extra!#REF!),EU_Extra!#REF!,"")</f>
        <v/>
      </c>
      <c r="H524" s="1" t="str">
        <f>IF(ISNUMBER(EU_Extra!#REF!),EU_Extra!#REF!,"")</f>
        <v/>
      </c>
      <c r="I524" s="1" t="str">
        <f>IF(ISNUMBER(EU_Extra!#REF!),EU_Extra!#REF!,"")</f>
        <v/>
      </c>
      <c r="J524" s="1" t="str">
        <f>IF(ISNUMBER(EU_Extra!#REF!),EU_Extra!#REF!,"")</f>
        <v/>
      </c>
      <c r="K524" s="1" t="str">
        <f>IF(ISNUMBER(EU_Extra!#REF!),EU_Extra!#REF!,"")</f>
        <v/>
      </c>
      <c r="L524" s="1" t="str">
        <f>IF(ISNUMBER(EU_Extra!#REF!),EU_Extra!#REF!,"")</f>
        <v/>
      </c>
      <c r="M524" s="1" t="str">
        <f>IF(ISNUMBER(EU_Extra!#REF!),EU_Extra!#REF!,"")</f>
        <v/>
      </c>
      <c r="N524" s="1" t="str">
        <f>IF(ISNUMBER(EU_Extra!#REF!),EU_Extra!#REF!,"")</f>
        <v/>
      </c>
      <c r="O524" s="1" t="str">
        <f>IF(ISNUMBER(EU_Extra!#REF!),EU_Extra!#REF!,"")</f>
        <v/>
      </c>
      <c r="P524" s="1" t="str">
        <f>IF(ISNUMBER(EU_Extra!#REF!),EU_Extra!#REF!,"")</f>
        <v/>
      </c>
      <c r="Q524" s="1" t="str">
        <f>IF(ISNUMBER(EU_Extra!V503),EU_Extra!V503,"")</f>
        <v/>
      </c>
      <c r="R524" s="1" t="str">
        <f>IF(ISNUMBER(EU_Extra!W503),EU_Extra!W503,"")</f>
        <v/>
      </c>
      <c r="S524" s="1" t="str">
        <f>IF(ISNUMBER(EU_Extra!X503),EU_Extra!X503,"")</f>
        <v/>
      </c>
      <c r="T524" s="1" t="str">
        <f>IF(ISNUMBER(EU_Extra!Y503),EU_Extra!Y503,"")</f>
        <v/>
      </c>
      <c r="U524" s="1" t="str">
        <f>IF(ISNUMBER(EU_Extra!Z503),EU_Extra!Z503,"")</f>
        <v/>
      </c>
      <c r="V524" s="1" t="str">
        <f>IF(ISNUMBER(EU_Extra!AA503),EU_Extra!AA503,"")</f>
        <v/>
      </c>
      <c r="W524" s="1" t="str">
        <f>IF(ISNUMBER(EU_Extra!AB503),EU_Extra!AB503,"")</f>
        <v/>
      </c>
      <c r="X524" s="1" t="str">
        <f>IF(ISNUMBER(EU_Extra!AC503),EU_Extra!AC503,"")</f>
        <v/>
      </c>
      <c r="Y524" s="1" t="str">
        <f>IF(ISNUMBER(EU_Extra!AD503),EU_Extra!AD503,"")</f>
        <v/>
      </c>
      <c r="AA524" s="1" t="str">
        <f>IF(ISNUMBER(EU_Extra!#REF!),EU_Extra!#REF!,"")</f>
        <v/>
      </c>
      <c r="AB524" s="1" t="str">
        <f>IF(ISNUMBER(EU_Extra!#REF!),EU_Extra!#REF!,"")</f>
        <v/>
      </c>
      <c r="AD524" s="1" t="str">
        <f>IF(ISNUMBER(EU_Extra!#REF!),EU_Extra!#REF!,"")</f>
        <v/>
      </c>
      <c r="AE524" s="3" t="str">
        <f t="shared" si="97"/>
        <v/>
      </c>
      <c r="AJ524" s="1" t="str">
        <f>IF(ISNUMBER(EU_Extra!#REF!),EU_Extra!#REF!,"")</f>
        <v/>
      </c>
      <c r="AK524" s="1" t="str">
        <f>IF(ISNUMBER(EU_Extra!#REF!),EU_Extra!#REF!,"")</f>
        <v/>
      </c>
      <c r="AP524" s="1" t="s">
        <v>583</v>
      </c>
      <c r="AQ524" s="1" t="s">
        <v>583</v>
      </c>
      <c r="AS524" s="1" t="s">
        <v>583</v>
      </c>
      <c r="AT524" s="1" t="s">
        <v>583</v>
      </c>
    </row>
    <row r="525" spans="2:46">
      <c r="B525" s="1" t="str">
        <f>IF(ISTEXT(EU_Extra!B504),EU_Extra!B504,"")</f>
        <v/>
      </c>
      <c r="C525" s="1" t="str">
        <f>IF(ISTEXT(EU_Extra!D504),EU_Extra!D504,"")</f>
        <v/>
      </c>
      <c r="D525" s="1" t="str">
        <f>IF(ISNUMBER(EU_Extra!#REF!),EU_Extra!#REF!,"")</f>
        <v/>
      </c>
      <c r="E525" s="1" t="str">
        <f>IF(ISNUMBER(EU_Extra!#REF!),EU_Extra!#REF!,"")</f>
        <v/>
      </c>
      <c r="F525" s="1" t="str">
        <f>IF(ISNUMBER(EU_Extra!#REF!),EU_Extra!#REF!,"")</f>
        <v/>
      </c>
      <c r="G525" s="1" t="str">
        <f>IF(ISNUMBER(EU_Extra!#REF!),EU_Extra!#REF!,"")</f>
        <v/>
      </c>
      <c r="H525" s="1" t="str">
        <f>IF(ISNUMBER(EU_Extra!#REF!),EU_Extra!#REF!,"")</f>
        <v/>
      </c>
      <c r="I525" s="1" t="str">
        <f>IF(ISNUMBER(EU_Extra!#REF!),EU_Extra!#REF!,"")</f>
        <v/>
      </c>
      <c r="J525" s="1" t="str">
        <f>IF(ISNUMBER(EU_Extra!#REF!),EU_Extra!#REF!,"")</f>
        <v/>
      </c>
      <c r="K525" s="1" t="str">
        <f>IF(ISNUMBER(EU_Extra!#REF!),EU_Extra!#REF!,"")</f>
        <v/>
      </c>
      <c r="L525" s="1" t="str">
        <f>IF(ISNUMBER(EU_Extra!#REF!),EU_Extra!#REF!,"")</f>
        <v/>
      </c>
      <c r="M525" s="1" t="str">
        <f>IF(ISNUMBER(EU_Extra!#REF!),EU_Extra!#REF!,"")</f>
        <v/>
      </c>
      <c r="N525" s="1" t="str">
        <f>IF(ISNUMBER(EU_Extra!#REF!),EU_Extra!#REF!,"")</f>
        <v/>
      </c>
      <c r="O525" s="1" t="str">
        <f>IF(ISNUMBER(EU_Extra!#REF!),EU_Extra!#REF!,"")</f>
        <v/>
      </c>
      <c r="P525" s="1" t="str">
        <f>IF(ISNUMBER(EU_Extra!#REF!),EU_Extra!#REF!,"")</f>
        <v/>
      </c>
      <c r="Q525" s="1" t="str">
        <f>IF(ISNUMBER(EU_Extra!V504),EU_Extra!V504,"")</f>
        <v/>
      </c>
      <c r="R525" s="1" t="str">
        <f>IF(ISNUMBER(EU_Extra!W504),EU_Extra!W504,"")</f>
        <v/>
      </c>
      <c r="S525" s="1" t="str">
        <f>IF(ISNUMBER(EU_Extra!X504),EU_Extra!X504,"")</f>
        <v/>
      </c>
      <c r="T525" s="1" t="str">
        <f>IF(ISNUMBER(EU_Extra!Y504),EU_Extra!Y504,"")</f>
        <v/>
      </c>
      <c r="U525" s="1" t="str">
        <f>IF(ISNUMBER(EU_Extra!Z504),EU_Extra!Z504,"")</f>
        <v/>
      </c>
      <c r="V525" s="1" t="str">
        <f>IF(ISNUMBER(EU_Extra!AA504),EU_Extra!AA504,"")</f>
        <v/>
      </c>
      <c r="W525" s="1" t="str">
        <f>IF(ISNUMBER(EU_Extra!AB504),EU_Extra!AB504,"")</f>
        <v/>
      </c>
      <c r="X525" s="1" t="str">
        <f>IF(ISNUMBER(EU_Extra!AC504),EU_Extra!AC504,"")</f>
        <v/>
      </c>
      <c r="Y525" s="1" t="str">
        <f>IF(ISNUMBER(EU_Extra!AD504),EU_Extra!AD504,"")</f>
        <v/>
      </c>
      <c r="AA525" s="1" t="str">
        <f>IF(ISNUMBER(EU_Extra!#REF!),EU_Extra!#REF!,"")</f>
        <v/>
      </c>
      <c r="AB525" s="1" t="str">
        <f>IF(ISNUMBER(EU_Extra!#REF!),EU_Extra!#REF!,"")</f>
        <v/>
      </c>
      <c r="AD525" s="1" t="str">
        <f>IF(ISNUMBER(EU_Extra!#REF!),EU_Extra!#REF!,"")</f>
        <v/>
      </c>
      <c r="AE525" s="3" t="str">
        <f t="shared" si="97"/>
        <v/>
      </c>
      <c r="AJ525" s="1" t="str">
        <f>IF(ISNUMBER(EU_Extra!#REF!),EU_Extra!#REF!,"")</f>
        <v/>
      </c>
      <c r="AK525" s="1" t="str">
        <f>IF(ISNUMBER(EU_Extra!#REF!),EU_Extra!#REF!,"")</f>
        <v/>
      </c>
      <c r="AP525" s="1" t="s">
        <v>583</v>
      </c>
      <c r="AQ525" s="1" t="s">
        <v>583</v>
      </c>
      <c r="AS525" s="1" t="s">
        <v>583</v>
      </c>
      <c r="AT525" s="1" t="s">
        <v>583</v>
      </c>
    </row>
    <row r="526" spans="2:46">
      <c r="B526" s="1" t="str">
        <f>IF(ISTEXT(EU_Extra!B505),EU_Extra!B505,"")</f>
        <v/>
      </c>
      <c r="C526" s="1" t="str">
        <f>IF(ISTEXT(EU_Extra!D505),EU_Extra!D505,"")</f>
        <v/>
      </c>
      <c r="D526" s="1" t="str">
        <f>IF(ISNUMBER(EU_Extra!#REF!),EU_Extra!#REF!,"")</f>
        <v/>
      </c>
      <c r="E526" s="1" t="str">
        <f>IF(ISNUMBER(EU_Extra!#REF!),EU_Extra!#REF!,"")</f>
        <v/>
      </c>
      <c r="F526" s="1" t="str">
        <f>IF(ISNUMBER(EU_Extra!#REF!),EU_Extra!#REF!,"")</f>
        <v/>
      </c>
      <c r="G526" s="1" t="str">
        <f>IF(ISNUMBER(EU_Extra!#REF!),EU_Extra!#REF!,"")</f>
        <v/>
      </c>
      <c r="H526" s="1" t="str">
        <f>IF(ISNUMBER(EU_Extra!#REF!),EU_Extra!#REF!,"")</f>
        <v/>
      </c>
      <c r="I526" s="1" t="str">
        <f>IF(ISNUMBER(EU_Extra!#REF!),EU_Extra!#REF!,"")</f>
        <v/>
      </c>
      <c r="J526" s="1" t="str">
        <f>IF(ISNUMBER(EU_Extra!#REF!),EU_Extra!#REF!,"")</f>
        <v/>
      </c>
      <c r="K526" s="1" t="str">
        <f>IF(ISNUMBER(EU_Extra!#REF!),EU_Extra!#REF!,"")</f>
        <v/>
      </c>
      <c r="L526" s="1" t="str">
        <f>IF(ISNUMBER(EU_Extra!#REF!),EU_Extra!#REF!,"")</f>
        <v/>
      </c>
      <c r="M526" s="1" t="str">
        <f>IF(ISNUMBER(EU_Extra!#REF!),EU_Extra!#REF!,"")</f>
        <v/>
      </c>
      <c r="N526" s="1" t="str">
        <f>IF(ISNUMBER(EU_Extra!#REF!),EU_Extra!#REF!,"")</f>
        <v/>
      </c>
      <c r="O526" s="1" t="str">
        <f>IF(ISNUMBER(EU_Extra!#REF!),EU_Extra!#REF!,"")</f>
        <v/>
      </c>
      <c r="P526" s="1" t="str">
        <f>IF(ISNUMBER(EU_Extra!#REF!),EU_Extra!#REF!,"")</f>
        <v/>
      </c>
      <c r="Q526" s="1" t="str">
        <f>IF(ISNUMBER(EU_Extra!V505),EU_Extra!V505,"")</f>
        <v/>
      </c>
      <c r="R526" s="1" t="str">
        <f>IF(ISNUMBER(EU_Extra!W505),EU_Extra!W505,"")</f>
        <v/>
      </c>
      <c r="S526" s="1" t="str">
        <f>IF(ISNUMBER(EU_Extra!X505),EU_Extra!X505,"")</f>
        <v/>
      </c>
      <c r="T526" s="1" t="str">
        <f>IF(ISNUMBER(EU_Extra!Y505),EU_Extra!Y505,"")</f>
        <v/>
      </c>
      <c r="U526" s="1" t="str">
        <f>IF(ISNUMBER(EU_Extra!Z505),EU_Extra!Z505,"")</f>
        <v/>
      </c>
      <c r="V526" s="1" t="str">
        <f>IF(ISNUMBER(EU_Extra!AA505),EU_Extra!AA505,"")</f>
        <v/>
      </c>
      <c r="W526" s="1" t="str">
        <f>IF(ISNUMBER(EU_Extra!AB505),EU_Extra!AB505,"")</f>
        <v/>
      </c>
      <c r="X526" s="1" t="str">
        <f>IF(ISNUMBER(EU_Extra!AC505),EU_Extra!AC505,"")</f>
        <v/>
      </c>
      <c r="Y526" s="1" t="str">
        <f>IF(ISNUMBER(EU_Extra!AD505),EU_Extra!AD505,"")</f>
        <v/>
      </c>
      <c r="AA526" s="1" t="str">
        <f>IF(ISNUMBER(EU_Extra!#REF!),EU_Extra!#REF!,"")</f>
        <v/>
      </c>
      <c r="AB526" s="1" t="str">
        <f>IF(ISNUMBER(EU_Extra!#REF!),EU_Extra!#REF!,"")</f>
        <v/>
      </c>
      <c r="AD526" s="1" t="str">
        <f>IF(ISNUMBER(EU_Extra!#REF!),EU_Extra!#REF!,"")</f>
        <v/>
      </c>
      <c r="AE526" s="3" t="str">
        <f t="shared" si="97"/>
        <v/>
      </c>
      <c r="AJ526" s="1" t="str">
        <f>IF(ISNUMBER(EU_Extra!#REF!),EU_Extra!#REF!,"")</f>
        <v/>
      </c>
      <c r="AK526" s="1" t="str">
        <f>IF(ISNUMBER(EU_Extra!#REF!),EU_Extra!#REF!,"")</f>
        <v/>
      </c>
      <c r="AP526" s="1" t="s">
        <v>583</v>
      </c>
      <c r="AQ526" s="1" t="s">
        <v>583</v>
      </c>
      <c r="AS526" s="1" t="s">
        <v>583</v>
      </c>
      <c r="AT526" s="1" t="s">
        <v>583</v>
      </c>
    </row>
    <row r="527" spans="2:46">
      <c r="B527" s="1" t="str">
        <f>IF(ISTEXT(EU_Extra!B506),EU_Extra!B506,"")</f>
        <v/>
      </c>
      <c r="C527" s="1" t="str">
        <f>IF(ISTEXT(EU_Extra!D506),EU_Extra!D506,"")</f>
        <v/>
      </c>
      <c r="D527" s="1" t="str">
        <f>IF(ISNUMBER(EU_Extra!#REF!),EU_Extra!#REF!,"")</f>
        <v/>
      </c>
      <c r="E527" s="1" t="str">
        <f>IF(ISNUMBER(EU_Extra!#REF!),EU_Extra!#REF!,"")</f>
        <v/>
      </c>
      <c r="F527" s="1" t="str">
        <f>IF(ISNUMBER(EU_Extra!#REF!),EU_Extra!#REF!,"")</f>
        <v/>
      </c>
      <c r="G527" s="1" t="str">
        <f>IF(ISNUMBER(EU_Extra!#REF!),EU_Extra!#REF!,"")</f>
        <v/>
      </c>
      <c r="H527" s="1" t="str">
        <f>IF(ISNUMBER(EU_Extra!#REF!),EU_Extra!#REF!,"")</f>
        <v/>
      </c>
      <c r="I527" s="1" t="str">
        <f>IF(ISNUMBER(EU_Extra!#REF!),EU_Extra!#REF!,"")</f>
        <v/>
      </c>
      <c r="J527" s="1" t="str">
        <f>IF(ISNUMBER(EU_Extra!#REF!),EU_Extra!#REF!,"")</f>
        <v/>
      </c>
      <c r="K527" s="1" t="str">
        <f>IF(ISNUMBER(EU_Extra!#REF!),EU_Extra!#REF!,"")</f>
        <v/>
      </c>
      <c r="L527" s="1" t="str">
        <f>IF(ISNUMBER(EU_Extra!#REF!),EU_Extra!#REF!,"")</f>
        <v/>
      </c>
      <c r="M527" s="1" t="str">
        <f>IF(ISNUMBER(EU_Extra!#REF!),EU_Extra!#REF!,"")</f>
        <v/>
      </c>
      <c r="N527" s="1" t="str">
        <f>IF(ISNUMBER(EU_Extra!#REF!),EU_Extra!#REF!,"")</f>
        <v/>
      </c>
      <c r="O527" s="1" t="str">
        <f>IF(ISNUMBER(EU_Extra!#REF!),EU_Extra!#REF!,"")</f>
        <v/>
      </c>
      <c r="P527" s="1" t="str">
        <f>IF(ISNUMBER(EU_Extra!#REF!),EU_Extra!#REF!,"")</f>
        <v/>
      </c>
      <c r="Q527" s="1" t="str">
        <f>IF(ISNUMBER(EU_Extra!V506),EU_Extra!V506,"")</f>
        <v/>
      </c>
      <c r="R527" s="1" t="str">
        <f>IF(ISNUMBER(EU_Extra!W506),EU_Extra!W506,"")</f>
        <v/>
      </c>
      <c r="S527" s="1" t="str">
        <f>IF(ISNUMBER(EU_Extra!X506),EU_Extra!X506,"")</f>
        <v/>
      </c>
      <c r="T527" s="1" t="str">
        <f>IF(ISNUMBER(EU_Extra!Y506),EU_Extra!Y506,"")</f>
        <v/>
      </c>
      <c r="U527" s="1" t="str">
        <f>IF(ISNUMBER(EU_Extra!Z506),EU_Extra!Z506,"")</f>
        <v/>
      </c>
      <c r="V527" s="1" t="str">
        <f>IF(ISNUMBER(EU_Extra!AA506),EU_Extra!AA506,"")</f>
        <v/>
      </c>
      <c r="W527" s="1" t="str">
        <f>IF(ISNUMBER(EU_Extra!AB506),EU_Extra!AB506,"")</f>
        <v/>
      </c>
      <c r="X527" s="1" t="str">
        <f>IF(ISNUMBER(EU_Extra!AC506),EU_Extra!AC506,"")</f>
        <v/>
      </c>
      <c r="Y527" s="1" t="str">
        <f>IF(ISNUMBER(EU_Extra!AD506),EU_Extra!AD506,"")</f>
        <v/>
      </c>
      <c r="AA527" s="1" t="str">
        <f>IF(ISNUMBER(EU_Extra!#REF!),EU_Extra!#REF!,"")</f>
        <v/>
      </c>
      <c r="AB527" s="1" t="str">
        <f>IF(ISNUMBER(EU_Extra!#REF!),EU_Extra!#REF!,"")</f>
        <v/>
      </c>
      <c r="AD527" s="1" t="str">
        <f>IF(ISNUMBER(EU_Extra!#REF!),EU_Extra!#REF!,"")</f>
        <v/>
      </c>
      <c r="AE527" s="3" t="str">
        <f t="shared" si="97"/>
        <v/>
      </c>
      <c r="AJ527" s="1" t="str">
        <f>IF(ISNUMBER(EU_Extra!#REF!),EU_Extra!#REF!,"")</f>
        <v/>
      </c>
      <c r="AK527" s="1" t="str">
        <f>IF(ISNUMBER(EU_Extra!#REF!),EU_Extra!#REF!,"")</f>
        <v/>
      </c>
      <c r="AP527" s="1" t="s">
        <v>583</v>
      </c>
      <c r="AQ527" s="1" t="s">
        <v>583</v>
      </c>
      <c r="AS527" s="1" t="s">
        <v>583</v>
      </c>
      <c r="AT527" s="1" t="s">
        <v>583</v>
      </c>
    </row>
    <row r="528" spans="2:46">
      <c r="B528" s="1" t="str">
        <f>IF(ISTEXT(EU_Extra!B507),EU_Extra!B507,"")</f>
        <v/>
      </c>
      <c r="C528" s="1" t="str">
        <f>IF(ISTEXT(EU_Extra!D507),EU_Extra!D507,"")</f>
        <v/>
      </c>
      <c r="D528" s="1" t="str">
        <f>IF(ISNUMBER(EU_Extra!#REF!),EU_Extra!#REF!,"")</f>
        <v/>
      </c>
      <c r="E528" s="1" t="str">
        <f>IF(ISNUMBER(EU_Extra!#REF!),EU_Extra!#REF!,"")</f>
        <v/>
      </c>
      <c r="F528" s="1" t="str">
        <f>IF(ISNUMBER(EU_Extra!#REF!),EU_Extra!#REF!,"")</f>
        <v/>
      </c>
      <c r="G528" s="1" t="str">
        <f>IF(ISNUMBER(EU_Extra!#REF!),EU_Extra!#REF!,"")</f>
        <v/>
      </c>
      <c r="H528" s="1" t="str">
        <f>IF(ISNUMBER(EU_Extra!#REF!),EU_Extra!#REF!,"")</f>
        <v/>
      </c>
      <c r="I528" s="1" t="str">
        <f>IF(ISNUMBER(EU_Extra!#REF!),EU_Extra!#REF!,"")</f>
        <v/>
      </c>
      <c r="J528" s="1" t="str">
        <f>IF(ISNUMBER(EU_Extra!#REF!),EU_Extra!#REF!,"")</f>
        <v/>
      </c>
      <c r="K528" s="1" t="str">
        <f>IF(ISNUMBER(EU_Extra!#REF!),EU_Extra!#REF!,"")</f>
        <v/>
      </c>
      <c r="L528" s="1" t="str">
        <f>IF(ISNUMBER(EU_Extra!#REF!),EU_Extra!#REF!,"")</f>
        <v/>
      </c>
      <c r="M528" s="1" t="str">
        <f>IF(ISNUMBER(EU_Extra!#REF!),EU_Extra!#REF!,"")</f>
        <v/>
      </c>
      <c r="N528" s="1" t="str">
        <f>IF(ISNUMBER(EU_Extra!#REF!),EU_Extra!#REF!,"")</f>
        <v/>
      </c>
      <c r="O528" s="1" t="str">
        <f>IF(ISNUMBER(EU_Extra!#REF!),EU_Extra!#REF!,"")</f>
        <v/>
      </c>
      <c r="P528" s="1" t="str">
        <f>IF(ISNUMBER(EU_Extra!#REF!),EU_Extra!#REF!,"")</f>
        <v/>
      </c>
      <c r="Q528" s="1" t="str">
        <f>IF(ISNUMBER(EU_Extra!V507),EU_Extra!V507,"")</f>
        <v/>
      </c>
      <c r="R528" s="1" t="str">
        <f>IF(ISNUMBER(EU_Extra!W507),EU_Extra!W507,"")</f>
        <v/>
      </c>
      <c r="S528" s="1" t="str">
        <f>IF(ISNUMBER(EU_Extra!X507),EU_Extra!X507,"")</f>
        <v/>
      </c>
      <c r="T528" s="1" t="str">
        <f>IF(ISNUMBER(EU_Extra!Y507),EU_Extra!Y507,"")</f>
        <v/>
      </c>
      <c r="U528" s="1" t="str">
        <f>IF(ISNUMBER(EU_Extra!Z507),EU_Extra!Z507,"")</f>
        <v/>
      </c>
      <c r="V528" s="1" t="str">
        <f>IF(ISNUMBER(EU_Extra!AA507),EU_Extra!AA507,"")</f>
        <v/>
      </c>
      <c r="W528" s="1" t="str">
        <f>IF(ISNUMBER(EU_Extra!AB507),EU_Extra!AB507,"")</f>
        <v/>
      </c>
      <c r="X528" s="1" t="str">
        <f>IF(ISNUMBER(EU_Extra!AC507),EU_Extra!AC507,"")</f>
        <v/>
      </c>
      <c r="Y528" s="1" t="str">
        <f>IF(ISNUMBER(EU_Extra!AD507),EU_Extra!AD507,"")</f>
        <v/>
      </c>
      <c r="AA528" s="1" t="str">
        <f>IF(ISNUMBER(EU_Extra!#REF!),EU_Extra!#REF!,"")</f>
        <v/>
      </c>
      <c r="AB528" s="1" t="str">
        <f>IF(ISNUMBER(EU_Extra!#REF!),EU_Extra!#REF!,"")</f>
        <v/>
      </c>
      <c r="AD528" s="1" t="str">
        <f>IF(ISNUMBER(EU_Extra!#REF!),EU_Extra!#REF!,"")</f>
        <v/>
      </c>
      <c r="AE528" s="3" t="str">
        <f t="shared" si="97"/>
        <v/>
      </c>
      <c r="AJ528" s="1" t="str">
        <f>IF(ISNUMBER(EU_Extra!#REF!),EU_Extra!#REF!,"")</f>
        <v/>
      </c>
      <c r="AK528" s="1" t="str">
        <f>IF(ISNUMBER(EU_Extra!#REF!),EU_Extra!#REF!,"")</f>
        <v/>
      </c>
      <c r="AP528" s="1" t="s">
        <v>583</v>
      </c>
      <c r="AQ528" s="1" t="s">
        <v>583</v>
      </c>
      <c r="AS528" s="1" t="s">
        <v>583</v>
      </c>
      <c r="AT528" s="1" t="s">
        <v>583</v>
      </c>
    </row>
    <row r="529" spans="2:46">
      <c r="B529" s="1" t="str">
        <f>IF(ISTEXT(EU_Extra!B508),EU_Extra!B508,"")</f>
        <v/>
      </c>
      <c r="C529" s="1" t="str">
        <f>IF(ISTEXT(EU_Extra!D508),EU_Extra!D508,"")</f>
        <v/>
      </c>
      <c r="D529" s="1" t="str">
        <f>IF(ISNUMBER(EU_Extra!#REF!),EU_Extra!#REF!,"")</f>
        <v/>
      </c>
      <c r="E529" s="1" t="str">
        <f>IF(ISNUMBER(EU_Extra!#REF!),EU_Extra!#REF!,"")</f>
        <v/>
      </c>
      <c r="F529" s="1" t="str">
        <f>IF(ISNUMBER(EU_Extra!#REF!),EU_Extra!#REF!,"")</f>
        <v/>
      </c>
      <c r="G529" s="1" t="str">
        <f>IF(ISNUMBER(EU_Extra!#REF!),EU_Extra!#REF!,"")</f>
        <v/>
      </c>
      <c r="H529" s="1" t="str">
        <f>IF(ISNUMBER(EU_Extra!#REF!),EU_Extra!#REF!,"")</f>
        <v/>
      </c>
      <c r="I529" s="1" t="str">
        <f>IF(ISNUMBER(EU_Extra!#REF!),EU_Extra!#REF!,"")</f>
        <v/>
      </c>
      <c r="J529" s="1" t="str">
        <f>IF(ISNUMBER(EU_Extra!#REF!),EU_Extra!#REF!,"")</f>
        <v/>
      </c>
      <c r="K529" s="1" t="str">
        <f>IF(ISNUMBER(EU_Extra!#REF!),EU_Extra!#REF!,"")</f>
        <v/>
      </c>
      <c r="L529" s="1" t="str">
        <f>IF(ISNUMBER(EU_Extra!#REF!),EU_Extra!#REF!,"")</f>
        <v/>
      </c>
      <c r="M529" s="1" t="str">
        <f>IF(ISNUMBER(EU_Extra!#REF!),EU_Extra!#REF!,"")</f>
        <v/>
      </c>
      <c r="N529" s="1" t="str">
        <f>IF(ISNUMBER(EU_Extra!#REF!),EU_Extra!#REF!,"")</f>
        <v/>
      </c>
      <c r="O529" s="1" t="str">
        <f>IF(ISNUMBER(EU_Extra!#REF!),EU_Extra!#REF!,"")</f>
        <v/>
      </c>
      <c r="P529" s="1" t="str">
        <f>IF(ISNUMBER(EU_Extra!#REF!),EU_Extra!#REF!,"")</f>
        <v/>
      </c>
      <c r="Q529" s="1" t="str">
        <f>IF(ISNUMBER(EU_Extra!V508),EU_Extra!V508,"")</f>
        <v/>
      </c>
      <c r="R529" s="1" t="str">
        <f>IF(ISNUMBER(EU_Extra!W508),EU_Extra!W508,"")</f>
        <v/>
      </c>
      <c r="S529" s="1" t="str">
        <f>IF(ISNUMBER(EU_Extra!X508),EU_Extra!X508,"")</f>
        <v/>
      </c>
      <c r="T529" s="1" t="str">
        <f>IF(ISNUMBER(EU_Extra!Y508),EU_Extra!Y508,"")</f>
        <v/>
      </c>
      <c r="U529" s="1" t="str">
        <f>IF(ISNUMBER(EU_Extra!Z508),EU_Extra!Z508,"")</f>
        <v/>
      </c>
      <c r="V529" s="1" t="str">
        <f>IF(ISNUMBER(EU_Extra!AA508),EU_Extra!AA508,"")</f>
        <v/>
      </c>
      <c r="W529" s="1" t="str">
        <f>IF(ISNUMBER(EU_Extra!AB508),EU_Extra!AB508,"")</f>
        <v/>
      </c>
      <c r="X529" s="1" t="str">
        <f>IF(ISNUMBER(EU_Extra!AC508),EU_Extra!AC508,"")</f>
        <v/>
      </c>
      <c r="Y529" s="1" t="str">
        <f>IF(ISNUMBER(EU_Extra!AD508),EU_Extra!AD508,"")</f>
        <v/>
      </c>
      <c r="AA529" s="1" t="str">
        <f>IF(ISNUMBER(EU_Extra!#REF!),EU_Extra!#REF!,"")</f>
        <v/>
      </c>
      <c r="AB529" s="1" t="str">
        <f>IF(ISNUMBER(EU_Extra!#REF!),EU_Extra!#REF!,"")</f>
        <v/>
      </c>
      <c r="AD529" s="1" t="str">
        <f>IF(ISNUMBER(EU_Extra!#REF!),EU_Extra!#REF!,"")</f>
        <v/>
      </c>
      <c r="AE529" s="3" t="str">
        <f t="shared" si="97"/>
        <v/>
      </c>
      <c r="AJ529" s="1" t="str">
        <f>IF(ISNUMBER(EU_Extra!#REF!),EU_Extra!#REF!,"")</f>
        <v/>
      </c>
      <c r="AK529" s="1" t="str">
        <f>IF(ISNUMBER(EU_Extra!#REF!),EU_Extra!#REF!,"")</f>
        <v/>
      </c>
      <c r="AP529" s="1" t="s">
        <v>583</v>
      </c>
      <c r="AQ529" s="1" t="s">
        <v>583</v>
      </c>
      <c r="AS529" s="1" t="s">
        <v>583</v>
      </c>
      <c r="AT529" s="1" t="s">
        <v>583</v>
      </c>
    </row>
    <row r="530" spans="2:46">
      <c r="B530" s="1" t="str">
        <f>IF(ISTEXT(EU_Extra!B509),EU_Extra!B509,"")</f>
        <v/>
      </c>
      <c r="C530" s="1" t="str">
        <f>IF(ISTEXT(EU_Extra!D509),EU_Extra!D509,"")</f>
        <v/>
      </c>
      <c r="D530" s="1" t="str">
        <f>IF(ISNUMBER(EU_Extra!#REF!),EU_Extra!#REF!,"")</f>
        <v/>
      </c>
      <c r="E530" s="1" t="str">
        <f>IF(ISNUMBER(EU_Extra!#REF!),EU_Extra!#REF!,"")</f>
        <v/>
      </c>
      <c r="F530" s="1" t="str">
        <f>IF(ISNUMBER(EU_Extra!#REF!),EU_Extra!#REF!,"")</f>
        <v/>
      </c>
      <c r="G530" s="1" t="str">
        <f>IF(ISNUMBER(EU_Extra!#REF!),EU_Extra!#REF!,"")</f>
        <v/>
      </c>
      <c r="H530" s="1" t="str">
        <f>IF(ISNUMBER(EU_Extra!#REF!),EU_Extra!#REF!,"")</f>
        <v/>
      </c>
      <c r="I530" s="1" t="str">
        <f>IF(ISNUMBER(EU_Extra!#REF!),EU_Extra!#REF!,"")</f>
        <v/>
      </c>
      <c r="J530" s="1" t="str">
        <f>IF(ISNUMBER(EU_Extra!#REF!),EU_Extra!#REF!,"")</f>
        <v/>
      </c>
      <c r="K530" s="1" t="str">
        <f>IF(ISNUMBER(EU_Extra!#REF!),EU_Extra!#REF!,"")</f>
        <v/>
      </c>
      <c r="L530" s="1" t="str">
        <f>IF(ISNUMBER(EU_Extra!#REF!),EU_Extra!#REF!,"")</f>
        <v/>
      </c>
      <c r="M530" s="1" t="str">
        <f>IF(ISNUMBER(EU_Extra!#REF!),EU_Extra!#REF!,"")</f>
        <v/>
      </c>
      <c r="N530" s="1" t="str">
        <f>IF(ISNUMBER(EU_Extra!#REF!),EU_Extra!#REF!,"")</f>
        <v/>
      </c>
      <c r="O530" s="1" t="str">
        <f>IF(ISNUMBER(EU_Extra!#REF!),EU_Extra!#REF!,"")</f>
        <v/>
      </c>
      <c r="P530" s="1" t="str">
        <f>IF(ISNUMBER(EU_Extra!#REF!),EU_Extra!#REF!,"")</f>
        <v/>
      </c>
      <c r="Q530" s="1" t="str">
        <f>IF(ISNUMBER(EU_Extra!V509),EU_Extra!V509,"")</f>
        <v/>
      </c>
      <c r="R530" s="1" t="str">
        <f>IF(ISNUMBER(EU_Extra!W509),EU_Extra!W509,"")</f>
        <v/>
      </c>
      <c r="S530" s="1" t="str">
        <f>IF(ISNUMBER(EU_Extra!X509),EU_Extra!X509,"")</f>
        <v/>
      </c>
      <c r="T530" s="1" t="str">
        <f>IF(ISNUMBER(EU_Extra!Y509),EU_Extra!Y509,"")</f>
        <v/>
      </c>
      <c r="U530" s="1" t="str">
        <f>IF(ISNUMBER(EU_Extra!Z509),EU_Extra!Z509,"")</f>
        <v/>
      </c>
      <c r="V530" s="1" t="str">
        <f>IF(ISNUMBER(EU_Extra!AA509),EU_Extra!AA509,"")</f>
        <v/>
      </c>
      <c r="W530" s="1" t="str">
        <f>IF(ISNUMBER(EU_Extra!AB509),EU_Extra!AB509,"")</f>
        <v/>
      </c>
      <c r="X530" s="1" t="str">
        <f>IF(ISNUMBER(EU_Extra!AC509),EU_Extra!AC509,"")</f>
        <v/>
      </c>
      <c r="Y530" s="1" t="str">
        <f>IF(ISNUMBER(EU_Extra!AD509),EU_Extra!AD509,"")</f>
        <v/>
      </c>
      <c r="AA530" s="1" t="str">
        <f>IF(ISNUMBER(EU_Extra!#REF!),EU_Extra!#REF!,"")</f>
        <v/>
      </c>
      <c r="AB530" s="1" t="str">
        <f>IF(ISNUMBER(EU_Extra!#REF!),EU_Extra!#REF!,"")</f>
        <v/>
      </c>
      <c r="AD530" s="1" t="str">
        <f>IF(ISNUMBER(EU_Extra!#REF!),EU_Extra!#REF!,"")</f>
        <v/>
      </c>
      <c r="AE530" s="3" t="str">
        <f t="shared" si="97"/>
        <v/>
      </c>
      <c r="AJ530" s="1" t="str">
        <f>IF(ISNUMBER(EU_Extra!#REF!),EU_Extra!#REF!,"")</f>
        <v/>
      </c>
      <c r="AK530" s="1" t="str">
        <f>IF(ISNUMBER(EU_Extra!#REF!),EU_Extra!#REF!,"")</f>
        <v/>
      </c>
      <c r="AP530" s="1" t="s">
        <v>583</v>
      </c>
      <c r="AQ530" s="1" t="s">
        <v>583</v>
      </c>
      <c r="AS530" s="1" t="s">
        <v>583</v>
      </c>
      <c r="AT530" s="1" t="s">
        <v>583</v>
      </c>
    </row>
    <row r="531" spans="2:46">
      <c r="B531" s="1" t="str">
        <f>IF(ISTEXT(EU_Extra!B510),EU_Extra!B510,"")</f>
        <v/>
      </c>
      <c r="C531" s="1" t="str">
        <f>IF(ISTEXT(EU_Extra!D510),EU_Extra!D510,"")</f>
        <v/>
      </c>
      <c r="D531" s="1" t="str">
        <f>IF(ISNUMBER(EU_Extra!#REF!),EU_Extra!#REF!,"")</f>
        <v/>
      </c>
      <c r="E531" s="1" t="str">
        <f>IF(ISNUMBER(EU_Extra!#REF!),EU_Extra!#REF!,"")</f>
        <v/>
      </c>
      <c r="F531" s="1" t="str">
        <f>IF(ISNUMBER(EU_Extra!#REF!),EU_Extra!#REF!,"")</f>
        <v/>
      </c>
      <c r="G531" s="1" t="str">
        <f>IF(ISNUMBER(EU_Extra!#REF!),EU_Extra!#REF!,"")</f>
        <v/>
      </c>
      <c r="H531" s="1" t="str">
        <f>IF(ISNUMBER(EU_Extra!#REF!),EU_Extra!#REF!,"")</f>
        <v/>
      </c>
      <c r="I531" s="1" t="str">
        <f>IF(ISNUMBER(EU_Extra!#REF!),EU_Extra!#REF!,"")</f>
        <v/>
      </c>
      <c r="J531" s="1" t="str">
        <f>IF(ISNUMBER(EU_Extra!#REF!),EU_Extra!#REF!,"")</f>
        <v/>
      </c>
      <c r="K531" s="1" t="str">
        <f>IF(ISNUMBER(EU_Extra!#REF!),EU_Extra!#REF!,"")</f>
        <v/>
      </c>
      <c r="L531" s="1" t="str">
        <f>IF(ISNUMBER(EU_Extra!#REF!),EU_Extra!#REF!,"")</f>
        <v/>
      </c>
      <c r="M531" s="1" t="str">
        <f>IF(ISNUMBER(EU_Extra!#REF!),EU_Extra!#REF!,"")</f>
        <v/>
      </c>
      <c r="N531" s="1" t="str">
        <f>IF(ISNUMBER(EU_Extra!#REF!),EU_Extra!#REF!,"")</f>
        <v/>
      </c>
      <c r="O531" s="1" t="str">
        <f>IF(ISNUMBER(EU_Extra!#REF!),EU_Extra!#REF!,"")</f>
        <v/>
      </c>
      <c r="P531" s="1" t="str">
        <f>IF(ISNUMBER(EU_Extra!#REF!),EU_Extra!#REF!,"")</f>
        <v/>
      </c>
      <c r="Q531" s="1" t="str">
        <f>IF(ISNUMBER(EU_Extra!V510),EU_Extra!V510,"")</f>
        <v/>
      </c>
      <c r="R531" s="1" t="str">
        <f>IF(ISNUMBER(EU_Extra!W510),EU_Extra!W510,"")</f>
        <v/>
      </c>
      <c r="S531" s="1" t="str">
        <f>IF(ISNUMBER(EU_Extra!X510),EU_Extra!X510,"")</f>
        <v/>
      </c>
      <c r="T531" s="1" t="str">
        <f>IF(ISNUMBER(EU_Extra!Y510),EU_Extra!Y510,"")</f>
        <v/>
      </c>
      <c r="U531" s="1" t="str">
        <f>IF(ISNUMBER(EU_Extra!Z510),EU_Extra!Z510,"")</f>
        <v/>
      </c>
      <c r="V531" s="1" t="str">
        <f>IF(ISNUMBER(EU_Extra!AA510),EU_Extra!AA510,"")</f>
        <v/>
      </c>
      <c r="W531" s="1" t="str">
        <f>IF(ISNUMBER(EU_Extra!AB510),EU_Extra!AB510,"")</f>
        <v/>
      </c>
      <c r="X531" s="1" t="str">
        <f>IF(ISNUMBER(EU_Extra!AC510),EU_Extra!AC510,"")</f>
        <v/>
      </c>
      <c r="Y531" s="1" t="str">
        <f>IF(ISNUMBER(EU_Extra!AD510),EU_Extra!AD510,"")</f>
        <v/>
      </c>
      <c r="AA531" s="1" t="str">
        <f>IF(ISNUMBER(EU_Extra!#REF!),EU_Extra!#REF!,"")</f>
        <v/>
      </c>
      <c r="AB531" s="1" t="str">
        <f>IF(ISNUMBER(EU_Extra!#REF!),EU_Extra!#REF!,"")</f>
        <v/>
      </c>
      <c r="AD531" s="1" t="str">
        <f>IF(ISNUMBER(EU_Extra!#REF!),EU_Extra!#REF!,"")</f>
        <v/>
      </c>
      <c r="AE531" s="3" t="str">
        <f t="shared" si="97"/>
        <v/>
      </c>
      <c r="AJ531" s="1" t="str">
        <f>IF(ISNUMBER(EU_Extra!#REF!),EU_Extra!#REF!,"")</f>
        <v/>
      </c>
      <c r="AK531" s="1" t="str">
        <f>IF(ISNUMBER(EU_Extra!#REF!),EU_Extra!#REF!,"")</f>
        <v/>
      </c>
      <c r="AP531" s="1" t="s">
        <v>583</v>
      </c>
      <c r="AQ531" s="1" t="s">
        <v>583</v>
      </c>
      <c r="AS531" s="1" t="s">
        <v>583</v>
      </c>
      <c r="AT531" s="1" t="s">
        <v>583</v>
      </c>
    </row>
    <row r="532" spans="2:46">
      <c r="B532" s="1" t="str">
        <f>IF(ISTEXT(EU_Extra!B511),EU_Extra!B511,"")</f>
        <v/>
      </c>
      <c r="C532" s="1" t="str">
        <f>IF(ISTEXT(EU_Extra!D511),EU_Extra!D511,"")</f>
        <v/>
      </c>
      <c r="D532" s="1" t="str">
        <f>IF(ISNUMBER(EU_Extra!#REF!),EU_Extra!#REF!,"")</f>
        <v/>
      </c>
      <c r="E532" s="1" t="str">
        <f>IF(ISNUMBER(EU_Extra!#REF!),EU_Extra!#REF!,"")</f>
        <v/>
      </c>
      <c r="F532" s="1" t="str">
        <f>IF(ISNUMBER(EU_Extra!#REF!),EU_Extra!#REF!,"")</f>
        <v/>
      </c>
      <c r="G532" s="1" t="str">
        <f>IF(ISNUMBER(EU_Extra!#REF!),EU_Extra!#REF!,"")</f>
        <v/>
      </c>
      <c r="H532" s="1" t="str">
        <f>IF(ISNUMBER(EU_Extra!#REF!),EU_Extra!#REF!,"")</f>
        <v/>
      </c>
      <c r="I532" s="1" t="str">
        <f>IF(ISNUMBER(EU_Extra!#REF!),EU_Extra!#REF!,"")</f>
        <v/>
      </c>
      <c r="J532" s="1" t="str">
        <f>IF(ISNUMBER(EU_Extra!#REF!),EU_Extra!#REF!,"")</f>
        <v/>
      </c>
      <c r="K532" s="1" t="str">
        <f>IF(ISNUMBER(EU_Extra!#REF!),EU_Extra!#REF!,"")</f>
        <v/>
      </c>
      <c r="L532" s="1" t="str">
        <f>IF(ISNUMBER(EU_Extra!#REF!),EU_Extra!#REF!,"")</f>
        <v/>
      </c>
      <c r="M532" s="1" t="str">
        <f>IF(ISNUMBER(EU_Extra!#REF!),EU_Extra!#REF!,"")</f>
        <v/>
      </c>
      <c r="N532" s="1" t="str">
        <f>IF(ISNUMBER(EU_Extra!#REF!),EU_Extra!#REF!,"")</f>
        <v/>
      </c>
      <c r="O532" s="1" t="str">
        <f>IF(ISNUMBER(EU_Extra!#REF!),EU_Extra!#REF!,"")</f>
        <v/>
      </c>
      <c r="P532" s="1" t="str">
        <f>IF(ISNUMBER(EU_Extra!#REF!),EU_Extra!#REF!,"")</f>
        <v/>
      </c>
      <c r="Q532" s="1" t="str">
        <f>IF(ISNUMBER(EU_Extra!V511),EU_Extra!V511,"")</f>
        <v/>
      </c>
      <c r="R532" s="1" t="str">
        <f>IF(ISNUMBER(EU_Extra!W511),EU_Extra!W511,"")</f>
        <v/>
      </c>
      <c r="S532" s="1" t="str">
        <f>IF(ISNUMBER(EU_Extra!X511),EU_Extra!X511,"")</f>
        <v/>
      </c>
      <c r="T532" s="1" t="str">
        <f>IF(ISNUMBER(EU_Extra!Y511),EU_Extra!Y511,"")</f>
        <v/>
      </c>
      <c r="U532" s="1" t="str">
        <f>IF(ISNUMBER(EU_Extra!Z511),EU_Extra!Z511,"")</f>
        <v/>
      </c>
      <c r="V532" s="1" t="str">
        <f>IF(ISNUMBER(EU_Extra!AA511),EU_Extra!AA511,"")</f>
        <v/>
      </c>
      <c r="W532" s="1" t="str">
        <f>IF(ISNUMBER(EU_Extra!AB511),EU_Extra!AB511,"")</f>
        <v/>
      </c>
      <c r="X532" s="1" t="str">
        <f>IF(ISNUMBER(EU_Extra!AC511),EU_Extra!AC511,"")</f>
        <v/>
      </c>
      <c r="Y532" s="1" t="str">
        <f>IF(ISNUMBER(EU_Extra!AD511),EU_Extra!AD511,"")</f>
        <v/>
      </c>
      <c r="AA532" s="1" t="str">
        <f>IF(ISNUMBER(EU_Extra!#REF!),EU_Extra!#REF!,"")</f>
        <v/>
      </c>
      <c r="AB532" s="1" t="str">
        <f>IF(ISNUMBER(EU_Extra!#REF!),EU_Extra!#REF!,"")</f>
        <v/>
      </c>
      <c r="AD532" s="1" t="str">
        <f>IF(ISNUMBER(EU_Extra!#REF!),EU_Extra!#REF!,"")</f>
        <v/>
      </c>
      <c r="AE532" s="3" t="str">
        <f t="shared" si="97"/>
        <v/>
      </c>
      <c r="AJ532" s="1" t="str">
        <f>IF(ISNUMBER(EU_Extra!#REF!),EU_Extra!#REF!,"")</f>
        <v/>
      </c>
      <c r="AK532" s="1" t="str">
        <f>IF(ISNUMBER(EU_Extra!#REF!),EU_Extra!#REF!,"")</f>
        <v/>
      </c>
      <c r="AP532" s="1" t="s">
        <v>583</v>
      </c>
      <c r="AQ532" s="1" t="s">
        <v>583</v>
      </c>
      <c r="AS532" s="1" t="s">
        <v>583</v>
      </c>
      <c r="AT532" s="1" t="s">
        <v>583</v>
      </c>
    </row>
    <row r="533" spans="2:46">
      <c r="B533" s="1" t="str">
        <f>IF(ISTEXT(EU_Extra!B512),EU_Extra!B512,"")</f>
        <v/>
      </c>
      <c r="C533" s="1" t="str">
        <f>IF(ISTEXT(EU_Extra!D512),EU_Extra!D512,"")</f>
        <v/>
      </c>
      <c r="D533" s="1" t="str">
        <f>IF(ISNUMBER(EU_Extra!#REF!),EU_Extra!#REF!,"")</f>
        <v/>
      </c>
      <c r="E533" s="1" t="str">
        <f>IF(ISNUMBER(EU_Extra!#REF!),EU_Extra!#REF!,"")</f>
        <v/>
      </c>
      <c r="F533" s="1" t="str">
        <f>IF(ISNUMBER(EU_Extra!#REF!),EU_Extra!#REF!,"")</f>
        <v/>
      </c>
      <c r="G533" s="1" t="str">
        <f>IF(ISNUMBER(EU_Extra!#REF!),EU_Extra!#REF!,"")</f>
        <v/>
      </c>
      <c r="H533" s="1" t="str">
        <f>IF(ISNUMBER(EU_Extra!#REF!),EU_Extra!#REF!,"")</f>
        <v/>
      </c>
      <c r="I533" s="1" t="str">
        <f>IF(ISNUMBER(EU_Extra!#REF!),EU_Extra!#REF!,"")</f>
        <v/>
      </c>
      <c r="J533" s="1" t="str">
        <f>IF(ISNUMBER(EU_Extra!#REF!),EU_Extra!#REF!,"")</f>
        <v/>
      </c>
      <c r="K533" s="1" t="str">
        <f>IF(ISNUMBER(EU_Extra!#REF!),EU_Extra!#REF!,"")</f>
        <v/>
      </c>
      <c r="L533" s="1" t="str">
        <f>IF(ISNUMBER(EU_Extra!#REF!),EU_Extra!#REF!,"")</f>
        <v/>
      </c>
      <c r="M533" s="1" t="str">
        <f>IF(ISNUMBER(EU_Extra!#REF!),EU_Extra!#REF!,"")</f>
        <v/>
      </c>
      <c r="N533" s="1" t="str">
        <f>IF(ISNUMBER(EU_Extra!#REF!),EU_Extra!#REF!,"")</f>
        <v/>
      </c>
      <c r="O533" s="1" t="str">
        <f>IF(ISNUMBER(EU_Extra!#REF!),EU_Extra!#REF!,"")</f>
        <v/>
      </c>
      <c r="P533" s="1" t="str">
        <f>IF(ISNUMBER(EU_Extra!#REF!),EU_Extra!#REF!,"")</f>
        <v/>
      </c>
      <c r="Q533" s="1" t="str">
        <f>IF(ISNUMBER(EU_Extra!V512),EU_Extra!V512,"")</f>
        <v/>
      </c>
      <c r="R533" s="1" t="str">
        <f>IF(ISNUMBER(EU_Extra!W512),EU_Extra!W512,"")</f>
        <v/>
      </c>
      <c r="S533" s="1" t="str">
        <f>IF(ISNUMBER(EU_Extra!X512),EU_Extra!X512,"")</f>
        <v/>
      </c>
      <c r="T533" s="1" t="str">
        <f>IF(ISNUMBER(EU_Extra!Y512),EU_Extra!Y512,"")</f>
        <v/>
      </c>
      <c r="U533" s="1" t="str">
        <f>IF(ISNUMBER(EU_Extra!Z512),EU_Extra!Z512,"")</f>
        <v/>
      </c>
      <c r="V533" s="1" t="str">
        <f>IF(ISNUMBER(EU_Extra!AA512),EU_Extra!AA512,"")</f>
        <v/>
      </c>
      <c r="W533" s="1" t="str">
        <f>IF(ISNUMBER(EU_Extra!AB512),EU_Extra!AB512,"")</f>
        <v/>
      </c>
      <c r="X533" s="1" t="str">
        <f>IF(ISNUMBER(EU_Extra!AC512),EU_Extra!AC512,"")</f>
        <v/>
      </c>
      <c r="Y533" s="1" t="str">
        <f>IF(ISNUMBER(EU_Extra!AD512),EU_Extra!AD512,"")</f>
        <v/>
      </c>
      <c r="AA533" s="1" t="str">
        <f>IF(ISNUMBER(EU_Extra!#REF!),EU_Extra!#REF!,"")</f>
        <v/>
      </c>
      <c r="AB533" s="1" t="str">
        <f>IF(ISNUMBER(EU_Extra!#REF!),EU_Extra!#REF!,"")</f>
        <v/>
      </c>
      <c r="AD533" s="1" t="str">
        <f>IF(ISNUMBER(EU_Extra!#REF!),EU_Extra!#REF!,"")</f>
        <v/>
      </c>
      <c r="AE533" s="3" t="str">
        <f t="shared" si="97"/>
        <v/>
      </c>
      <c r="AJ533" s="1" t="str">
        <f>IF(ISNUMBER(EU_Extra!#REF!),EU_Extra!#REF!,"")</f>
        <v/>
      </c>
      <c r="AK533" s="1" t="str">
        <f>IF(ISNUMBER(EU_Extra!#REF!),EU_Extra!#REF!,"")</f>
        <v/>
      </c>
      <c r="AP533" s="1" t="s">
        <v>583</v>
      </c>
      <c r="AQ533" s="1" t="s">
        <v>583</v>
      </c>
      <c r="AS533" s="1" t="s">
        <v>583</v>
      </c>
      <c r="AT533" s="1" t="s">
        <v>583</v>
      </c>
    </row>
    <row r="534" spans="2:46">
      <c r="B534" s="1" t="str">
        <f>IF(ISTEXT(EU_Extra!B513),EU_Extra!B513,"")</f>
        <v/>
      </c>
      <c r="C534" s="1" t="str">
        <f>IF(ISTEXT(EU_Extra!D513),EU_Extra!D513,"")</f>
        <v/>
      </c>
      <c r="D534" s="1" t="str">
        <f>IF(ISNUMBER(EU_Extra!#REF!),EU_Extra!#REF!,"")</f>
        <v/>
      </c>
      <c r="E534" s="1" t="str">
        <f>IF(ISNUMBER(EU_Extra!#REF!),EU_Extra!#REF!,"")</f>
        <v/>
      </c>
      <c r="F534" s="1" t="str">
        <f>IF(ISNUMBER(EU_Extra!#REF!),EU_Extra!#REF!,"")</f>
        <v/>
      </c>
      <c r="G534" s="1" t="str">
        <f>IF(ISNUMBER(EU_Extra!#REF!),EU_Extra!#REF!,"")</f>
        <v/>
      </c>
      <c r="H534" s="1" t="str">
        <f>IF(ISNUMBER(EU_Extra!#REF!),EU_Extra!#REF!,"")</f>
        <v/>
      </c>
      <c r="I534" s="1" t="str">
        <f>IF(ISNUMBER(EU_Extra!#REF!),EU_Extra!#REF!,"")</f>
        <v/>
      </c>
      <c r="J534" s="1" t="str">
        <f>IF(ISNUMBER(EU_Extra!#REF!),EU_Extra!#REF!,"")</f>
        <v/>
      </c>
      <c r="K534" s="1" t="str">
        <f>IF(ISNUMBER(EU_Extra!#REF!),EU_Extra!#REF!,"")</f>
        <v/>
      </c>
      <c r="L534" s="1" t="str">
        <f>IF(ISNUMBER(EU_Extra!#REF!),EU_Extra!#REF!,"")</f>
        <v/>
      </c>
      <c r="M534" s="1" t="str">
        <f>IF(ISNUMBER(EU_Extra!#REF!),EU_Extra!#REF!,"")</f>
        <v/>
      </c>
      <c r="N534" s="1" t="str">
        <f>IF(ISNUMBER(EU_Extra!#REF!),EU_Extra!#REF!,"")</f>
        <v/>
      </c>
      <c r="O534" s="1" t="str">
        <f>IF(ISNUMBER(EU_Extra!#REF!),EU_Extra!#REF!,"")</f>
        <v/>
      </c>
      <c r="P534" s="1" t="str">
        <f>IF(ISNUMBER(EU_Extra!#REF!),EU_Extra!#REF!,"")</f>
        <v/>
      </c>
      <c r="Q534" s="1" t="str">
        <f>IF(ISNUMBER(EU_Extra!V513),EU_Extra!V513,"")</f>
        <v/>
      </c>
      <c r="R534" s="1" t="str">
        <f>IF(ISNUMBER(EU_Extra!W513),EU_Extra!W513,"")</f>
        <v/>
      </c>
      <c r="S534" s="1" t="str">
        <f>IF(ISNUMBER(EU_Extra!X513),EU_Extra!X513,"")</f>
        <v/>
      </c>
      <c r="T534" s="1" t="str">
        <f>IF(ISNUMBER(EU_Extra!Y513),EU_Extra!Y513,"")</f>
        <v/>
      </c>
      <c r="U534" s="1" t="str">
        <f>IF(ISNUMBER(EU_Extra!Z513),EU_Extra!Z513,"")</f>
        <v/>
      </c>
      <c r="V534" s="1" t="str">
        <f>IF(ISNUMBER(EU_Extra!AA513),EU_Extra!AA513,"")</f>
        <v/>
      </c>
      <c r="W534" s="1" t="str">
        <f>IF(ISNUMBER(EU_Extra!AB513),EU_Extra!AB513,"")</f>
        <v/>
      </c>
      <c r="X534" s="1" t="str">
        <f>IF(ISNUMBER(EU_Extra!AC513),EU_Extra!AC513,"")</f>
        <v/>
      </c>
      <c r="Y534" s="1" t="str">
        <f>IF(ISNUMBER(EU_Extra!AD513),EU_Extra!AD513,"")</f>
        <v/>
      </c>
      <c r="AA534" s="1" t="str">
        <f>IF(ISNUMBER(EU_Extra!#REF!),EU_Extra!#REF!,"")</f>
        <v/>
      </c>
      <c r="AB534" s="1" t="str">
        <f>IF(ISNUMBER(EU_Extra!#REF!),EU_Extra!#REF!,"")</f>
        <v/>
      </c>
      <c r="AD534" s="1" t="str">
        <f>IF(ISNUMBER(EU_Extra!#REF!),EU_Extra!#REF!,"")</f>
        <v/>
      </c>
      <c r="AE534" s="3" t="str">
        <f t="shared" si="97"/>
        <v/>
      </c>
      <c r="AJ534" s="1" t="str">
        <f>IF(ISNUMBER(EU_Extra!#REF!),EU_Extra!#REF!,"")</f>
        <v/>
      </c>
      <c r="AK534" s="1" t="str">
        <f>IF(ISNUMBER(EU_Extra!#REF!),EU_Extra!#REF!,"")</f>
        <v/>
      </c>
      <c r="AP534" s="1" t="s">
        <v>583</v>
      </c>
      <c r="AQ534" s="1" t="s">
        <v>583</v>
      </c>
      <c r="AS534" s="1" t="s">
        <v>583</v>
      </c>
      <c r="AT534" s="1" t="s">
        <v>583</v>
      </c>
    </row>
    <row r="535" spans="2:46">
      <c r="B535" s="1" t="str">
        <f>IF(ISTEXT(EU_Extra!B514),EU_Extra!B514,"")</f>
        <v/>
      </c>
      <c r="C535" s="1" t="str">
        <f>IF(ISTEXT(EU_Extra!D514),EU_Extra!D514,"")</f>
        <v/>
      </c>
      <c r="D535" s="1" t="str">
        <f>IF(ISNUMBER(EU_Extra!#REF!),EU_Extra!#REF!,"")</f>
        <v/>
      </c>
      <c r="E535" s="1" t="str">
        <f>IF(ISNUMBER(EU_Extra!#REF!),EU_Extra!#REF!,"")</f>
        <v/>
      </c>
      <c r="F535" s="1" t="str">
        <f>IF(ISNUMBER(EU_Extra!#REF!),EU_Extra!#REF!,"")</f>
        <v/>
      </c>
      <c r="G535" s="1" t="str">
        <f>IF(ISNUMBER(EU_Extra!#REF!),EU_Extra!#REF!,"")</f>
        <v/>
      </c>
      <c r="H535" s="1" t="str">
        <f>IF(ISNUMBER(EU_Extra!#REF!),EU_Extra!#REF!,"")</f>
        <v/>
      </c>
      <c r="I535" s="1" t="str">
        <f>IF(ISNUMBER(EU_Extra!#REF!),EU_Extra!#REF!,"")</f>
        <v/>
      </c>
      <c r="J535" s="1" t="str">
        <f>IF(ISNUMBER(EU_Extra!#REF!),EU_Extra!#REF!,"")</f>
        <v/>
      </c>
      <c r="K535" s="1" t="str">
        <f>IF(ISNUMBER(EU_Extra!#REF!),EU_Extra!#REF!,"")</f>
        <v/>
      </c>
      <c r="L535" s="1" t="str">
        <f>IF(ISNUMBER(EU_Extra!#REF!),EU_Extra!#REF!,"")</f>
        <v/>
      </c>
      <c r="M535" s="1" t="str">
        <f>IF(ISNUMBER(EU_Extra!#REF!),EU_Extra!#REF!,"")</f>
        <v/>
      </c>
      <c r="N535" s="1" t="str">
        <f>IF(ISNUMBER(EU_Extra!#REF!),EU_Extra!#REF!,"")</f>
        <v/>
      </c>
      <c r="O535" s="1" t="str">
        <f>IF(ISNUMBER(EU_Extra!#REF!),EU_Extra!#REF!,"")</f>
        <v/>
      </c>
      <c r="P535" s="1" t="str">
        <f>IF(ISNUMBER(EU_Extra!#REF!),EU_Extra!#REF!,"")</f>
        <v/>
      </c>
      <c r="Q535" s="1" t="str">
        <f>IF(ISNUMBER(EU_Extra!V514),EU_Extra!V514,"")</f>
        <v/>
      </c>
      <c r="R535" s="1" t="str">
        <f>IF(ISNUMBER(EU_Extra!W514),EU_Extra!W514,"")</f>
        <v/>
      </c>
      <c r="S535" s="1" t="str">
        <f>IF(ISNUMBER(EU_Extra!X514),EU_Extra!X514,"")</f>
        <v/>
      </c>
      <c r="T535" s="1" t="str">
        <f>IF(ISNUMBER(EU_Extra!Y514),EU_Extra!Y514,"")</f>
        <v/>
      </c>
      <c r="U535" s="1" t="str">
        <f>IF(ISNUMBER(EU_Extra!Z514),EU_Extra!Z514,"")</f>
        <v/>
      </c>
      <c r="V535" s="1" t="str">
        <f>IF(ISNUMBER(EU_Extra!AA514),EU_Extra!AA514,"")</f>
        <v/>
      </c>
      <c r="W535" s="1" t="str">
        <f>IF(ISNUMBER(EU_Extra!AB514),EU_Extra!AB514,"")</f>
        <v/>
      </c>
      <c r="X535" s="1" t="str">
        <f>IF(ISNUMBER(EU_Extra!AC514),EU_Extra!AC514,"")</f>
        <v/>
      </c>
      <c r="Y535" s="1" t="str">
        <f>IF(ISNUMBER(EU_Extra!AD514),EU_Extra!AD514,"")</f>
        <v/>
      </c>
      <c r="AA535" s="1" t="str">
        <f>IF(ISNUMBER(EU_Extra!#REF!),EU_Extra!#REF!,"")</f>
        <v/>
      </c>
      <c r="AB535" s="1" t="str">
        <f>IF(ISNUMBER(EU_Extra!#REF!),EU_Extra!#REF!,"")</f>
        <v/>
      </c>
      <c r="AD535" s="1" t="str">
        <f>IF(ISNUMBER(EU_Extra!#REF!),EU_Extra!#REF!,"")</f>
        <v/>
      </c>
      <c r="AE535" s="3" t="str">
        <f t="shared" si="97"/>
        <v/>
      </c>
      <c r="AJ535" s="1" t="str">
        <f>IF(ISNUMBER(EU_Extra!#REF!),EU_Extra!#REF!,"")</f>
        <v/>
      </c>
      <c r="AK535" s="1" t="str">
        <f>IF(ISNUMBER(EU_Extra!#REF!),EU_Extra!#REF!,"")</f>
        <v/>
      </c>
      <c r="AP535" s="1" t="s">
        <v>583</v>
      </c>
      <c r="AQ535" s="1" t="s">
        <v>583</v>
      </c>
      <c r="AS535" s="1" t="s">
        <v>583</v>
      </c>
      <c r="AT535" s="1" t="s">
        <v>583</v>
      </c>
    </row>
    <row r="536" spans="2:46">
      <c r="B536" s="1" t="str">
        <f>IF(ISTEXT(EU_Extra!B515),EU_Extra!B515,"")</f>
        <v/>
      </c>
      <c r="C536" s="1" t="str">
        <f>IF(ISTEXT(EU_Extra!D515),EU_Extra!D515,"")</f>
        <v/>
      </c>
      <c r="D536" s="1" t="str">
        <f>IF(ISNUMBER(EU_Extra!#REF!),EU_Extra!#REF!,"")</f>
        <v/>
      </c>
      <c r="E536" s="1" t="str">
        <f>IF(ISNUMBER(EU_Extra!#REF!),EU_Extra!#REF!,"")</f>
        <v/>
      </c>
      <c r="F536" s="1" t="str">
        <f>IF(ISNUMBER(EU_Extra!#REF!),EU_Extra!#REF!,"")</f>
        <v/>
      </c>
      <c r="G536" s="1" t="str">
        <f>IF(ISNUMBER(EU_Extra!#REF!),EU_Extra!#REF!,"")</f>
        <v/>
      </c>
      <c r="H536" s="1" t="str">
        <f>IF(ISNUMBER(EU_Extra!#REF!),EU_Extra!#REF!,"")</f>
        <v/>
      </c>
      <c r="I536" s="1" t="str">
        <f>IF(ISNUMBER(EU_Extra!#REF!),EU_Extra!#REF!,"")</f>
        <v/>
      </c>
      <c r="J536" s="1" t="str">
        <f>IF(ISNUMBER(EU_Extra!#REF!),EU_Extra!#REF!,"")</f>
        <v/>
      </c>
      <c r="K536" s="1" t="str">
        <f>IF(ISNUMBER(EU_Extra!#REF!),EU_Extra!#REF!,"")</f>
        <v/>
      </c>
      <c r="L536" s="1" t="str">
        <f>IF(ISNUMBER(EU_Extra!#REF!),EU_Extra!#REF!,"")</f>
        <v/>
      </c>
      <c r="M536" s="1" t="str">
        <f>IF(ISNUMBER(EU_Extra!#REF!),EU_Extra!#REF!,"")</f>
        <v/>
      </c>
      <c r="N536" s="1" t="str">
        <f>IF(ISNUMBER(EU_Extra!#REF!),EU_Extra!#REF!,"")</f>
        <v/>
      </c>
      <c r="O536" s="1" t="str">
        <f>IF(ISNUMBER(EU_Extra!#REF!),EU_Extra!#REF!,"")</f>
        <v/>
      </c>
      <c r="P536" s="1" t="str">
        <f>IF(ISNUMBER(EU_Extra!#REF!),EU_Extra!#REF!,"")</f>
        <v/>
      </c>
      <c r="Q536" s="1" t="str">
        <f>IF(ISNUMBER(EU_Extra!V515),EU_Extra!V515,"")</f>
        <v/>
      </c>
      <c r="R536" s="1" t="str">
        <f>IF(ISNUMBER(EU_Extra!W515),EU_Extra!W515,"")</f>
        <v/>
      </c>
      <c r="S536" s="1" t="str">
        <f>IF(ISNUMBER(EU_Extra!X515),EU_Extra!X515,"")</f>
        <v/>
      </c>
      <c r="T536" s="1" t="str">
        <f>IF(ISNUMBER(EU_Extra!Y515),EU_Extra!Y515,"")</f>
        <v/>
      </c>
      <c r="U536" s="1" t="str">
        <f>IF(ISNUMBER(EU_Extra!Z515),EU_Extra!Z515,"")</f>
        <v/>
      </c>
      <c r="V536" s="1" t="str">
        <f>IF(ISNUMBER(EU_Extra!AA515),EU_Extra!AA515,"")</f>
        <v/>
      </c>
      <c r="W536" s="1" t="str">
        <f>IF(ISNUMBER(EU_Extra!AB515),EU_Extra!AB515,"")</f>
        <v/>
      </c>
      <c r="X536" s="1" t="str">
        <f>IF(ISNUMBER(EU_Extra!AC515),EU_Extra!AC515,"")</f>
        <v/>
      </c>
      <c r="Y536" s="1" t="str">
        <f>IF(ISNUMBER(EU_Extra!AD515),EU_Extra!AD515,"")</f>
        <v/>
      </c>
      <c r="AA536" s="1" t="str">
        <f>IF(ISNUMBER(EU_Extra!#REF!),EU_Extra!#REF!,"")</f>
        <v/>
      </c>
      <c r="AB536" s="1" t="str">
        <f>IF(ISNUMBER(EU_Extra!#REF!),EU_Extra!#REF!,"")</f>
        <v/>
      </c>
      <c r="AD536" s="1" t="str">
        <f>IF(ISNUMBER(EU_Extra!#REF!),EU_Extra!#REF!,"")</f>
        <v/>
      </c>
      <c r="AE536" s="3" t="str">
        <f t="shared" si="97"/>
        <v/>
      </c>
      <c r="AJ536" s="1" t="str">
        <f>IF(ISNUMBER(EU_Extra!#REF!),EU_Extra!#REF!,"")</f>
        <v/>
      </c>
      <c r="AK536" s="1" t="str">
        <f>IF(ISNUMBER(EU_Extra!#REF!),EU_Extra!#REF!,"")</f>
        <v/>
      </c>
      <c r="AP536" s="1" t="s">
        <v>583</v>
      </c>
      <c r="AQ536" s="1" t="s">
        <v>583</v>
      </c>
      <c r="AS536" s="1" t="s">
        <v>583</v>
      </c>
      <c r="AT536" s="1" t="s">
        <v>583</v>
      </c>
    </row>
    <row r="537" spans="2:46">
      <c r="B537" s="1" t="str">
        <f>IF(ISTEXT(EU_Extra!B516),EU_Extra!B516,"")</f>
        <v/>
      </c>
      <c r="C537" s="1" t="str">
        <f>IF(ISTEXT(EU_Extra!D516),EU_Extra!D516,"")</f>
        <v/>
      </c>
      <c r="D537" s="1" t="str">
        <f>IF(ISNUMBER(EU_Extra!#REF!),EU_Extra!#REF!,"")</f>
        <v/>
      </c>
      <c r="E537" s="1" t="str">
        <f>IF(ISNUMBER(EU_Extra!#REF!),EU_Extra!#REF!,"")</f>
        <v/>
      </c>
      <c r="F537" s="1" t="str">
        <f>IF(ISNUMBER(EU_Extra!#REF!),EU_Extra!#REF!,"")</f>
        <v/>
      </c>
      <c r="G537" s="1" t="str">
        <f>IF(ISNUMBER(EU_Extra!#REF!),EU_Extra!#REF!,"")</f>
        <v/>
      </c>
      <c r="H537" s="1" t="str">
        <f>IF(ISNUMBER(EU_Extra!#REF!),EU_Extra!#REF!,"")</f>
        <v/>
      </c>
      <c r="I537" s="1" t="str">
        <f>IF(ISNUMBER(EU_Extra!#REF!),EU_Extra!#REF!,"")</f>
        <v/>
      </c>
      <c r="J537" s="1" t="str">
        <f>IF(ISNUMBER(EU_Extra!#REF!),EU_Extra!#REF!,"")</f>
        <v/>
      </c>
      <c r="K537" s="1" t="str">
        <f>IF(ISNUMBER(EU_Extra!#REF!),EU_Extra!#REF!,"")</f>
        <v/>
      </c>
      <c r="L537" s="1" t="str">
        <f>IF(ISNUMBER(EU_Extra!#REF!),EU_Extra!#REF!,"")</f>
        <v/>
      </c>
      <c r="M537" s="1" t="str">
        <f>IF(ISNUMBER(EU_Extra!#REF!),EU_Extra!#REF!,"")</f>
        <v/>
      </c>
      <c r="N537" s="1" t="str">
        <f>IF(ISNUMBER(EU_Extra!#REF!),EU_Extra!#REF!,"")</f>
        <v/>
      </c>
      <c r="O537" s="1" t="str">
        <f>IF(ISNUMBER(EU_Extra!#REF!),EU_Extra!#REF!,"")</f>
        <v/>
      </c>
      <c r="P537" s="1" t="str">
        <f>IF(ISNUMBER(EU_Extra!#REF!),EU_Extra!#REF!,"")</f>
        <v/>
      </c>
      <c r="Q537" s="1" t="str">
        <f>IF(ISNUMBER(EU_Extra!V516),EU_Extra!V516,"")</f>
        <v/>
      </c>
      <c r="R537" s="1" t="str">
        <f>IF(ISNUMBER(EU_Extra!W516),EU_Extra!W516,"")</f>
        <v/>
      </c>
      <c r="S537" s="1" t="str">
        <f>IF(ISNUMBER(EU_Extra!X516),EU_Extra!X516,"")</f>
        <v/>
      </c>
      <c r="T537" s="1" t="str">
        <f>IF(ISNUMBER(EU_Extra!Y516),EU_Extra!Y516,"")</f>
        <v/>
      </c>
      <c r="U537" s="1" t="str">
        <f>IF(ISNUMBER(EU_Extra!Z516),EU_Extra!Z516,"")</f>
        <v/>
      </c>
      <c r="V537" s="1" t="str">
        <f>IF(ISNUMBER(EU_Extra!AA516),EU_Extra!AA516,"")</f>
        <v/>
      </c>
      <c r="W537" s="1" t="str">
        <f>IF(ISNUMBER(EU_Extra!AB516),EU_Extra!AB516,"")</f>
        <v/>
      </c>
      <c r="X537" s="1" t="str">
        <f>IF(ISNUMBER(EU_Extra!AC516),EU_Extra!AC516,"")</f>
        <v/>
      </c>
      <c r="Y537" s="1" t="str">
        <f>IF(ISNUMBER(EU_Extra!AD516),EU_Extra!AD516,"")</f>
        <v/>
      </c>
      <c r="AA537" s="1" t="str">
        <f>IF(ISNUMBER(EU_Extra!#REF!),EU_Extra!#REF!,"")</f>
        <v/>
      </c>
      <c r="AB537" s="1" t="str">
        <f>IF(ISNUMBER(EU_Extra!#REF!),EU_Extra!#REF!,"")</f>
        <v/>
      </c>
      <c r="AD537" s="1" t="str">
        <f>IF(ISNUMBER(EU_Extra!#REF!),EU_Extra!#REF!,"")</f>
        <v/>
      </c>
      <c r="AE537" s="3" t="str">
        <f t="shared" si="97"/>
        <v/>
      </c>
      <c r="AJ537" s="1" t="str">
        <f>IF(ISNUMBER(EU_Extra!#REF!),EU_Extra!#REF!,"")</f>
        <v/>
      </c>
      <c r="AK537" s="1" t="str">
        <f>IF(ISNUMBER(EU_Extra!#REF!),EU_Extra!#REF!,"")</f>
        <v/>
      </c>
      <c r="AP537" s="1" t="s">
        <v>583</v>
      </c>
      <c r="AQ537" s="1" t="s">
        <v>583</v>
      </c>
      <c r="AS537" s="1" t="s">
        <v>583</v>
      </c>
      <c r="AT537" s="1" t="s">
        <v>583</v>
      </c>
    </row>
    <row r="538" spans="2:46">
      <c r="B538" s="1" t="str">
        <f>IF(ISTEXT(EU_Extra!B517),EU_Extra!B517,"")</f>
        <v/>
      </c>
      <c r="C538" s="1" t="str">
        <f>IF(ISTEXT(EU_Extra!D517),EU_Extra!D517,"")</f>
        <v/>
      </c>
      <c r="D538" s="1" t="str">
        <f>IF(ISNUMBER(EU_Extra!#REF!),EU_Extra!#REF!,"")</f>
        <v/>
      </c>
      <c r="E538" s="1" t="str">
        <f>IF(ISNUMBER(EU_Extra!#REF!),EU_Extra!#REF!,"")</f>
        <v/>
      </c>
      <c r="F538" s="1" t="str">
        <f>IF(ISNUMBER(EU_Extra!#REF!),EU_Extra!#REF!,"")</f>
        <v/>
      </c>
      <c r="G538" s="1" t="str">
        <f>IF(ISNUMBER(EU_Extra!#REF!),EU_Extra!#REF!,"")</f>
        <v/>
      </c>
      <c r="H538" s="1" t="str">
        <f>IF(ISNUMBER(EU_Extra!#REF!),EU_Extra!#REF!,"")</f>
        <v/>
      </c>
      <c r="I538" s="1" t="str">
        <f>IF(ISNUMBER(EU_Extra!#REF!),EU_Extra!#REF!,"")</f>
        <v/>
      </c>
      <c r="J538" s="1" t="str">
        <f>IF(ISNUMBER(EU_Extra!#REF!),EU_Extra!#REF!,"")</f>
        <v/>
      </c>
      <c r="K538" s="1" t="str">
        <f>IF(ISNUMBER(EU_Extra!#REF!),EU_Extra!#REF!,"")</f>
        <v/>
      </c>
      <c r="L538" s="1" t="str">
        <f>IF(ISNUMBER(EU_Extra!#REF!),EU_Extra!#REF!,"")</f>
        <v/>
      </c>
      <c r="M538" s="1" t="str">
        <f>IF(ISNUMBER(EU_Extra!#REF!),EU_Extra!#REF!,"")</f>
        <v/>
      </c>
      <c r="N538" s="1" t="str">
        <f>IF(ISNUMBER(EU_Extra!#REF!),EU_Extra!#REF!,"")</f>
        <v/>
      </c>
      <c r="O538" s="1" t="str">
        <f>IF(ISNUMBER(EU_Extra!#REF!),EU_Extra!#REF!,"")</f>
        <v/>
      </c>
      <c r="P538" s="1" t="str">
        <f>IF(ISNUMBER(EU_Extra!#REF!),EU_Extra!#REF!,"")</f>
        <v/>
      </c>
      <c r="Q538" s="1" t="str">
        <f>IF(ISNUMBER(EU_Extra!V517),EU_Extra!V517,"")</f>
        <v/>
      </c>
      <c r="R538" s="1" t="str">
        <f>IF(ISNUMBER(EU_Extra!W517),EU_Extra!W517,"")</f>
        <v/>
      </c>
      <c r="S538" s="1" t="str">
        <f>IF(ISNUMBER(EU_Extra!X517),EU_Extra!X517,"")</f>
        <v/>
      </c>
      <c r="T538" s="1" t="str">
        <f>IF(ISNUMBER(EU_Extra!Y517),EU_Extra!Y517,"")</f>
        <v/>
      </c>
      <c r="U538" s="1" t="str">
        <f>IF(ISNUMBER(EU_Extra!Z517),EU_Extra!Z517,"")</f>
        <v/>
      </c>
      <c r="V538" s="1" t="str">
        <f>IF(ISNUMBER(EU_Extra!AA517),EU_Extra!AA517,"")</f>
        <v/>
      </c>
      <c r="W538" s="1" t="str">
        <f>IF(ISNUMBER(EU_Extra!AB517),EU_Extra!AB517,"")</f>
        <v/>
      </c>
      <c r="X538" s="1" t="str">
        <f>IF(ISNUMBER(EU_Extra!AC517),EU_Extra!AC517,"")</f>
        <v/>
      </c>
      <c r="Y538" s="1" t="str">
        <f>IF(ISNUMBER(EU_Extra!AD517),EU_Extra!AD517,"")</f>
        <v/>
      </c>
      <c r="AA538" s="1" t="str">
        <f>IF(ISNUMBER(EU_Extra!#REF!),EU_Extra!#REF!,"")</f>
        <v/>
      </c>
      <c r="AB538" s="1" t="str">
        <f>IF(ISNUMBER(EU_Extra!#REF!),EU_Extra!#REF!,"")</f>
        <v/>
      </c>
      <c r="AD538" s="1" t="str">
        <f>IF(ISNUMBER(EU_Extra!#REF!),EU_Extra!#REF!,"")</f>
        <v/>
      </c>
      <c r="AE538" s="3" t="str">
        <f t="shared" si="97"/>
        <v/>
      </c>
      <c r="AJ538" s="1" t="str">
        <f>IF(ISNUMBER(EU_Extra!#REF!),EU_Extra!#REF!,"")</f>
        <v/>
      </c>
      <c r="AK538" s="1" t="str">
        <f>IF(ISNUMBER(EU_Extra!#REF!),EU_Extra!#REF!,"")</f>
        <v/>
      </c>
      <c r="AP538" s="1" t="s">
        <v>583</v>
      </c>
      <c r="AQ538" s="1" t="s">
        <v>583</v>
      </c>
      <c r="AS538" s="1" t="s">
        <v>583</v>
      </c>
      <c r="AT538" s="1" t="s">
        <v>583</v>
      </c>
    </row>
    <row r="539" spans="2:46">
      <c r="B539" s="1" t="str">
        <f>IF(ISTEXT(EU_Extra!B518),EU_Extra!B518,"")</f>
        <v/>
      </c>
      <c r="C539" s="1" t="str">
        <f>IF(ISTEXT(EU_Extra!D518),EU_Extra!D518,"")</f>
        <v/>
      </c>
      <c r="D539" s="1" t="str">
        <f>IF(ISNUMBER(EU_Extra!#REF!),EU_Extra!#REF!,"")</f>
        <v/>
      </c>
      <c r="E539" s="1" t="str">
        <f>IF(ISNUMBER(EU_Extra!#REF!),EU_Extra!#REF!,"")</f>
        <v/>
      </c>
      <c r="F539" s="1" t="str">
        <f>IF(ISNUMBER(EU_Extra!#REF!),EU_Extra!#REF!,"")</f>
        <v/>
      </c>
      <c r="G539" s="1" t="str">
        <f>IF(ISNUMBER(EU_Extra!#REF!),EU_Extra!#REF!,"")</f>
        <v/>
      </c>
      <c r="H539" s="1" t="str">
        <f>IF(ISNUMBER(EU_Extra!#REF!),EU_Extra!#REF!,"")</f>
        <v/>
      </c>
      <c r="I539" s="1" t="str">
        <f>IF(ISNUMBER(EU_Extra!#REF!),EU_Extra!#REF!,"")</f>
        <v/>
      </c>
      <c r="J539" s="1" t="str">
        <f>IF(ISNUMBER(EU_Extra!#REF!),EU_Extra!#REF!,"")</f>
        <v/>
      </c>
      <c r="K539" s="1" t="str">
        <f>IF(ISNUMBER(EU_Extra!#REF!),EU_Extra!#REF!,"")</f>
        <v/>
      </c>
      <c r="L539" s="1" t="str">
        <f>IF(ISNUMBER(EU_Extra!#REF!),EU_Extra!#REF!,"")</f>
        <v/>
      </c>
      <c r="M539" s="1" t="str">
        <f>IF(ISNUMBER(EU_Extra!#REF!),EU_Extra!#REF!,"")</f>
        <v/>
      </c>
      <c r="N539" s="1" t="str">
        <f>IF(ISNUMBER(EU_Extra!#REF!),EU_Extra!#REF!,"")</f>
        <v/>
      </c>
      <c r="O539" s="1" t="str">
        <f>IF(ISNUMBER(EU_Extra!#REF!),EU_Extra!#REF!,"")</f>
        <v/>
      </c>
      <c r="P539" s="1" t="str">
        <f>IF(ISNUMBER(EU_Extra!#REF!),EU_Extra!#REF!,"")</f>
        <v/>
      </c>
      <c r="Q539" s="1" t="str">
        <f>IF(ISNUMBER(EU_Extra!V518),EU_Extra!V518,"")</f>
        <v/>
      </c>
      <c r="R539" s="1" t="str">
        <f>IF(ISNUMBER(EU_Extra!W518),EU_Extra!W518,"")</f>
        <v/>
      </c>
      <c r="S539" s="1" t="str">
        <f>IF(ISNUMBER(EU_Extra!X518),EU_Extra!X518,"")</f>
        <v/>
      </c>
      <c r="T539" s="1" t="str">
        <f>IF(ISNUMBER(EU_Extra!Y518),EU_Extra!Y518,"")</f>
        <v/>
      </c>
      <c r="U539" s="1" t="str">
        <f>IF(ISNUMBER(EU_Extra!Z518),EU_Extra!Z518,"")</f>
        <v/>
      </c>
      <c r="V539" s="1" t="str">
        <f>IF(ISNUMBER(EU_Extra!AA518),EU_Extra!AA518,"")</f>
        <v/>
      </c>
      <c r="W539" s="1" t="str">
        <f>IF(ISNUMBER(EU_Extra!AB518),EU_Extra!AB518,"")</f>
        <v/>
      </c>
      <c r="X539" s="1" t="str">
        <f>IF(ISNUMBER(EU_Extra!AC518),EU_Extra!AC518,"")</f>
        <v/>
      </c>
      <c r="Y539" s="1" t="str">
        <f>IF(ISNUMBER(EU_Extra!AD518),EU_Extra!AD518,"")</f>
        <v/>
      </c>
      <c r="AA539" s="1" t="str">
        <f>IF(ISNUMBER(EU_Extra!#REF!),EU_Extra!#REF!,"")</f>
        <v/>
      </c>
      <c r="AB539" s="1" t="str">
        <f>IF(ISNUMBER(EU_Extra!#REF!),EU_Extra!#REF!,"")</f>
        <v/>
      </c>
      <c r="AD539" s="1" t="str">
        <f>IF(ISNUMBER(EU_Extra!#REF!),EU_Extra!#REF!,"")</f>
        <v/>
      </c>
      <c r="AE539" s="3" t="str">
        <f t="shared" si="97"/>
        <v/>
      </c>
      <c r="AJ539" s="1" t="str">
        <f>IF(ISNUMBER(EU_Extra!#REF!),EU_Extra!#REF!,"")</f>
        <v/>
      </c>
      <c r="AK539" s="1" t="str">
        <f>IF(ISNUMBER(EU_Extra!#REF!),EU_Extra!#REF!,"")</f>
        <v/>
      </c>
      <c r="AP539" s="1" t="s">
        <v>583</v>
      </c>
      <c r="AQ539" s="1" t="s">
        <v>583</v>
      </c>
      <c r="AS539" s="1" t="s">
        <v>583</v>
      </c>
      <c r="AT539" s="1" t="s">
        <v>583</v>
      </c>
    </row>
    <row r="540" spans="2:46">
      <c r="B540" s="1" t="str">
        <f>IF(ISTEXT(EU_Extra!B519),EU_Extra!B519,"")</f>
        <v/>
      </c>
      <c r="C540" s="1" t="str">
        <f>IF(ISTEXT(EU_Extra!D519),EU_Extra!D519,"")</f>
        <v/>
      </c>
      <c r="D540" s="1" t="str">
        <f>IF(ISNUMBER(EU_Extra!#REF!),EU_Extra!#REF!,"")</f>
        <v/>
      </c>
      <c r="E540" s="1" t="str">
        <f>IF(ISNUMBER(EU_Extra!#REF!),EU_Extra!#REF!,"")</f>
        <v/>
      </c>
      <c r="F540" s="1" t="str">
        <f>IF(ISNUMBER(EU_Extra!#REF!),EU_Extra!#REF!,"")</f>
        <v/>
      </c>
      <c r="G540" s="1" t="str">
        <f>IF(ISNUMBER(EU_Extra!#REF!),EU_Extra!#REF!,"")</f>
        <v/>
      </c>
      <c r="H540" s="1" t="str">
        <f>IF(ISNUMBER(EU_Extra!#REF!),EU_Extra!#REF!,"")</f>
        <v/>
      </c>
      <c r="I540" s="1" t="str">
        <f>IF(ISNUMBER(EU_Extra!#REF!),EU_Extra!#REF!,"")</f>
        <v/>
      </c>
      <c r="J540" s="1" t="str">
        <f>IF(ISNUMBER(EU_Extra!#REF!),EU_Extra!#REF!,"")</f>
        <v/>
      </c>
      <c r="K540" s="1" t="str">
        <f>IF(ISNUMBER(EU_Extra!#REF!),EU_Extra!#REF!,"")</f>
        <v/>
      </c>
      <c r="L540" s="1" t="str">
        <f>IF(ISNUMBER(EU_Extra!#REF!),EU_Extra!#REF!,"")</f>
        <v/>
      </c>
      <c r="M540" s="1" t="str">
        <f>IF(ISNUMBER(EU_Extra!#REF!),EU_Extra!#REF!,"")</f>
        <v/>
      </c>
      <c r="N540" s="1" t="str">
        <f>IF(ISNUMBER(EU_Extra!#REF!),EU_Extra!#REF!,"")</f>
        <v/>
      </c>
      <c r="O540" s="1" t="str">
        <f>IF(ISNUMBER(EU_Extra!#REF!),EU_Extra!#REF!,"")</f>
        <v/>
      </c>
      <c r="P540" s="1" t="str">
        <f>IF(ISNUMBER(EU_Extra!#REF!),EU_Extra!#REF!,"")</f>
        <v/>
      </c>
      <c r="Q540" s="1" t="str">
        <f>IF(ISNUMBER(EU_Extra!V519),EU_Extra!V519,"")</f>
        <v/>
      </c>
      <c r="R540" s="1" t="str">
        <f>IF(ISNUMBER(EU_Extra!W519),EU_Extra!W519,"")</f>
        <v/>
      </c>
      <c r="S540" s="1" t="str">
        <f>IF(ISNUMBER(EU_Extra!X519),EU_Extra!X519,"")</f>
        <v/>
      </c>
      <c r="T540" s="1" t="str">
        <f>IF(ISNUMBER(EU_Extra!Y519),EU_Extra!Y519,"")</f>
        <v/>
      </c>
      <c r="U540" s="1" t="str">
        <f>IF(ISNUMBER(EU_Extra!Z519),EU_Extra!Z519,"")</f>
        <v/>
      </c>
      <c r="V540" s="1" t="str">
        <f>IF(ISNUMBER(EU_Extra!AA519),EU_Extra!AA519,"")</f>
        <v/>
      </c>
      <c r="W540" s="1" t="str">
        <f>IF(ISNUMBER(EU_Extra!AB519),EU_Extra!AB519,"")</f>
        <v/>
      </c>
      <c r="X540" s="1" t="str">
        <f>IF(ISNUMBER(EU_Extra!AC519),EU_Extra!AC519,"")</f>
        <v/>
      </c>
      <c r="Y540" s="1" t="str">
        <f>IF(ISNUMBER(EU_Extra!AD519),EU_Extra!AD519,"")</f>
        <v/>
      </c>
      <c r="AA540" s="1" t="str">
        <f>IF(ISNUMBER(EU_Extra!#REF!),EU_Extra!#REF!,"")</f>
        <v/>
      </c>
      <c r="AB540" s="1" t="str">
        <f>IF(ISNUMBER(EU_Extra!#REF!),EU_Extra!#REF!,"")</f>
        <v/>
      </c>
      <c r="AD540" s="1" t="str">
        <f>IF(ISNUMBER(EU_Extra!#REF!),EU_Extra!#REF!,"")</f>
        <v/>
      </c>
      <c r="AE540" s="3" t="str">
        <f t="shared" si="97"/>
        <v/>
      </c>
      <c r="AJ540" s="1" t="str">
        <f>IF(ISNUMBER(EU_Extra!#REF!),EU_Extra!#REF!,"")</f>
        <v/>
      </c>
      <c r="AK540" s="1" t="str">
        <f>IF(ISNUMBER(EU_Extra!#REF!),EU_Extra!#REF!,"")</f>
        <v/>
      </c>
      <c r="AP540" s="1" t="s">
        <v>583</v>
      </c>
      <c r="AQ540" s="1" t="s">
        <v>583</v>
      </c>
      <c r="AS540" s="1" t="s">
        <v>583</v>
      </c>
      <c r="AT540" s="1" t="s">
        <v>583</v>
      </c>
    </row>
    <row r="541" spans="2:46">
      <c r="B541" s="1" t="str">
        <f>IF(ISTEXT(EU_Extra!B520),EU_Extra!B520,"")</f>
        <v/>
      </c>
      <c r="C541" s="1" t="str">
        <f>IF(ISTEXT(EU_Extra!D520),EU_Extra!D520,"")</f>
        <v/>
      </c>
      <c r="D541" s="1" t="str">
        <f>IF(ISNUMBER(EU_Extra!#REF!),EU_Extra!#REF!,"")</f>
        <v/>
      </c>
      <c r="E541" s="1" t="str">
        <f>IF(ISNUMBER(EU_Extra!#REF!),EU_Extra!#REF!,"")</f>
        <v/>
      </c>
      <c r="F541" s="1" t="str">
        <f>IF(ISNUMBER(EU_Extra!#REF!),EU_Extra!#REF!,"")</f>
        <v/>
      </c>
      <c r="G541" s="1" t="str">
        <f>IF(ISNUMBER(EU_Extra!#REF!),EU_Extra!#REF!,"")</f>
        <v/>
      </c>
      <c r="H541" s="1" t="str">
        <f>IF(ISNUMBER(EU_Extra!#REF!),EU_Extra!#REF!,"")</f>
        <v/>
      </c>
      <c r="I541" s="1" t="str">
        <f>IF(ISNUMBER(EU_Extra!#REF!),EU_Extra!#REF!,"")</f>
        <v/>
      </c>
      <c r="J541" s="1" t="str">
        <f>IF(ISNUMBER(EU_Extra!#REF!),EU_Extra!#REF!,"")</f>
        <v/>
      </c>
      <c r="K541" s="1" t="str">
        <f>IF(ISNUMBER(EU_Extra!#REF!),EU_Extra!#REF!,"")</f>
        <v/>
      </c>
      <c r="L541" s="1" t="str">
        <f>IF(ISNUMBER(EU_Extra!#REF!),EU_Extra!#REF!,"")</f>
        <v/>
      </c>
      <c r="M541" s="1" t="str">
        <f>IF(ISNUMBER(EU_Extra!#REF!),EU_Extra!#REF!,"")</f>
        <v/>
      </c>
      <c r="N541" s="1" t="str">
        <f>IF(ISNUMBER(EU_Extra!#REF!),EU_Extra!#REF!,"")</f>
        <v/>
      </c>
      <c r="O541" s="1" t="str">
        <f>IF(ISNUMBER(EU_Extra!#REF!),EU_Extra!#REF!,"")</f>
        <v/>
      </c>
      <c r="P541" s="1" t="str">
        <f>IF(ISNUMBER(EU_Extra!#REF!),EU_Extra!#REF!,"")</f>
        <v/>
      </c>
      <c r="Q541" s="1" t="str">
        <f>IF(ISNUMBER(EU_Extra!V520),EU_Extra!V520,"")</f>
        <v/>
      </c>
      <c r="R541" s="1" t="str">
        <f>IF(ISNUMBER(EU_Extra!W520),EU_Extra!W520,"")</f>
        <v/>
      </c>
      <c r="S541" s="1" t="str">
        <f>IF(ISNUMBER(EU_Extra!X520),EU_Extra!X520,"")</f>
        <v/>
      </c>
      <c r="T541" s="1" t="str">
        <f>IF(ISNUMBER(EU_Extra!Y520),EU_Extra!Y520,"")</f>
        <v/>
      </c>
      <c r="U541" s="1" t="str">
        <f>IF(ISNUMBER(EU_Extra!Z520),EU_Extra!Z520,"")</f>
        <v/>
      </c>
      <c r="V541" s="1" t="str">
        <f>IF(ISNUMBER(EU_Extra!AA520),EU_Extra!AA520,"")</f>
        <v/>
      </c>
      <c r="W541" s="1" t="str">
        <f>IF(ISNUMBER(EU_Extra!AB520),EU_Extra!AB520,"")</f>
        <v/>
      </c>
      <c r="X541" s="1" t="str">
        <f>IF(ISNUMBER(EU_Extra!AC520),EU_Extra!AC520,"")</f>
        <v/>
      </c>
      <c r="Y541" s="1" t="str">
        <f>IF(ISNUMBER(EU_Extra!AD520),EU_Extra!AD520,"")</f>
        <v/>
      </c>
      <c r="AA541" s="1" t="str">
        <f>IF(ISNUMBER(EU_Extra!#REF!),EU_Extra!#REF!,"")</f>
        <v/>
      </c>
      <c r="AB541" s="1" t="str">
        <f>IF(ISNUMBER(EU_Extra!#REF!),EU_Extra!#REF!,"")</f>
        <v/>
      </c>
      <c r="AD541" s="1" t="str">
        <f>IF(ISNUMBER(EU_Extra!#REF!),EU_Extra!#REF!,"")</f>
        <v/>
      </c>
      <c r="AE541" s="3" t="str">
        <f t="shared" si="97"/>
        <v/>
      </c>
      <c r="AJ541" s="1" t="str">
        <f>IF(ISNUMBER(EU_Extra!#REF!),EU_Extra!#REF!,"")</f>
        <v/>
      </c>
      <c r="AK541" s="1" t="str">
        <f>IF(ISNUMBER(EU_Extra!#REF!),EU_Extra!#REF!,"")</f>
        <v/>
      </c>
      <c r="AP541" s="1" t="s">
        <v>583</v>
      </c>
      <c r="AQ541" s="1" t="s">
        <v>583</v>
      </c>
      <c r="AS541" s="1" t="s">
        <v>583</v>
      </c>
      <c r="AT541" s="1" t="s">
        <v>583</v>
      </c>
    </row>
    <row r="542" spans="2:46">
      <c r="B542" s="1" t="str">
        <f>IF(ISTEXT(EU_Extra!B521),EU_Extra!B521,"")</f>
        <v/>
      </c>
      <c r="C542" s="1" t="str">
        <f>IF(ISTEXT(EU_Extra!D521),EU_Extra!D521,"")</f>
        <v/>
      </c>
      <c r="D542" s="1" t="str">
        <f>IF(ISNUMBER(EU_Extra!#REF!),EU_Extra!#REF!,"")</f>
        <v/>
      </c>
      <c r="E542" s="1" t="str">
        <f>IF(ISNUMBER(EU_Extra!#REF!),EU_Extra!#REF!,"")</f>
        <v/>
      </c>
      <c r="F542" s="1" t="str">
        <f>IF(ISNUMBER(EU_Extra!#REF!),EU_Extra!#REF!,"")</f>
        <v/>
      </c>
      <c r="G542" s="1" t="str">
        <f>IF(ISNUMBER(EU_Extra!#REF!),EU_Extra!#REF!,"")</f>
        <v/>
      </c>
      <c r="H542" s="1" t="str">
        <f>IF(ISNUMBER(EU_Extra!#REF!),EU_Extra!#REF!,"")</f>
        <v/>
      </c>
      <c r="I542" s="1" t="str">
        <f>IF(ISNUMBER(EU_Extra!#REF!),EU_Extra!#REF!,"")</f>
        <v/>
      </c>
      <c r="J542" s="1" t="str">
        <f>IF(ISNUMBER(EU_Extra!#REF!),EU_Extra!#REF!,"")</f>
        <v/>
      </c>
      <c r="K542" s="1" t="str">
        <f>IF(ISNUMBER(EU_Extra!#REF!),EU_Extra!#REF!,"")</f>
        <v/>
      </c>
      <c r="L542" s="1" t="str">
        <f>IF(ISNUMBER(EU_Extra!#REF!),EU_Extra!#REF!,"")</f>
        <v/>
      </c>
      <c r="M542" s="1" t="str">
        <f>IF(ISNUMBER(EU_Extra!#REF!),EU_Extra!#REF!,"")</f>
        <v/>
      </c>
      <c r="N542" s="1" t="str">
        <f>IF(ISNUMBER(EU_Extra!#REF!),EU_Extra!#REF!,"")</f>
        <v/>
      </c>
      <c r="O542" s="1" t="str">
        <f>IF(ISNUMBER(EU_Extra!#REF!),EU_Extra!#REF!,"")</f>
        <v/>
      </c>
      <c r="P542" s="1" t="str">
        <f>IF(ISNUMBER(EU_Extra!#REF!),EU_Extra!#REF!,"")</f>
        <v/>
      </c>
      <c r="Q542" s="1" t="str">
        <f>IF(ISNUMBER(EU_Extra!V521),EU_Extra!V521,"")</f>
        <v/>
      </c>
      <c r="R542" s="1" t="str">
        <f>IF(ISNUMBER(EU_Extra!W521),EU_Extra!W521,"")</f>
        <v/>
      </c>
      <c r="S542" s="1" t="str">
        <f>IF(ISNUMBER(EU_Extra!X521),EU_Extra!X521,"")</f>
        <v/>
      </c>
      <c r="T542" s="1" t="str">
        <f>IF(ISNUMBER(EU_Extra!Y521),EU_Extra!Y521,"")</f>
        <v/>
      </c>
      <c r="U542" s="1" t="str">
        <f>IF(ISNUMBER(EU_Extra!Z521),EU_Extra!Z521,"")</f>
        <v/>
      </c>
      <c r="V542" s="1" t="str">
        <f>IF(ISNUMBER(EU_Extra!AA521),EU_Extra!AA521,"")</f>
        <v/>
      </c>
      <c r="W542" s="1" t="str">
        <f>IF(ISNUMBER(EU_Extra!AB521),EU_Extra!AB521,"")</f>
        <v/>
      </c>
      <c r="X542" s="1" t="str">
        <f>IF(ISNUMBER(EU_Extra!AC521),EU_Extra!AC521,"")</f>
        <v/>
      </c>
      <c r="Y542" s="1" t="str">
        <f>IF(ISNUMBER(EU_Extra!AD521),EU_Extra!AD521,"")</f>
        <v/>
      </c>
      <c r="AA542" s="1" t="str">
        <f>IF(ISNUMBER(EU_Extra!#REF!),EU_Extra!#REF!,"")</f>
        <v/>
      </c>
      <c r="AB542" s="1" t="str">
        <f>IF(ISNUMBER(EU_Extra!#REF!),EU_Extra!#REF!,"")</f>
        <v/>
      </c>
      <c r="AD542" s="1" t="str">
        <f>IF(ISNUMBER(EU_Extra!#REF!),EU_Extra!#REF!,"")</f>
        <v/>
      </c>
      <c r="AE542" s="3" t="str">
        <f t="shared" si="97"/>
        <v/>
      </c>
      <c r="AJ542" s="1" t="str">
        <f>IF(ISNUMBER(EU_Extra!#REF!),EU_Extra!#REF!,"")</f>
        <v/>
      </c>
      <c r="AK542" s="1" t="str">
        <f>IF(ISNUMBER(EU_Extra!#REF!),EU_Extra!#REF!,"")</f>
        <v/>
      </c>
      <c r="AP542" s="1" t="s">
        <v>583</v>
      </c>
      <c r="AQ542" s="1" t="s">
        <v>583</v>
      </c>
      <c r="AS542" s="1" t="s">
        <v>583</v>
      </c>
      <c r="AT542" s="1" t="s">
        <v>583</v>
      </c>
    </row>
    <row r="543" spans="2:46">
      <c r="B543" s="1" t="str">
        <f>IF(ISTEXT(EU_Extra!B522),EU_Extra!B522,"")</f>
        <v/>
      </c>
      <c r="C543" s="1" t="str">
        <f>IF(ISTEXT(EU_Extra!D522),EU_Extra!D522,"")</f>
        <v/>
      </c>
      <c r="D543" s="1" t="str">
        <f>IF(ISNUMBER(EU_Extra!#REF!),EU_Extra!#REF!,"")</f>
        <v/>
      </c>
      <c r="E543" s="1" t="str">
        <f>IF(ISNUMBER(EU_Extra!#REF!),EU_Extra!#REF!,"")</f>
        <v/>
      </c>
      <c r="F543" s="1" t="str">
        <f>IF(ISNUMBER(EU_Extra!#REF!),EU_Extra!#REF!,"")</f>
        <v/>
      </c>
      <c r="G543" s="1" t="str">
        <f>IF(ISNUMBER(EU_Extra!#REF!),EU_Extra!#REF!,"")</f>
        <v/>
      </c>
      <c r="H543" s="1" t="str">
        <f>IF(ISNUMBER(EU_Extra!#REF!),EU_Extra!#REF!,"")</f>
        <v/>
      </c>
      <c r="I543" s="1" t="str">
        <f>IF(ISNUMBER(EU_Extra!#REF!),EU_Extra!#REF!,"")</f>
        <v/>
      </c>
      <c r="J543" s="1" t="str">
        <f>IF(ISNUMBER(EU_Extra!#REF!),EU_Extra!#REF!,"")</f>
        <v/>
      </c>
      <c r="K543" s="1" t="str">
        <f>IF(ISNUMBER(EU_Extra!#REF!),EU_Extra!#REF!,"")</f>
        <v/>
      </c>
      <c r="L543" s="1" t="str">
        <f>IF(ISNUMBER(EU_Extra!#REF!),EU_Extra!#REF!,"")</f>
        <v/>
      </c>
      <c r="M543" s="1" t="str">
        <f>IF(ISNUMBER(EU_Extra!#REF!),EU_Extra!#REF!,"")</f>
        <v/>
      </c>
      <c r="N543" s="1" t="str">
        <f>IF(ISNUMBER(EU_Extra!#REF!),EU_Extra!#REF!,"")</f>
        <v/>
      </c>
      <c r="O543" s="1" t="str">
        <f>IF(ISNUMBER(EU_Extra!#REF!),EU_Extra!#REF!,"")</f>
        <v/>
      </c>
      <c r="P543" s="1" t="str">
        <f>IF(ISNUMBER(EU_Extra!#REF!),EU_Extra!#REF!,"")</f>
        <v/>
      </c>
      <c r="Q543" s="1" t="str">
        <f>IF(ISNUMBER(EU_Extra!V522),EU_Extra!V522,"")</f>
        <v/>
      </c>
      <c r="R543" s="1" t="str">
        <f>IF(ISNUMBER(EU_Extra!W522),EU_Extra!W522,"")</f>
        <v/>
      </c>
      <c r="S543" s="1" t="str">
        <f>IF(ISNUMBER(EU_Extra!X522),EU_Extra!X522,"")</f>
        <v/>
      </c>
      <c r="T543" s="1" t="str">
        <f>IF(ISNUMBER(EU_Extra!Y522),EU_Extra!Y522,"")</f>
        <v/>
      </c>
      <c r="U543" s="1" t="str">
        <f>IF(ISNUMBER(EU_Extra!Z522),EU_Extra!Z522,"")</f>
        <v/>
      </c>
      <c r="V543" s="1" t="str">
        <f>IF(ISNUMBER(EU_Extra!AA522),EU_Extra!AA522,"")</f>
        <v/>
      </c>
      <c r="W543" s="1" t="str">
        <f>IF(ISNUMBER(EU_Extra!AB522),EU_Extra!AB522,"")</f>
        <v/>
      </c>
      <c r="X543" s="1" t="str">
        <f>IF(ISNUMBER(EU_Extra!AC522),EU_Extra!AC522,"")</f>
        <v/>
      </c>
      <c r="Y543" s="1" t="str">
        <f>IF(ISNUMBER(EU_Extra!AD522),EU_Extra!AD522,"")</f>
        <v/>
      </c>
      <c r="AA543" s="1" t="str">
        <f>IF(ISNUMBER(EU_Extra!#REF!),EU_Extra!#REF!,"")</f>
        <v/>
      </c>
      <c r="AB543" s="1" t="str">
        <f>IF(ISNUMBER(EU_Extra!#REF!),EU_Extra!#REF!,"")</f>
        <v/>
      </c>
      <c r="AD543" s="1" t="str">
        <f>IF(ISNUMBER(EU_Extra!#REF!),EU_Extra!#REF!,"")</f>
        <v/>
      </c>
      <c r="AE543" s="3" t="str">
        <f t="shared" si="97"/>
        <v/>
      </c>
      <c r="AJ543" s="1" t="str">
        <f>IF(ISNUMBER(EU_Extra!#REF!),EU_Extra!#REF!,"")</f>
        <v/>
      </c>
      <c r="AK543" s="1" t="str">
        <f>IF(ISNUMBER(EU_Extra!#REF!),EU_Extra!#REF!,"")</f>
        <v/>
      </c>
      <c r="AP543" s="1" t="s">
        <v>583</v>
      </c>
      <c r="AQ543" s="1" t="s">
        <v>583</v>
      </c>
      <c r="AS543" s="1" t="s">
        <v>583</v>
      </c>
      <c r="AT543" s="1" t="s">
        <v>583</v>
      </c>
    </row>
    <row r="544" spans="2:46">
      <c r="B544" s="1" t="str">
        <f>IF(ISTEXT(EU_Extra!B523),EU_Extra!B523,"")</f>
        <v/>
      </c>
      <c r="C544" s="1" t="str">
        <f>IF(ISTEXT(EU_Extra!D523),EU_Extra!D523,"")</f>
        <v/>
      </c>
      <c r="D544" s="1" t="str">
        <f>IF(ISNUMBER(EU_Extra!#REF!),EU_Extra!#REF!,"")</f>
        <v/>
      </c>
      <c r="E544" s="1" t="str">
        <f>IF(ISNUMBER(EU_Extra!#REF!),EU_Extra!#REF!,"")</f>
        <v/>
      </c>
      <c r="F544" s="1" t="str">
        <f>IF(ISNUMBER(EU_Extra!#REF!),EU_Extra!#REF!,"")</f>
        <v/>
      </c>
      <c r="G544" s="1" t="str">
        <f>IF(ISNUMBER(EU_Extra!#REF!),EU_Extra!#REF!,"")</f>
        <v/>
      </c>
      <c r="H544" s="1" t="str">
        <f>IF(ISNUMBER(EU_Extra!#REF!),EU_Extra!#REF!,"")</f>
        <v/>
      </c>
      <c r="I544" s="1" t="str">
        <f>IF(ISNUMBER(EU_Extra!#REF!),EU_Extra!#REF!,"")</f>
        <v/>
      </c>
      <c r="J544" s="1" t="str">
        <f>IF(ISNUMBER(EU_Extra!#REF!),EU_Extra!#REF!,"")</f>
        <v/>
      </c>
      <c r="K544" s="1" t="str">
        <f>IF(ISNUMBER(EU_Extra!#REF!),EU_Extra!#REF!,"")</f>
        <v/>
      </c>
      <c r="L544" s="1" t="str">
        <f>IF(ISNUMBER(EU_Extra!#REF!),EU_Extra!#REF!,"")</f>
        <v/>
      </c>
      <c r="M544" s="1" t="str">
        <f>IF(ISNUMBER(EU_Extra!#REF!),EU_Extra!#REF!,"")</f>
        <v/>
      </c>
      <c r="N544" s="1" t="str">
        <f>IF(ISNUMBER(EU_Extra!#REF!),EU_Extra!#REF!,"")</f>
        <v/>
      </c>
      <c r="O544" s="1" t="str">
        <f>IF(ISNUMBER(EU_Extra!#REF!),EU_Extra!#REF!,"")</f>
        <v/>
      </c>
      <c r="P544" s="1" t="str">
        <f>IF(ISNUMBER(EU_Extra!#REF!),EU_Extra!#REF!,"")</f>
        <v/>
      </c>
      <c r="Q544" s="1" t="str">
        <f>IF(ISNUMBER(EU_Extra!V523),EU_Extra!V523,"")</f>
        <v/>
      </c>
      <c r="R544" s="1" t="str">
        <f>IF(ISNUMBER(EU_Extra!W523),EU_Extra!W523,"")</f>
        <v/>
      </c>
      <c r="S544" s="1" t="str">
        <f>IF(ISNUMBER(EU_Extra!X523),EU_Extra!X523,"")</f>
        <v/>
      </c>
      <c r="T544" s="1" t="str">
        <f>IF(ISNUMBER(EU_Extra!Y523),EU_Extra!Y523,"")</f>
        <v/>
      </c>
      <c r="U544" s="1" t="str">
        <f>IF(ISNUMBER(EU_Extra!Z523),EU_Extra!Z523,"")</f>
        <v/>
      </c>
      <c r="V544" s="1" t="str">
        <f>IF(ISNUMBER(EU_Extra!AA523),EU_Extra!AA523,"")</f>
        <v/>
      </c>
      <c r="W544" s="1" t="str">
        <f>IF(ISNUMBER(EU_Extra!AB523),EU_Extra!AB523,"")</f>
        <v/>
      </c>
      <c r="X544" s="1" t="str">
        <f>IF(ISNUMBER(EU_Extra!AC523),EU_Extra!AC523,"")</f>
        <v/>
      </c>
      <c r="Y544" s="1" t="str">
        <f>IF(ISNUMBER(EU_Extra!AD523),EU_Extra!AD523,"")</f>
        <v/>
      </c>
      <c r="AA544" s="1" t="str">
        <f>IF(ISNUMBER(EU_Extra!#REF!),EU_Extra!#REF!,"")</f>
        <v/>
      </c>
      <c r="AB544" s="1" t="str">
        <f>IF(ISNUMBER(EU_Extra!#REF!),EU_Extra!#REF!,"")</f>
        <v/>
      </c>
      <c r="AD544" s="1" t="str">
        <f>IF(ISNUMBER(EU_Extra!#REF!),EU_Extra!#REF!,"")</f>
        <v/>
      </c>
      <c r="AE544" s="3" t="str">
        <f t="shared" si="97"/>
        <v/>
      </c>
      <c r="AJ544" s="1" t="str">
        <f>IF(ISNUMBER(EU_Extra!#REF!),EU_Extra!#REF!,"")</f>
        <v/>
      </c>
      <c r="AK544" s="1" t="str">
        <f>IF(ISNUMBER(EU_Extra!#REF!),EU_Extra!#REF!,"")</f>
        <v/>
      </c>
      <c r="AP544" s="1" t="s">
        <v>583</v>
      </c>
      <c r="AQ544" s="1" t="s">
        <v>583</v>
      </c>
      <c r="AS544" s="1" t="s">
        <v>583</v>
      </c>
      <c r="AT544" s="1" t="s">
        <v>583</v>
      </c>
    </row>
    <row r="545" spans="2:46">
      <c r="B545" s="1" t="str">
        <f>IF(ISTEXT(EU_Extra!B524),EU_Extra!B524,"")</f>
        <v/>
      </c>
      <c r="C545" s="1" t="str">
        <f>IF(ISTEXT(EU_Extra!D524),EU_Extra!D524,"")</f>
        <v/>
      </c>
      <c r="D545" s="1" t="str">
        <f>IF(ISNUMBER(EU_Extra!#REF!),EU_Extra!#REF!,"")</f>
        <v/>
      </c>
      <c r="E545" s="1" t="str">
        <f>IF(ISNUMBER(EU_Extra!#REF!),EU_Extra!#REF!,"")</f>
        <v/>
      </c>
      <c r="F545" s="1" t="str">
        <f>IF(ISNUMBER(EU_Extra!#REF!),EU_Extra!#REF!,"")</f>
        <v/>
      </c>
      <c r="G545" s="1" t="str">
        <f>IF(ISNUMBER(EU_Extra!#REF!),EU_Extra!#REF!,"")</f>
        <v/>
      </c>
      <c r="H545" s="1" t="str">
        <f>IF(ISNUMBER(EU_Extra!#REF!),EU_Extra!#REF!,"")</f>
        <v/>
      </c>
      <c r="I545" s="1" t="str">
        <f>IF(ISNUMBER(EU_Extra!#REF!),EU_Extra!#REF!,"")</f>
        <v/>
      </c>
      <c r="J545" s="1" t="str">
        <f>IF(ISNUMBER(EU_Extra!#REF!),EU_Extra!#REF!,"")</f>
        <v/>
      </c>
      <c r="K545" s="1" t="str">
        <f>IF(ISNUMBER(EU_Extra!#REF!),EU_Extra!#REF!,"")</f>
        <v/>
      </c>
      <c r="L545" s="1" t="str">
        <f>IF(ISNUMBER(EU_Extra!#REF!),EU_Extra!#REF!,"")</f>
        <v/>
      </c>
      <c r="M545" s="1" t="str">
        <f>IF(ISNUMBER(EU_Extra!#REF!),EU_Extra!#REF!,"")</f>
        <v/>
      </c>
      <c r="N545" s="1" t="str">
        <f>IF(ISNUMBER(EU_Extra!#REF!),EU_Extra!#REF!,"")</f>
        <v/>
      </c>
      <c r="O545" s="1" t="str">
        <f>IF(ISNUMBER(EU_Extra!#REF!),EU_Extra!#REF!,"")</f>
        <v/>
      </c>
      <c r="P545" s="1" t="str">
        <f>IF(ISNUMBER(EU_Extra!#REF!),EU_Extra!#REF!,"")</f>
        <v/>
      </c>
      <c r="Q545" s="1" t="str">
        <f>IF(ISNUMBER(EU_Extra!V524),EU_Extra!V524,"")</f>
        <v/>
      </c>
      <c r="R545" s="1" t="str">
        <f>IF(ISNUMBER(EU_Extra!W524),EU_Extra!W524,"")</f>
        <v/>
      </c>
      <c r="S545" s="1" t="str">
        <f>IF(ISNUMBER(EU_Extra!X524),EU_Extra!X524,"")</f>
        <v/>
      </c>
      <c r="T545" s="1" t="str">
        <f>IF(ISNUMBER(EU_Extra!Y524),EU_Extra!Y524,"")</f>
        <v/>
      </c>
      <c r="U545" s="1" t="str">
        <f>IF(ISNUMBER(EU_Extra!Z524),EU_Extra!Z524,"")</f>
        <v/>
      </c>
      <c r="V545" s="1" t="str">
        <f>IF(ISNUMBER(EU_Extra!AA524),EU_Extra!AA524,"")</f>
        <v/>
      </c>
      <c r="W545" s="1" t="str">
        <f>IF(ISNUMBER(EU_Extra!AB524),EU_Extra!AB524,"")</f>
        <v/>
      </c>
      <c r="X545" s="1" t="str">
        <f>IF(ISNUMBER(EU_Extra!AC524),EU_Extra!AC524,"")</f>
        <v/>
      </c>
      <c r="Y545" s="1" t="str">
        <f>IF(ISNUMBER(EU_Extra!AD524),EU_Extra!AD524,"")</f>
        <v/>
      </c>
      <c r="AA545" s="1" t="str">
        <f>IF(ISNUMBER(EU_Extra!#REF!),EU_Extra!#REF!,"")</f>
        <v/>
      </c>
      <c r="AB545" s="1" t="str">
        <f>IF(ISNUMBER(EU_Extra!#REF!),EU_Extra!#REF!,"")</f>
        <v/>
      </c>
      <c r="AD545" s="1" t="str">
        <f>IF(ISNUMBER(EU_Extra!#REF!),EU_Extra!#REF!,"")</f>
        <v/>
      </c>
      <c r="AE545" s="3" t="str">
        <f t="shared" si="97"/>
        <v/>
      </c>
      <c r="AJ545" s="1" t="str">
        <f>IF(ISNUMBER(EU_Extra!#REF!),EU_Extra!#REF!,"")</f>
        <v/>
      </c>
      <c r="AK545" s="1" t="str">
        <f>IF(ISNUMBER(EU_Extra!#REF!),EU_Extra!#REF!,"")</f>
        <v/>
      </c>
      <c r="AP545" s="1" t="s">
        <v>583</v>
      </c>
      <c r="AQ545" s="1" t="s">
        <v>583</v>
      </c>
      <c r="AS545" s="1" t="s">
        <v>583</v>
      </c>
      <c r="AT545" s="1" t="s">
        <v>583</v>
      </c>
    </row>
    <row r="546" spans="2:46">
      <c r="B546" s="1" t="str">
        <f>IF(ISTEXT(EU_Extra!B525),EU_Extra!B525,"")</f>
        <v/>
      </c>
      <c r="C546" s="1" t="str">
        <f>IF(ISTEXT(EU_Extra!D525),EU_Extra!D525,"")</f>
        <v/>
      </c>
      <c r="D546" s="1" t="str">
        <f>IF(ISNUMBER(EU_Extra!#REF!),EU_Extra!#REF!,"")</f>
        <v/>
      </c>
      <c r="E546" s="1" t="str">
        <f>IF(ISNUMBER(EU_Extra!#REF!),EU_Extra!#REF!,"")</f>
        <v/>
      </c>
      <c r="F546" s="1" t="str">
        <f>IF(ISNUMBER(EU_Extra!#REF!),EU_Extra!#REF!,"")</f>
        <v/>
      </c>
      <c r="G546" s="1" t="str">
        <f>IF(ISNUMBER(EU_Extra!#REF!),EU_Extra!#REF!,"")</f>
        <v/>
      </c>
      <c r="H546" s="1" t="str">
        <f>IF(ISNUMBER(EU_Extra!#REF!),EU_Extra!#REF!,"")</f>
        <v/>
      </c>
      <c r="I546" s="1" t="str">
        <f>IF(ISNUMBER(EU_Extra!#REF!),EU_Extra!#REF!,"")</f>
        <v/>
      </c>
      <c r="J546" s="1" t="str">
        <f>IF(ISNUMBER(EU_Extra!#REF!),EU_Extra!#REF!,"")</f>
        <v/>
      </c>
      <c r="K546" s="1" t="str">
        <f>IF(ISNUMBER(EU_Extra!#REF!),EU_Extra!#REF!,"")</f>
        <v/>
      </c>
      <c r="L546" s="1" t="str">
        <f>IF(ISNUMBER(EU_Extra!#REF!),EU_Extra!#REF!,"")</f>
        <v/>
      </c>
      <c r="M546" s="1" t="str">
        <f>IF(ISNUMBER(EU_Extra!#REF!),EU_Extra!#REF!,"")</f>
        <v/>
      </c>
      <c r="N546" s="1" t="str">
        <f>IF(ISNUMBER(EU_Extra!#REF!),EU_Extra!#REF!,"")</f>
        <v/>
      </c>
      <c r="O546" s="1" t="str">
        <f>IF(ISNUMBER(EU_Extra!#REF!),EU_Extra!#REF!,"")</f>
        <v/>
      </c>
      <c r="P546" s="1" t="str">
        <f>IF(ISNUMBER(EU_Extra!#REF!),EU_Extra!#REF!,"")</f>
        <v/>
      </c>
      <c r="Q546" s="1" t="str">
        <f>IF(ISNUMBER(EU_Extra!V525),EU_Extra!V525,"")</f>
        <v/>
      </c>
      <c r="R546" s="1" t="str">
        <f>IF(ISNUMBER(EU_Extra!W525),EU_Extra!W525,"")</f>
        <v/>
      </c>
      <c r="S546" s="1" t="str">
        <f>IF(ISNUMBER(EU_Extra!X525),EU_Extra!X525,"")</f>
        <v/>
      </c>
      <c r="T546" s="1" t="str">
        <f>IF(ISNUMBER(EU_Extra!Y525),EU_Extra!Y525,"")</f>
        <v/>
      </c>
      <c r="U546" s="1" t="str">
        <f>IF(ISNUMBER(EU_Extra!Z525),EU_Extra!Z525,"")</f>
        <v/>
      </c>
      <c r="V546" s="1" t="str">
        <f>IF(ISNUMBER(EU_Extra!AA525),EU_Extra!AA525,"")</f>
        <v/>
      </c>
      <c r="W546" s="1" t="str">
        <f>IF(ISNUMBER(EU_Extra!AB525),EU_Extra!AB525,"")</f>
        <v/>
      </c>
      <c r="X546" s="1" t="str">
        <f>IF(ISNUMBER(EU_Extra!AC525),EU_Extra!AC525,"")</f>
        <v/>
      </c>
      <c r="Y546" s="1" t="str">
        <f>IF(ISNUMBER(EU_Extra!AD525),EU_Extra!AD525,"")</f>
        <v/>
      </c>
      <c r="AA546" s="1" t="str">
        <f>IF(ISNUMBER(EU_Extra!#REF!),EU_Extra!#REF!,"")</f>
        <v/>
      </c>
      <c r="AB546" s="1" t="str">
        <f>IF(ISNUMBER(EU_Extra!#REF!),EU_Extra!#REF!,"")</f>
        <v/>
      </c>
      <c r="AD546" s="1" t="str">
        <f>IF(ISNUMBER(EU_Extra!#REF!),EU_Extra!#REF!,"")</f>
        <v/>
      </c>
      <c r="AE546" s="3" t="str">
        <f t="shared" si="97"/>
        <v/>
      </c>
      <c r="AJ546" s="1" t="str">
        <f>IF(ISNUMBER(EU_Extra!#REF!),EU_Extra!#REF!,"")</f>
        <v/>
      </c>
      <c r="AK546" s="1" t="str">
        <f>IF(ISNUMBER(EU_Extra!#REF!),EU_Extra!#REF!,"")</f>
        <v/>
      </c>
      <c r="AP546" s="1" t="s">
        <v>583</v>
      </c>
      <c r="AQ546" s="1" t="s">
        <v>583</v>
      </c>
      <c r="AS546" s="1" t="s">
        <v>583</v>
      </c>
      <c r="AT546" s="1" t="s">
        <v>583</v>
      </c>
    </row>
    <row r="547" spans="2:46">
      <c r="B547" s="1" t="str">
        <f>IF(ISTEXT(EU_Extra!B526),EU_Extra!B526,"")</f>
        <v/>
      </c>
      <c r="C547" s="1" t="str">
        <f>IF(ISTEXT(EU_Extra!D526),EU_Extra!D526,"")</f>
        <v/>
      </c>
      <c r="D547" s="1" t="str">
        <f>IF(ISNUMBER(EU_Extra!#REF!),EU_Extra!#REF!,"")</f>
        <v/>
      </c>
      <c r="E547" s="1" t="str">
        <f>IF(ISNUMBER(EU_Extra!#REF!),EU_Extra!#REF!,"")</f>
        <v/>
      </c>
      <c r="F547" s="1" t="str">
        <f>IF(ISNUMBER(EU_Extra!#REF!),EU_Extra!#REF!,"")</f>
        <v/>
      </c>
      <c r="G547" s="1" t="str">
        <f>IF(ISNUMBER(EU_Extra!#REF!),EU_Extra!#REF!,"")</f>
        <v/>
      </c>
      <c r="H547" s="1" t="str">
        <f>IF(ISNUMBER(EU_Extra!#REF!),EU_Extra!#REF!,"")</f>
        <v/>
      </c>
      <c r="I547" s="1" t="str">
        <f>IF(ISNUMBER(EU_Extra!#REF!),EU_Extra!#REF!,"")</f>
        <v/>
      </c>
      <c r="J547" s="1" t="str">
        <f>IF(ISNUMBER(EU_Extra!#REF!),EU_Extra!#REF!,"")</f>
        <v/>
      </c>
      <c r="K547" s="1" t="str">
        <f>IF(ISNUMBER(EU_Extra!#REF!),EU_Extra!#REF!,"")</f>
        <v/>
      </c>
      <c r="L547" s="1" t="str">
        <f>IF(ISNUMBER(EU_Extra!#REF!),EU_Extra!#REF!,"")</f>
        <v/>
      </c>
      <c r="M547" s="1" t="str">
        <f>IF(ISNUMBER(EU_Extra!#REF!),EU_Extra!#REF!,"")</f>
        <v/>
      </c>
      <c r="N547" s="1" t="str">
        <f>IF(ISNUMBER(EU_Extra!#REF!),EU_Extra!#REF!,"")</f>
        <v/>
      </c>
      <c r="O547" s="1" t="str">
        <f>IF(ISNUMBER(EU_Extra!#REF!),EU_Extra!#REF!,"")</f>
        <v/>
      </c>
      <c r="P547" s="1" t="str">
        <f>IF(ISNUMBER(EU_Extra!#REF!),EU_Extra!#REF!,"")</f>
        <v/>
      </c>
      <c r="Q547" s="1" t="str">
        <f>IF(ISNUMBER(EU_Extra!V526),EU_Extra!V526,"")</f>
        <v/>
      </c>
      <c r="R547" s="1" t="str">
        <f>IF(ISNUMBER(EU_Extra!W526),EU_Extra!W526,"")</f>
        <v/>
      </c>
      <c r="S547" s="1" t="str">
        <f>IF(ISNUMBER(EU_Extra!X526),EU_Extra!X526,"")</f>
        <v/>
      </c>
      <c r="T547" s="1" t="str">
        <f>IF(ISNUMBER(EU_Extra!Y526),EU_Extra!Y526,"")</f>
        <v/>
      </c>
      <c r="U547" s="1" t="str">
        <f>IF(ISNUMBER(EU_Extra!Z526),EU_Extra!Z526,"")</f>
        <v/>
      </c>
      <c r="V547" s="1" t="str">
        <f>IF(ISNUMBER(EU_Extra!AA526),EU_Extra!AA526,"")</f>
        <v/>
      </c>
      <c r="W547" s="1" t="str">
        <f>IF(ISNUMBER(EU_Extra!AB526),EU_Extra!AB526,"")</f>
        <v/>
      </c>
      <c r="X547" s="1" t="str">
        <f>IF(ISNUMBER(EU_Extra!AC526),EU_Extra!AC526,"")</f>
        <v/>
      </c>
      <c r="Y547" s="1" t="str">
        <f>IF(ISNUMBER(EU_Extra!AD526),EU_Extra!AD526,"")</f>
        <v/>
      </c>
      <c r="AA547" s="1" t="str">
        <f>IF(ISNUMBER(EU_Extra!#REF!),EU_Extra!#REF!,"")</f>
        <v/>
      </c>
      <c r="AB547" s="1" t="str">
        <f>IF(ISNUMBER(EU_Extra!#REF!),EU_Extra!#REF!,"")</f>
        <v/>
      </c>
      <c r="AD547" s="1" t="str">
        <f>IF(ISNUMBER(EU_Extra!#REF!),EU_Extra!#REF!,"")</f>
        <v/>
      </c>
      <c r="AE547" s="3" t="str">
        <f t="shared" si="97"/>
        <v/>
      </c>
      <c r="AJ547" s="1" t="str">
        <f>IF(ISNUMBER(EU_Extra!#REF!),EU_Extra!#REF!,"")</f>
        <v/>
      </c>
      <c r="AK547" s="1" t="str">
        <f>IF(ISNUMBER(EU_Extra!#REF!),EU_Extra!#REF!,"")</f>
        <v/>
      </c>
      <c r="AP547" s="1" t="s">
        <v>583</v>
      </c>
      <c r="AQ547" s="1" t="s">
        <v>583</v>
      </c>
      <c r="AS547" s="1" t="s">
        <v>583</v>
      </c>
      <c r="AT547" s="1" t="s">
        <v>583</v>
      </c>
    </row>
    <row r="548" spans="2:46">
      <c r="B548" s="1" t="str">
        <f>IF(ISTEXT(EU_Extra!B527),EU_Extra!B527,"")</f>
        <v/>
      </c>
      <c r="C548" s="1" t="str">
        <f>IF(ISTEXT(EU_Extra!D527),EU_Extra!D527,"")</f>
        <v/>
      </c>
      <c r="D548" s="1" t="str">
        <f>IF(ISNUMBER(EU_Extra!#REF!),EU_Extra!#REF!,"")</f>
        <v/>
      </c>
      <c r="E548" s="1" t="str">
        <f>IF(ISNUMBER(EU_Extra!#REF!),EU_Extra!#REF!,"")</f>
        <v/>
      </c>
      <c r="F548" s="1" t="str">
        <f>IF(ISNUMBER(EU_Extra!#REF!),EU_Extra!#REF!,"")</f>
        <v/>
      </c>
      <c r="G548" s="1" t="str">
        <f>IF(ISNUMBER(EU_Extra!#REF!),EU_Extra!#REF!,"")</f>
        <v/>
      </c>
      <c r="H548" s="1" t="str">
        <f>IF(ISNUMBER(EU_Extra!#REF!),EU_Extra!#REF!,"")</f>
        <v/>
      </c>
      <c r="I548" s="1" t="str">
        <f>IF(ISNUMBER(EU_Extra!#REF!),EU_Extra!#REF!,"")</f>
        <v/>
      </c>
      <c r="J548" s="1" t="str">
        <f>IF(ISNUMBER(EU_Extra!#REF!),EU_Extra!#REF!,"")</f>
        <v/>
      </c>
      <c r="K548" s="1" t="str">
        <f>IF(ISNUMBER(EU_Extra!#REF!),EU_Extra!#REF!,"")</f>
        <v/>
      </c>
      <c r="L548" s="1" t="str">
        <f>IF(ISNUMBER(EU_Extra!#REF!),EU_Extra!#REF!,"")</f>
        <v/>
      </c>
      <c r="M548" s="1" t="str">
        <f>IF(ISNUMBER(EU_Extra!#REF!),EU_Extra!#REF!,"")</f>
        <v/>
      </c>
      <c r="N548" s="1" t="str">
        <f>IF(ISNUMBER(EU_Extra!#REF!),EU_Extra!#REF!,"")</f>
        <v/>
      </c>
      <c r="O548" s="1" t="str">
        <f>IF(ISNUMBER(EU_Extra!#REF!),EU_Extra!#REF!,"")</f>
        <v/>
      </c>
      <c r="P548" s="1" t="str">
        <f>IF(ISNUMBER(EU_Extra!#REF!),EU_Extra!#REF!,"")</f>
        <v/>
      </c>
      <c r="Q548" s="1" t="str">
        <f>IF(ISNUMBER(EU_Extra!V527),EU_Extra!V527,"")</f>
        <v/>
      </c>
      <c r="R548" s="1" t="str">
        <f>IF(ISNUMBER(EU_Extra!W527),EU_Extra!W527,"")</f>
        <v/>
      </c>
      <c r="S548" s="1" t="str">
        <f>IF(ISNUMBER(EU_Extra!X527),EU_Extra!X527,"")</f>
        <v/>
      </c>
      <c r="T548" s="1" t="str">
        <f>IF(ISNUMBER(EU_Extra!Y527),EU_Extra!Y527,"")</f>
        <v/>
      </c>
      <c r="U548" s="1" t="str">
        <f>IF(ISNUMBER(EU_Extra!Z527),EU_Extra!Z527,"")</f>
        <v/>
      </c>
      <c r="V548" s="1" t="str">
        <f>IF(ISNUMBER(EU_Extra!AA527),EU_Extra!AA527,"")</f>
        <v/>
      </c>
      <c r="W548" s="1" t="str">
        <f>IF(ISNUMBER(EU_Extra!AB527),EU_Extra!AB527,"")</f>
        <v/>
      </c>
      <c r="X548" s="1" t="str">
        <f>IF(ISNUMBER(EU_Extra!AC527),EU_Extra!AC527,"")</f>
        <v/>
      </c>
      <c r="Y548" s="1" t="str">
        <f>IF(ISNUMBER(EU_Extra!AD527),EU_Extra!AD527,"")</f>
        <v/>
      </c>
      <c r="AA548" s="1" t="str">
        <f>IF(ISNUMBER(EU_Extra!#REF!),EU_Extra!#REF!,"")</f>
        <v/>
      </c>
      <c r="AB548" s="1" t="str">
        <f>IF(ISNUMBER(EU_Extra!#REF!),EU_Extra!#REF!,"")</f>
        <v/>
      </c>
      <c r="AD548" s="1" t="str">
        <f>IF(ISNUMBER(EU_Extra!#REF!),EU_Extra!#REF!,"")</f>
        <v/>
      </c>
      <c r="AE548" s="3" t="str">
        <f t="shared" si="97"/>
        <v/>
      </c>
      <c r="AJ548" s="1" t="str">
        <f>IF(ISNUMBER(EU_Extra!#REF!),EU_Extra!#REF!,"")</f>
        <v/>
      </c>
      <c r="AK548" s="1" t="str">
        <f>IF(ISNUMBER(EU_Extra!#REF!),EU_Extra!#REF!,"")</f>
        <v/>
      </c>
      <c r="AP548" s="1" t="s">
        <v>583</v>
      </c>
      <c r="AQ548" s="1" t="s">
        <v>583</v>
      </c>
      <c r="AS548" s="1" t="s">
        <v>583</v>
      </c>
      <c r="AT548" s="1" t="s">
        <v>583</v>
      </c>
    </row>
    <row r="549" spans="2:46">
      <c r="B549" s="1" t="str">
        <f>IF(ISTEXT(EU_Extra!B528),EU_Extra!B528,"")</f>
        <v/>
      </c>
      <c r="C549" s="1" t="str">
        <f>IF(ISTEXT(EU_Extra!D528),EU_Extra!D528,"")</f>
        <v/>
      </c>
      <c r="D549" s="1" t="str">
        <f>IF(ISNUMBER(EU_Extra!#REF!),EU_Extra!#REF!,"")</f>
        <v/>
      </c>
      <c r="E549" s="1" t="str">
        <f>IF(ISNUMBER(EU_Extra!#REF!),EU_Extra!#REF!,"")</f>
        <v/>
      </c>
      <c r="F549" s="1" t="str">
        <f>IF(ISNUMBER(EU_Extra!#REF!),EU_Extra!#REF!,"")</f>
        <v/>
      </c>
      <c r="G549" s="1" t="str">
        <f>IF(ISNUMBER(EU_Extra!#REF!),EU_Extra!#REF!,"")</f>
        <v/>
      </c>
      <c r="H549" s="1" t="str">
        <f>IF(ISNUMBER(EU_Extra!#REF!),EU_Extra!#REF!,"")</f>
        <v/>
      </c>
      <c r="I549" s="1" t="str">
        <f>IF(ISNUMBER(EU_Extra!#REF!),EU_Extra!#REF!,"")</f>
        <v/>
      </c>
      <c r="J549" s="1" t="str">
        <f>IF(ISNUMBER(EU_Extra!#REF!),EU_Extra!#REF!,"")</f>
        <v/>
      </c>
      <c r="K549" s="1" t="str">
        <f>IF(ISNUMBER(EU_Extra!#REF!),EU_Extra!#REF!,"")</f>
        <v/>
      </c>
      <c r="L549" s="1" t="str">
        <f>IF(ISNUMBER(EU_Extra!#REF!),EU_Extra!#REF!,"")</f>
        <v/>
      </c>
      <c r="M549" s="1" t="str">
        <f>IF(ISNUMBER(EU_Extra!#REF!),EU_Extra!#REF!,"")</f>
        <v/>
      </c>
      <c r="N549" s="1" t="str">
        <f>IF(ISNUMBER(EU_Extra!#REF!),EU_Extra!#REF!,"")</f>
        <v/>
      </c>
      <c r="O549" s="1" t="str">
        <f>IF(ISNUMBER(EU_Extra!#REF!),EU_Extra!#REF!,"")</f>
        <v/>
      </c>
      <c r="P549" s="1" t="str">
        <f>IF(ISNUMBER(EU_Extra!#REF!),EU_Extra!#REF!,"")</f>
        <v/>
      </c>
      <c r="Q549" s="1" t="str">
        <f>IF(ISNUMBER(EU_Extra!V528),EU_Extra!V528,"")</f>
        <v/>
      </c>
      <c r="R549" s="1" t="str">
        <f>IF(ISNUMBER(EU_Extra!W528),EU_Extra!W528,"")</f>
        <v/>
      </c>
      <c r="S549" s="1" t="str">
        <f>IF(ISNUMBER(EU_Extra!X528),EU_Extra!X528,"")</f>
        <v/>
      </c>
      <c r="T549" s="1" t="str">
        <f>IF(ISNUMBER(EU_Extra!Y528),EU_Extra!Y528,"")</f>
        <v/>
      </c>
      <c r="U549" s="1" t="str">
        <f>IF(ISNUMBER(EU_Extra!Z528),EU_Extra!Z528,"")</f>
        <v/>
      </c>
      <c r="V549" s="1" t="str">
        <f>IF(ISNUMBER(EU_Extra!AA528),EU_Extra!AA528,"")</f>
        <v/>
      </c>
      <c r="W549" s="1" t="str">
        <f>IF(ISNUMBER(EU_Extra!AB528),EU_Extra!AB528,"")</f>
        <v/>
      </c>
      <c r="X549" s="1" t="str">
        <f>IF(ISNUMBER(EU_Extra!AC528),EU_Extra!AC528,"")</f>
        <v/>
      </c>
      <c r="Y549" s="1" t="str">
        <f>IF(ISNUMBER(EU_Extra!AD528),EU_Extra!AD528,"")</f>
        <v/>
      </c>
      <c r="AA549" s="1" t="str">
        <f>IF(ISNUMBER(EU_Extra!#REF!),EU_Extra!#REF!,"")</f>
        <v/>
      </c>
      <c r="AB549" s="1" t="str">
        <f>IF(ISNUMBER(EU_Extra!#REF!),EU_Extra!#REF!,"")</f>
        <v/>
      </c>
      <c r="AD549" s="1" t="str">
        <f>IF(ISNUMBER(EU_Extra!#REF!),EU_Extra!#REF!,"")</f>
        <v/>
      </c>
      <c r="AE549" s="3" t="str">
        <f t="shared" si="97"/>
        <v/>
      </c>
      <c r="AJ549" s="1" t="str">
        <f>IF(ISNUMBER(EU_Extra!#REF!),EU_Extra!#REF!,"")</f>
        <v/>
      </c>
      <c r="AK549" s="1" t="str">
        <f>IF(ISNUMBER(EU_Extra!#REF!),EU_Extra!#REF!,"")</f>
        <v/>
      </c>
      <c r="AP549" s="1" t="s">
        <v>583</v>
      </c>
      <c r="AQ549" s="1" t="s">
        <v>583</v>
      </c>
      <c r="AS549" s="1" t="s">
        <v>583</v>
      </c>
      <c r="AT549" s="1" t="s">
        <v>583</v>
      </c>
    </row>
    <row r="550" spans="2:46">
      <c r="B550" s="1" t="str">
        <f>IF(ISTEXT(EU_Extra!B529),EU_Extra!B529,"")</f>
        <v/>
      </c>
      <c r="C550" s="1" t="str">
        <f>IF(ISTEXT(EU_Extra!D529),EU_Extra!D529,"")</f>
        <v/>
      </c>
      <c r="D550" s="1" t="str">
        <f>IF(ISNUMBER(EU_Extra!#REF!),EU_Extra!#REF!,"")</f>
        <v/>
      </c>
      <c r="E550" s="1" t="str">
        <f>IF(ISNUMBER(EU_Extra!#REF!),EU_Extra!#REF!,"")</f>
        <v/>
      </c>
      <c r="F550" s="1" t="str">
        <f>IF(ISNUMBER(EU_Extra!#REF!),EU_Extra!#REF!,"")</f>
        <v/>
      </c>
      <c r="G550" s="1" t="str">
        <f>IF(ISNUMBER(EU_Extra!#REF!),EU_Extra!#REF!,"")</f>
        <v/>
      </c>
      <c r="H550" s="1" t="str">
        <f>IF(ISNUMBER(EU_Extra!#REF!),EU_Extra!#REF!,"")</f>
        <v/>
      </c>
      <c r="I550" s="1" t="str">
        <f>IF(ISNUMBER(EU_Extra!#REF!),EU_Extra!#REF!,"")</f>
        <v/>
      </c>
      <c r="J550" s="1" t="str">
        <f>IF(ISNUMBER(EU_Extra!#REF!),EU_Extra!#REF!,"")</f>
        <v/>
      </c>
      <c r="K550" s="1" t="str">
        <f>IF(ISNUMBER(EU_Extra!#REF!),EU_Extra!#REF!,"")</f>
        <v/>
      </c>
      <c r="L550" s="1" t="str">
        <f>IF(ISNUMBER(EU_Extra!#REF!),EU_Extra!#REF!,"")</f>
        <v/>
      </c>
      <c r="M550" s="1" t="str">
        <f>IF(ISNUMBER(EU_Extra!#REF!),EU_Extra!#REF!,"")</f>
        <v/>
      </c>
      <c r="N550" s="1" t="str">
        <f>IF(ISNUMBER(EU_Extra!#REF!),EU_Extra!#REF!,"")</f>
        <v/>
      </c>
      <c r="O550" s="1" t="str">
        <f>IF(ISNUMBER(EU_Extra!#REF!),EU_Extra!#REF!,"")</f>
        <v/>
      </c>
      <c r="P550" s="1" t="str">
        <f>IF(ISNUMBER(EU_Extra!#REF!),EU_Extra!#REF!,"")</f>
        <v/>
      </c>
      <c r="Q550" s="1" t="str">
        <f>IF(ISNUMBER(EU_Extra!V529),EU_Extra!V529,"")</f>
        <v/>
      </c>
      <c r="R550" s="1" t="str">
        <f>IF(ISNUMBER(EU_Extra!W529),EU_Extra!W529,"")</f>
        <v/>
      </c>
      <c r="S550" s="1" t="str">
        <f>IF(ISNUMBER(EU_Extra!X529),EU_Extra!X529,"")</f>
        <v/>
      </c>
      <c r="T550" s="1" t="str">
        <f>IF(ISNUMBER(EU_Extra!Y529),EU_Extra!Y529,"")</f>
        <v/>
      </c>
      <c r="U550" s="1" t="str">
        <f>IF(ISNUMBER(EU_Extra!Z529),EU_Extra!Z529,"")</f>
        <v/>
      </c>
      <c r="V550" s="1" t="str">
        <f>IF(ISNUMBER(EU_Extra!AA529),EU_Extra!AA529,"")</f>
        <v/>
      </c>
      <c r="W550" s="1" t="str">
        <f>IF(ISNUMBER(EU_Extra!AB529),EU_Extra!AB529,"")</f>
        <v/>
      </c>
      <c r="X550" s="1" t="str">
        <f>IF(ISNUMBER(EU_Extra!AC529),EU_Extra!AC529,"")</f>
        <v/>
      </c>
      <c r="Y550" s="1" t="str">
        <f>IF(ISNUMBER(EU_Extra!AD529),EU_Extra!AD529,"")</f>
        <v/>
      </c>
      <c r="AA550" s="1" t="str">
        <f>IF(ISNUMBER(EU_Extra!#REF!),EU_Extra!#REF!,"")</f>
        <v/>
      </c>
      <c r="AB550" s="1" t="str">
        <f>IF(ISNUMBER(EU_Extra!#REF!),EU_Extra!#REF!,"")</f>
        <v/>
      </c>
      <c r="AD550" s="1" t="str">
        <f>IF(ISNUMBER(EU_Extra!#REF!),EU_Extra!#REF!,"")</f>
        <v/>
      </c>
      <c r="AE550" s="3" t="str">
        <f t="shared" si="97"/>
        <v/>
      </c>
      <c r="AJ550" s="1" t="str">
        <f>IF(ISNUMBER(EU_Extra!#REF!),EU_Extra!#REF!,"")</f>
        <v/>
      </c>
      <c r="AK550" s="1" t="str">
        <f>IF(ISNUMBER(EU_Extra!#REF!),EU_Extra!#REF!,"")</f>
        <v/>
      </c>
      <c r="AP550" s="1" t="s">
        <v>583</v>
      </c>
      <c r="AQ550" s="1" t="s">
        <v>583</v>
      </c>
      <c r="AS550" s="1" t="s">
        <v>583</v>
      </c>
      <c r="AT550" s="1" t="s">
        <v>583</v>
      </c>
    </row>
    <row r="551" spans="2:46">
      <c r="B551" s="1" t="str">
        <f>IF(ISTEXT(EU_Extra!B530),EU_Extra!B530,"")</f>
        <v/>
      </c>
      <c r="C551" s="1" t="str">
        <f>IF(ISTEXT(EU_Extra!D530),EU_Extra!D530,"")</f>
        <v/>
      </c>
      <c r="D551" s="1" t="str">
        <f>IF(ISNUMBER(EU_Extra!#REF!),EU_Extra!#REF!,"")</f>
        <v/>
      </c>
      <c r="E551" s="1" t="str">
        <f>IF(ISNUMBER(EU_Extra!#REF!),EU_Extra!#REF!,"")</f>
        <v/>
      </c>
      <c r="F551" s="1" t="str">
        <f>IF(ISNUMBER(EU_Extra!#REF!),EU_Extra!#REF!,"")</f>
        <v/>
      </c>
      <c r="G551" s="1" t="str">
        <f>IF(ISNUMBER(EU_Extra!#REF!),EU_Extra!#REF!,"")</f>
        <v/>
      </c>
      <c r="H551" s="1" t="str">
        <f>IF(ISNUMBER(EU_Extra!#REF!),EU_Extra!#REF!,"")</f>
        <v/>
      </c>
      <c r="I551" s="1" t="str">
        <f>IF(ISNUMBER(EU_Extra!#REF!),EU_Extra!#REF!,"")</f>
        <v/>
      </c>
      <c r="J551" s="1" t="str">
        <f>IF(ISNUMBER(EU_Extra!#REF!),EU_Extra!#REF!,"")</f>
        <v/>
      </c>
      <c r="K551" s="1" t="str">
        <f>IF(ISNUMBER(EU_Extra!#REF!),EU_Extra!#REF!,"")</f>
        <v/>
      </c>
      <c r="L551" s="1" t="str">
        <f>IF(ISNUMBER(EU_Extra!#REF!),EU_Extra!#REF!,"")</f>
        <v/>
      </c>
      <c r="M551" s="1" t="str">
        <f>IF(ISNUMBER(EU_Extra!#REF!),EU_Extra!#REF!,"")</f>
        <v/>
      </c>
      <c r="N551" s="1" t="str">
        <f>IF(ISNUMBER(EU_Extra!#REF!),EU_Extra!#REF!,"")</f>
        <v/>
      </c>
      <c r="O551" s="1" t="str">
        <f>IF(ISNUMBER(EU_Extra!#REF!),EU_Extra!#REF!,"")</f>
        <v/>
      </c>
      <c r="P551" s="1" t="str">
        <f>IF(ISNUMBER(EU_Extra!#REF!),EU_Extra!#REF!,"")</f>
        <v/>
      </c>
      <c r="Q551" s="1" t="str">
        <f>IF(ISNUMBER(EU_Extra!V530),EU_Extra!V530,"")</f>
        <v/>
      </c>
      <c r="R551" s="1" t="str">
        <f>IF(ISNUMBER(EU_Extra!W530),EU_Extra!W530,"")</f>
        <v/>
      </c>
      <c r="S551" s="1" t="str">
        <f>IF(ISNUMBER(EU_Extra!X530),EU_Extra!X530,"")</f>
        <v/>
      </c>
      <c r="T551" s="1" t="str">
        <f>IF(ISNUMBER(EU_Extra!Y530),EU_Extra!Y530,"")</f>
        <v/>
      </c>
      <c r="U551" s="1" t="str">
        <f>IF(ISNUMBER(EU_Extra!Z530),EU_Extra!Z530,"")</f>
        <v/>
      </c>
      <c r="V551" s="1" t="str">
        <f>IF(ISNUMBER(EU_Extra!AA530),EU_Extra!AA530,"")</f>
        <v/>
      </c>
      <c r="W551" s="1" t="str">
        <f>IF(ISNUMBER(EU_Extra!AB530),EU_Extra!AB530,"")</f>
        <v/>
      </c>
      <c r="X551" s="1" t="str">
        <f>IF(ISNUMBER(EU_Extra!AC530),EU_Extra!AC530,"")</f>
        <v/>
      </c>
      <c r="Y551" s="1" t="str">
        <f>IF(ISNUMBER(EU_Extra!AD530),EU_Extra!AD530,"")</f>
        <v/>
      </c>
      <c r="AA551" s="1" t="str">
        <f>IF(ISNUMBER(EU_Extra!#REF!),EU_Extra!#REF!,"")</f>
        <v/>
      </c>
      <c r="AB551" s="1" t="str">
        <f>IF(ISNUMBER(EU_Extra!#REF!),EU_Extra!#REF!,"")</f>
        <v/>
      </c>
      <c r="AD551" s="1" t="str">
        <f>IF(ISNUMBER(EU_Extra!#REF!),EU_Extra!#REF!,"")</f>
        <v/>
      </c>
      <c r="AE551" s="3" t="str">
        <f t="shared" si="97"/>
        <v/>
      </c>
      <c r="AJ551" s="1" t="str">
        <f>IF(ISNUMBER(EU_Extra!#REF!),EU_Extra!#REF!,"")</f>
        <v/>
      </c>
      <c r="AK551" s="1" t="str">
        <f>IF(ISNUMBER(EU_Extra!#REF!),EU_Extra!#REF!,"")</f>
        <v/>
      </c>
      <c r="AP551" s="1" t="s">
        <v>583</v>
      </c>
      <c r="AQ551" s="1" t="s">
        <v>583</v>
      </c>
      <c r="AS551" s="1" t="s">
        <v>583</v>
      </c>
      <c r="AT551" s="1" t="s">
        <v>583</v>
      </c>
    </row>
    <row r="552" spans="2:46">
      <c r="B552" s="1" t="str">
        <f>IF(ISTEXT(EU_Extra!B531),EU_Extra!B531,"")</f>
        <v/>
      </c>
      <c r="C552" s="1" t="str">
        <f>IF(ISTEXT(EU_Extra!D531),EU_Extra!D531,"")</f>
        <v/>
      </c>
      <c r="D552" s="1" t="str">
        <f>IF(ISNUMBER(EU_Extra!#REF!),EU_Extra!#REF!,"")</f>
        <v/>
      </c>
      <c r="E552" s="1" t="str">
        <f>IF(ISNUMBER(EU_Extra!#REF!),EU_Extra!#REF!,"")</f>
        <v/>
      </c>
      <c r="F552" s="1" t="str">
        <f>IF(ISNUMBER(EU_Extra!#REF!),EU_Extra!#REF!,"")</f>
        <v/>
      </c>
      <c r="G552" s="1" t="str">
        <f>IF(ISNUMBER(EU_Extra!#REF!),EU_Extra!#REF!,"")</f>
        <v/>
      </c>
      <c r="H552" s="1" t="str">
        <f>IF(ISNUMBER(EU_Extra!#REF!),EU_Extra!#REF!,"")</f>
        <v/>
      </c>
      <c r="I552" s="1" t="str">
        <f>IF(ISNUMBER(EU_Extra!#REF!),EU_Extra!#REF!,"")</f>
        <v/>
      </c>
      <c r="J552" s="1" t="str">
        <f>IF(ISNUMBER(EU_Extra!#REF!),EU_Extra!#REF!,"")</f>
        <v/>
      </c>
      <c r="K552" s="1" t="str">
        <f>IF(ISNUMBER(EU_Extra!#REF!),EU_Extra!#REF!,"")</f>
        <v/>
      </c>
      <c r="L552" s="1" t="str">
        <f>IF(ISNUMBER(EU_Extra!#REF!),EU_Extra!#REF!,"")</f>
        <v/>
      </c>
      <c r="M552" s="1" t="str">
        <f>IF(ISNUMBER(EU_Extra!#REF!),EU_Extra!#REF!,"")</f>
        <v/>
      </c>
      <c r="N552" s="1" t="str">
        <f>IF(ISNUMBER(EU_Extra!#REF!),EU_Extra!#REF!,"")</f>
        <v/>
      </c>
      <c r="O552" s="1" t="str">
        <f>IF(ISNUMBER(EU_Extra!#REF!),EU_Extra!#REF!,"")</f>
        <v/>
      </c>
      <c r="P552" s="1" t="str">
        <f>IF(ISNUMBER(EU_Extra!#REF!),EU_Extra!#REF!,"")</f>
        <v/>
      </c>
      <c r="Q552" s="1" t="str">
        <f>IF(ISNUMBER(EU_Extra!V531),EU_Extra!V531,"")</f>
        <v/>
      </c>
      <c r="R552" s="1" t="str">
        <f>IF(ISNUMBER(EU_Extra!W531),EU_Extra!W531,"")</f>
        <v/>
      </c>
      <c r="S552" s="1" t="str">
        <f>IF(ISNUMBER(EU_Extra!X531),EU_Extra!X531,"")</f>
        <v/>
      </c>
      <c r="T552" s="1" t="str">
        <f>IF(ISNUMBER(EU_Extra!Y531),EU_Extra!Y531,"")</f>
        <v/>
      </c>
      <c r="U552" s="1" t="str">
        <f>IF(ISNUMBER(EU_Extra!Z531),EU_Extra!Z531,"")</f>
        <v/>
      </c>
      <c r="V552" s="1" t="str">
        <f>IF(ISNUMBER(EU_Extra!AA531),EU_Extra!AA531,"")</f>
        <v/>
      </c>
      <c r="W552" s="1" t="str">
        <f>IF(ISNUMBER(EU_Extra!AB531),EU_Extra!AB531,"")</f>
        <v/>
      </c>
      <c r="X552" s="1" t="str">
        <f>IF(ISNUMBER(EU_Extra!AC531),EU_Extra!AC531,"")</f>
        <v/>
      </c>
      <c r="Y552" s="1" t="str">
        <f>IF(ISNUMBER(EU_Extra!AD531),EU_Extra!AD531,"")</f>
        <v/>
      </c>
      <c r="AA552" s="1" t="str">
        <f>IF(ISNUMBER(EU_Extra!#REF!),EU_Extra!#REF!,"")</f>
        <v/>
      </c>
      <c r="AB552" s="1" t="str">
        <f>IF(ISNUMBER(EU_Extra!#REF!),EU_Extra!#REF!,"")</f>
        <v/>
      </c>
      <c r="AD552" s="1" t="str">
        <f>IF(ISNUMBER(EU_Extra!#REF!),EU_Extra!#REF!,"")</f>
        <v/>
      </c>
      <c r="AE552" s="3" t="str">
        <f t="shared" si="97"/>
        <v/>
      </c>
      <c r="AJ552" s="1" t="str">
        <f>IF(ISNUMBER(EU_Extra!#REF!),EU_Extra!#REF!,"")</f>
        <v/>
      </c>
      <c r="AK552" s="1" t="str">
        <f>IF(ISNUMBER(EU_Extra!#REF!),EU_Extra!#REF!,"")</f>
        <v/>
      </c>
      <c r="AP552" s="1" t="s">
        <v>583</v>
      </c>
      <c r="AQ552" s="1" t="s">
        <v>583</v>
      </c>
      <c r="AS552" s="1" t="s">
        <v>583</v>
      </c>
      <c r="AT552" s="1" t="s">
        <v>583</v>
      </c>
    </row>
    <row r="553" spans="2:46">
      <c r="B553" s="1" t="str">
        <f>IF(ISTEXT(EU_Extra!B532),EU_Extra!B532,"")</f>
        <v/>
      </c>
      <c r="C553" s="1" t="str">
        <f>IF(ISTEXT(EU_Extra!D532),EU_Extra!D532,"")</f>
        <v/>
      </c>
      <c r="D553" s="1" t="str">
        <f>IF(ISNUMBER(EU_Extra!#REF!),EU_Extra!#REF!,"")</f>
        <v/>
      </c>
      <c r="E553" s="1" t="str">
        <f>IF(ISNUMBER(EU_Extra!#REF!),EU_Extra!#REF!,"")</f>
        <v/>
      </c>
      <c r="F553" s="1" t="str">
        <f>IF(ISNUMBER(EU_Extra!#REF!),EU_Extra!#REF!,"")</f>
        <v/>
      </c>
      <c r="G553" s="1" t="str">
        <f>IF(ISNUMBER(EU_Extra!#REF!),EU_Extra!#REF!,"")</f>
        <v/>
      </c>
      <c r="H553" s="1" t="str">
        <f>IF(ISNUMBER(EU_Extra!#REF!),EU_Extra!#REF!,"")</f>
        <v/>
      </c>
      <c r="I553" s="1" t="str">
        <f>IF(ISNUMBER(EU_Extra!#REF!),EU_Extra!#REF!,"")</f>
        <v/>
      </c>
      <c r="J553" s="1" t="str">
        <f>IF(ISNUMBER(EU_Extra!#REF!),EU_Extra!#REF!,"")</f>
        <v/>
      </c>
      <c r="K553" s="1" t="str">
        <f>IF(ISNUMBER(EU_Extra!#REF!),EU_Extra!#REF!,"")</f>
        <v/>
      </c>
      <c r="L553" s="1" t="str">
        <f>IF(ISNUMBER(EU_Extra!#REF!),EU_Extra!#REF!,"")</f>
        <v/>
      </c>
      <c r="M553" s="1" t="str">
        <f>IF(ISNUMBER(EU_Extra!#REF!),EU_Extra!#REF!,"")</f>
        <v/>
      </c>
      <c r="N553" s="1" t="str">
        <f>IF(ISNUMBER(EU_Extra!#REF!),EU_Extra!#REF!,"")</f>
        <v/>
      </c>
      <c r="O553" s="1" t="str">
        <f>IF(ISNUMBER(EU_Extra!#REF!),EU_Extra!#REF!,"")</f>
        <v/>
      </c>
      <c r="P553" s="1" t="str">
        <f>IF(ISNUMBER(EU_Extra!#REF!),EU_Extra!#REF!,"")</f>
        <v/>
      </c>
      <c r="Q553" s="1" t="str">
        <f>IF(ISNUMBER(EU_Extra!V532),EU_Extra!V532,"")</f>
        <v/>
      </c>
      <c r="R553" s="1" t="str">
        <f>IF(ISNUMBER(EU_Extra!W532),EU_Extra!W532,"")</f>
        <v/>
      </c>
      <c r="S553" s="1" t="str">
        <f>IF(ISNUMBER(EU_Extra!X532),EU_Extra!X532,"")</f>
        <v/>
      </c>
      <c r="T553" s="1" t="str">
        <f>IF(ISNUMBER(EU_Extra!Y532),EU_Extra!Y532,"")</f>
        <v/>
      </c>
      <c r="U553" s="1" t="str">
        <f>IF(ISNUMBER(EU_Extra!Z532),EU_Extra!Z532,"")</f>
        <v/>
      </c>
      <c r="V553" s="1" t="str">
        <f>IF(ISNUMBER(EU_Extra!AA532),EU_Extra!AA532,"")</f>
        <v/>
      </c>
      <c r="W553" s="1" t="str">
        <f>IF(ISNUMBER(EU_Extra!AB532),EU_Extra!AB532,"")</f>
        <v/>
      </c>
      <c r="X553" s="1" t="str">
        <f>IF(ISNUMBER(EU_Extra!AC532),EU_Extra!AC532,"")</f>
        <v/>
      </c>
      <c r="Y553" s="1" t="str">
        <f>IF(ISNUMBER(EU_Extra!AD532),EU_Extra!AD532,"")</f>
        <v/>
      </c>
      <c r="AA553" s="1" t="str">
        <f>IF(ISNUMBER(EU_Extra!#REF!),EU_Extra!#REF!,"")</f>
        <v/>
      </c>
      <c r="AB553" s="1" t="str">
        <f>IF(ISNUMBER(EU_Extra!#REF!),EU_Extra!#REF!,"")</f>
        <v/>
      </c>
      <c r="AD553" s="1" t="str">
        <f>IF(ISNUMBER(EU_Extra!#REF!),EU_Extra!#REF!,"")</f>
        <v/>
      </c>
      <c r="AE553" s="3" t="str">
        <f t="shared" si="97"/>
        <v/>
      </c>
      <c r="AJ553" s="1" t="str">
        <f>IF(ISNUMBER(EU_Extra!#REF!),EU_Extra!#REF!,"")</f>
        <v/>
      </c>
      <c r="AK553" s="1" t="str">
        <f>IF(ISNUMBER(EU_Extra!#REF!),EU_Extra!#REF!,"")</f>
        <v/>
      </c>
      <c r="AP553" s="1" t="s">
        <v>583</v>
      </c>
      <c r="AQ553" s="1" t="s">
        <v>583</v>
      </c>
      <c r="AS553" s="1" t="s">
        <v>583</v>
      </c>
      <c r="AT553" s="1" t="s">
        <v>583</v>
      </c>
    </row>
    <row r="554" spans="2:46">
      <c r="B554" s="1" t="str">
        <f>IF(ISTEXT(EU_Extra!B533),EU_Extra!B533,"")</f>
        <v/>
      </c>
      <c r="C554" s="1" t="str">
        <f>IF(ISTEXT(EU_Extra!D533),EU_Extra!D533,"")</f>
        <v/>
      </c>
      <c r="D554" s="1" t="str">
        <f>IF(ISNUMBER(EU_Extra!#REF!),EU_Extra!#REF!,"")</f>
        <v/>
      </c>
      <c r="E554" s="1" t="str">
        <f>IF(ISNUMBER(EU_Extra!#REF!),EU_Extra!#REF!,"")</f>
        <v/>
      </c>
      <c r="F554" s="1" t="str">
        <f>IF(ISNUMBER(EU_Extra!#REF!),EU_Extra!#REF!,"")</f>
        <v/>
      </c>
      <c r="G554" s="1" t="str">
        <f>IF(ISNUMBER(EU_Extra!#REF!),EU_Extra!#REF!,"")</f>
        <v/>
      </c>
      <c r="H554" s="1" t="str">
        <f>IF(ISNUMBER(EU_Extra!#REF!),EU_Extra!#REF!,"")</f>
        <v/>
      </c>
      <c r="I554" s="1" t="str">
        <f>IF(ISNUMBER(EU_Extra!#REF!),EU_Extra!#REF!,"")</f>
        <v/>
      </c>
      <c r="J554" s="1" t="str">
        <f>IF(ISNUMBER(EU_Extra!#REF!),EU_Extra!#REF!,"")</f>
        <v/>
      </c>
      <c r="K554" s="1" t="str">
        <f>IF(ISNUMBER(EU_Extra!#REF!),EU_Extra!#REF!,"")</f>
        <v/>
      </c>
      <c r="L554" s="1" t="str">
        <f>IF(ISNUMBER(EU_Extra!#REF!),EU_Extra!#REF!,"")</f>
        <v/>
      </c>
      <c r="M554" s="1" t="str">
        <f>IF(ISNUMBER(EU_Extra!#REF!),EU_Extra!#REF!,"")</f>
        <v/>
      </c>
      <c r="N554" s="1" t="str">
        <f>IF(ISNUMBER(EU_Extra!#REF!),EU_Extra!#REF!,"")</f>
        <v/>
      </c>
      <c r="O554" s="1" t="str">
        <f>IF(ISNUMBER(EU_Extra!#REF!),EU_Extra!#REF!,"")</f>
        <v/>
      </c>
      <c r="P554" s="1" t="str">
        <f>IF(ISNUMBER(EU_Extra!#REF!),EU_Extra!#REF!,"")</f>
        <v/>
      </c>
      <c r="Q554" s="1" t="str">
        <f>IF(ISNUMBER(EU_Extra!V533),EU_Extra!V533,"")</f>
        <v/>
      </c>
      <c r="R554" s="1" t="str">
        <f>IF(ISNUMBER(EU_Extra!W533),EU_Extra!W533,"")</f>
        <v/>
      </c>
      <c r="S554" s="1" t="str">
        <f>IF(ISNUMBER(EU_Extra!X533),EU_Extra!X533,"")</f>
        <v/>
      </c>
      <c r="T554" s="1" t="str">
        <f>IF(ISNUMBER(EU_Extra!Y533),EU_Extra!Y533,"")</f>
        <v/>
      </c>
      <c r="U554" s="1" t="str">
        <f>IF(ISNUMBER(EU_Extra!Z533),EU_Extra!Z533,"")</f>
        <v/>
      </c>
      <c r="V554" s="1" t="str">
        <f>IF(ISNUMBER(EU_Extra!AA533),EU_Extra!AA533,"")</f>
        <v/>
      </c>
      <c r="W554" s="1" t="str">
        <f>IF(ISNUMBER(EU_Extra!AB533),EU_Extra!AB533,"")</f>
        <v/>
      </c>
      <c r="X554" s="1" t="str">
        <f>IF(ISNUMBER(EU_Extra!AC533),EU_Extra!AC533,"")</f>
        <v/>
      </c>
      <c r="Y554" s="1" t="str">
        <f>IF(ISNUMBER(EU_Extra!AD533),EU_Extra!AD533,"")</f>
        <v/>
      </c>
      <c r="AA554" s="1" t="str">
        <f>IF(ISNUMBER(EU_Extra!#REF!),EU_Extra!#REF!,"")</f>
        <v/>
      </c>
      <c r="AB554" s="1" t="str">
        <f>IF(ISNUMBER(EU_Extra!#REF!),EU_Extra!#REF!,"")</f>
        <v/>
      </c>
      <c r="AD554" s="1" t="str">
        <f>IF(ISNUMBER(EU_Extra!#REF!),EU_Extra!#REF!,"")</f>
        <v/>
      </c>
      <c r="AE554" s="3" t="str">
        <f t="shared" si="97"/>
        <v/>
      </c>
      <c r="AJ554" s="1" t="str">
        <f>IF(ISNUMBER(EU_Extra!#REF!),EU_Extra!#REF!,"")</f>
        <v/>
      </c>
      <c r="AK554" s="1" t="str">
        <f>IF(ISNUMBER(EU_Extra!#REF!),EU_Extra!#REF!,"")</f>
        <v/>
      </c>
      <c r="AP554" s="1" t="s">
        <v>583</v>
      </c>
      <c r="AQ554" s="1" t="s">
        <v>583</v>
      </c>
      <c r="AS554" s="1" t="s">
        <v>583</v>
      </c>
      <c r="AT554" s="1" t="s">
        <v>583</v>
      </c>
    </row>
    <row r="555" spans="2:46">
      <c r="B555" s="1" t="str">
        <f>IF(ISTEXT(EU_Extra!B534),EU_Extra!B534,"")</f>
        <v/>
      </c>
      <c r="C555" s="1" t="str">
        <f>IF(ISTEXT(EU_Extra!D534),EU_Extra!D534,"")</f>
        <v/>
      </c>
      <c r="D555" s="1" t="str">
        <f>IF(ISNUMBER(EU_Extra!#REF!),EU_Extra!#REF!,"")</f>
        <v/>
      </c>
      <c r="E555" s="1" t="str">
        <f>IF(ISNUMBER(EU_Extra!#REF!),EU_Extra!#REF!,"")</f>
        <v/>
      </c>
      <c r="F555" s="1" t="str">
        <f>IF(ISNUMBER(EU_Extra!#REF!),EU_Extra!#REF!,"")</f>
        <v/>
      </c>
      <c r="G555" s="1" t="str">
        <f>IF(ISNUMBER(EU_Extra!#REF!),EU_Extra!#REF!,"")</f>
        <v/>
      </c>
      <c r="H555" s="1" t="str">
        <f>IF(ISNUMBER(EU_Extra!#REF!),EU_Extra!#REF!,"")</f>
        <v/>
      </c>
      <c r="I555" s="1" t="str">
        <f>IF(ISNUMBER(EU_Extra!#REF!),EU_Extra!#REF!,"")</f>
        <v/>
      </c>
      <c r="J555" s="1" t="str">
        <f>IF(ISNUMBER(EU_Extra!#REF!),EU_Extra!#REF!,"")</f>
        <v/>
      </c>
      <c r="K555" s="1" t="str">
        <f>IF(ISNUMBER(EU_Extra!#REF!),EU_Extra!#REF!,"")</f>
        <v/>
      </c>
      <c r="L555" s="1" t="str">
        <f>IF(ISNUMBER(EU_Extra!#REF!),EU_Extra!#REF!,"")</f>
        <v/>
      </c>
      <c r="M555" s="1" t="str">
        <f>IF(ISNUMBER(EU_Extra!#REF!),EU_Extra!#REF!,"")</f>
        <v/>
      </c>
      <c r="N555" s="1" t="str">
        <f>IF(ISNUMBER(EU_Extra!#REF!),EU_Extra!#REF!,"")</f>
        <v/>
      </c>
      <c r="O555" s="1" t="str">
        <f>IF(ISNUMBER(EU_Extra!#REF!),EU_Extra!#REF!,"")</f>
        <v/>
      </c>
      <c r="P555" s="1" t="str">
        <f>IF(ISNUMBER(EU_Extra!#REF!),EU_Extra!#REF!,"")</f>
        <v/>
      </c>
      <c r="Q555" s="1" t="str">
        <f>IF(ISNUMBER(EU_Extra!V534),EU_Extra!V534,"")</f>
        <v/>
      </c>
      <c r="R555" s="1" t="str">
        <f>IF(ISNUMBER(EU_Extra!W534),EU_Extra!W534,"")</f>
        <v/>
      </c>
      <c r="S555" s="1" t="str">
        <f>IF(ISNUMBER(EU_Extra!X534),EU_Extra!X534,"")</f>
        <v/>
      </c>
      <c r="T555" s="1" t="str">
        <f>IF(ISNUMBER(EU_Extra!Y534),EU_Extra!Y534,"")</f>
        <v/>
      </c>
      <c r="U555" s="1" t="str">
        <f>IF(ISNUMBER(EU_Extra!Z534),EU_Extra!Z534,"")</f>
        <v/>
      </c>
      <c r="V555" s="1" t="str">
        <f>IF(ISNUMBER(EU_Extra!AA534),EU_Extra!AA534,"")</f>
        <v/>
      </c>
      <c r="W555" s="1" t="str">
        <f>IF(ISNUMBER(EU_Extra!AB534),EU_Extra!AB534,"")</f>
        <v/>
      </c>
      <c r="X555" s="1" t="str">
        <f>IF(ISNUMBER(EU_Extra!AC534),EU_Extra!AC534,"")</f>
        <v/>
      </c>
      <c r="Y555" s="1" t="str">
        <f>IF(ISNUMBER(EU_Extra!AD534),EU_Extra!AD534,"")</f>
        <v/>
      </c>
      <c r="AA555" s="1" t="str">
        <f>IF(ISNUMBER(EU_Extra!#REF!),EU_Extra!#REF!,"")</f>
        <v/>
      </c>
      <c r="AB555" s="1" t="str">
        <f>IF(ISNUMBER(EU_Extra!#REF!),EU_Extra!#REF!,"")</f>
        <v/>
      </c>
      <c r="AD555" s="1" t="str">
        <f>IF(ISNUMBER(EU_Extra!#REF!),EU_Extra!#REF!,"")</f>
        <v/>
      </c>
      <c r="AE555" s="3" t="str">
        <f t="shared" si="97"/>
        <v/>
      </c>
      <c r="AJ555" s="1" t="str">
        <f>IF(ISNUMBER(EU_Extra!#REF!),EU_Extra!#REF!,"")</f>
        <v/>
      </c>
      <c r="AK555" s="1" t="str">
        <f>IF(ISNUMBER(EU_Extra!#REF!),EU_Extra!#REF!,"")</f>
        <v/>
      </c>
      <c r="AP555" s="1" t="s">
        <v>583</v>
      </c>
      <c r="AQ555" s="1" t="s">
        <v>583</v>
      </c>
      <c r="AS555" s="1" t="s">
        <v>583</v>
      </c>
      <c r="AT555" s="1" t="s">
        <v>583</v>
      </c>
    </row>
    <row r="556" spans="2:46">
      <c r="B556" s="1" t="str">
        <f>IF(ISTEXT(EU_Extra!B535),EU_Extra!B535,"")</f>
        <v/>
      </c>
      <c r="C556" s="1" t="str">
        <f>IF(ISTEXT(EU_Extra!D535),EU_Extra!D535,"")</f>
        <v/>
      </c>
      <c r="D556" s="1" t="str">
        <f>IF(ISNUMBER(EU_Extra!#REF!),EU_Extra!#REF!,"")</f>
        <v/>
      </c>
      <c r="E556" s="1" t="str">
        <f>IF(ISNUMBER(EU_Extra!#REF!),EU_Extra!#REF!,"")</f>
        <v/>
      </c>
      <c r="F556" s="1" t="str">
        <f>IF(ISNUMBER(EU_Extra!#REF!),EU_Extra!#REF!,"")</f>
        <v/>
      </c>
      <c r="G556" s="1" t="str">
        <f>IF(ISNUMBER(EU_Extra!#REF!),EU_Extra!#REF!,"")</f>
        <v/>
      </c>
      <c r="H556" s="1" t="str">
        <f>IF(ISNUMBER(EU_Extra!#REF!),EU_Extra!#REF!,"")</f>
        <v/>
      </c>
      <c r="I556" s="1" t="str">
        <f>IF(ISNUMBER(EU_Extra!#REF!),EU_Extra!#REF!,"")</f>
        <v/>
      </c>
      <c r="J556" s="1" t="str">
        <f>IF(ISNUMBER(EU_Extra!#REF!),EU_Extra!#REF!,"")</f>
        <v/>
      </c>
      <c r="K556" s="1" t="str">
        <f>IF(ISNUMBER(EU_Extra!#REF!),EU_Extra!#REF!,"")</f>
        <v/>
      </c>
      <c r="L556" s="1" t="str">
        <f>IF(ISNUMBER(EU_Extra!#REF!),EU_Extra!#REF!,"")</f>
        <v/>
      </c>
      <c r="M556" s="1" t="str">
        <f>IF(ISNUMBER(EU_Extra!#REF!),EU_Extra!#REF!,"")</f>
        <v/>
      </c>
      <c r="N556" s="1" t="str">
        <f>IF(ISNUMBER(EU_Extra!#REF!),EU_Extra!#REF!,"")</f>
        <v/>
      </c>
      <c r="O556" s="1" t="str">
        <f>IF(ISNUMBER(EU_Extra!#REF!),EU_Extra!#REF!,"")</f>
        <v/>
      </c>
      <c r="P556" s="1" t="str">
        <f>IF(ISNUMBER(EU_Extra!#REF!),EU_Extra!#REF!,"")</f>
        <v/>
      </c>
      <c r="Q556" s="1" t="str">
        <f>IF(ISNUMBER(EU_Extra!V535),EU_Extra!V535,"")</f>
        <v/>
      </c>
      <c r="R556" s="1" t="str">
        <f>IF(ISNUMBER(EU_Extra!W535),EU_Extra!W535,"")</f>
        <v/>
      </c>
      <c r="S556" s="1" t="str">
        <f>IF(ISNUMBER(EU_Extra!X535),EU_Extra!X535,"")</f>
        <v/>
      </c>
      <c r="T556" s="1" t="str">
        <f>IF(ISNUMBER(EU_Extra!Y535),EU_Extra!Y535,"")</f>
        <v/>
      </c>
      <c r="U556" s="1" t="str">
        <f>IF(ISNUMBER(EU_Extra!Z535),EU_Extra!Z535,"")</f>
        <v/>
      </c>
      <c r="V556" s="1" t="str">
        <f>IF(ISNUMBER(EU_Extra!AA535),EU_Extra!AA535,"")</f>
        <v/>
      </c>
      <c r="W556" s="1" t="str">
        <f>IF(ISNUMBER(EU_Extra!AB535),EU_Extra!AB535,"")</f>
        <v/>
      </c>
      <c r="X556" s="1" t="str">
        <f>IF(ISNUMBER(EU_Extra!AC535),EU_Extra!AC535,"")</f>
        <v/>
      </c>
      <c r="Y556" s="1" t="str">
        <f>IF(ISNUMBER(EU_Extra!AD535),EU_Extra!AD535,"")</f>
        <v/>
      </c>
      <c r="AA556" s="1" t="str">
        <f>IF(ISNUMBER(EU_Extra!#REF!),EU_Extra!#REF!,"")</f>
        <v/>
      </c>
      <c r="AB556" s="1" t="str">
        <f>IF(ISNUMBER(EU_Extra!#REF!),EU_Extra!#REF!,"")</f>
        <v/>
      </c>
      <c r="AD556" s="1" t="str">
        <f>IF(ISNUMBER(EU_Extra!#REF!),EU_Extra!#REF!,"")</f>
        <v/>
      </c>
      <c r="AE556" s="3" t="str">
        <f t="shared" si="97"/>
        <v/>
      </c>
      <c r="AJ556" s="1" t="str">
        <f>IF(ISNUMBER(EU_Extra!#REF!),EU_Extra!#REF!,"")</f>
        <v/>
      </c>
      <c r="AK556" s="1" t="str">
        <f>IF(ISNUMBER(EU_Extra!#REF!),EU_Extra!#REF!,"")</f>
        <v/>
      </c>
      <c r="AP556" s="1" t="s">
        <v>583</v>
      </c>
      <c r="AQ556" s="1" t="s">
        <v>583</v>
      </c>
      <c r="AS556" s="1" t="s">
        <v>583</v>
      </c>
      <c r="AT556" s="1" t="s">
        <v>583</v>
      </c>
    </row>
    <row r="557" spans="2:46">
      <c r="B557" s="1" t="str">
        <f>IF(ISTEXT(EU_Extra!B536),EU_Extra!B536,"")</f>
        <v/>
      </c>
      <c r="C557" s="1" t="str">
        <f>IF(ISTEXT(EU_Extra!D536),EU_Extra!D536,"")</f>
        <v/>
      </c>
      <c r="D557" s="1" t="str">
        <f>IF(ISNUMBER(EU_Extra!#REF!),EU_Extra!#REF!,"")</f>
        <v/>
      </c>
      <c r="E557" s="1" t="str">
        <f>IF(ISNUMBER(EU_Extra!#REF!),EU_Extra!#REF!,"")</f>
        <v/>
      </c>
      <c r="F557" s="1" t="str">
        <f>IF(ISNUMBER(EU_Extra!#REF!),EU_Extra!#REF!,"")</f>
        <v/>
      </c>
      <c r="G557" s="1" t="str">
        <f>IF(ISNUMBER(EU_Extra!#REF!),EU_Extra!#REF!,"")</f>
        <v/>
      </c>
      <c r="H557" s="1" t="str">
        <f>IF(ISNUMBER(EU_Extra!#REF!),EU_Extra!#REF!,"")</f>
        <v/>
      </c>
      <c r="I557" s="1" t="str">
        <f>IF(ISNUMBER(EU_Extra!#REF!),EU_Extra!#REF!,"")</f>
        <v/>
      </c>
      <c r="J557" s="1" t="str">
        <f>IF(ISNUMBER(EU_Extra!#REF!),EU_Extra!#REF!,"")</f>
        <v/>
      </c>
      <c r="K557" s="1" t="str">
        <f>IF(ISNUMBER(EU_Extra!#REF!),EU_Extra!#REF!,"")</f>
        <v/>
      </c>
      <c r="L557" s="1" t="str">
        <f>IF(ISNUMBER(EU_Extra!#REF!),EU_Extra!#REF!,"")</f>
        <v/>
      </c>
      <c r="M557" s="1" t="str">
        <f>IF(ISNUMBER(EU_Extra!#REF!),EU_Extra!#REF!,"")</f>
        <v/>
      </c>
      <c r="N557" s="1" t="str">
        <f>IF(ISNUMBER(EU_Extra!#REF!),EU_Extra!#REF!,"")</f>
        <v/>
      </c>
      <c r="O557" s="1" t="str">
        <f>IF(ISNUMBER(EU_Extra!#REF!),EU_Extra!#REF!,"")</f>
        <v/>
      </c>
      <c r="P557" s="1" t="str">
        <f>IF(ISNUMBER(EU_Extra!#REF!),EU_Extra!#REF!,"")</f>
        <v/>
      </c>
      <c r="Q557" s="1" t="str">
        <f>IF(ISNUMBER(EU_Extra!V536),EU_Extra!V536,"")</f>
        <v/>
      </c>
      <c r="R557" s="1" t="str">
        <f>IF(ISNUMBER(EU_Extra!W536),EU_Extra!W536,"")</f>
        <v/>
      </c>
      <c r="S557" s="1" t="str">
        <f>IF(ISNUMBER(EU_Extra!X536),EU_Extra!X536,"")</f>
        <v/>
      </c>
      <c r="T557" s="1" t="str">
        <f>IF(ISNUMBER(EU_Extra!Y536),EU_Extra!Y536,"")</f>
        <v/>
      </c>
      <c r="U557" s="1" t="str">
        <f>IF(ISNUMBER(EU_Extra!Z536),EU_Extra!Z536,"")</f>
        <v/>
      </c>
      <c r="V557" s="1" t="str">
        <f>IF(ISNUMBER(EU_Extra!AA536),EU_Extra!AA536,"")</f>
        <v/>
      </c>
      <c r="W557" s="1" t="str">
        <f>IF(ISNUMBER(EU_Extra!AB536),EU_Extra!AB536,"")</f>
        <v/>
      </c>
      <c r="X557" s="1" t="str">
        <f>IF(ISNUMBER(EU_Extra!AC536),EU_Extra!AC536,"")</f>
        <v/>
      </c>
      <c r="Y557" s="1" t="str">
        <f>IF(ISNUMBER(EU_Extra!AD536),EU_Extra!AD536,"")</f>
        <v/>
      </c>
      <c r="AA557" s="1" t="str">
        <f>IF(ISNUMBER(EU_Extra!#REF!),EU_Extra!#REF!,"")</f>
        <v/>
      </c>
      <c r="AB557" s="1" t="str">
        <f>IF(ISNUMBER(EU_Extra!#REF!),EU_Extra!#REF!,"")</f>
        <v/>
      </c>
      <c r="AD557" s="1" t="str">
        <f>IF(ISNUMBER(EU_Extra!#REF!),EU_Extra!#REF!,"")</f>
        <v/>
      </c>
      <c r="AE557" s="3" t="str">
        <f t="shared" si="97"/>
        <v/>
      </c>
      <c r="AJ557" s="1" t="str">
        <f>IF(ISNUMBER(EU_Extra!#REF!),EU_Extra!#REF!,"")</f>
        <v/>
      </c>
      <c r="AK557" s="1" t="str">
        <f>IF(ISNUMBER(EU_Extra!#REF!),EU_Extra!#REF!,"")</f>
        <v/>
      </c>
      <c r="AP557" s="1" t="s">
        <v>583</v>
      </c>
      <c r="AQ557" s="1" t="s">
        <v>583</v>
      </c>
      <c r="AS557" s="1" t="s">
        <v>583</v>
      </c>
      <c r="AT557" s="1" t="s">
        <v>583</v>
      </c>
    </row>
    <row r="558" spans="2:46">
      <c r="B558" s="1" t="str">
        <f>IF(ISTEXT(EU_Extra!B537),EU_Extra!B537,"")</f>
        <v/>
      </c>
      <c r="C558" s="1" t="str">
        <f>IF(ISTEXT(EU_Extra!D537),EU_Extra!D537,"")</f>
        <v/>
      </c>
      <c r="D558" s="1" t="str">
        <f>IF(ISNUMBER(EU_Extra!#REF!),EU_Extra!#REF!,"")</f>
        <v/>
      </c>
      <c r="E558" s="1" t="str">
        <f>IF(ISNUMBER(EU_Extra!#REF!),EU_Extra!#REF!,"")</f>
        <v/>
      </c>
      <c r="F558" s="1" t="str">
        <f>IF(ISNUMBER(EU_Extra!#REF!),EU_Extra!#REF!,"")</f>
        <v/>
      </c>
      <c r="G558" s="1" t="str">
        <f>IF(ISNUMBER(EU_Extra!#REF!),EU_Extra!#REF!,"")</f>
        <v/>
      </c>
      <c r="H558" s="1" t="str">
        <f>IF(ISNUMBER(EU_Extra!#REF!),EU_Extra!#REF!,"")</f>
        <v/>
      </c>
      <c r="I558" s="1" t="str">
        <f>IF(ISNUMBER(EU_Extra!#REF!),EU_Extra!#REF!,"")</f>
        <v/>
      </c>
      <c r="J558" s="1" t="str">
        <f>IF(ISNUMBER(EU_Extra!#REF!),EU_Extra!#REF!,"")</f>
        <v/>
      </c>
      <c r="K558" s="1" t="str">
        <f>IF(ISNUMBER(EU_Extra!#REF!),EU_Extra!#REF!,"")</f>
        <v/>
      </c>
      <c r="L558" s="1" t="str">
        <f>IF(ISNUMBER(EU_Extra!#REF!),EU_Extra!#REF!,"")</f>
        <v/>
      </c>
      <c r="M558" s="1" t="str">
        <f>IF(ISNUMBER(EU_Extra!#REF!),EU_Extra!#REF!,"")</f>
        <v/>
      </c>
      <c r="N558" s="1" t="str">
        <f>IF(ISNUMBER(EU_Extra!#REF!),EU_Extra!#REF!,"")</f>
        <v/>
      </c>
      <c r="O558" s="1" t="str">
        <f>IF(ISNUMBER(EU_Extra!#REF!),EU_Extra!#REF!,"")</f>
        <v/>
      </c>
      <c r="P558" s="1" t="str">
        <f>IF(ISNUMBER(EU_Extra!#REF!),EU_Extra!#REF!,"")</f>
        <v/>
      </c>
      <c r="Q558" s="1" t="str">
        <f>IF(ISNUMBER(EU_Extra!V537),EU_Extra!V537,"")</f>
        <v/>
      </c>
      <c r="R558" s="1" t="str">
        <f>IF(ISNUMBER(EU_Extra!W537),EU_Extra!W537,"")</f>
        <v/>
      </c>
      <c r="S558" s="1" t="str">
        <f>IF(ISNUMBER(EU_Extra!X537),EU_Extra!X537,"")</f>
        <v/>
      </c>
      <c r="T558" s="1" t="str">
        <f>IF(ISNUMBER(EU_Extra!Y537),EU_Extra!Y537,"")</f>
        <v/>
      </c>
      <c r="U558" s="1" t="str">
        <f>IF(ISNUMBER(EU_Extra!Z537),EU_Extra!Z537,"")</f>
        <v/>
      </c>
      <c r="V558" s="1" t="str">
        <f>IF(ISNUMBER(EU_Extra!AA537),EU_Extra!AA537,"")</f>
        <v/>
      </c>
      <c r="W558" s="1" t="str">
        <f>IF(ISNUMBER(EU_Extra!AB537),EU_Extra!AB537,"")</f>
        <v/>
      </c>
      <c r="X558" s="1" t="str">
        <f>IF(ISNUMBER(EU_Extra!AC537),EU_Extra!AC537,"")</f>
        <v/>
      </c>
      <c r="Y558" s="1" t="str">
        <f>IF(ISNUMBER(EU_Extra!AD537),EU_Extra!AD537,"")</f>
        <v/>
      </c>
      <c r="AA558" s="1" t="str">
        <f>IF(ISNUMBER(EU_Extra!#REF!),EU_Extra!#REF!,"")</f>
        <v/>
      </c>
      <c r="AB558" s="1" t="str">
        <f>IF(ISNUMBER(EU_Extra!#REF!),EU_Extra!#REF!,"")</f>
        <v/>
      </c>
      <c r="AD558" s="1" t="str">
        <f>IF(ISNUMBER(EU_Extra!#REF!),EU_Extra!#REF!,"")</f>
        <v/>
      </c>
      <c r="AE558" s="3" t="str">
        <f t="shared" si="97"/>
        <v/>
      </c>
      <c r="AJ558" s="1" t="str">
        <f>IF(ISNUMBER(EU_Extra!#REF!),EU_Extra!#REF!,"")</f>
        <v/>
      </c>
      <c r="AK558" s="1" t="str">
        <f>IF(ISNUMBER(EU_Extra!#REF!),EU_Extra!#REF!,"")</f>
        <v/>
      </c>
      <c r="AP558" s="1" t="s">
        <v>583</v>
      </c>
      <c r="AQ558" s="1" t="s">
        <v>583</v>
      </c>
      <c r="AS558" s="1" t="s">
        <v>583</v>
      </c>
      <c r="AT558" s="1" t="s">
        <v>583</v>
      </c>
    </row>
    <row r="559" spans="2:46">
      <c r="B559" s="1" t="str">
        <f>IF(ISTEXT(EU_Extra!B538),EU_Extra!B538,"")</f>
        <v/>
      </c>
      <c r="C559" s="1" t="str">
        <f>IF(ISTEXT(EU_Extra!D538),EU_Extra!D538,"")</f>
        <v/>
      </c>
      <c r="D559" s="1" t="str">
        <f>IF(ISNUMBER(EU_Extra!#REF!),EU_Extra!#REF!,"")</f>
        <v/>
      </c>
      <c r="E559" s="1" t="str">
        <f>IF(ISNUMBER(EU_Extra!#REF!),EU_Extra!#REF!,"")</f>
        <v/>
      </c>
      <c r="F559" s="1" t="str">
        <f>IF(ISNUMBER(EU_Extra!#REF!),EU_Extra!#REF!,"")</f>
        <v/>
      </c>
      <c r="G559" s="1" t="str">
        <f>IF(ISNUMBER(EU_Extra!#REF!),EU_Extra!#REF!,"")</f>
        <v/>
      </c>
      <c r="H559" s="1" t="str">
        <f>IF(ISNUMBER(EU_Extra!#REF!),EU_Extra!#REF!,"")</f>
        <v/>
      </c>
      <c r="I559" s="1" t="str">
        <f>IF(ISNUMBER(EU_Extra!#REF!),EU_Extra!#REF!,"")</f>
        <v/>
      </c>
      <c r="J559" s="1" t="str">
        <f>IF(ISNUMBER(EU_Extra!#REF!),EU_Extra!#REF!,"")</f>
        <v/>
      </c>
      <c r="K559" s="1" t="str">
        <f>IF(ISNUMBER(EU_Extra!#REF!),EU_Extra!#REF!,"")</f>
        <v/>
      </c>
      <c r="L559" s="1" t="str">
        <f>IF(ISNUMBER(EU_Extra!#REF!),EU_Extra!#REF!,"")</f>
        <v/>
      </c>
      <c r="M559" s="1" t="str">
        <f>IF(ISNUMBER(EU_Extra!#REF!),EU_Extra!#REF!,"")</f>
        <v/>
      </c>
      <c r="N559" s="1" t="str">
        <f>IF(ISNUMBER(EU_Extra!#REF!),EU_Extra!#REF!,"")</f>
        <v/>
      </c>
      <c r="O559" s="1" t="str">
        <f>IF(ISNUMBER(EU_Extra!#REF!),EU_Extra!#REF!,"")</f>
        <v/>
      </c>
      <c r="P559" s="1" t="str">
        <f>IF(ISNUMBER(EU_Extra!#REF!),EU_Extra!#REF!,"")</f>
        <v/>
      </c>
      <c r="Q559" s="1" t="str">
        <f>IF(ISNUMBER(EU_Extra!V538),EU_Extra!V538,"")</f>
        <v/>
      </c>
      <c r="R559" s="1" t="str">
        <f>IF(ISNUMBER(EU_Extra!W538),EU_Extra!W538,"")</f>
        <v/>
      </c>
      <c r="S559" s="1" t="str">
        <f>IF(ISNUMBER(EU_Extra!X538),EU_Extra!X538,"")</f>
        <v/>
      </c>
      <c r="T559" s="1" t="str">
        <f>IF(ISNUMBER(EU_Extra!Y538),EU_Extra!Y538,"")</f>
        <v/>
      </c>
      <c r="U559" s="1" t="str">
        <f>IF(ISNUMBER(EU_Extra!Z538),EU_Extra!Z538,"")</f>
        <v/>
      </c>
      <c r="V559" s="1" t="str">
        <f>IF(ISNUMBER(EU_Extra!AA538),EU_Extra!AA538,"")</f>
        <v/>
      </c>
      <c r="W559" s="1" t="str">
        <f>IF(ISNUMBER(EU_Extra!AB538),EU_Extra!AB538,"")</f>
        <v/>
      </c>
      <c r="X559" s="1" t="str">
        <f>IF(ISNUMBER(EU_Extra!AC538),EU_Extra!AC538,"")</f>
        <v/>
      </c>
      <c r="Y559" s="1" t="str">
        <f>IF(ISNUMBER(EU_Extra!AD538),EU_Extra!AD538,"")</f>
        <v/>
      </c>
      <c r="AA559" s="1" t="str">
        <f>IF(ISNUMBER(EU_Extra!#REF!),EU_Extra!#REF!,"")</f>
        <v/>
      </c>
      <c r="AB559" s="1" t="str">
        <f>IF(ISNUMBER(EU_Extra!#REF!),EU_Extra!#REF!,"")</f>
        <v/>
      </c>
      <c r="AD559" s="1" t="str">
        <f>IF(ISNUMBER(EU_Extra!#REF!),EU_Extra!#REF!,"")</f>
        <v/>
      </c>
      <c r="AE559" s="3" t="str">
        <f t="shared" si="97"/>
        <v/>
      </c>
      <c r="AJ559" s="1" t="str">
        <f>IF(ISNUMBER(EU_Extra!#REF!),EU_Extra!#REF!,"")</f>
        <v/>
      </c>
      <c r="AK559" s="1" t="str">
        <f>IF(ISNUMBER(EU_Extra!#REF!),EU_Extra!#REF!,"")</f>
        <v/>
      </c>
      <c r="AP559" s="1" t="s">
        <v>583</v>
      </c>
      <c r="AQ559" s="1" t="s">
        <v>583</v>
      </c>
      <c r="AS559" s="1" t="s">
        <v>583</v>
      </c>
      <c r="AT559" s="1" t="s">
        <v>583</v>
      </c>
    </row>
    <row r="560" spans="2:46">
      <c r="B560" s="1" t="str">
        <f>IF(ISTEXT(EU_Extra!B539),EU_Extra!B539,"")</f>
        <v/>
      </c>
      <c r="C560" s="1" t="str">
        <f>IF(ISTEXT(EU_Extra!D539),EU_Extra!D539,"")</f>
        <v/>
      </c>
      <c r="D560" s="1" t="str">
        <f>IF(ISNUMBER(EU_Extra!#REF!),EU_Extra!#REF!,"")</f>
        <v/>
      </c>
      <c r="E560" s="1" t="str">
        <f>IF(ISNUMBER(EU_Extra!#REF!),EU_Extra!#REF!,"")</f>
        <v/>
      </c>
      <c r="F560" s="1" t="str">
        <f>IF(ISNUMBER(EU_Extra!#REF!),EU_Extra!#REF!,"")</f>
        <v/>
      </c>
      <c r="G560" s="1" t="str">
        <f>IF(ISNUMBER(EU_Extra!#REF!),EU_Extra!#REF!,"")</f>
        <v/>
      </c>
      <c r="H560" s="1" t="str">
        <f>IF(ISNUMBER(EU_Extra!#REF!),EU_Extra!#REF!,"")</f>
        <v/>
      </c>
      <c r="I560" s="1" t="str">
        <f>IF(ISNUMBER(EU_Extra!#REF!),EU_Extra!#REF!,"")</f>
        <v/>
      </c>
      <c r="J560" s="1" t="str">
        <f>IF(ISNUMBER(EU_Extra!#REF!),EU_Extra!#REF!,"")</f>
        <v/>
      </c>
      <c r="K560" s="1" t="str">
        <f>IF(ISNUMBER(EU_Extra!#REF!),EU_Extra!#REF!,"")</f>
        <v/>
      </c>
      <c r="L560" s="1" t="str">
        <f>IF(ISNUMBER(EU_Extra!#REF!),EU_Extra!#REF!,"")</f>
        <v/>
      </c>
      <c r="M560" s="1" t="str">
        <f>IF(ISNUMBER(EU_Extra!#REF!),EU_Extra!#REF!,"")</f>
        <v/>
      </c>
      <c r="N560" s="1" t="str">
        <f>IF(ISNUMBER(EU_Extra!#REF!),EU_Extra!#REF!,"")</f>
        <v/>
      </c>
      <c r="O560" s="1" t="str">
        <f>IF(ISNUMBER(EU_Extra!#REF!),EU_Extra!#REF!,"")</f>
        <v/>
      </c>
      <c r="P560" s="1" t="str">
        <f>IF(ISNUMBER(EU_Extra!#REF!),EU_Extra!#REF!,"")</f>
        <v/>
      </c>
      <c r="Q560" s="1" t="str">
        <f>IF(ISNUMBER(EU_Extra!V539),EU_Extra!V539,"")</f>
        <v/>
      </c>
      <c r="R560" s="1" t="str">
        <f>IF(ISNUMBER(EU_Extra!W539),EU_Extra!W539,"")</f>
        <v/>
      </c>
      <c r="S560" s="1" t="str">
        <f>IF(ISNUMBER(EU_Extra!X539),EU_Extra!X539,"")</f>
        <v/>
      </c>
      <c r="T560" s="1" t="str">
        <f>IF(ISNUMBER(EU_Extra!Y539),EU_Extra!Y539,"")</f>
        <v/>
      </c>
      <c r="U560" s="1" t="str">
        <f>IF(ISNUMBER(EU_Extra!Z539),EU_Extra!Z539,"")</f>
        <v/>
      </c>
      <c r="V560" s="1" t="str">
        <f>IF(ISNUMBER(EU_Extra!AA539),EU_Extra!AA539,"")</f>
        <v/>
      </c>
      <c r="W560" s="1" t="str">
        <f>IF(ISNUMBER(EU_Extra!AB539),EU_Extra!AB539,"")</f>
        <v/>
      </c>
      <c r="X560" s="1" t="str">
        <f>IF(ISNUMBER(EU_Extra!AC539),EU_Extra!AC539,"")</f>
        <v/>
      </c>
      <c r="Y560" s="1" t="str">
        <f>IF(ISNUMBER(EU_Extra!AD539),EU_Extra!AD539,"")</f>
        <v/>
      </c>
      <c r="AA560" s="1" t="str">
        <f>IF(ISNUMBER(EU_Extra!#REF!),EU_Extra!#REF!,"")</f>
        <v/>
      </c>
      <c r="AB560" s="1" t="str">
        <f>IF(ISNUMBER(EU_Extra!#REF!),EU_Extra!#REF!,"")</f>
        <v/>
      </c>
      <c r="AD560" s="1" t="str">
        <f>IF(ISNUMBER(EU_Extra!#REF!),EU_Extra!#REF!,"")</f>
        <v/>
      </c>
      <c r="AE560" s="3" t="str">
        <f t="shared" si="97"/>
        <v/>
      </c>
      <c r="AJ560" s="1" t="str">
        <f>IF(ISNUMBER(EU_Extra!#REF!),EU_Extra!#REF!,"")</f>
        <v/>
      </c>
      <c r="AK560" s="1" t="str">
        <f>IF(ISNUMBER(EU_Extra!#REF!),EU_Extra!#REF!,"")</f>
        <v/>
      </c>
      <c r="AP560" s="1" t="s">
        <v>583</v>
      </c>
      <c r="AQ560" s="1" t="s">
        <v>583</v>
      </c>
      <c r="AS560" s="1" t="s">
        <v>583</v>
      </c>
      <c r="AT560" s="1" t="s">
        <v>583</v>
      </c>
    </row>
    <row r="561" spans="2:46">
      <c r="B561" s="1" t="str">
        <f>IF(ISTEXT(EU_Extra!B540),EU_Extra!B540,"")</f>
        <v/>
      </c>
      <c r="C561" s="1" t="str">
        <f>IF(ISTEXT(EU_Extra!D540),EU_Extra!D540,"")</f>
        <v/>
      </c>
      <c r="D561" s="1" t="str">
        <f>IF(ISNUMBER(EU_Extra!#REF!),EU_Extra!#REF!,"")</f>
        <v/>
      </c>
      <c r="E561" s="1" t="str">
        <f>IF(ISNUMBER(EU_Extra!#REF!),EU_Extra!#REF!,"")</f>
        <v/>
      </c>
      <c r="F561" s="1" t="str">
        <f>IF(ISNUMBER(EU_Extra!#REF!),EU_Extra!#REF!,"")</f>
        <v/>
      </c>
      <c r="G561" s="1" t="str">
        <f>IF(ISNUMBER(EU_Extra!#REF!),EU_Extra!#REF!,"")</f>
        <v/>
      </c>
      <c r="H561" s="1" t="str">
        <f>IF(ISNUMBER(EU_Extra!#REF!),EU_Extra!#REF!,"")</f>
        <v/>
      </c>
      <c r="I561" s="1" t="str">
        <f>IF(ISNUMBER(EU_Extra!#REF!),EU_Extra!#REF!,"")</f>
        <v/>
      </c>
      <c r="J561" s="1" t="str">
        <f>IF(ISNUMBER(EU_Extra!#REF!),EU_Extra!#REF!,"")</f>
        <v/>
      </c>
      <c r="K561" s="1" t="str">
        <f>IF(ISNUMBER(EU_Extra!#REF!),EU_Extra!#REF!,"")</f>
        <v/>
      </c>
      <c r="L561" s="1" t="str">
        <f>IF(ISNUMBER(EU_Extra!#REF!),EU_Extra!#REF!,"")</f>
        <v/>
      </c>
      <c r="M561" s="1" t="str">
        <f>IF(ISNUMBER(EU_Extra!#REF!),EU_Extra!#REF!,"")</f>
        <v/>
      </c>
      <c r="N561" s="1" t="str">
        <f>IF(ISNUMBER(EU_Extra!#REF!),EU_Extra!#REF!,"")</f>
        <v/>
      </c>
      <c r="O561" s="1" t="str">
        <f>IF(ISNUMBER(EU_Extra!#REF!),EU_Extra!#REF!,"")</f>
        <v/>
      </c>
      <c r="P561" s="1" t="str">
        <f>IF(ISNUMBER(EU_Extra!#REF!),EU_Extra!#REF!,"")</f>
        <v/>
      </c>
      <c r="Q561" s="1" t="str">
        <f>IF(ISNUMBER(EU_Extra!V540),EU_Extra!V540,"")</f>
        <v/>
      </c>
      <c r="R561" s="1" t="str">
        <f>IF(ISNUMBER(EU_Extra!W540),EU_Extra!W540,"")</f>
        <v/>
      </c>
      <c r="S561" s="1" t="str">
        <f>IF(ISNUMBER(EU_Extra!X540),EU_Extra!X540,"")</f>
        <v/>
      </c>
      <c r="T561" s="1" t="str">
        <f>IF(ISNUMBER(EU_Extra!Y540),EU_Extra!Y540,"")</f>
        <v/>
      </c>
      <c r="U561" s="1" t="str">
        <f>IF(ISNUMBER(EU_Extra!Z540),EU_Extra!Z540,"")</f>
        <v/>
      </c>
      <c r="V561" s="1" t="str">
        <f>IF(ISNUMBER(EU_Extra!AA540),EU_Extra!AA540,"")</f>
        <v/>
      </c>
      <c r="W561" s="1" t="str">
        <f>IF(ISNUMBER(EU_Extra!AB540),EU_Extra!AB540,"")</f>
        <v/>
      </c>
      <c r="X561" s="1" t="str">
        <f>IF(ISNUMBER(EU_Extra!AC540),EU_Extra!AC540,"")</f>
        <v/>
      </c>
      <c r="Y561" s="1" t="str">
        <f>IF(ISNUMBER(EU_Extra!AD540),EU_Extra!AD540,"")</f>
        <v/>
      </c>
      <c r="AA561" s="1" t="str">
        <f>IF(ISNUMBER(EU_Extra!#REF!),EU_Extra!#REF!,"")</f>
        <v/>
      </c>
      <c r="AB561" s="1" t="str">
        <f>IF(ISNUMBER(EU_Extra!#REF!),EU_Extra!#REF!,"")</f>
        <v/>
      </c>
      <c r="AD561" s="1" t="str">
        <f>IF(ISNUMBER(EU_Extra!#REF!),EU_Extra!#REF!,"")</f>
        <v/>
      </c>
      <c r="AE561" s="3" t="str">
        <f t="shared" si="97"/>
        <v/>
      </c>
      <c r="AJ561" s="1" t="str">
        <f>IF(ISNUMBER(EU_Extra!#REF!),EU_Extra!#REF!,"")</f>
        <v/>
      </c>
      <c r="AK561" s="1" t="str">
        <f>IF(ISNUMBER(EU_Extra!#REF!),EU_Extra!#REF!,"")</f>
        <v/>
      </c>
      <c r="AP561" s="1" t="s">
        <v>583</v>
      </c>
      <c r="AQ561" s="1" t="s">
        <v>583</v>
      </c>
      <c r="AS561" s="1" t="s">
        <v>583</v>
      </c>
      <c r="AT561" s="1" t="s">
        <v>583</v>
      </c>
    </row>
    <row r="562" spans="2:46">
      <c r="B562" s="1" t="str">
        <f>IF(ISTEXT(EU_Extra!B541),EU_Extra!B541,"")</f>
        <v/>
      </c>
      <c r="C562" s="1" t="str">
        <f>IF(ISTEXT(EU_Extra!D541),EU_Extra!D541,"")</f>
        <v/>
      </c>
      <c r="D562" s="1" t="str">
        <f>IF(ISNUMBER(EU_Extra!#REF!),EU_Extra!#REF!,"")</f>
        <v/>
      </c>
      <c r="E562" s="1" t="str">
        <f>IF(ISNUMBER(EU_Extra!#REF!),EU_Extra!#REF!,"")</f>
        <v/>
      </c>
      <c r="F562" s="1" t="str">
        <f>IF(ISNUMBER(EU_Extra!#REF!),EU_Extra!#REF!,"")</f>
        <v/>
      </c>
      <c r="G562" s="1" t="str">
        <f>IF(ISNUMBER(EU_Extra!#REF!),EU_Extra!#REF!,"")</f>
        <v/>
      </c>
      <c r="H562" s="1" t="str">
        <f>IF(ISNUMBER(EU_Extra!#REF!),EU_Extra!#REF!,"")</f>
        <v/>
      </c>
      <c r="I562" s="1" t="str">
        <f>IF(ISNUMBER(EU_Extra!#REF!),EU_Extra!#REF!,"")</f>
        <v/>
      </c>
      <c r="J562" s="1" t="str">
        <f>IF(ISNUMBER(EU_Extra!#REF!),EU_Extra!#REF!,"")</f>
        <v/>
      </c>
      <c r="K562" s="1" t="str">
        <f>IF(ISNUMBER(EU_Extra!#REF!),EU_Extra!#REF!,"")</f>
        <v/>
      </c>
      <c r="L562" s="1" t="str">
        <f>IF(ISNUMBER(EU_Extra!#REF!),EU_Extra!#REF!,"")</f>
        <v/>
      </c>
      <c r="M562" s="1" t="str">
        <f>IF(ISNUMBER(EU_Extra!#REF!),EU_Extra!#REF!,"")</f>
        <v/>
      </c>
      <c r="N562" s="1" t="str">
        <f>IF(ISNUMBER(EU_Extra!#REF!),EU_Extra!#REF!,"")</f>
        <v/>
      </c>
      <c r="O562" s="1" t="str">
        <f>IF(ISNUMBER(EU_Extra!#REF!),EU_Extra!#REF!,"")</f>
        <v/>
      </c>
      <c r="P562" s="1" t="str">
        <f>IF(ISNUMBER(EU_Extra!#REF!),EU_Extra!#REF!,"")</f>
        <v/>
      </c>
      <c r="Q562" s="1" t="str">
        <f>IF(ISNUMBER(EU_Extra!V541),EU_Extra!V541,"")</f>
        <v/>
      </c>
      <c r="R562" s="1" t="str">
        <f>IF(ISNUMBER(EU_Extra!W541),EU_Extra!W541,"")</f>
        <v/>
      </c>
      <c r="S562" s="1" t="str">
        <f>IF(ISNUMBER(EU_Extra!X541),EU_Extra!X541,"")</f>
        <v/>
      </c>
      <c r="T562" s="1" t="str">
        <f>IF(ISNUMBER(EU_Extra!Y541),EU_Extra!Y541,"")</f>
        <v/>
      </c>
      <c r="U562" s="1" t="str">
        <f>IF(ISNUMBER(EU_Extra!Z541),EU_Extra!Z541,"")</f>
        <v/>
      </c>
      <c r="V562" s="1" t="str">
        <f>IF(ISNUMBER(EU_Extra!AA541),EU_Extra!AA541,"")</f>
        <v/>
      </c>
      <c r="W562" s="1" t="str">
        <f>IF(ISNUMBER(EU_Extra!AB541),EU_Extra!AB541,"")</f>
        <v/>
      </c>
      <c r="X562" s="1" t="str">
        <f>IF(ISNUMBER(EU_Extra!AC541),EU_Extra!AC541,"")</f>
        <v/>
      </c>
      <c r="Y562" s="1" t="str">
        <f>IF(ISNUMBER(EU_Extra!AD541),EU_Extra!AD541,"")</f>
        <v/>
      </c>
      <c r="AA562" s="1" t="str">
        <f>IF(ISNUMBER(EU_Extra!#REF!),EU_Extra!#REF!,"")</f>
        <v/>
      </c>
      <c r="AB562" s="1" t="str">
        <f>IF(ISNUMBER(EU_Extra!#REF!),EU_Extra!#REF!,"")</f>
        <v/>
      </c>
      <c r="AD562" s="1" t="str">
        <f>IF(ISNUMBER(EU_Extra!#REF!),EU_Extra!#REF!,"")</f>
        <v/>
      </c>
      <c r="AE562" s="3" t="str">
        <f t="shared" si="97"/>
        <v/>
      </c>
      <c r="AJ562" s="1" t="str">
        <f>IF(ISNUMBER(EU_Extra!#REF!),EU_Extra!#REF!,"")</f>
        <v/>
      </c>
      <c r="AK562" s="1" t="str">
        <f>IF(ISNUMBER(EU_Extra!#REF!),EU_Extra!#REF!,"")</f>
        <v/>
      </c>
      <c r="AP562" s="1" t="s">
        <v>583</v>
      </c>
      <c r="AQ562" s="1" t="s">
        <v>583</v>
      </c>
      <c r="AS562" s="1" t="s">
        <v>583</v>
      </c>
      <c r="AT562" s="1" t="s">
        <v>583</v>
      </c>
    </row>
    <row r="563" spans="2:46">
      <c r="B563" s="1" t="str">
        <f>IF(ISTEXT(EU_Extra!B542),EU_Extra!B542,"")</f>
        <v/>
      </c>
      <c r="C563" s="1" t="str">
        <f>IF(ISTEXT(EU_Extra!D542),EU_Extra!D542,"")</f>
        <v/>
      </c>
      <c r="D563" s="1" t="str">
        <f>IF(ISNUMBER(EU_Extra!#REF!),EU_Extra!#REF!,"")</f>
        <v/>
      </c>
      <c r="E563" s="1" t="str">
        <f>IF(ISNUMBER(EU_Extra!#REF!),EU_Extra!#REF!,"")</f>
        <v/>
      </c>
      <c r="F563" s="1" t="str">
        <f>IF(ISNUMBER(EU_Extra!#REF!),EU_Extra!#REF!,"")</f>
        <v/>
      </c>
      <c r="G563" s="1" t="str">
        <f>IF(ISNUMBER(EU_Extra!#REF!),EU_Extra!#REF!,"")</f>
        <v/>
      </c>
      <c r="H563" s="1" t="str">
        <f>IF(ISNUMBER(EU_Extra!#REF!),EU_Extra!#REF!,"")</f>
        <v/>
      </c>
      <c r="I563" s="1" t="str">
        <f>IF(ISNUMBER(EU_Extra!#REF!),EU_Extra!#REF!,"")</f>
        <v/>
      </c>
      <c r="J563" s="1" t="str">
        <f>IF(ISNUMBER(EU_Extra!#REF!),EU_Extra!#REF!,"")</f>
        <v/>
      </c>
      <c r="K563" s="1" t="str">
        <f>IF(ISNUMBER(EU_Extra!#REF!),EU_Extra!#REF!,"")</f>
        <v/>
      </c>
      <c r="L563" s="1" t="str">
        <f>IF(ISNUMBER(EU_Extra!#REF!),EU_Extra!#REF!,"")</f>
        <v/>
      </c>
      <c r="M563" s="1" t="str">
        <f>IF(ISNUMBER(EU_Extra!#REF!),EU_Extra!#REF!,"")</f>
        <v/>
      </c>
      <c r="N563" s="1" t="str">
        <f>IF(ISNUMBER(EU_Extra!#REF!),EU_Extra!#REF!,"")</f>
        <v/>
      </c>
      <c r="O563" s="1" t="str">
        <f>IF(ISNUMBER(EU_Extra!#REF!),EU_Extra!#REF!,"")</f>
        <v/>
      </c>
      <c r="P563" s="1" t="str">
        <f>IF(ISNUMBER(EU_Extra!#REF!),EU_Extra!#REF!,"")</f>
        <v/>
      </c>
      <c r="Q563" s="1" t="str">
        <f>IF(ISNUMBER(EU_Extra!V542),EU_Extra!V542,"")</f>
        <v/>
      </c>
      <c r="R563" s="1" t="str">
        <f>IF(ISNUMBER(EU_Extra!W542),EU_Extra!W542,"")</f>
        <v/>
      </c>
      <c r="S563" s="1" t="str">
        <f>IF(ISNUMBER(EU_Extra!X542),EU_Extra!X542,"")</f>
        <v/>
      </c>
      <c r="T563" s="1" t="str">
        <f>IF(ISNUMBER(EU_Extra!Y542),EU_Extra!Y542,"")</f>
        <v/>
      </c>
      <c r="U563" s="1" t="str">
        <f>IF(ISNUMBER(EU_Extra!Z542),EU_Extra!Z542,"")</f>
        <v/>
      </c>
      <c r="V563" s="1" t="str">
        <f>IF(ISNUMBER(EU_Extra!AA542),EU_Extra!AA542,"")</f>
        <v/>
      </c>
      <c r="W563" s="1" t="str">
        <f>IF(ISNUMBER(EU_Extra!AB542),EU_Extra!AB542,"")</f>
        <v/>
      </c>
      <c r="X563" s="1" t="str">
        <f>IF(ISNUMBER(EU_Extra!AC542),EU_Extra!AC542,"")</f>
        <v/>
      </c>
      <c r="Y563" s="1" t="str">
        <f>IF(ISNUMBER(EU_Extra!AD542),EU_Extra!AD542,"")</f>
        <v/>
      </c>
      <c r="AA563" s="1" t="str">
        <f>IF(ISNUMBER(EU_Extra!#REF!),EU_Extra!#REF!,"")</f>
        <v/>
      </c>
      <c r="AB563" s="1" t="str">
        <f>IF(ISNUMBER(EU_Extra!#REF!),EU_Extra!#REF!,"")</f>
        <v/>
      </c>
      <c r="AD563" s="1" t="str">
        <f>IF(ISNUMBER(EU_Extra!#REF!),EU_Extra!#REF!,"")</f>
        <v/>
      </c>
      <c r="AE563" s="3" t="str">
        <f t="shared" si="97"/>
        <v/>
      </c>
      <c r="AJ563" s="1" t="str">
        <f>IF(ISNUMBER(EU_Extra!#REF!),EU_Extra!#REF!,"")</f>
        <v/>
      </c>
      <c r="AK563" s="1" t="str">
        <f>IF(ISNUMBER(EU_Extra!#REF!),EU_Extra!#REF!,"")</f>
        <v/>
      </c>
      <c r="AP563" s="1" t="s">
        <v>583</v>
      </c>
      <c r="AQ563" s="1" t="s">
        <v>583</v>
      </c>
      <c r="AS563" s="1" t="s">
        <v>583</v>
      </c>
      <c r="AT563" s="1" t="s">
        <v>583</v>
      </c>
    </row>
    <row r="564" spans="2:46">
      <c r="B564" s="1" t="str">
        <f>IF(ISTEXT(EU_Extra!B543),EU_Extra!B543,"")</f>
        <v/>
      </c>
      <c r="C564" s="1" t="str">
        <f>IF(ISTEXT(EU_Extra!D543),EU_Extra!D543,"")</f>
        <v/>
      </c>
      <c r="D564" s="1" t="str">
        <f>IF(ISNUMBER(EU_Extra!#REF!),EU_Extra!#REF!,"")</f>
        <v/>
      </c>
      <c r="E564" s="1" t="str">
        <f>IF(ISNUMBER(EU_Extra!#REF!),EU_Extra!#REF!,"")</f>
        <v/>
      </c>
      <c r="F564" s="1" t="str">
        <f>IF(ISNUMBER(EU_Extra!#REF!),EU_Extra!#REF!,"")</f>
        <v/>
      </c>
      <c r="G564" s="1" t="str">
        <f>IF(ISNUMBER(EU_Extra!#REF!),EU_Extra!#REF!,"")</f>
        <v/>
      </c>
      <c r="H564" s="1" t="str">
        <f>IF(ISNUMBER(EU_Extra!#REF!),EU_Extra!#REF!,"")</f>
        <v/>
      </c>
      <c r="I564" s="1" t="str">
        <f>IF(ISNUMBER(EU_Extra!#REF!),EU_Extra!#REF!,"")</f>
        <v/>
      </c>
      <c r="J564" s="1" t="str">
        <f>IF(ISNUMBER(EU_Extra!#REF!),EU_Extra!#REF!,"")</f>
        <v/>
      </c>
      <c r="K564" s="1" t="str">
        <f>IF(ISNUMBER(EU_Extra!#REF!),EU_Extra!#REF!,"")</f>
        <v/>
      </c>
      <c r="L564" s="1" t="str">
        <f>IF(ISNUMBER(EU_Extra!#REF!),EU_Extra!#REF!,"")</f>
        <v/>
      </c>
      <c r="M564" s="1" t="str">
        <f>IF(ISNUMBER(EU_Extra!#REF!),EU_Extra!#REF!,"")</f>
        <v/>
      </c>
      <c r="N564" s="1" t="str">
        <f>IF(ISNUMBER(EU_Extra!#REF!),EU_Extra!#REF!,"")</f>
        <v/>
      </c>
      <c r="O564" s="1" t="str">
        <f>IF(ISNUMBER(EU_Extra!#REF!),EU_Extra!#REF!,"")</f>
        <v/>
      </c>
      <c r="P564" s="1" t="str">
        <f>IF(ISNUMBER(EU_Extra!#REF!),EU_Extra!#REF!,"")</f>
        <v/>
      </c>
      <c r="Q564" s="1" t="str">
        <f>IF(ISNUMBER(EU_Extra!V543),EU_Extra!V543,"")</f>
        <v/>
      </c>
      <c r="R564" s="1" t="str">
        <f>IF(ISNUMBER(EU_Extra!W543),EU_Extra!W543,"")</f>
        <v/>
      </c>
      <c r="S564" s="1" t="str">
        <f>IF(ISNUMBER(EU_Extra!X543),EU_Extra!X543,"")</f>
        <v/>
      </c>
      <c r="T564" s="1" t="str">
        <f>IF(ISNUMBER(EU_Extra!Y543),EU_Extra!Y543,"")</f>
        <v/>
      </c>
      <c r="U564" s="1" t="str">
        <f>IF(ISNUMBER(EU_Extra!Z543),EU_Extra!Z543,"")</f>
        <v/>
      </c>
      <c r="V564" s="1" t="str">
        <f>IF(ISNUMBER(EU_Extra!AA543),EU_Extra!AA543,"")</f>
        <v/>
      </c>
      <c r="W564" s="1" t="str">
        <f>IF(ISNUMBER(EU_Extra!AB543),EU_Extra!AB543,"")</f>
        <v/>
      </c>
      <c r="X564" s="1" t="str">
        <f>IF(ISNUMBER(EU_Extra!AC543),EU_Extra!AC543,"")</f>
        <v/>
      </c>
      <c r="Y564" s="1" t="str">
        <f>IF(ISNUMBER(EU_Extra!AD543),EU_Extra!AD543,"")</f>
        <v/>
      </c>
      <c r="AA564" s="1" t="str">
        <f>IF(ISNUMBER(EU_Extra!#REF!),EU_Extra!#REF!,"")</f>
        <v/>
      </c>
      <c r="AB564" s="1" t="str">
        <f>IF(ISNUMBER(EU_Extra!#REF!),EU_Extra!#REF!,"")</f>
        <v/>
      </c>
      <c r="AD564" s="1" t="str">
        <f>IF(ISNUMBER(EU_Extra!#REF!),EU_Extra!#REF!,"")</f>
        <v/>
      </c>
      <c r="AE564" s="3" t="str">
        <f t="shared" si="97"/>
        <v/>
      </c>
      <c r="AJ564" s="1" t="str">
        <f>IF(ISNUMBER(EU_Extra!#REF!),EU_Extra!#REF!,"")</f>
        <v/>
      </c>
      <c r="AK564" s="1" t="str">
        <f>IF(ISNUMBER(EU_Extra!#REF!),EU_Extra!#REF!,"")</f>
        <v/>
      </c>
      <c r="AP564" s="1" t="s">
        <v>583</v>
      </c>
      <c r="AQ564" s="1" t="s">
        <v>583</v>
      </c>
      <c r="AS564" s="1" t="s">
        <v>583</v>
      </c>
      <c r="AT564" s="1" t="s">
        <v>583</v>
      </c>
    </row>
    <row r="565" spans="2:46">
      <c r="B565" s="1" t="str">
        <f>IF(ISTEXT(EU_Extra!B544),EU_Extra!B544,"")</f>
        <v/>
      </c>
      <c r="C565" s="1" t="str">
        <f>IF(ISTEXT(EU_Extra!D544),EU_Extra!D544,"")</f>
        <v/>
      </c>
      <c r="D565" s="1" t="str">
        <f>IF(ISNUMBER(EU_Extra!#REF!),EU_Extra!#REF!,"")</f>
        <v/>
      </c>
      <c r="E565" s="1" t="str">
        <f>IF(ISNUMBER(EU_Extra!#REF!),EU_Extra!#REF!,"")</f>
        <v/>
      </c>
      <c r="F565" s="1" t="str">
        <f>IF(ISNUMBER(EU_Extra!#REF!),EU_Extra!#REF!,"")</f>
        <v/>
      </c>
      <c r="G565" s="1" t="str">
        <f>IF(ISNUMBER(EU_Extra!#REF!),EU_Extra!#REF!,"")</f>
        <v/>
      </c>
      <c r="H565" s="1" t="str">
        <f>IF(ISNUMBER(EU_Extra!#REF!),EU_Extra!#REF!,"")</f>
        <v/>
      </c>
      <c r="I565" s="1" t="str">
        <f>IF(ISNUMBER(EU_Extra!#REF!),EU_Extra!#REF!,"")</f>
        <v/>
      </c>
      <c r="J565" s="1" t="str">
        <f>IF(ISNUMBER(EU_Extra!#REF!),EU_Extra!#REF!,"")</f>
        <v/>
      </c>
      <c r="K565" s="1" t="str">
        <f>IF(ISNUMBER(EU_Extra!#REF!),EU_Extra!#REF!,"")</f>
        <v/>
      </c>
      <c r="L565" s="1" t="str">
        <f>IF(ISNUMBER(EU_Extra!#REF!),EU_Extra!#REF!,"")</f>
        <v/>
      </c>
      <c r="M565" s="1" t="str">
        <f>IF(ISNUMBER(EU_Extra!#REF!),EU_Extra!#REF!,"")</f>
        <v/>
      </c>
      <c r="N565" s="1" t="str">
        <f>IF(ISNUMBER(EU_Extra!#REF!),EU_Extra!#REF!,"")</f>
        <v/>
      </c>
      <c r="O565" s="1" t="str">
        <f>IF(ISNUMBER(EU_Extra!#REF!),EU_Extra!#REF!,"")</f>
        <v/>
      </c>
      <c r="P565" s="1" t="str">
        <f>IF(ISNUMBER(EU_Extra!#REF!),EU_Extra!#REF!,"")</f>
        <v/>
      </c>
      <c r="Q565" s="1" t="str">
        <f>IF(ISNUMBER(EU_Extra!V544),EU_Extra!V544,"")</f>
        <v/>
      </c>
      <c r="R565" s="1" t="str">
        <f>IF(ISNUMBER(EU_Extra!W544),EU_Extra!W544,"")</f>
        <v/>
      </c>
      <c r="S565" s="1" t="str">
        <f>IF(ISNUMBER(EU_Extra!X544),EU_Extra!X544,"")</f>
        <v/>
      </c>
      <c r="T565" s="1" t="str">
        <f>IF(ISNUMBER(EU_Extra!Y544),EU_Extra!Y544,"")</f>
        <v/>
      </c>
      <c r="U565" s="1" t="str">
        <f>IF(ISNUMBER(EU_Extra!Z544),EU_Extra!Z544,"")</f>
        <v/>
      </c>
      <c r="V565" s="1" t="str">
        <f>IF(ISNUMBER(EU_Extra!AA544),EU_Extra!AA544,"")</f>
        <v/>
      </c>
      <c r="W565" s="1" t="str">
        <f>IF(ISNUMBER(EU_Extra!AB544),EU_Extra!AB544,"")</f>
        <v/>
      </c>
      <c r="X565" s="1" t="str">
        <f>IF(ISNUMBER(EU_Extra!AC544),EU_Extra!AC544,"")</f>
        <v/>
      </c>
      <c r="Y565" s="1" t="str">
        <f>IF(ISNUMBER(EU_Extra!AD544),EU_Extra!AD544,"")</f>
        <v/>
      </c>
      <c r="AA565" s="1" t="str">
        <f>IF(ISNUMBER(EU_Extra!#REF!),EU_Extra!#REF!,"")</f>
        <v/>
      </c>
      <c r="AB565" s="1" t="str">
        <f>IF(ISNUMBER(EU_Extra!#REF!),EU_Extra!#REF!,"")</f>
        <v/>
      </c>
      <c r="AD565" s="1" t="str">
        <f>IF(ISNUMBER(EU_Extra!#REF!),EU_Extra!#REF!,"")</f>
        <v/>
      </c>
      <c r="AE565" s="3" t="str">
        <f t="shared" si="97"/>
        <v/>
      </c>
      <c r="AJ565" s="1" t="str">
        <f>IF(ISNUMBER(EU_Extra!#REF!),EU_Extra!#REF!,"")</f>
        <v/>
      </c>
      <c r="AK565" s="1" t="str">
        <f>IF(ISNUMBER(EU_Extra!#REF!),EU_Extra!#REF!,"")</f>
        <v/>
      </c>
      <c r="AP565" s="1" t="s">
        <v>583</v>
      </c>
      <c r="AQ565" s="1" t="s">
        <v>583</v>
      </c>
      <c r="AS565" s="1" t="s">
        <v>583</v>
      </c>
      <c r="AT565" s="1" t="s">
        <v>583</v>
      </c>
    </row>
    <row r="566" spans="2:46">
      <c r="B566" s="1" t="str">
        <f>IF(ISTEXT(EU_Extra!B545),EU_Extra!B545,"")</f>
        <v/>
      </c>
      <c r="C566" s="1" t="str">
        <f>IF(ISTEXT(EU_Extra!D545),EU_Extra!D545,"")</f>
        <v/>
      </c>
      <c r="D566" s="1" t="str">
        <f>IF(ISNUMBER(EU_Extra!#REF!),EU_Extra!#REF!,"")</f>
        <v/>
      </c>
      <c r="E566" s="1" t="str">
        <f>IF(ISNUMBER(EU_Extra!#REF!),EU_Extra!#REF!,"")</f>
        <v/>
      </c>
      <c r="F566" s="1" t="str">
        <f>IF(ISNUMBER(EU_Extra!#REF!),EU_Extra!#REF!,"")</f>
        <v/>
      </c>
      <c r="G566" s="1" t="str">
        <f>IF(ISNUMBER(EU_Extra!#REF!),EU_Extra!#REF!,"")</f>
        <v/>
      </c>
      <c r="H566" s="1" t="str">
        <f>IF(ISNUMBER(EU_Extra!#REF!),EU_Extra!#REF!,"")</f>
        <v/>
      </c>
      <c r="I566" s="1" t="str">
        <f>IF(ISNUMBER(EU_Extra!#REF!),EU_Extra!#REF!,"")</f>
        <v/>
      </c>
      <c r="J566" s="1" t="str">
        <f>IF(ISNUMBER(EU_Extra!#REF!),EU_Extra!#REF!,"")</f>
        <v/>
      </c>
      <c r="K566" s="1" t="str">
        <f>IF(ISNUMBER(EU_Extra!#REF!),EU_Extra!#REF!,"")</f>
        <v/>
      </c>
      <c r="L566" s="1" t="str">
        <f>IF(ISNUMBER(EU_Extra!#REF!),EU_Extra!#REF!,"")</f>
        <v/>
      </c>
      <c r="M566" s="1" t="str">
        <f>IF(ISNUMBER(EU_Extra!#REF!),EU_Extra!#REF!,"")</f>
        <v/>
      </c>
      <c r="N566" s="1" t="str">
        <f>IF(ISNUMBER(EU_Extra!#REF!),EU_Extra!#REF!,"")</f>
        <v/>
      </c>
      <c r="O566" s="1" t="str">
        <f>IF(ISNUMBER(EU_Extra!#REF!),EU_Extra!#REF!,"")</f>
        <v/>
      </c>
      <c r="P566" s="1" t="str">
        <f>IF(ISNUMBER(EU_Extra!#REF!),EU_Extra!#REF!,"")</f>
        <v/>
      </c>
      <c r="Q566" s="1" t="str">
        <f>IF(ISNUMBER(EU_Extra!V545),EU_Extra!V545,"")</f>
        <v/>
      </c>
      <c r="R566" s="1" t="str">
        <f>IF(ISNUMBER(EU_Extra!W545),EU_Extra!W545,"")</f>
        <v/>
      </c>
      <c r="S566" s="1" t="str">
        <f>IF(ISNUMBER(EU_Extra!X545),EU_Extra!X545,"")</f>
        <v/>
      </c>
      <c r="T566" s="1" t="str">
        <f>IF(ISNUMBER(EU_Extra!Y545),EU_Extra!Y545,"")</f>
        <v/>
      </c>
      <c r="U566" s="1" t="str">
        <f>IF(ISNUMBER(EU_Extra!Z545),EU_Extra!Z545,"")</f>
        <v/>
      </c>
      <c r="V566" s="1" t="str">
        <f>IF(ISNUMBER(EU_Extra!AA545),EU_Extra!AA545,"")</f>
        <v/>
      </c>
      <c r="W566" s="1" t="str">
        <f>IF(ISNUMBER(EU_Extra!AB545),EU_Extra!AB545,"")</f>
        <v/>
      </c>
      <c r="X566" s="1" t="str">
        <f>IF(ISNUMBER(EU_Extra!AC545),EU_Extra!AC545,"")</f>
        <v/>
      </c>
      <c r="Y566" s="1" t="str">
        <f>IF(ISNUMBER(EU_Extra!AD545),EU_Extra!AD545,"")</f>
        <v/>
      </c>
      <c r="AA566" s="1" t="str">
        <f>IF(ISNUMBER(EU_Extra!#REF!),EU_Extra!#REF!,"")</f>
        <v/>
      </c>
      <c r="AB566" s="1" t="str">
        <f>IF(ISNUMBER(EU_Extra!#REF!),EU_Extra!#REF!,"")</f>
        <v/>
      </c>
      <c r="AD566" s="1" t="str">
        <f>IF(ISNUMBER(EU_Extra!#REF!),EU_Extra!#REF!,"")</f>
        <v/>
      </c>
      <c r="AE566" s="3" t="str">
        <f t="shared" si="97"/>
        <v/>
      </c>
      <c r="AJ566" s="1" t="str">
        <f>IF(ISNUMBER(EU_Extra!#REF!),EU_Extra!#REF!,"")</f>
        <v/>
      </c>
      <c r="AK566" s="1" t="str">
        <f>IF(ISNUMBER(EU_Extra!#REF!),EU_Extra!#REF!,"")</f>
        <v/>
      </c>
      <c r="AP566" s="1" t="s">
        <v>583</v>
      </c>
      <c r="AQ566" s="1" t="s">
        <v>583</v>
      </c>
      <c r="AS566" s="1" t="s">
        <v>583</v>
      </c>
      <c r="AT566" s="1" t="s">
        <v>583</v>
      </c>
    </row>
    <row r="567" spans="2:46">
      <c r="B567" s="1" t="str">
        <f>IF(ISTEXT(EU_Extra!B546),EU_Extra!B546,"")</f>
        <v/>
      </c>
      <c r="C567" s="1" t="str">
        <f>IF(ISTEXT(EU_Extra!D546),EU_Extra!D546,"")</f>
        <v/>
      </c>
      <c r="D567" s="1" t="str">
        <f>IF(ISNUMBER(EU_Extra!#REF!),EU_Extra!#REF!,"")</f>
        <v/>
      </c>
      <c r="E567" s="1" t="str">
        <f>IF(ISNUMBER(EU_Extra!#REF!),EU_Extra!#REF!,"")</f>
        <v/>
      </c>
      <c r="F567" s="1" t="str">
        <f>IF(ISNUMBER(EU_Extra!#REF!),EU_Extra!#REF!,"")</f>
        <v/>
      </c>
      <c r="G567" s="1" t="str">
        <f>IF(ISNUMBER(EU_Extra!#REF!),EU_Extra!#REF!,"")</f>
        <v/>
      </c>
      <c r="H567" s="1" t="str">
        <f>IF(ISNUMBER(EU_Extra!#REF!),EU_Extra!#REF!,"")</f>
        <v/>
      </c>
      <c r="I567" s="1" t="str">
        <f>IF(ISNUMBER(EU_Extra!#REF!),EU_Extra!#REF!,"")</f>
        <v/>
      </c>
      <c r="J567" s="1" t="str">
        <f>IF(ISNUMBER(EU_Extra!#REF!),EU_Extra!#REF!,"")</f>
        <v/>
      </c>
      <c r="K567" s="1" t="str">
        <f>IF(ISNUMBER(EU_Extra!#REF!),EU_Extra!#REF!,"")</f>
        <v/>
      </c>
      <c r="L567" s="1" t="str">
        <f>IF(ISNUMBER(EU_Extra!#REF!),EU_Extra!#REF!,"")</f>
        <v/>
      </c>
      <c r="M567" s="1" t="str">
        <f>IF(ISNUMBER(EU_Extra!#REF!),EU_Extra!#REF!,"")</f>
        <v/>
      </c>
      <c r="N567" s="1" t="str">
        <f>IF(ISNUMBER(EU_Extra!#REF!),EU_Extra!#REF!,"")</f>
        <v/>
      </c>
      <c r="O567" s="1" t="str">
        <f>IF(ISNUMBER(EU_Extra!#REF!),EU_Extra!#REF!,"")</f>
        <v/>
      </c>
      <c r="P567" s="1" t="str">
        <f>IF(ISNUMBER(EU_Extra!#REF!),EU_Extra!#REF!,"")</f>
        <v/>
      </c>
      <c r="Q567" s="1" t="str">
        <f>IF(ISNUMBER(EU_Extra!V546),EU_Extra!V546,"")</f>
        <v/>
      </c>
      <c r="R567" s="1" t="str">
        <f>IF(ISNUMBER(EU_Extra!W546),EU_Extra!W546,"")</f>
        <v/>
      </c>
      <c r="S567" s="1" t="str">
        <f>IF(ISNUMBER(EU_Extra!X546),EU_Extra!X546,"")</f>
        <v/>
      </c>
      <c r="T567" s="1" t="str">
        <f>IF(ISNUMBER(EU_Extra!Y546),EU_Extra!Y546,"")</f>
        <v/>
      </c>
      <c r="U567" s="1" t="str">
        <f>IF(ISNUMBER(EU_Extra!Z546),EU_Extra!Z546,"")</f>
        <v/>
      </c>
      <c r="V567" s="1" t="str">
        <f>IF(ISNUMBER(EU_Extra!AA546),EU_Extra!AA546,"")</f>
        <v/>
      </c>
      <c r="W567" s="1" t="str">
        <f>IF(ISNUMBER(EU_Extra!AB546),EU_Extra!AB546,"")</f>
        <v/>
      </c>
      <c r="X567" s="1" t="str">
        <f>IF(ISNUMBER(EU_Extra!AC546),EU_Extra!AC546,"")</f>
        <v/>
      </c>
      <c r="Y567" s="1" t="str">
        <f>IF(ISNUMBER(EU_Extra!AD546),EU_Extra!AD546,"")</f>
        <v/>
      </c>
      <c r="AA567" s="1" t="str">
        <f>IF(ISNUMBER(EU_Extra!#REF!),EU_Extra!#REF!,"")</f>
        <v/>
      </c>
      <c r="AB567" s="1" t="str">
        <f>IF(ISNUMBER(EU_Extra!#REF!),EU_Extra!#REF!,"")</f>
        <v/>
      </c>
      <c r="AD567" s="1" t="str">
        <f>IF(ISNUMBER(EU_Extra!#REF!),EU_Extra!#REF!,"")</f>
        <v/>
      </c>
      <c r="AE567" s="3" t="str">
        <f t="shared" si="97"/>
        <v/>
      </c>
      <c r="AJ567" s="1" t="str">
        <f>IF(ISNUMBER(EU_Extra!#REF!),EU_Extra!#REF!,"")</f>
        <v/>
      </c>
      <c r="AK567" s="1" t="str">
        <f>IF(ISNUMBER(EU_Extra!#REF!),EU_Extra!#REF!,"")</f>
        <v/>
      </c>
      <c r="AP567" s="1" t="s">
        <v>583</v>
      </c>
      <c r="AQ567" s="1" t="s">
        <v>583</v>
      </c>
      <c r="AS567" s="1" t="s">
        <v>583</v>
      </c>
      <c r="AT567" s="1" t="s">
        <v>583</v>
      </c>
    </row>
    <row r="568" spans="2:46">
      <c r="B568" s="1" t="str">
        <f>IF(ISTEXT(EU_Extra!B547),EU_Extra!B547,"")</f>
        <v/>
      </c>
      <c r="C568" s="1" t="str">
        <f>IF(ISTEXT(EU_Extra!D547),EU_Extra!D547,"")</f>
        <v/>
      </c>
      <c r="D568" s="1" t="str">
        <f>IF(ISNUMBER(EU_Extra!#REF!),EU_Extra!#REF!,"")</f>
        <v/>
      </c>
      <c r="E568" s="1" t="str">
        <f>IF(ISNUMBER(EU_Extra!#REF!),EU_Extra!#REF!,"")</f>
        <v/>
      </c>
      <c r="F568" s="1" t="str">
        <f>IF(ISNUMBER(EU_Extra!#REF!),EU_Extra!#REF!,"")</f>
        <v/>
      </c>
      <c r="G568" s="1" t="str">
        <f>IF(ISNUMBER(EU_Extra!#REF!),EU_Extra!#REF!,"")</f>
        <v/>
      </c>
      <c r="H568" s="1" t="str">
        <f>IF(ISNUMBER(EU_Extra!#REF!),EU_Extra!#REF!,"")</f>
        <v/>
      </c>
      <c r="I568" s="1" t="str">
        <f>IF(ISNUMBER(EU_Extra!#REF!),EU_Extra!#REF!,"")</f>
        <v/>
      </c>
      <c r="J568" s="1" t="str">
        <f>IF(ISNUMBER(EU_Extra!#REF!),EU_Extra!#REF!,"")</f>
        <v/>
      </c>
      <c r="K568" s="1" t="str">
        <f>IF(ISNUMBER(EU_Extra!#REF!),EU_Extra!#REF!,"")</f>
        <v/>
      </c>
      <c r="L568" s="1" t="str">
        <f>IF(ISNUMBER(EU_Extra!#REF!),EU_Extra!#REF!,"")</f>
        <v/>
      </c>
      <c r="M568" s="1" t="str">
        <f>IF(ISNUMBER(EU_Extra!#REF!),EU_Extra!#REF!,"")</f>
        <v/>
      </c>
      <c r="N568" s="1" t="str">
        <f>IF(ISNUMBER(EU_Extra!#REF!),EU_Extra!#REF!,"")</f>
        <v/>
      </c>
      <c r="O568" s="1" t="str">
        <f>IF(ISNUMBER(EU_Extra!#REF!),EU_Extra!#REF!,"")</f>
        <v/>
      </c>
      <c r="P568" s="1" t="str">
        <f>IF(ISNUMBER(EU_Extra!#REF!),EU_Extra!#REF!,"")</f>
        <v/>
      </c>
      <c r="Q568" s="1" t="str">
        <f>IF(ISNUMBER(EU_Extra!V547),EU_Extra!V547,"")</f>
        <v/>
      </c>
      <c r="R568" s="1" t="str">
        <f>IF(ISNUMBER(EU_Extra!W547),EU_Extra!W547,"")</f>
        <v/>
      </c>
      <c r="S568" s="1" t="str">
        <f>IF(ISNUMBER(EU_Extra!X547),EU_Extra!X547,"")</f>
        <v/>
      </c>
      <c r="T568" s="1" t="str">
        <f>IF(ISNUMBER(EU_Extra!Y547),EU_Extra!Y547,"")</f>
        <v/>
      </c>
      <c r="U568" s="1" t="str">
        <f>IF(ISNUMBER(EU_Extra!Z547),EU_Extra!Z547,"")</f>
        <v/>
      </c>
      <c r="V568" s="1" t="str">
        <f>IF(ISNUMBER(EU_Extra!AA547),EU_Extra!AA547,"")</f>
        <v/>
      </c>
      <c r="W568" s="1" t="str">
        <f>IF(ISNUMBER(EU_Extra!AB547),EU_Extra!AB547,"")</f>
        <v/>
      </c>
      <c r="X568" s="1" t="str">
        <f>IF(ISNUMBER(EU_Extra!AC547),EU_Extra!AC547,"")</f>
        <v/>
      </c>
      <c r="Y568" s="1" t="str">
        <f>IF(ISNUMBER(EU_Extra!AD547),EU_Extra!AD547,"")</f>
        <v/>
      </c>
      <c r="AA568" s="1" t="str">
        <f>IF(ISNUMBER(EU_Extra!#REF!),EU_Extra!#REF!,"")</f>
        <v/>
      </c>
      <c r="AB568" s="1" t="str">
        <f>IF(ISNUMBER(EU_Extra!#REF!),EU_Extra!#REF!,"")</f>
        <v/>
      </c>
      <c r="AD568" s="1" t="str">
        <f>IF(ISNUMBER(EU_Extra!#REF!),EU_Extra!#REF!,"")</f>
        <v/>
      </c>
      <c r="AE568" s="3" t="str">
        <f t="shared" si="97"/>
        <v/>
      </c>
      <c r="AJ568" s="1" t="str">
        <f>IF(ISNUMBER(EU_Extra!#REF!),EU_Extra!#REF!,"")</f>
        <v/>
      </c>
      <c r="AK568" s="1" t="str">
        <f>IF(ISNUMBER(EU_Extra!#REF!),EU_Extra!#REF!,"")</f>
        <v/>
      </c>
      <c r="AP568" s="1" t="s">
        <v>583</v>
      </c>
      <c r="AQ568" s="1" t="s">
        <v>583</v>
      </c>
      <c r="AS568" s="1" t="s">
        <v>583</v>
      </c>
      <c r="AT568" s="1" t="s">
        <v>583</v>
      </c>
    </row>
    <row r="569" spans="2:46">
      <c r="B569" s="1" t="str">
        <f>IF(ISTEXT(EU_Extra!B548),EU_Extra!B548,"")</f>
        <v/>
      </c>
      <c r="C569" s="1" t="str">
        <f>IF(ISTEXT(EU_Extra!D548),EU_Extra!D548,"")</f>
        <v/>
      </c>
      <c r="D569" s="1" t="str">
        <f>IF(ISNUMBER(EU_Extra!#REF!),EU_Extra!#REF!,"")</f>
        <v/>
      </c>
      <c r="E569" s="1" t="str">
        <f>IF(ISNUMBER(EU_Extra!#REF!),EU_Extra!#REF!,"")</f>
        <v/>
      </c>
      <c r="F569" s="1" t="str">
        <f>IF(ISNUMBER(EU_Extra!#REF!),EU_Extra!#REF!,"")</f>
        <v/>
      </c>
      <c r="G569" s="1" t="str">
        <f>IF(ISNUMBER(EU_Extra!#REF!),EU_Extra!#REF!,"")</f>
        <v/>
      </c>
      <c r="H569" s="1" t="str">
        <f>IF(ISNUMBER(EU_Extra!#REF!),EU_Extra!#REF!,"")</f>
        <v/>
      </c>
      <c r="I569" s="1" t="str">
        <f>IF(ISNUMBER(EU_Extra!#REF!),EU_Extra!#REF!,"")</f>
        <v/>
      </c>
      <c r="J569" s="1" t="str">
        <f>IF(ISNUMBER(EU_Extra!#REF!),EU_Extra!#REF!,"")</f>
        <v/>
      </c>
      <c r="K569" s="1" t="str">
        <f>IF(ISNUMBER(EU_Extra!#REF!),EU_Extra!#REF!,"")</f>
        <v/>
      </c>
      <c r="L569" s="1" t="str">
        <f>IF(ISNUMBER(EU_Extra!#REF!),EU_Extra!#REF!,"")</f>
        <v/>
      </c>
      <c r="M569" s="1" t="str">
        <f>IF(ISNUMBER(EU_Extra!#REF!),EU_Extra!#REF!,"")</f>
        <v/>
      </c>
      <c r="N569" s="1" t="str">
        <f>IF(ISNUMBER(EU_Extra!#REF!),EU_Extra!#REF!,"")</f>
        <v/>
      </c>
      <c r="O569" s="1" t="str">
        <f>IF(ISNUMBER(EU_Extra!#REF!),EU_Extra!#REF!,"")</f>
        <v/>
      </c>
      <c r="P569" s="1" t="str">
        <f>IF(ISNUMBER(EU_Extra!#REF!),EU_Extra!#REF!,"")</f>
        <v/>
      </c>
      <c r="Q569" s="1" t="str">
        <f>IF(ISNUMBER(EU_Extra!V548),EU_Extra!V548,"")</f>
        <v/>
      </c>
      <c r="R569" s="1" t="str">
        <f>IF(ISNUMBER(EU_Extra!W548),EU_Extra!W548,"")</f>
        <v/>
      </c>
      <c r="S569" s="1" t="str">
        <f>IF(ISNUMBER(EU_Extra!X548),EU_Extra!X548,"")</f>
        <v/>
      </c>
      <c r="T569" s="1" t="str">
        <f>IF(ISNUMBER(EU_Extra!Y548),EU_Extra!Y548,"")</f>
        <v/>
      </c>
      <c r="U569" s="1" t="str">
        <f>IF(ISNUMBER(EU_Extra!Z548),EU_Extra!Z548,"")</f>
        <v/>
      </c>
      <c r="V569" s="1" t="str">
        <f>IF(ISNUMBER(EU_Extra!AA548),EU_Extra!AA548,"")</f>
        <v/>
      </c>
      <c r="W569" s="1" t="str">
        <f>IF(ISNUMBER(EU_Extra!AB548),EU_Extra!AB548,"")</f>
        <v/>
      </c>
      <c r="X569" s="1" t="str">
        <f>IF(ISNUMBER(EU_Extra!AC548),EU_Extra!AC548,"")</f>
        <v/>
      </c>
      <c r="Y569" s="1" t="str">
        <f>IF(ISNUMBER(EU_Extra!AD548),EU_Extra!AD548,"")</f>
        <v/>
      </c>
      <c r="AA569" s="1" t="str">
        <f>IF(ISNUMBER(EU_Extra!#REF!),EU_Extra!#REF!,"")</f>
        <v/>
      </c>
      <c r="AB569" s="1" t="str">
        <f>IF(ISNUMBER(EU_Extra!#REF!),EU_Extra!#REF!,"")</f>
        <v/>
      </c>
      <c r="AD569" s="1" t="str">
        <f>IF(ISNUMBER(EU_Extra!#REF!),EU_Extra!#REF!,"")</f>
        <v/>
      </c>
      <c r="AE569" s="3" t="str">
        <f t="shared" si="97"/>
        <v/>
      </c>
      <c r="AJ569" s="1" t="str">
        <f>IF(ISNUMBER(EU_Extra!#REF!),EU_Extra!#REF!,"")</f>
        <v/>
      </c>
      <c r="AK569" s="1" t="str">
        <f>IF(ISNUMBER(EU_Extra!#REF!),EU_Extra!#REF!,"")</f>
        <v/>
      </c>
      <c r="AP569" s="1" t="s">
        <v>583</v>
      </c>
      <c r="AQ569" s="1" t="s">
        <v>583</v>
      </c>
      <c r="AS569" s="1" t="s">
        <v>583</v>
      </c>
      <c r="AT569" s="1" t="s">
        <v>583</v>
      </c>
    </row>
    <row r="570" spans="2:46">
      <c r="B570" s="1" t="str">
        <f>IF(ISTEXT(EU_Extra!B549),EU_Extra!B549,"")</f>
        <v/>
      </c>
      <c r="C570" s="1" t="str">
        <f>IF(ISTEXT(EU_Extra!D549),EU_Extra!D549,"")</f>
        <v/>
      </c>
      <c r="D570" s="1" t="str">
        <f>IF(ISNUMBER(EU_Extra!#REF!),EU_Extra!#REF!,"")</f>
        <v/>
      </c>
      <c r="E570" s="1" t="str">
        <f>IF(ISNUMBER(EU_Extra!#REF!),EU_Extra!#REF!,"")</f>
        <v/>
      </c>
      <c r="F570" s="1" t="str">
        <f>IF(ISNUMBER(EU_Extra!#REF!),EU_Extra!#REF!,"")</f>
        <v/>
      </c>
      <c r="G570" s="1" t="str">
        <f>IF(ISNUMBER(EU_Extra!#REF!),EU_Extra!#REF!,"")</f>
        <v/>
      </c>
      <c r="H570" s="1" t="str">
        <f>IF(ISNUMBER(EU_Extra!#REF!),EU_Extra!#REF!,"")</f>
        <v/>
      </c>
      <c r="I570" s="1" t="str">
        <f>IF(ISNUMBER(EU_Extra!#REF!),EU_Extra!#REF!,"")</f>
        <v/>
      </c>
      <c r="J570" s="1" t="str">
        <f>IF(ISNUMBER(EU_Extra!#REF!),EU_Extra!#REF!,"")</f>
        <v/>
      </c>
      <c r="K570" s="1" t="str">
        <f>IF(ISNUMBER(EU_Extra!#REF!),EU_Extra!#REF!,"")</f>
        <v/>
      </c>
      <c r="L570" s="1" t="str">
        <f>IF(ISNUMBER(EU_Extra!#REF!),EU_Extra!#REF!,"")</f>
        <v/>
      </c>
      <c r="M570" s="1" t="str">
        <f>IF(ISNUMBER(EU_Extra!#REF!),EU_Extra!#REF!,"")</f>
        <v/>
      </c>
      <c r="N570" s="1" t="str">
        <f>IF(ISNUMBER(EU_Extra!#REF!),EU_Extra!#REF!,"")</f>
        <v/>
      </c>
      <c r="O570" s="1" t="str">
        <f>IF(ISNUMBER(EU_Extra!#REF!),EU_Extra!#REF!,"")</f>
        <v/>
      </c>
      <c r="P570" s="1" t="str">
        <f>IF(ISNUMBER(EU_Extra!#REF!),EU_Extra!#REF!,"")</f>
        <v/>
      </c>
      <c r="Q570" s="1" t="str">
        <f>IF(ISNUMBER(EU_Extra!V549),EU_Extra!V549,"")</f>
        <v/>
      </c>
      <c r="R570" s="1" t="str">
        <f>IF(ISNUMBER(EU_Extra!W549),EU_Extra!W549,"")</f>
        <v/>
      </c>
      <c r="S570" s="1" t="str">
        <f>IF(ISNUMBER(EU_Extra!X549),EU_Extra!X549,"")</f>
        <v/>
      </c>
      <c r="T570" s="1" t="str">
        <f>IF(ISNUMBER(EU_Extra!Y549),EU_Extra!Y549,"")</f>
        <v/>
      </c>
      <c r="U570" s="1" t="str">
        <f>IF(ISNUMBER(EU_Extra!Z549),EU_Extra!Z549,"")</f>
        <v/>
      </c>
      <c r="V570" s="1" t="str">
        <f>IF(ISNUMBER(EU_Extra!AA549),EU_Extra!AA549,"")</f>
        <v/>
      </c>
      <c r="W570" s="1" t="str">
        <f>IF(ISNUMBER(EU_Extra!AB549),EU_Extra!AB549,"")</f>
        <v/>
      </c>
      <c r="X570" s="1" t="str">
        <f>IF(ISNUMBER(EU_Extra!AC549),EU_Extra!AC549,"")</f>
        <v/>
      </c>
      <c r="Y570" s="1" t="str">
        <f>IF(ISNUMBER(EU_Extra!AD549),EU_Extra!AD549,"")</f>
        <v/>
      </c>
      <c r="AA570" s="1" t="str">
        <f>IF(ISNUMBER(EU_Extra!#REF!),EU_Extra!#REF!,"")</f>
        <v/>
      </c>
      <c r="AB570" s="1" t="str">
        <f>IF(ISNUMBER(EU_Extra!#REF!),EU_Extra!#REF!,"")</f>
        <v/>
      </c>
      <c r="AD570" s="1" t="str">
        <f>IF(ISNUMBER(EU_Extra!#REF!),EU_Extra!#REF!,"")</f>
        <v/>
      </c>
      <c r="AE570" s="3" t="str">
        <f t="shared" si="97"/>
        <v/>
      </c>
      <c r="AJ570" s="1" t="str">
        <f>IF(ISNUMBER(EU_Extra!#REF!),EU_Extra!#REF!,"")</f>
        <v/>
      </c>
      <c r="AK570" s="1" t="str">
        <f>IF(ISNUMBER(EU_Extra!#REF!),EU_Extra!#REF!,"")</f>
        <v/>
      </c>
      <c r="AP570" s="1" t="s">
        <v>583</v>
      </c>
      <c r="AQ570" s="1" t="s">
        <v>583</v>
      </c>
      <c r="AS570" s="1" t="s">
        <v>583</v>
      </c>
      <c r="AT570" s="1" t="s">
        <v>583</v>
      </c>
    </row>
    <row r="571" spans="2:46">
      <c r="B571" s="1" t="str">
        <f>IF(ISTEXT(EU_Extra!B550),EU_Extra!B550,"")</f>
        <v/>
      </c>
      <c r="C571" s="1" t="str">
        <f>IF(ISTEXT(EU_Extra!D550),EU_Extra!D550,"")</f>
        <v/>
      </c>
      <c r="D571" s="1" t="str">
        <f>IF(ISNUMBER(EU_Extra!#REF!),EU_Extra!#REF!,"")</f>
        <v/>
      </c>
      <c r="E571" s="1" t="str">
        <f>IF(ISNUMBER(EU_Extra!#REF!),EU_Extra!#REF!,"")</f>
        <v/>
      </c>
      <c r="F571" s="1" t="str">
        <f>IF(ISNUMBER(EU_Extra!#REF!),EU_Extra!#REF!,"")</f>
        <v/>
      </c>
      <c r="G571" s="1" t="str">
        <f>IF(ISNUMBER(EU_Extra!#REF!),EU_Extra!#REF!,"")</f>
        <v/>
      </c>
      <c r="H571" s="1" t="str">
        <f>IF(ISNUMBER(EU_Extra!#REF!),EU_Extra!#REF!,"")</f>
        <v/>
      </c>
      <c r="I571" s="1" t="str">
        <f>IF(ISNUMBER(EU_Extra!#REF!),EU_Extra!#REF!,"")</f>
        <v/>
      </c>
      <c r="J571" s="1" t="str">
        <f>IF(ISNUMBER(EU_Extra!#REF!),EU_Extra!#REF!,"")</f>
        <v/>
      </c>
      <c r="K571" s="1" t="str">
        <f>IF(ISNUMBER(EU_Extra!#REF!),EU_Extra!#REF!,"")</f>
        <v/>
      </c>
      <c r="L571" s="1" t="str">
        <f>IF(ISNUMBER(EU_Extra!#REF!),EU_Extra!#REF!,"")</f>
        <v/>
      </c>
      <c r="M571" s="1" t="str">
        <f>IF(ISNUMBER(EU_Extra!#REF!),EU_Extra!#REF!,"")</f>
        <v/>
      </c>
      <c r="N571" s="1" t="str">
        <f>IF(ISNUMBER(EU_Extra!#REF!),EU_Extra!#REF!,"")</f>
        <v/>
      </c>
      <c r="O571" s="1" t="str">
        <f>IF(ISNUMBER(EU_Extra!#REF!),EU_Extra!#REF!,"")</f>
        <v/>
      </c>
      <c r="P571" s="1" t="str">
        <f>IF(ISNUMBER(EU_Extra!#REF!),EU_Extra!#REF!,"")</f>
        <v/>
      </c>
      <c r="Q571" s="1" t="str">
        <f>IF(ISNUMBER(EU_Extra!V550),EU_Extra!V550,"")</f>
        <v/>
      </c>
      <c r="R571" s="1" t="str">
        <f>IF(ISNUMBER(EU_Extra!W550),EU_Extra!W550,"")</f>
        <v/>
      </c>
      <c r="S571" s="1" t="str">
        <f>IF(ISNUMBER(EU_Extra!X550),EU_Extra!X550,"")</f>
        <v/>
      </c>
      <c r="T571" s="1" t="str">
        <f>IF(ISNUMBER(EU_Extra!Y550),EU_Extra!Y550,"")</f>
        <v/>
      </c>
      <c r="U571" s="1" t="str">
        <f>IF(ISNUMBER(EU_Extra!Z550),EU_Extra!Z550,"")</f>
        <v/>
      </c>
      <c r="V571" s="1" t="str">
        <f>IF(ISNUMBER(EU_Extra!AA550),EU_Extra!AA550,"")</f>
        <v/>
      </c>
      <c r="W571" s="1" t="str">
        <f>IF(ISNUMBER(EU_Extra!AB550),EU_Extra!AB550,"")</f>
        <v/>
      </c>
      <c r="X571" s="1" t="str">
        <f>IF(ISNUMBER(EU_Extra!AC550),EU_Extra!AC550,"")</f>
        <v/>
      </c>
      <c r="Y571" s="1" t="str">
        <f>IF(ISNUMBER(EU_Extra!AD550),EU_Extra!AD550,"")</f>
        <v/>
      </c>
      <c r="AA571" s="1" t="str">
        <f>IF(ISNUMBER(EU_Extra!#REF!),EU_Extra!#REF!,"")</f>
        <v/>
      </c>
      <c r="AB571" s="1" t="str">
        <f>IF(ISNUMBER(EU_Extra!#REF!),EU_Extra!#REF!,"")</f>
        <v/>
      </c>
      <c r="AD571" s="1" t="str">
        <f>IF(ISNUMBER(EU_Extra!#REF!),EU_Extra!#REF!,"")</f>
        <v/>
      </c>
      <c r="AE571" s="3" t="str">
        <f t="shared" si="97"/>
        <v/>
      </c>
      <c r="AJ571" s="1" t="str">
        <f>IF(ISNUMBER(EU_Extra!#REF!),EU_Extra!#REF!,"")</f>
        <v/>
      </c>
      <c r="AK571" s="1" t="str">
        <f>IF(ISNUMBER(EU_Extra!#REF!),EU_Extra!#REF!,"")</f>
        <v/>
      </c>
      <c r="AP571" s="1" t="s">
        <v>583</v>
      </c>
      <c r="AQ571" s="1" t="s">
        <v>583</v>
      </c>
      <c r="AS571" s="1" t="s">
        <v>583</v>
      </c>
      <c r="AT571" s="1" t="s">
        <v>583</v>
      </c>
    </row>
    <row r="572" spans="2:46">
      <c r="B572" s="1" t="str">
        <f>IF(ISTEXT(EU_Extra!B551),EU_Extra!B551,"")</f>
        <v/>
      </c>
      <c r="C572" s="1" t="str">
        <f>IF(ISTEXT(EU_Extra!D551),EU_Extra!D551,"")</f>
        <v/>
      </c>
      <c r="D572" s="1" t="str">
        <f>IF(ISNUMBER(EU_Extra!#REF!),EU_Extra!#REF!,"")</f>
        <v/>
      </c>
      <c r="E572" s="1" t="str">
        <f>IF(ISNUMBER(EU_Extra!#REF!),EU_Extra!#REF!,"")</f>
        <v/>
      </c>
      <c r="F572" s="1" t="str">
        <f>IF(ISNUMBER(EU_Extra!#REF!),EU_Extra!#REF!,"")</f>
        <v/>
      </c>
      <c r="G572" s="1" t="str">
        <f>IF(ISNUMBER(EU_Extra!#REF!),EU_Extra!#REF!,"")</f>
        <v/>
      </c>
      <c r="H572" s="1" t="str">
        <f>IF(ISNUMBER(EU_Extra!#REF!),EU_Extra!#REF!,"")</f>
        <v/>
      </c>
      <c r="I572" s="1" t="str">
        <f>IF(ISNUMBER(EU_Extra!#REF!),EU_Extra!#REF!,"")</f>
        <v/>
      </c>
      <c r="J572" s="1" t="str">
        <f>IF(ISNUMBER(EU_Extra!#REF!),EU_Extra!#REF!,"")</f>
        <v/>
      </c>
      <c r="K572" s="1" t="str">
        <f>IF(ISNUMBER(EU_Extra!#REF!),EU_Extra!#REF!,"")</f>
        <v/>
      </c>
      <c r="L572" s="1" t="str">
        <f>IF(ISNUMBER(EU_Extra!#REF!),EU_Extra!#REF!,"")</f>
        <v/>
      </c>
      <c r="M572" s="1" t="str">
        <f>IF(ISNUMBER(EU_Extra!#REF!),EU_Extra!#REF!,"")</f>
        <v/>
      </c>
      <c r="N572" s="1" t="str">
        <f>IF(ISNUMBER(EU_Extra!#REF!),EU_Extra!#REF!,"")</f>
        <v/>
      </c>
      <c r="O572" s="1" t="str">
        <f>IF(ISNUMBER(EU_Extra!#REF!),EU_Extra!#REF!,"")</f>
        <v/>
      </c>
      <c r="P572" s="1" t="str">
        <f>IF(ISNUMBER(EU_Extra!#REF!),EU_Extra!#REF!,"")</f>
        <v/>
      </c>
      <c r="Q572" s="1" t="str">
        <f>IF(ISNUMBER(EU_Extra!V551),EU_Extra!V551,"")</f>
        <v/>
      </c>
      <c r="R572" s="1" t="str">
        <f>IF(ISNUMBER(EU_Extra!W551),EU_Extra!W551,"")</f>
        <v/>
      </c>
      <c r="S572" s="1" t="str">
        <f>IF(ISNUMBER(EU_Extra!X551),EU_Extra!X551,"")</f>
        <v/>
      </c>
      <c r="T572" s="1" t="str">
        <f>IF(ISNUMBER(EU_Extra!Y551),EU_Extra!Y551,"")</f>
        <v/>
      </c>
      <c r="U572" s="1" t="str">
        <f>IF(ISNUMBER(EU_Extra!Z551),EU_Extra!Z551,"")</f>
        <v/>
      </c>
      <c r="V572" s="1" t="str">
        <f>IF(ISNUMBER(EU_Extra!AA551),EU_Extra!AA551,"")</f>
        <v/>
      </c>
      <c r="W572" s="1" t="str">
        <f>IF(ISNUMBER(EU_Extra!AB551),EU_Extra!AB551,"")</f>
        <v/>
      </c>
      <c r="X572" s="1" t="str">
        <f>IF(ISNUMBER(EU_Extra!AC551),EU_Extra!AC551,"")</f>
        <v/>
      </c>
      <c r="Y572" s="1" t="str">
        <f>IF(ISNUMBER(EU_Extra!AD551),EU_Extra!AD551,"")</f>
        <v/>
      </c>
      <c r="AA572" s="1" t="str">
        <f>IF(ISNUMBER(EU_Extra!#REF!),EU_Extra!#REF!,"")</f>
        <v/>
      </c>
      <c r="AB572" s="1" t="str">
        <f>IF(ISNUMBER(EU_Extra!#REF!),EU_Extra!#REF!,"")</f>
        <v/>
      </c>
      <c r="AD572" s="1" t="str">
        <f>IF(ISNUMBER(EU_Extra!#REF!),EU_Extra!#REF!,"")</f>
        <v/>
      </c>
      <c r="AE572" s="3" t="str">
        <f t="shared" si="97"/>
        <v/>
      </c>
      <c r="AJ572" s="1" t="str">
        <f>IF(ISNUMBER(EU_Extra!#REF!),EU_Extra!#REF!,"")</f>
        <v/>
      </c>
      <c r="AK572" s="1" t="str">
        <f>IF(ISNUMBER(EU_Extra!#REF!),EU_Extra!#REF!,"")</f>
        <v/>
      </c>
      <c r="AP572" s="1" t="s">
        <v>583</v>
      </c>
      <c r="AQ572" s="1" t="s">
        <v>583</v>
      </c>
      <c r="AS572" s="1" t="s">
        <v>583</v>
      </c>
      <c r="AT572" s="1" t="s">
        <v>583</v>
      </c>
    </row>
    <row r="573" spans="2:46">
      <c r="B573" s="1" t="str">
        <f>IF(ISTEXT(EU_Extra!B552),EU_Extra!B552,"")</f>
        <v/>
      </c>
      <c r="C573" s="1" t="str">
        <f>IF(ISTEXT(EU_Extra!D552),EU_Extra!D552,"")</f>
        <v/>
      </c>
      <c r="D573" s="1" t="str">
        <f>IF(ISNUMBER(EU_Extra!#REF!),EU_Extra!#REF!,"")</f>
        <v/>
      </c>
      <c r="E573" s="1" t="str">
        <f>IF(ISNUMBER(EU_Extra!#REF!),EU_Extra!#REF!,"")</f>
        <v/>
      </c>
      <c r="F573" s="1" t="str">
        <f>IF(ISNUMBER(EU_Extra!#REF!),EU_Extra!#REF!,"")</f>
        <v/>
      </c>
      <c r="G573" s="1" t="str">
        <f>IF(ISNUMBER(EU_Extra!#REF!),EU_Extra!#REF!,"")</f>
        <v/>
      </c>
      <c r="H573" s="1" t="str">
        <f>IF(ISNUMBER(EU_Extra!#REF!),EU_Extra!#REF!,"")</f>
        <v/>
      </c>
      <c r="I573" s="1" t="str">
        <f>IF(ISNUMBER(EU_Extra!#REF!),EU_Extra!#REF!,"")</f>
        <v/>
      </c>
      <c r="J573" s="1" t="str">
        <f>IF(ISNUMBER(EU_Extra!#REF!),EU_Extra!#REF!,"")</f>
        <v/>
      </c>
      <c r="K573" s="1" t="str">
        <f>IF(ISNUMBER(EU_Extra!#REF!),EU_Extra!#REF!,"")</f>
        <v/>
      </c>
      <c r="L573" s="1" t="str">
        <f>IF(ISNUMBER(EU_Extra!#REF!),EU_Extra!#REF!,"")</f>
        <v/>
      </c>
      <c r="M573" s="1" t="str">
        <f>IF(ISNUMBER(EU_Extra!#REF!),EU_Extra!#REF!,"")</f>
        <v/>
      </c>
      <c r="N573" s="1" t="str">
        <f>IF(ISNUMBER(EU_Extra!#REF!),EU_Extra!#REF!,"")</f>
        <v/>
      </c>
      <c r="O573" s="1" t="str">
        <f>IF(ISNUMBER(EU_Extra!#REF!),EU_Extra!#REF!,"")</f>
        <v/>
      </c>
      <c r="P573" s="1" t="str">
        <f>IF(ISNUMBER(EU_Extra!#REF!),EU_Extra!#REF!,"")</f>
        <v/>
      </c>
      <c r="Q573" s="1" t="str">
        <f>IF(ISNUMBER(EU_Extra!V552),EU_Extra!V552,"")</f>
        <v/>
      </c>
      <c r="R573" s="1" t="str">
        <f>IF(ISNUMBER(EU_Extra!W552),EU_Extra!W552,"")</f>
        <v/>
      </c>
      <c r="S573" s="1" t="str">
        <f>IF(ISNUMBER(EU_Extra!X552),EU_Extra!X552,"")</f>
        <v/>
      </c>
      <c r="T573" s="1" t="str">
        <f>IF(ISNUMBER(EU_Extra!Y552),EU_Extra!Y552,"")</f>
        <v/>
      </c>
      <c r="U573" s="1" t="str">
        <f>IF(ISNUMBER(EU_Extra!Z552),EU_Extra!Z552,"")</f>
        <v/>
      </c>
      <c r="V573" s="1" t="str">
        <f>IF(ISNUMBER(EU_Extra!AA552),EU_Extra!AA552,"")</f>
        <v/>
      </c>
      <c r="W573" s="1" t="str">
        <f>IF(ISNUMBER(EU_Extra!AB552),EU_Extra!AB552,"")</f>
        <v/>
      </c>
      <c r="X573" s="1" t="str">
        <f>IF(ISNUMBER(EU_Extra!AC552),EU_Extra!AC552,"")</f>
        <v/>
      </c>
      <c r="Y573" s="1" t="str">
        <f>IF(ISNUMBER(EU_Extra!AD552),EU_Extra!AD552,"")</f>
        <v/>
      </c>
      <c r="AA573" s="1" t="str">
        <f>IF(ISNUMBER(EU_Extra!#REF!),EU_Extra!#REF!,"")</f>
        <v/>
      </c>
      <c r="AB573" s="1" t="str">
        <f>IF(ISNUMBER(EU_Extra!#REF!),EU_Extra!#REF!,"")</f>
        <v/>
      </c>
      <c r="AD573" s="1" t="str">
        <f>IF(ISNUMBER(EU_Extra!#REF!),EU_Extra!#REF!,"")</f>
        <v/>
      </c>
      <c r="AE573" s="3" t="str">
        <f t="shared" si="97"/>
        <v/>
      </c>
      <c r="AJ573" s="1" t="str">
        <f>IF(ISNUMBER(EU_Extra!#REF!),EU_Extra!#REF!,"")</f>
        <v/>
      </c>
      <c r="AK573" s="1" t="str">
        <f>IF(ISNUMBER(EU_Extra!#REF!),EU_Extra!#REF!,"")</f>
        <v/>
      </c>
      <c r="AP573" s="1" t="s">
        <v>583</v>
      </c>
      <c r="AQ573" s="1" t="s">
        <v>583</v>
      </c>
      <c r="AS573" s="1" t="s">
        <v>583</v>
      </c>
      <c r="AT573" s="1" t="s">
        <v>583</v>
      </c>
    </row>
    <row r="574" spans="2:46">
      <c r="B574" s="1" t="str">
        <f>IF(ISTEXT(EU_Extra!B553),EU_Extra!B553,"")</f>
        <v/>
      </c>
      <c r="C574" s="1" t="str">
        <f>IF(ISTEXT(EU_Extra!D553),EU_Extra!D553,"")</f>
        <v/>
      </c>
      <c r="D574" s="1" t="str">
        <f>IF(ISNUMBER(EU_Extra!#REF!),EU_Extra!#REF!,"")</f>
        <v/>
      </c>
      <c r="E574" s="1" t="str">
        <f>IF(ISNUMBER(EU_Extra!#REF!),EU_Extra!#REF!,"")</f>
        <v/>
      </c>
      <c r="F574" s="1" t="str">
        <f>IF(ISNUMBER(EU_Extra!#REF!),EU_Extra!#REF!,"")</f>
        <v/>
      </c>
      <c r="G574" s="1" t="str">
        <f>IF(ISNUMBER(EU_Extra!#REF!),EU_Extra!#REF!,"")</f>
        <v/>
      </c>
      <c r="H574" s="1" t="str">
        <f>IF(ISNUMBER(EU_Extra!#REF!),EU_Extra!#REF!,"")</f>
        <v/>
      </c>
      <c r="I574" s="1" t="str">
        <f>IF(ISNUMBER(EU_Extra!#REF!),EU_Extra!#REF!,"")</f>
        <v/>
      </c>
      <c r="J574" s="1" t="str">
        <f>IF(ISNUMBER(EU_Extra!#REF!),EU_Extra!#REF!,"")</f>
        <v/>
      </c>
      <c r="K574" s="1" t="str">
        <f>IF(ISNUMBER(EU_Extra!#REF!),EU_Extra!#REF!,"")</f>
        <v/>
      </c>
      <c r="L574" s="1" t="str">
        <f>IF(ISNUMBER(EU_Extra!#REF!),EU_Extra!#REF!,"")</f>
        <v/>
      </c>
      <c r="M574" s="1" t="str">
        <f>IF(ISNUMBER(EU_Extra!#REF!),EU_Extra!#REF!,"")</f>
        <v/>
      </c>
      <c r="N574" s="1" t="str">
        <f>IF(ISNUMBER(EU_Extra!#REF!),EU_Extra!#REF!,"")</f>
        <v/>
      </c>
      <c r="O574" s="1" t="str">
        <f>IF(ISNUMBER(EU_Extra!#REF!),EU_Extra!#REF!,"")</f>
        <v/>
      </c>
      <c r="P574" s="1" t="str">
        <f>IF(ISNUMBER(EU_Extra!#REF!),EU_Extra!#REF!,"")</f>
        <v/>
      </c>
      <c r="Q574" s="1" t="str">
        <f>IF(ISNUMBER(EU_Extra!V553),EU_Extra!V553,"")</f>
        <v/>
      </c>
      <c r="R574" s="1" t="str">
        <f>IF(ISNUMBER(EU_Extra!W553),EU_Extra!W553,"")</f>
        <v/>
      </c>
      <c r="S574" s="1" t="str">
        <f>IF(ISNUMBER(EU_Extra!X553),EU_Extra!X553,"")</f>
        <v/>
      </c>
      <c r="T574" s="1" t="str">
        <f>IF(ISNUMBER(EU_Extra!Y553),EU_Extra!Y553,"")</f>
        <v/>
      </c>
      <c r="U574" s="1" t="str">
        <f>IF(ISNUMBER(EU_Extra!Z553),EU_Extra!Z553,"")</f>
        <v/>
      </c>
      <c r="V574" s="1" t="str">
        <f>IF(ISNUMBER(EU_Extra!AA553),EU_Extra!AA553,"")</f>
        <v/>
      </c>
      <c r="W574" s="1" t="str">
        <f>IF(ISNUMBER(EU_Extra!AB553),EU_Extra!AB553,"")</f>
        <v/>
      </c>
      <c r="X574" s="1" t="str">
        <f>IF(ISNUMBER(EU_Extra!AC553),EU_Extra!AC553,"")</f>
        <v/>
      </c>
      <c r="Y574" s="1" t="str">
        <f>IF(ISNUMBER(EU_Extra!AD553),EU_Extra!AD553,"")</f>
        <v/>
      </c>
      <c r="AA574" s="1" t="str">
        <f>IF(ISNUMBER(EU_Extra!#REF!),EU_Extra!#REF!,"")</f>
        <v/>
      </c>
      <c r="AB574" s="1" t="str">
        <f>IF(ISNUMBER(EU_Extra!#REF!),EU_Extra!#REF!,"")</f>
        <v/>
      </c>
      <c r="AD574" s="1" t="str">
        <f>IF(ISNUMBER(EU_Extra!#REF!),EU_Extra!#REF!,"")</f>
        <v/>
      </c>
      <c r="AE574" s="3" t="str">
        <f t="shared" si="97"/>
        <v/>
      </c>
      <c r="AJ574" s="1" t="str">
        <f>IF(ISNUMBER(EU_Extra!#REF!),EU_Extra!#REF!,"")</f>
        <v/>
      </c>
      <c r="AK574" s="1" t="str">
        <f>IF(ISNUMBER(EU_Extra!#REF!),EU_Extra!#REF!,"")</f>
        <v/>
      </c>
      <c r="AP574" s="1" t="s">
        <v>583</v>
      </c>
      <c r="AQ574" s="1" t="s">
        <v>583</v>
      </c>
      <c r="AS574" s="1" t="s">
        <v>583</v>
      </c>
      <c r="AT574" s="1" t="s">
        <v>583</v>
      </c>
    </row>
    <row r="575" spans="2:46">
      <c r="B575" s="1" t="str">
        <f>IF(ISTEXT(EU_Extra!B554),EU_Extra!B554,"")</f>
        <v/>
      </c>
      <c r="C575" s="1" t="str">
        <f>IF(ISTEXT(EU_Extra!D554),EU_Extra!D554,"")</f>
        <v/>
      </c>
      <c r="D575" s="1" t="str">
        <f>IF(ISNUMBER(EU_Extra!#REF!),EU_Extra!#REF!,"")</f>
        <v/>
      </c>
      <c r="E575" s="1" t="str">
        <f>IF(ISNUMBER(EU_Extra!#REF!),EU_Extra!#REF!,"")</f>
        <v/>
      </c>
      <c r="F575" s="1" t="str">
        <f>IF(ISNUMBER(EU_Extra!#REF!),EU_Extra!#REF!,"")</f>
        <v/>
      </c>
      <c r="G575" s="1" t="str">
        <f>IF(ISNUMBER(EU_Extra!#REF!),EU_Extra!#REF!,"")</f>
        <v/>
      </c>
      <c r="H575" s="1" t="str">
        <f>IF(ISNUMBER(EU_Extra!#REF!),EU_Extra!#REF!,"")</f>
        <v/>
      </c>
      <c r="I575" s="1" t="str">
        <f>IF(ISNUMBER(EU_Extra!#REF!),EU_Extra!#REF!,"")</f>
        <v/>
      </c>
      <c r="J575" s="1" t="str">
        <f>IF(ISNUMBER(EU_Extra!#REF!),EU_Extra!#REF!,"")</f>
        <v/>
      </c>
      <c r="K575" s="1" t="str">
        <f>IF(ISNUMBER(EU_Extra!#REF!),EU_Extra!#REF!,"")</f>
        <v/>
      </c>
      <c r="L575" s="1" t="str">
        <f>IF(ISNUMBER(EU_Extra!#REF!),EU_Extra!#REF!,"")</f>
        <v/>
      </c>
      <c r="M575" s="1" t="str">
        <f>IF(ISNUMBER(EU_Extra!#REF!),EU_Extra!#REF!,"")</f>
        <v/>
      </c>
      <c r="N575" s="1" t="str">
        <f>IF(ISNUMBER(EU_Extra!#REF!),EU_Extra!#REF!,"")</f>
        <v/>
      </c>
      <c r="O575" s="1" t="str">
        <f>IF(ISNUMBER(EU_Extra!#REF!),EU_Extra!#REF!,"")</f>
        <v/>
      </c>
      <c r="P575" s="1" t="str">
        <f>IF(ISNUMBER(EU_Extra!#REF!),EU_Extra!#REF!,"")</f>
        <v/>
      </c>
      <c r="Q575" s="1" t="str">
        <f>IF(ISNUMBER(EU_Extra!V554),EU_Extra!V554,"")</f>
        <v/>
      </c>
      <c r="R575" s="1" t="str">
        <f>IF(ISNUMBER(EU_Extra!W554),EU_Extra!W554,"")</f>
        <v/>
      </c>
      <c r="S575" s="1" t="str">
        <f>IF(ISNUMBER(EU_Extra!X554),EU_Extra!X554,"")</f>
        <v/>
      </c>
      <c r="T575" s="1" t="str">
        <f>IF(ISNUMBER(EU_Extra!Y554),EU_Extra!Y554,"")</f>
        <v/>
      </c>
      <c r="U575" s="1" t="str">
        <f>IF(ISNUMBER(EU_Extra!Z554),EU_Extra!Z554,"")</f>
        <v/>
      </c>
      <c r="V575" s="1" t="str">
        <f>IF(ISNUMBER(EU_Extra!AA554),EU_Extra!AA554,"")</f>
        <v/>
      </c>
      <c r="W575" s="1" t="str">
        <f>IF(ISNUMBER(EU_Extra!AB554),EU_Extra!AB554,"")</f>
        <v/>
      </c>
      <c r="X575" s="1" t="str">
        <f>IF(ISNUMBER(EU_Extra!AC554),EU_Extra!AC554,"")</f>
        <v/>
      </c>
      <c r="Y575" s="1" t="str">
        <f>IF(ISNUMBER(EU_Extra!AD554),EU_Extra!AD554,"")</f>
        <v/>
      </c>
      <c r="AA575" s="1" t="str">
        <f>IF(ISNUMBER(EU_Extra!#REF!),EU_Extra!#REF!,"")</f>
        <v/>
      </c>
      <c r="AB575" s="1" t="str">
        <f>IF(ISNUMBER(EU_Extra!#REF!),EU_Extra!#REF!,"")</f>
        <v/>
      </c>
      <c r="AD575" s="1" t="str">
        <f>IF(ISNUMBER(EU_Extra!#REF!),EU_Extra!#REF!,"")</f>
        <v/>
      </c>
      <c r="AE575" s="3" t="str">
        <f t="shared" si="97"/>
        <v/>
      </c>
      <c r="AJ575" s="1" t="str">
        <f>IF(ISNUMBER(EU_Extra!#REF!),EU_Extra!#REF!,"")</f>
        <v/>
      </c>
      <c r="AK575" s="1" t="str">
        <f>IF(ISNUMBER(EU_Extra!#REF!),EU_Extra!#REF!,"")</f>
        <v/>
      </c>
      <c r="AP575" s="1" t="s">
        <v>583</v>
      </c>
      <c r="AQ575" s="1" t="s">
        <v>583</v>
      </c>
      <c r="AS575" s="1" t="s">
        <v>583</v>
      </c>
      <c r="AT575" s="1" t="s">
        <v>583</v>
      </c>
    </row>
    <row r="576" spans="2:46">
      <c r="B576" s="1" t="str">
        <f>IF(ISTEXT(EU_Extra!B555),EU_Extra!B555,"")</f>
        <v/>
      </c>
      <c r="C576" s="1" t="str">
        <f>IF(ISTEXT(EU_Extra!D555),EU_Extra!D555,"")</f>
        <v/>
      </c>
      <c r="D576" s="1" t="str">
        <f>IF(ISNUMBER(EU_Extra!#REF!),EU_Extra!#REF!,"")</f>
        <v/>
      </c>
      <c r="E576" s="1" t="str">
        <f>IF(ISNUMBER(EU_Extra!#REF!),EU_Extra!#REF!,"")</f>
        <v/>
      </c>
      <c r="F576" s="1" t="str">
        <f>IF(ISNUMBER(EU_Extra!#REF!),EU_Extra!#REF!,"")</f>
        <v/>
      </c>
      <c r="G576" s="1" t="str">
        <f>IF(ISNUMBER(EU_Extra!#REF!),EU_Extra!#REF!,"")</f>
        <v/>
      </c>
      <c r="H576" s="1" t="str">
        <f>IF(ISNUMBER(EU_Extra!#REF!),EU_Extra!#REF!,"")</f>
        <v/>
      </c>
      <c r="I576" s="1" t="str">
        <f>IF(ISNUMBER(EU_Extra!#REF!),EU_Extra!#REF!,"")</f>
        <v/>
      </c>
      <c r="J576" s="1" t="str">
        <f>IF(ISNUMBER(EU_Extra!#REF!),EU_Extra!#REF!,"")</f>
        <v/>
      </c>
      <c r="K576" s="1" t="str">
        <f>IF(ISNUMBER(EU_Extra!#REF!),EU_Extra!#REF!,"")</f>
        <v/>
      </c>
      <c r="L576" s="1" t="str">
        <f>IF(ISNUMBER(EU_Extra!#REF!),EU_Extra!#REF!,"")</f>
        <v/>
      </c>
      <c r="M576" s="1" t="str">
        <f>IF(ISNUMBER(EU_Extra!#REF!),EU_Extra!#REF!,"")</f>
        <v/>
      </c>
      <c r="N576" s="1" t="str">
        <f>IF(ISNUMBER(EU_Extra!#REF!),EU_Extra!#REF!,"")</f>
        <v/>
      </c>
      <c r="O576" s="1" t="str">
        <f>IF(ISNUMBER(EU_Extra!#REF!),EU_Extra!#REF!,"")</f>
        <v/>
      </c>
      <c r="P576" s="1" t="str">
        <f>IF(ISNUMBER(EU_Extra!#REF!),EU_Extra!#REF!,"")</f>
        <v/>
      </c>
      <c r="Q576" s="1" t="str">
        <f>IF(ISNUMBER(EU_Extra!V555),EU_Extra!V555,"")</f>
        <v/>
      </c>
      <c r="R576" s="1" t="str">
        <f>IF(ISNUMBER(EU_Extra!W555),EU_Extra!W555,"")</f>
        <v/>
      </c>
      <c r="S576" s="1" t="str">
        <f>IF(ISNUMBER(EU_Extra!X555),EU_Extra!X555,"")</f>
        <v/>
      </c>
      <c r="T576" s="1" t="str">
        <f>IF(ISNUMBER(EU_Extra!Y555),EU_Extra!Y555,"")</f>
        <v/>
      </c>
      <c r="U576" s="1" t="str">
        <f>IF(ISNUMBER(EU_Extra!Z555),EU_Extra!Z555,"")</f>
        <v/>
      </c>
      <c r="V576" s="1" t="str">
        <f>IF(ISNUMBER(EU_Extra!AA555),EU_Extra!AA555,"")</f>
        <v/>
      </c>
      <c r="W576" s="1" t="str">
        <f>IF(ISNUMBER(EU_Extra!AB555),EU_Extra!AB555,"")</f>
        <v/>
      </c>
      <c r="X576" s="1" t="str">
        <f>IF(ISNUMBER(EU_Extra!AC555),EU_Extra!AC555,"")</f>
        <v/>
      </c>
      <c r="Y576" s="1" t="str">
        <f>IF(ISNUMBER(EU_Extra!AD555),EU_Extra!AD555,"")</f>
        <v/>
      </c>
      <c r="AA576" s="1" t="str">
        <f>IF(ISNUMBER(EU_Extra!#REF!),EU_Extra!#REF!,"")</f>
        <v/>
      </c>
      <c r="AB576" s="1" t="str">
        <f>IF(ISNUMBER(EU_Extra!#REF!),EU_Extra!#REF!,"")</f>
        <v/>
      </c>
      <c r="AD576" s="1" t="str">
        <f>IF(ISNUMBER(EU_Extra!#REF!),EU_Extra!#REF!,"")</f>
        <v/>
      </c>
      <c r="AE576" s="3" t="str">
        <f t="shared" si="97"/>
        <v/>
      </c>
      <c r="AJ576" s="1" t="str">
        <f>IF(ISNUMBER(EU_Extra!#REF!),EU_Extra!#REF!,"")</f>
        <v/>
      </c>
      <c r="AK576" s="1" t="str">
        <f>IF(ISNUMBER(EU_Extra!#REF!),EU_Extra!#REF!,"")</f>
        <v/>
      </c>
      <c r="AP576" s="1" t="s">
        <v>583</v>
      </c>
      <c r="AQ576" s="1" t="s">
        <v>583</v>
      </c>
      <c r="AS576" s="1" t="s">
        <v>583</v>
      </c>
      <c r="AT576" s="1" t="s">
        <v>583</v>
      </c>
    </row>
    <row r="577" spans="2:46">
      <c r="B577" s="1" t="str">
        <f>IF(ISTEXT(EU_Extra!B556),EU_Extra!B556,"")</f>
        <v/>
      </c>
      <c r="C577" s="1" t="str">
        <f>IF(ISTEXT(EU_Extra!D556),EU_Extra!D556,"")</f>
        <v/>
      </c>
      <c r="D577" s="1" t="str">
        <f>IF(ISNUMBER(EU_Extra!#REF!),EU_Extra!#REF!,"")</f>
        <v/>
      </c>
      <c r="E577" s="1" t="str">
        <f>IF(ISNUMBER(EU_Extra!#REF!),EU_Extra!#REF!,"")</f>
        <v/>
      </c>
      <c r="F577" s="1" t="str">
        <f>IF(ISNUMBER(EU_Extra!#REF!),EU_Extra!#REF!,"")</f>
        <v/>
      </c>
      <c r="G577" s="1" t="str">
        <f>IF(ISNUMBER(EU_Extra!#REF!),EU_Extra!#REF!,"")</f>
        <v/>
      </c>
      <c r="H577" s="1" t="str">
        <f>IF(ISNUMBER(EU_Extra!#REF!),EU_Extra!#REF!,"")</f>
        <v/>
      </c>
      <c r="I577" s="1" t="str">
        <f>IF(ISNUMBER(EU_Extra!#REF!),EU_Extra!#REF!,"")</f>
        <v/>
      </c>
      <c r="J577" s="1" t="str">
        <f>IF(ISNUMBER(EU_Extra!#REF!),EU_Extra!#REF!,"")</f>
        <v/>
      </c>
      <c r="K577" s="1" t="str">
        <f>IF(ISNUMBER(EU_Extra!#REF!),EU_Extra!#REF!,"")</f>
        <v/>
      </c>
      <c r="L577" s="1" t="str">
        <f>IF(ISNUMBER(EU_Extra!#REF!),EU_Extra!#REF!,"")</f>
        <v/>
      </c>
      <c r="M577" s="1" t="str">
        <f>IF(ISNUMBER(EU_Extra!#REF!),EU_Extra!#REF!,"")</f>
        <v/>
      </c>
      <c r="N577" s="1" t="str">
        <f>IF(ISNUMBER(EU_Extra!#REF!),EU_Extra!#REF!,"")</f>
        <v/>
      </c>
      <c r="O577" s="1" t="str">
        <f>IF(ISNUMBER(EU_Extra!#REF!),EU_Extra!#REF!,"")</f>
        <v/>
      </c>
      <c r="P577" s="1" t="str">
        <f>IF(ISNUMBER(EU_Extra!#REF!),EU_Extra!#REF!,"")</f>
        <v/>
      </c>
      <c r="Q577" s="1" t="str">
        <f>IF(ISNUMBER(EU_Extra!V556),EU_Extra!V556,"")</f>
        <v/>
      </c>
      <c r="R577" s="1" t="str">
        <f>IF(ISNUMBER(EU_Extra!W556),EU_Extra!W556,"")</f>
        <v/>
      </c>
      <c r="S577" s="1" t="str">
        <f>IF(ISNUMBER(EU_Extra!X556),EU_Extra!X556,"")</f>
        <v/>
      </c>
      <c r="T577" s="1" t="str">
        <f>IF(ISNUMBER(EU_Extra!Y556),EU_Extra!Y556,"")</f>
        <v/>
      </c>
      <c r="U577" s="1" t="str">
        <f>IF(ISNUMBER(EU_Extra!Z556),EU_Extra!Z556,"")</f>
        <v/>
      </c>
      <c r="V577" s="1" t="str">
        <f>IF(ISNUMBER(EU_Extra!AA556),EU_Extra!AA556,"")</f>
        <v/>
      </c>
      <c r="W577" s="1" t="str">
        <f>IF(ISNUMBER(EU_Extra!AB556),EU_Extra!AB556,"")</f>
        <v/>
      </c>
      <c r="X577" s="1" t="str">
        <f>IF(ISNUMBER(EU_Extra!AC556),EU_Extra!AC556,"")</f>
        <v/>
      </c>
      <c r="Y577" s="1" t="str">
        <f>IF(ISNUMBER(EU_Extra!AD556),EU_Extra!AD556,"")</f>
        <v/>
      </c>
      <c r="AA577" s="1" t="str">
        <f>IF(ISNUMBER(EU_Extra!#REF!),EU_Extra!#REF!,"")</f>
        <v/>
      </c>
      <c r="AB577" s="1" t="str">
        <f>IF(ISNUMBER(EU_Extra!#REF!),EU_Extra!#REF!,"")</f>
        <v/>
      </c>
      <c r="AD577" s="1" t="str">
        <f>IF(ISNUMBER(EU_Extra!#REF!),EU_Extra!#REF!,"")</f>
        <v/>
      </c>
      <c r="AE577" s="3" t="str">
        <f t="shared" si="97"/>
        <v/>
      </c>
      <c r="AJ577" s="1" t="str">
        <f>IF(ISNUMBER(EU_Extra!#REF!),EU_Extra!#REF!,"")</f>
        <v/>
      </c>
      <c r="AK577" s="1" t="str">
        <f>IF(ISNUMBER(EU_Extra!#REF!),EU_Extra!#REF!,"")</f>
        <v/>
      </c>
      <c r="AP577" s="1" t="s">
        <v>583</v>
      </c>
      <c r="AQ577" s="1" t="s">
        <v>583</v>
      </c>
      <c r="AS577" s="1" t="s">
        <v>583</v>
      </c>
      <c r="AT577" s="1" t="s">
        <v>583</v>
      </c>
    </row>
    <row r="578" spans="2:46">
      <c r="B578" s="1" t="str">
        <f>IF(ISTEXT(EU_Extra!B557),EU_Extra!B557,"")</f>
        <v/>
      </c>
      <c r="C578" s="1" t="str">
        <f>IF(ISTEXT(EU_Extra!D557),EU_Extra!D557,"")</f>
        <v/>
      </c>
      <c r="D578" s="1" t="str">
        <f>IF(ISNUMBER(EU_Extra!#REF!),EU_Extra!#REF!,"")</f>
        <v/>
      </c>
      <c r="E578" s="1" t="str">
        <f>IF(ISNUMBER(EU_Extra!#REF!),EU_Extra!#REF!,"")</f>
        <v/>
      </c>
      <c r="F578" s="1" t="str">
        <f>IF(ISNUMBER(EU_Extra!#REF!),EU_Extra!#REF!,"")</f>
        <v/>
      </c>
      <c r="G578" s="1" t="str">
        <f>IF(ISNUMBER(EU_Extra!#REF!),EU_Extra!#REF!,"")</f>
        <v/>
      </c>
      <c r="H578" s="1" t="str">
        <f>IF(ISNUMBER(EU_Extra!#REF!),EU_Extra!#REF!,"")</f>
        <v/>
      </c>
      <c r="I578" s="1" t="str">
        <f>IF(ISNUMBER(EU_Extra!#REF!),EU_Extra!#REF!,"")</f>
        <v/>
      </c>
      <c r="J578" s="1" t="str">
        <f>IF(ISNUMBER(EU_Extra!#REF!),EU_Extra!#REF!,"")</f>
        <v/>
      </c>
      <c r="K578" s="1" t="str">
        <f>IF(ISNUMBER(EU_Extra!#REF!),EU_Extra!#REF!,"")</f>
        <v/>
      </c>
      <c r="L578" s="1" t="str">
        <f>IF(ISNUMBER(EU_Extra!#REF!),EU_Extra!#REF!,"")</f>
        <v/>
      </c>
      <c r="M578" s="1" t="str">
        <f>IF(ISNUMBER(EU_Extra!#REF!),EU_Extra!#REF!,"")</f>
        <v/>
      </c>
      <c r="N578" s="1" t="str">
        <f>IF(ISNUMBER(EU_Extra!#REF!),EU_Extra!#REF!,"")</f>
        <v/>
      </c>
      <c r="O578" s="1" t="str">
        <f>IF(ISNUMBER(EU_Extra!#REF!),EU_Extra!#REF!,"")</f>
        <v/>
      </c>
      <c r="P578" s="1" t="str">
        <f>IF(ISNUMBER(EU_Extra!#REF!),EU_Extra!#REF!,"")</f>
        <v/>
      </c>
      <c r="Q578" s="1" t="str">
        <f>IF(ISNUMBER(EU_Extra!V557),EU_Extra!V557,"")</f>
        <v/>
      </c>
      <c r="R578" s="1" t="str">
        <f>IF(ISNUMBER(EU_Extra!W557),EU_Extra!W557,"")</f>
        <v/>
      </c>
      <c r="S578" s="1" t="str">
        <f>IF(ISNUMBER(EU_Extra!X557),EU_Extra!X557,"")</f>
        <v/>
      </c>
      <c r="T578" s="1" t="str">
        <f>IF(ISNUMBER(EU_Extra!Y557),EU_Extra!Y557,"")</f>
        <v/>
      </c>
      <c r="U578" s="1" t="str">
        <f>IF(ISNUMBER(EU_Extra!Z557),EU_Extra!Z557,"")</f>
        <v/>
      </c>
      <c r="V578" s="1" t="str">
        <f>IF(ISNUMBER(EU_Extra!AA557),EU_Extra!AA557,"")</f>
        <v/>
      </c>
      <c r="W578" s="1" t="str">
        <f>IF(ISNUMBER(EU_Extra!AB557),EU_Extra!AB557,"")</f>
        <v/>
      </c>
      <c r="X578" s="1" t="str">
        <f>IF(ISNUMBER(EU_Extra!AC557),EU_Extra!AC557,"")</f>
        <v/>
      </c>
      <c r="Y578" s="1" t="str">
        <f>IF(ISNUMBER(EU_Extra!AD557),EU_Extra!AD557,"")</f>
        <v/>
      </c>
      <c r="AA578" s="1" t="str">
        <f>IF(ISNUMBER(EU_Extra!#REF!),EU_Extra!#REF!,"")</f>
        <v/>
      </c>
      <c r="AB578" s="1" t="str">
        <f>IF(ISNUMBER(EU_Extra!#REF!),EU_Extra!#REF!,"")</f>
        <v/>
      </c>
      <c r="AD578" s="1" t="str">
        <f>IF(ISNUMBER(EU_Extra!#REF!),EU_Extra!#REF!,"")</f>
        <v/>
      </c>
      <c r="AE578" s="3" t="str">
        <f t="shared" si="97"/>
        <v/>
      </c>
      <c r="AJ578" s="1" t="str">
        <f>IF(ISNUMBER(EU_Extra!#REF!),EU_Extra!#REF!,"")</f>
        <v/>
      </c>
      <c r="AK578" s="1" t="str">
        <f>IF(ISNUMBER(EU_Extra!#REF!),EU_Extra!#REF!,"")</f>
        <v/>
      </c>
      <c r="AP578" s="1" t="s">
        <v>583</v>
      </c>
      <c r="AQ578" s="1" t="s">
        <v>583</v>
      </c>
      <c r="AS578" s="1" t="s">
        <v>583</v>
      </c>
      <c r="AT578" s="1" t="s">
        <v>583</v>
      </c>
    </row>
    <row r="579" spans="2:46">
      <c r="B579" s="1" t="str">
        <f>IF(ISTEXT(EU_Extra!B558),EU_Extra!B558,"")</f>
        <v/>
      </c>
      <c r="C579" s="1" t="str">
        <f>IF(ISTEXT(EU_Extra!D558),EU_Extra!D558,"")</f>
        <v/>
      </c>
      <c r="D579" s="1" t="str">
        <f>IF(ISNUMBER(EU_Extra!#REF!),EU_Extra!#REF!,"")</f>
        <v/>
      </c>
      <c r="E579" s="1" t="str">
        <f>IF(ISNUMBER(EU_Extra!#REF!),EU_Extra!#REF!,"")</f>
        <v/>
      </c>
      <c r="F579" s="1" t="str">
        <f>IF(ISNUMBER(EU_Extra!#REF!),EU_Extra!#REF!,"")</f>
        <v/>
      </c>
      <c r="G579" s="1" t="str">
        <f>IF(ISNUMBER(EU_Extra!#REF!),EU_Extra!#REF!,"")</f>
        <v/>
      </c>
      <c r="H579" s="1" t="str">
        <f>IF(ISNUMBER(EU_Extra!#REF!),EU_Extra!#REF!,"")</f>
        <v/>
      </c>
      <c r="I579" s="1" t="str">
        <f>IF(ISNUMBER(EU_Extra!#REF!),EU_Extra!#REF!,"")</f>
        <v/>
      </c>
      <c r="J579" s="1" t="str">
        <f>IF(ISNUMBER(EU_Extra!#REF!),EU_Extra!#REF!,"")</f>
        <v/>
      </c>
      <c r="K579" s="1" t="str">
        <f>IF(ISNUMBER(EU_Extra!#REF!),EU_Extra!#REF!,"")</f>
        <v/>
      </c>
      <c r="L579" s="1" t="str">
        <f>IF(ISNUMBER(EU_Extra!#REF!),EU_Extra!#REF!,"")</f>
        <v/>
      </c>
      <c r="M579" s="1" t="str">
        <f>IF(ISNUMBER(EU_Extra!#REF!),EU_Extra!#REF!,"")</f>
        <v/>
      </c>
      <c r="N579" s="1" t="str">
        <f>IF(ISNUMBER(EU_Extra!#REF!),EU_Extra!#REF!,"")</f>
        <v/>
      </c>
      <c r="O579" s="1" t="str">
        <f>IF(ISNUMBER(EU_Extra!#REF!),EU_Extra!#REF!,"")</f>
        <v/>
      </c>
      <c r="P579" s="1" t="str">
        <f>IF(ISNUMBER(EU_Extra!#REF!),EU_Extra!#REF!,"")</f>
        <v/>
      </c>
      <c r="Q579" s="1" t="str">
        <f>IF(ISNUMBER(EU_Extra!V558),EU_Extra!V558,"")</f>
        <v/>
      </c>
      <c r="R579" s="1" t="str">
        <f>IF(ISNUMBER(EU_Extra!W558),EU_Extra!W558,"")</f>
        <v/>
      </c>
      <c r="S579" s="1" t="str">
        <f>IF(ISNUMBER(EU_Extra!X558),EU_Extra!X558,"")</f>
        <v/>
      </c>
      <c r="T579" s="1" t="str">
        <f>IF(ISNUMBER(EU_Extra!Y558),EU_Extra!Y558,"")</f>
        <v/>
      </c>
      <c r="U579" s="1" t="str">
        <f>IF(ISNUMBER(EU_Extra!Z558),EU_Extra!Z558,"")</f>
        <v/>
      </c>
      <c r="V579" s="1" t="str">
        <f>IF(ISNUMBER(EU_Extra!AA558),EU_Extra!AA558,"")</f>
        <v/>
      </c>
      <c r="W579" s="1" t="str">
        <f>IF(ISNUMBER(EU_Extra!AB558),EU_Extra!AB558,"")</f>
        <v/>
      </c>
      <c r="X579" s="1" t="str">
        <f>IF(ISNUMBER(EU_Extra!AC558),EU_Extra!AC558,"")</f>
        <v/>
      </c>
      <c r="Y579" s="1" t="str">
        <f>IF(ISNUMBER(EU_Extra!AD558),EU_Extra!AD558,"")</f>
        <v/>
      </c>
      <c r="AA579" s="1" t="str">
        <f>IF(ISNUMBER(EU_Extra!#REF!),EU_Extra!#REF!,"")</f>
        <v/>
      </c>
      <c r="AB579" s="1" t="str">
        <f>IF(ISNUMBER(EU_Extra!#REF!),EU_Extra!#REF!,"")</f>
        <v/>
      </c>
      <c r="AD579" s="1" t="str">
        <f>IF(ISNUMBER(EU_Extra!#REF!),EU_Extra!#REF!,"")</f>
        <v/>
      </c>
      <c r="AE579" s="3" t="str">
        <f t="shared" si="97"/>
        <v/>
      </c>
      <c r="AJ579" s="1" t="str">
        <f>IF(ISNUMBER(EU_Extra!#REF!),EU_Extra!#REF!,"")</f>
        <v/>
      </c>
      <c r="AK579" s="1" t="str">
        <f>IF(ISNUMBER(EU_Extra!#REF!),EU_Extra!#REF!,"")</f>
        <v/>
      </c>
      <c r="AP579" s="1" t="s">
        <v>583</v>
      </c>
      <c r="AQ579" s="1" t="s">
        <v>583</v>
      </c>
      <c r="AS579" s="1" t="s">
        <v>583</v>
      </c>
      <c r="AT579" s="1" t="s">
        <v>583</v>
      </c>
    </row>
    <row r="580" spans="2:46">
      <c r="B580" s="1" t="str">
        <f>IF(ISTEXT(EU_Extra!B559),EU_Extra!B559,"")</f>
        <v/>
      </c>
      <c r="C580" s="1" t="str">
        <f>IF(ISTEXT(EU_Extra!D559),EU_Extra!D559,"")</f>
        <v/>
      </c>
      <c r="D580" s="1" t="str">
        <f>IF(ISNUMBER(EU_Extra!#REF!),EU_Extra!#REF!,"")</f>
        <v/>
      </c>
      <c r="E580" s="1" t="str">
        <f>IF(ISNUMBER(EU_Extra!#REF!),EU_Extra!#REF!,"")</f>
        <v/>
      </c>
      <c r="F580" s="1" t="str">
        <f>IF(ISNUMBER(EU_Extra!#REF!),EU_Extra!#REF!,"")</f>
        <v/>
      </c>
      <c r="G580" s="1" t="str">
        <f>IF(ISNUMBER(EU_Extra!#REF!),EU_Extra!#REF!,"")</f>
        <v/>
      </c>
      <c r="H580" s="1" t="str">
        <f>IF(ISNUMBER(EU_Extra!#REF!),EU_Extra!#REF!,"")</f>
        <v/>
      </c>
      <c r="I580" s="1" t="str">
        <f>IF(ISNUMBER(EU_Extra!#REF!),EU_Extra!#REF!,"")</f>
        <v/>
      </c>
      <c r="J580" s="1" t="str">
        <f>IF(ISNUMBER(EU_Extra!#REF!),EU_Extra!#REF!,"")</f>
        <v/>
      </c>
      <c r="K580" s="1" t="str">
        <f>IF(ISNUMBER(EU_Extra!#REF!),EU_Extra!#REF!,"")</f>
        <v/>
      </c>
      <c r="L580" s="1" t="str">
        <f>IF(ISNUMBER(EU_Extra!#REF!),EU_Extra!#REF!,"")</f>
        <v/>
      </c>
      <c r="M580" s="1" t="str">
        <f>IF(ISNUMBER(EU_Extra!#REF!),EU_Extra!#REF!,"")</f>
        <v/>
      </c>
      <c r="N580" s="1" t="str">
        <f>IF(ISNUMBER(EU_Extra!#REF!),EU_Extra!#REF!,"")</f>
        <v/>
      </c>
      <c r="O580" s="1" t="str">
        <f>IF(ISNUMBER(EU_Extra!#REF!),EU_Extra!#REF!,"")</f>
        <v/>
      </c>
      <c r="P580" s="1" t="str">
        <f>IF(ISNUMBER(EU_Extra!#REF!),EU_Extra!#REF!,"")</f>
        <v/>
      </c>
      <c r="Q580" s="1" t="str">
        <f>IF(ISNUMBER(EU_Extra!V559),EU_Extra!V559,"")</f>
        <v/>
      </c>
      <c r="R580" s="1" t="str">
        <f>IF(ISNUMBER(EU_Extra!W559),EU_Extra!W559,"")</f>
        <v/>
      </c>
      <c r="S580" s="1" t="str">
        <f>IF(ISNUMBER(EU_Extra!X559),EU_Extra!X559,"")</f>
        <v/>
      </c>
      <c r="T580" s="1" t="str">
        <f>IF(ISNUMBER(EU_Extra!Y559),EU_Extra!Y559,"")</f>
        <v/>
      </c>
      <c r="U580" s="1" t="str">
        <f>IF(ISNUMBER(EU_Extra!Z559),EU_Extra!Z559,"")</f>
        <v/>
      </c>
      <c r="V580" s="1" t="str">
        <f>IF(ISNUMBER(EU_Extra!AA559),EU_Extra!AA559,"")</f>
        <v/>
      </c>
      <c r="W580" s="1" t="str">
        <f>IF(ISNUMBER(EU_Extra!AB559),EU_Extra!AB559,"")</f>
        <v/>
      </c>
      <c r="X580" s="1" t="str">
        <f>IF(ISNUMBER(EU_Extra!AC559),EU_Extra!AC559,"")</f>
        <v/>
      </c>
      <c r="Y580" s="1" t="str">
        <f>IF(ISNUMBER(EU_Extra!AD559),EU_Extra!AD559,"")</f>
        <v/>
      </c>
      <c r="AA580" s="1" t="str">
        <f>IF(ISNUMBER(EU_Extra!#REF!),EU_Extra!#REF!,"")</f>
        <v/>
      </c>
      <c r="AB580" s="1" t="str">
        <f>IF(ISNUMBER(EU_Extra!#REF!),EU_Extra!#REF!,"")</f>
        <v/>
      </c>
      <c r="AD580" s="1" t="str">
        <f>IF(ISNUMBER(EU_Extra!#REF!),EU_Extra!#REF!,"")</f>
        <v/>
      </c>
      <c r="AE580" s="3" t="str">
        <f t="shared" si="97"/>
        <v/>
      </c>
      <c r="AJ580" s="1" t="str">
        <f>IF(ISNUMBER(EU_Extra!#REF!),EU_Extra!#REF!,"")</f>
        <v/>
      </c>
      <c r="AK580" s="1" t="str">
        <f>IF(ISNUMBER(EU_Extra!#REF!),EU_Extra!#REF!,"")</f>
        <v/>
      </c>
      <c r="AP580" s="1" t="s">
        <v>583</v>
      </c>
      <c r="AQ580" s="1" t="s">
        <v>583</v>
      </c>
      <c r="AS580" s="1" t="s">
        <v>583</v>
      </c>
      <c r="AT580" s="1" t="s">
        <v>583</v>
      </c>
    </row>
    <row r="581" spans="2:46">
      <c r="B581" s="1" t="str">
        <f>IF(ISTEXT(EU_Extra!B560),EU_Extra!B560,"")</f>
        <v/>
      </c>
      <c r="C581" s="1" t="str">
        <f>IF(ISTEXT(EU_Extra!D560),EU_Extra!D560,"")</f>
        <v/>
      </c>
      <c r="D581" s="1" t="str">
        <f>IF(ISNUMBER(EU_Extra!#REF!),EU_Extra!#REF!,"")</f>
        <v/>
      </c>
      <c r="E581" s="1" t="str">
        <f>IF(ISNUMBER(EU_Extra!#REF!),EU_Extra!#REF!,"")</f>
        <v/>
      </c>
      <c r="F581" s="1" t="str">
        <f>IF(ISNUMBER(EU_Extra!#REF!),EU_Extra!#REF!,"")</f>
        <v/>
      </c>
      <c r="G581" s="1" t="str">
        <f>IF(ISNUMBER(EU_Extra!#REF!),EU_Extra!#REF!,"")</f>
        <v/>
      </c>
      <c r="H581" s="1" t="str">
        <f>IF(ISNUMBER(EU_Extra!#REF!),EU_Extra!#REF!,"")</f>
        <v/>
      </c>
      <c r="I581" s="1" t="str">
        <f>IF(ISNUMBER(EU_Extra!#REF!),EU_Extra!#REF!,"")</f>
        <v/>
      </c>
      <c r="J581" s="1" t="str">
        <f>IF(ISNUMBER(EU_Extra!#REF!),EU_Extra!#REF!,"")</f>
        <v/>
      </c>
      <c r="K581" s="1" t="str">
        <f>IF(ISNUMBER(EU_Extra!#REF!),EU_Extra!#REF!,"")</f>
        <v/>
      </c>
      <c r="L581" s="1" t="str">
        <f>IF(ISNUMBER(EU_Extra!#REF!),EU_Extra!#REF!,"")</f>
        <v/>
      </c>
      <c r="M581" s="1" t="str">
        <f>IF(ISNUMBER(EU_Extra!#REF!),EU_Extra!#REF!,"")</f>
        <v/>
      </c>
      <c r="N581" s="1" t="str">
        <f>IF(ISNUMBER(EU_Extra!#REF!),EU_Extra!#REF!,"")</f>
        <v/>
      </c>
      <c r="O581" s="1" t="str">
        <f>IF(ISNUMBER(EU_Extra!#REF!),EU_Extra!#REF!,"")</f>
        <v/>
      </c>
      <c r="P581" s="1" t="str">
        <f>IF(ISNUMBER(EU_Extra!#REF!),EU_Extra!#REF!,"")</f>
        <v/>
      </c>
      <c r="Q581" s="1" t="str">
        <f>IF(ISNUMBER(EU_Extra!V560),EU_Extra!V560,"")</f>
        <v/>
      </c>
      <c r="R581" s="1" t="str">
        <f>IF(ISNUMBER(EU_Extra!W560),EU_Extra!W560,"")</f>
        <v/>
      </c>
      <c r="S581" s="1" t="str">
        <f>IF(ISNUMBER(EU_Extra!X560),EU_Extra!X560,"")</f>
        <v/>
      </c>
      <c r="T581" s="1" t="str">
        <f>IF(ISNUMBER(EU_Extra!Y560),EU_Extra!Y560,"")</f>
        <v/>
      </c>
      <c r="U581" s="1" t="str">
        <f>IF(ISNUMBER(EU_Extra!Z560),EU_Extra!Z560,"")</f>
        <v/>
      </c>
      <c r="V581" s="1" t="str">
        <f>IF(ISNUMBER(EU_Extra!AA560),EU_Extra!AA560,"")</f>
        <v/>
      </c>
      <c r="W581" s="1" t="str">
        <f>IF(ISNUMBER(EU_Extra!AB560),EU_Extra!AB560,"")</f>
        <v/>
      </c>
      <c r="X581" s="1" t="str">
        <f>IF(ISNUMBER(EU_Extra!AC560),EU_Extra!AC560,"")</f>
        <v/>
      </c>
      <c r="Y581" s="1" t="str">
        <f>IF(ISNUMBER(EU_Extra!AD560),EU_Extra!AD560,"")</f>
        <v/>
      </c>
      <c r="AA581" s="1" t="str">
        <f>IF(ISNUMBER(EU_Extra!#REF!),EU_Extra!#REF!,"")</f>
        <v/>
      </c>
      <c r="AB581" s="1" t="str">
        <f>IF(ISNUMBER(EU_Extra!#REF!),EU_Extra!#REF!,"")</f>
        <v/>
      </c>
      <c r="AD581" s="1" t="str">
        <f>IF(ISNUMBER(EU_Extra!#REF!),EU_Extra!#REF!,"")</f>
        <v/>
      </c>
      <c r="AE581" s="3" t="str">
        <f t="shared" ref="AE581:AE588" si="98">IFERROR(AVERAGE(Y581:Z581),"")</f>
        <v/>
      </c>
      <c r="AJ581" s="1" t="str">
        <f>IF(ISNUMBER(EU_Extra!#REF!),EU_Extra!#REF!,"")</f>
        <v/>
      </c>
      <c r="AK581" s="1" t="str">
        <f>IF(ISNUMBER(EU_Extra!#REF!),EU_Extra!#REF!,"")</f>
        <v/>
      </c>
      <c r="AP581" s="1" t="s">
        <v>583</v>
      </c>
      <c r="AQ581" s="1" t="s">
        <v>583</v>
      </c>
      <c r="AS581" s="1" t="s">
        <v>583</v>
      </c>
      <c r="AT581" s="1" t="s">
        <v>583</v>
      </c>
    </row>
    <row r="582" spans="2:46">
      <c r="B582" s="1" t="str">
        <f>IF(ISTEXT(EU_Extra!B561),EU_Extra!B561,"")</f>
        <v/>
      </c>
      <c r="C582" s="1" t="str">
        <f>IF(ISTEXT(EU_Extra!D561),EU_Extra!D561,"")</f>
        <v/>
      </c>
      <c r="D582" s="1" t="str">
        <f>IF(ISNUMBER(EU_Extra!#REF!),EU_Extra!#REF!,"")</f>
        <v/>
      </c>
      <c r="E582" s="1" t="str">
        <f>IF(ISNUMBER(EU_Extra!#REF!),EU_Extra!#REF!,"")</f>
        <v/>
      </c>
      <c r="F582" s="1" t="str">
        <f>IF(ISNUMBER(EU_Extra!#REF!),EU_Extra!#REF!,"")</f>
        <v/>
      </c>
      <c r="G582" s="1" t="str">
        <f>IF(ISNUMBER(EU_Extra!#REF!),EU_Extra!#REF!,"")</f>
        <v/>
      </c>
      <c r="H582" s="1" t="str">
        <f>IF(ISNUMBER(EU_Extra!#REF!),EU_Extra!#REF!,"")</f>
        <v/>
      </c>
      <c r="I582" s="1" t="str">
        <f>IF(ISNUMBER(EU_Extra!#REF!),EU_Extra!#REF!,"")</f>
        <v/>
      </c>
      <c r="J582" s="1" t="str">
        <f>IF(ISNUMBER(EU_Extra!#REF!),EU_Extra!#REF!,"")</f>
        <v/>
      </c>
      <c r="K582" s="1" t="str">
        <f>IF(ISNUMBER(EU_Extra!#REF!),EU_Extra!#REF!,"")</f>
        <v/>
      </c>
      <c r="L582" s="1" t="str">
        <f>IF(ISNUMBER(EU_Extra!#REF!),EU_Extra!#REF!,"")</f>
        <v/>
      </c>
      <c r="M582" s="1" t="str">
        <f>IF(ISNUMBER(EU_Extra!#REF!),EU_Extra!#REF!,"")</f>
        <v/>
      </c>
      <c r="N582" s="1" t="str">
        <f>IF(ISNUMBER(EU_Extra!#REF!),EU_Extra!#REF!,"")</f>
        <v/>
      </c>
      <c r="O582" s="1" t="str">
        <f>IF(ISNUMBER(EU_Extra!#REF!),EU_Extra!#REF!,"")</f>
        <v/>
      </c>
      <c r="P582" s="1" t="str">
        <f>IF(ISNUMBER(EU_Extra!#REF!),EU_Extra!#REF!,"")</f>
        <v/>
      </c>
      <c r="Q582" s="1" t="str">
        <f>IF(ISNUMBER(EU_Extra!V561),EU_Extra!V561,"")</f>
        <v/>
      </c>
      <c r="R582" s="1" t="str">
        <f>IF(ISNUMBER(EU_Extra!W561),EU_Extra!W561,"")</f>
        <v/>
      </c>
      <c r="S582" s="1" t="str">
        <f>IF(ISNUMBER(EU_Extra!X561),EU_Extra!X561,"")</f>
        <v/>
      </c>
      <c r="T582" s="1" t="str">
        <f>IF(ISNUMBER(EU_Extra!Y561),EU_Extra!Y561,"")</f>
        <v/>
      </c>
      <c r="U582" s="1" t="str">
        <f>IF(ISNUMBER(EU_Extra!Z561),EU_Extra!Z561,"")</f>
        <v/>
      </c>
      <c r="V582" s="1" t="str">
        <f>IF(ISNUMBER(EU_Extra!AA561),EU_Extra!AA561,"")</f>
        <v/>
      </c>
      <c r="W582" s="1" t="str">
        <f>IF(ISNUMBER(EU_Extra!AB561),EU_Extra!AB561,"")</f>
        <v/>
      </c>
      <c r="X582" s="1" t="str">
        <f>IF(ISNUMBER(EU_Extra!AC561),EU_Extra!AC561,"")</f>
        <v/>
      </c>
      <c r="Y582" s="1" t="str">
        <f>IF(ISNUMBER(EU_Extra!AD561),EU_Extra!AD561,"")</f>
        <v/>
      </c>
      <c r="AA582" s="1" t="str">
        <f>IF(ISNUMBER(EU_Extra!#REF!),EU_Extra!#REF!,"")</f>
        <v/>
      </c>
      <c r="AB582" s="1" t="str">
        <f>IF(ISNUMBER(EU_Extra!#REF!),EU_Extra!#REF!,"")</f>
        <v/>
      </c>
      <c r="AD582" s="1" t="str">
        <f>IF(ISNUMBER(EU_Extra!#REF!),EU_Extra!#REF!,"")</f>
        <v/>
      </c>
      <c r="AE582" s="3" t="str">
        <f t="shared" si="98"/>
        <v/>
      </c>
      <c r="AJ582" s="1" t="str">
        <f>IF(ISNUMBER(EU_Extra!#REF!),EU_Extra!#REF!,"")</f>
        <v/>
      </c>
      <c r="AK582" s="1" t="str">
        <f>IF(ISNUMBER(EU_Extra!#REF!),EU_Extra!#REF!,"")</f>
        <v/>
      </c>
      <c r="AP582" s="1" t="s">
        <v>583</v>
      </c>
      <c r="AQ582" s="1" t="s">
        <v>583</v>
      </c>
      <c r="AS582" s="1" t="s">
        <v>583</v>
      </c>
      <c r="AT582" s="1" t="s">
        <v>583</v>
      </c>
    </row>
    <row r="583" spans="2:46">
      <c r="B583" s="1" t="str">
        <f>IF(ISTEXT(EU_Extra!B562),EU_Extra!B562,"")</f>
        <v/>
      </c>
      <c r="C583" s="1" t="str">
        <f>IF(ISTEXT(EU_Extra!D562),EU_Extra!D562,"")</f>
        <v/>
      </c>
      <c r="D583" s="1" t="str">
        <f>IF(ISNUMBER(EU_Extra!#REF!),EU_Extra!#REF!,"")</f>
        <v/>
      </c>
      <c r="E583" s="1" t="str">
        <f>IF(ISNUMBER(EU_Extra!#REF!),EU_Extra!#REF!,"")</f>
        <v/>
      </c>
      <c r="F583" s="1" t="str">
        <f>IF(ISNUMBER(EU_Extra!#REF!),EU_Extra!#REF!,"")</f>
        <v/>
      </c>
      <c r="G583" s="1" t="str">
        <f>IF(ISNUMBER(EU_Extra!#REF!),EU_Extra!#REF!,"")</f>
        <v/>
      </c>
      <c r="H583" s="1" t="str">
        <f>IF(ISNUMBER(EU_Extra!#REF!),EU_Extra!#REF!,"")</f>
        <v/>
      </c>
      <c r="I583" s="1" t="str">
        <f>IF(ISNUMBER(EU_Extra!#REF!),EU_Extra!#REF!,"")</f>
        <v/>
      </c>
      <c r="J583" s="1" t="str">
        <f>IF(ISNUMBER(EU_Extra!#REF!),EU_Extra!#REF!,"")</f>
        <v/>
      </c>
      <c r="K583" s="1" t="str">
        <f>IF(ISNUMBER(EU_Extra!#REF!),EU_Extra!#REF!,"")</f>
        <v/>
      </c>
      <c r="L583" s="1" t="str">
        <f>IF(ISNUMBER(EU_Extra!#REF!),EU_Extra!#REF!,"")</f>
        <v/>
      </c>
      <c r="M583" s="1" t="str">
        <f>IF(ISNUMBER(EU_Extra!#REF!),EU_Extra!#REF!,"")</f>
        <v/>
      </c>
      <c r="N583" s="1" t="str">
        <f>IF(ISNUMBER(EU_Extra!#REF!),EU_Extra!#REF!,"")</f>
        <v/>
      </c>
      <c r="O583" s="1" t="str">
        <f>IF(ISNUMBER(EU_Extra!#REF!),EU_Extra!#REF!,"")</f>
        <v/>
      </c>
      <c r="P583" s="1" t="str">
        <f>IF(ISNUMBER(EU_Extra!#REF!),EU_Extra!#REF!,"")</f>
        <v/>
      </c>
      <c r="Q583" s="1" t="str">
        <f>IF(ISNUMBER(EU_Extra!V562),EU_Extra!V562,"")</f>
        <v/>
      </c>
      <c r="R583" s="1" t="str">
        <f>IF(ISNUMBER(EU_Extra!W562),EU_Extra!W562,"")</f>
        <v/>
      </c>
      <c r="S583" s="1" t="str">
        <f>IF(ISNUMBER(EU_Extra!X562),EU_Extra!X562,"")</f>
        <v/>
      </c>
      <c r="T583" s="1" t="str">
        <f>IF(ISNUMBER(EU_Extra!Y562),EU_Extra!Y562,"")</f>
        <v/>
      </c>
      <c r="U583" s="1" t="str">
        <f>IF(ISNUMBER(EU_Extra!Z562),EU_Extra!Z562,"")</f>
        <v/>
      </c>
      <c r="V583" s="1" t="str">
        <f>IF(ISNUMBER(EU_Extra!AA562),EU_Extra!AA562,"")</f>
        <v/>
      </c>
      <c r="W583" s="1" t="str">
        <f>IF(ISNUMBER(EU_Extra!AB562),EU_Extra!AB562,"")</f>
        <v/>
      </c>
      <c r="X583" s="1" t="str">
        <f>IF(ISNUMBER(EU_Extra!AC562),EU_Extra!AC562,"")</f>
        <v/>
      </c>
      <c r="Y583" s="1" t="str">
        <f>IF(ISNUMBER(EU_Extra!AD562),EU_Extra!AD562,"")</f>
        <v/>
      </c>
      <c r="AA583" s="1" t="str">
        <f>IF(ISNUMBER(EU_Extra!#REF!),EU_Extra!#REF!,"")</f>
        <v/>
      </c>
      <c r="AB583" s="1" t="str">
        <f>IF(ISNUMBER(EU_Extra!#REF!),EU_Extra!#REF!,"")</f>
        <v/>
      </c>
      <c r="AD583" s="1" t="str">
        <f>IF(ISNUMBER(EU_Extra!#REF!),EU_Extra!#REF!,"")</f>
        <v/>
      </c>
      <c r="AE583" s="3" t="str">
        <f t="shared" si="98"/>
        <v/>
      </c>
      <c r="AJ583" s="1" t="str">
        <f>IF(ISNUMBER(EU_Extra!#REF!),EU_Extra!#REF!,"")</f>
        <v/>
      </c>
      <c r="AK583" s="1" t="str">
        <f>IF(ISNUMBER(EU_Extra!#REF!),EU_Extra!#REF!,"")</f>
        <v/>
      </c>
      <c r="AP583" s="1" t="s">
        <v>583</v>
      </c>
      <c r="AQ583" s="1" t="s">
        <v>583</v>
      </c>
      <c r="AS583" s="1" t="s">
        <v>583</v>
      </c>
      <c r="AT583" s="1" t="s">
        <v>583</v>
      </c>
    </row>
    <row r="584" spans="2:46">
      <c r="B584" s="1" t="str">
        <f>IF(ISTEXT(EU_Extra!B563),EU_Extra!B563,"")</f>
        <v/>
      </c>
      <c r="C584" s="1" t="str">
        <f>IF(ISTEXT(EU_Extra!D563),EU_Extra!D563,"")</f>
        <v/>
      </c>
      <c r="D584" s="1" t="str">
        <f>IF(ISNUMBER(EU_Extra!#REF!),EU_Extra!#REF!,"")</f>
        <v/>
      </c>
      <c r="E584" s="1" t="str">
        <f>IF(ISNUMBER(EU_Extra!#REF!),EU_Extra!#REF!,"")</f>
        <v/>
      </c>
      <c r="F584" s="1" t="str">
        <f>IF(ISNUMBER(EU_Extra!#REF!),EU_Extra!#REF!,"")</f>
        <v/>
      </c>
      <c r="G584" s="1" t="str">
        <f>IF(ISNUMBER(EU_Extra!#REF!),EU_Extra!#REF!,"")</f>
        <v/>
      </c>
      <c r="H584" s="1" t="str">
        <f>IF(ISNUMBER(EU_Extra!#REF!),EU_Extra!#REF!,"")</f>
        <v/>
      </c>
      <c r="I584" s="1" t="str">
        <f>IF(ISNUMBER(EU_Extra!#REF!),EU_Extra!#REF!,"")</f>
        <v/>
      </c>
      <c r="J584" s="1" t="str">
        <f>IF(ISNUMBER(EU_Extra!#REF!),EU_Extra!#REF!,"")</f>
        <v/>
      </c>
      <c r="K584" s="1" t="str">
        <f>IF(ISNUMBER(EU_Extra!#REF!),EU_Extra!#REF!,"")</f>
        <v/>
      </c>
      <c r="L584" s="1" t="str">
        <f>IF(ISNUMBER(EU_Extra!#REF!),EU_Extra!#REF!,"")</f>
        <v/>
      </c>
      <c r="M584" s="1" t="str">
        <f>IF(ISNUMBER(EU_Extra!#REF!),EU_Extra!#REF!,"")</f>
        <v/>
      </c>
      <c r="N584" s="1" t="str">
        <f>IF(ISNUMBER(EU_Extra!#REF!),EU_Extra!#REF!,"")</f>
        <v/>
      </c>
      <c r="O584" s="1" t="str">
        <f>IF(ISNUMBER(EU_Extra!#REF!),EU_Extra!#REF!,"")</f>
        <v/>
      </c>
      <c r="P584" s="1" t="str">
        <f>IF(ISNUMBER(EU_Extra!#REF!),EU_Extra!#REF!,"")</f>
        <v/>
      </c>
      <c r="Q584" s="1" t="str">
        <f>IF(ISNUMBER(EU_Extra!V563),EU_Extra!V563,"")</f>
        <v/>
      </c>
      <c r="R584" s="1" t="str">
        <f>IF(ISNUMBER(EU_Extra!W563),EU_Extra!W563,"")</f>
        <v/>
      </c>
      <c r="S584" s="1" t="str">
        <f>IF(ISNUMBER(EU_Extra!X563),EU_Extra!X563,"")</f>
        <v/>
      </c>
      <c r="T584" s="1" t="str">
        <f>IF(ISNUMBER(EU_Extra!Y563),EU_Extra!Y563,"")</f>
        <v/>
      </c>
      <c r="U584" s="1" t="str">
        <f>IF(ISNUMBER(EU_Extra!Z563),EU_Extra!Z563,"")</f>
        <v/>
      </c>
      <c r="V584" s="1" t="str">
        <f>IF(ISNUMBER(EU_Extra!AA563),EU_Extra!AA563,"")</f>
        <v/>
      </c>
      <c r="W584" s="1" t="str">
        <f>IF(ISNUMBER(EU_Extra!AB563),EU_Extra!AB563,"")</f>
        <v/>
      </c>
      <c r="X584" s="1" t="str">
        <f>IF(ISNUMBER(EU_Extra!AC563),EU_Extra!AC563,"")</f>
        <v/>
      </c>
      <c r="Y584" s="1" t="str">
        <f>IF(ISNUMBER(EU_Extra!AD563),EU_Extra!AD563,"")</f>
        <v/>
      </c>
      <c r="AA584" s="1" t="str">
        <f>IF(ISNUMBER(EU_Extra!#REF!),EU_Extra!#REF!,"")</f>
        <v/>
      </c>
      <c r="AB584" s="1" t="str">
        <f>IF(ISNUMBER(EU_Extra!#REF!),EU_Extra!#REF!,"")</f>
        <v/>
      </c>
      <c r="AD584" s="1" t="str">
        <f>IF(ISNUMBER(EU_Extra!#REF!),EU_Extra!#REF!,"")</f>
        <v/>
      </c>
      <c r="AE584" s="3" t="str">
        <f t="shared" si="98"/>
        <v/>
      </c>
      <c r="AJ584" s="1" t="str">
        <f>IF(ISNUMBER(EU_Extra!#REF!),EU_Extra!#REF!,"")</f>
        <v/>
      </c>
      <c r="AK584" s="1" t="str">
        <f>IF(ISNUMBER(EU_Extra!#REF!),EU_Extra!#REF!,"")</f>
        <v/>
      </c>
      <c r="AP584" s="1" t="s">
        <v>583</v>
      </c>
      <c r="AQ584" s="1" t="s">
        <v>583</v>
      </c>
      <c r="AS584" s="1" t="s">
        <v>583</v>
      </c>
      <c r="AT584" s="1" t="s">
        <v>583</v>
      </c>
    </row>
    <row r="585" spans="2:46">
      <c r="B585" s="1" t="str">
        <f>IF(ISTEXT(EU_Extra!B564),EU_Extra!B564,"")</f>
        <v/>
      </c>
      <c r="C585" s="1" t="str">
        <f>IF(ISTEXT(EU_Extra!D564),EU_Extra!D564,"")</f>
        <v/>
      </c>
      <c r="D585" s="1" t="str">
        <f>IF(ISNUMBER(EU_Extra!#REF!),EU_Extra!#REF!,"")</f>
        <v/>
      </c>
      <c r="E585" s="1" t="str">
        <f>IF(ISNUMBER(EU_Extra!#REF!),EU_Extra!#REF!,"")</f>
        <v/>
      </c>
      <c r="F585" s="1" t="str">
        <f>IF(ISNUMBER(EU_Extra!#REF!),EU_Extra!#REF!,"")</f>
        <v/>
      </c>
      <c r="G585" s="1" t="str">
        <f>IF(ISNUMBER(EU_Extra!#REF!),EU_Extra!#REF!,"")</f>
        <v/>
      </c>
      <c r="H585" s="1" t="str">
        <f>IF(ISNUMBER(EU_Extra!#REF!),EU_Extra!#REF!,"")</f>
        <v/>
      </c>
      <c r="I585" s="1" t="str">
        <f>IF(ISNUMBER(EU_Extra!#REF!),EU_Extra!#REF!,"")</f>
        <v/>
      </c>
      <c r="J585" s="1" t="str">
        <f>IF(ISNUMBER(EU_Extra!#REF!),EU_Extra!#REF!,"")</f>
        <v/>
      </c>
      <c r="K585" s="1" t="str">
        <f>IF(ISNUMBER(EU_Extra!#REF!),EU_Extra!#REF!,"")</f>
        <v/>
      </c>
      <c r="L585" s="1" t="str">
        <f>IF(ISNUMBER(EU_Extra!#REF!),EU_Extra!#REF!,"")</f>
        <v/>
      </c>
      <c r="M585" s="1" t="str">
        <f>IF(ISNUMBER(EU_Extra!#REF!),EU_Extra!#REF!,"")</f>
        <v/>
      </c>
      <c r="N585" s="1" t="str">
        <f>IF(ISNUMBER(EU_Extra!#REF!),EU_Extra!#REF!,"")</f>
        <v/>
      </c>
      <c r="O585" s="1" t="str">
        <f>IF(ISNUMBER(EU_Extra!#REF!),EU_Extra!#REF!,"")</f>
        <v/>
      </c>
      <c r="P585" s="1" t="str">
        <f>IF(ISNUMBER(EU_Extra!#REF!),EU_Extra!#REF!,"")</f>
        <v/>
      </c>
      <c r="Q585" s="1" t="str">
        <f>IF(ISNUMBER(EU_Extra!V564),EU_Extra!V564,"")</f>
        <v/>
      </c>
      <c r="R585" s="1" t="str">
        <f>IF(ISNUMBER(EU_Extra!W564),EU_Extra!W564,"")</f>
        <v/>
      </c>
      <c r="S585" s="1" t="str">
        <f>IF(ISNUMBER(EU_Extra!X564),EU_Extra!X564,"")</f>
        <v/>
      </c>
      <c r="T585" s="1" t="str">
        <f>IF(ISNUMBER(EU_Extra!Y564),EU_Extra!Y564,"")</f>
        <v/>
      </c>
      <c r="U585" s="1" t="str">
        <f>IF(ISNUMBER(EU_Extra!Z564),EU_Extra!Z564,"")</f>
        <v/>
      </c>
      <c r="V585" s="1" t="str">
        <f>IF(ISNUMBER(EU_Extra!AA564),EU_Extra!AA564,"")</f>
        <v/>
      </c>
      <c r="W585" s="1" t="str">
        <f>IF(ISNUMBER(EU_Extra!AB564),EU_Extra!AB564,"")</f>
        <v/>
      </c>
      <c r="X585" s="1" t="str">
        <f>IF(ISNUMBER(EU_Extra!AC564),EU_Extra!AC564,"")</f>
        <v/>
      </c>
      <c r="Y585" s="1" t="str">
        <f>IF(ISNUMBER(EU_Extra!AD564),EU_Extra!AD564,"")</f>
        <v/>
      </c>
      <c r="AA585" s="1" t="str">
        <f>IF(ISNUMBER(EU_Extra!#REF!),EU_Extra!#REF!,"")</f>
        <v/>
      </c>
      <c r="AB585" s="1" t="str">
        <f>IF(ISNUMBER(EU_Extra!#REF!),EU_Extra!#REF!,"")</f>
        <v/>
      </c>
      <c r="AD585" s="1" t="str">
        <f>IF(ISNUMBER(EU_Extra!#REF!),EU_Extra!#REF!,"")</f>
        <v/>
      </c>
      <c r="AE585" s="3" t="str">
        <f t="shared" si="98"/>
        <v/>
      </c>
      <c r="AJ585" s="1" t="str">
        <f>IF(ISNUMBER(EU_Extra!#REF!),EU_Extra!#REF!,"")</f>
        <v/>
      </c>
      <c r="AK585" s="1" t="str">
        <f>IF(ISNUMBER(EU_Extra!#REF!),EU_Extra!#REF!,"")</f>
        <v/>
      </c>
      <c r="AP585" s="1" t="s">
        <v>583</v>
      </c>
      <c r="AQ585" s="1" t="s">
        <v>583</v>
      </c>
      <c r="AS585" s="1" t="s">
        <v>583</v>
      </c>
      <c r="AT585" s="1" t="s">
        <v>583</v>
      </c>
    </row>
    <row r="586" spans="2:46">
      <c r="B586" s="1" t="str">
        <f>IF(ISTEXT(EU_Extra!B565),EU_Extra!B565,"")</f>
        <v/>
      </c>
      <c r="C586" s="1" t="str">
        <f>IF(ISTEXT(EU_Extra!D565),EU_Extra!D565,"")</f>
        <v/>
      </c>
      <c r="D586" s="1" t="str">
        <f>IF(ISNUMBER(EU_Extra!#REF!),EU_Extra!#REF!,"")</f>
        <v/>
      </c>
      <c r="E586" s="1" t="str">
        <f>IF(ISNUMBER(EU_Extra!#REF!),EU_Extra!#REF!,"")</f>
        <v/>
      </c>
      <c r="F586" s="1" t="str">
        <f>IF(ISNUMBER(EU_Extra!#REF!),EU_Extra!#REF!,"")</f>
        <v/>
      </c>
      <c r="G586" s="1" t="str">
        <f>IF(ISNUMBER(EU_Extra!#REF!),EU_Extra!#REF!,"")</f>
        <v/>
      </c>
      <c r="H586" s="1" t="str">
        <f>IF(ISNUMBER(EU_Extra!#REF!),EU_Extra!#REF!,"")</f>
        <v/>
      </c>
      <c r="I586" s="1" t="str">
        <f>IF(ISNUMBER(EU_Extra!#REF!),EU_Extra!#REF!,"")</f>
        <v/>
      </c>
      <c r="J586" s="1" t="str">
        <f>IF(ISNUMBER(EU_Extra!#REF!),EU_Extra!#REF!,"")</f>
        <v/>
      </c>
      <c r="K586" s="1" t="str">
        <f>IF(ISNUMBER(EU_Extra!#REF!),EU_Extra!#REF!,"")</f>
        <v/>
      </c>
      <c r="L586" s="1" t="str">
        <f>IF(ISNUMBER(EU_Extra!#REF!),EU_Extra!#REF!,"")</f>
        <v/>
      </c>
      <c r="M586" s="1" t="str">
        <f>IF(ISNUMBER(EU_Extra!#REF!),EU_Extra!#REF!,"")</f>
        <v/>
      </c>
      <c r="N586" s="1" t="str">
        <f>IF(ISNUMBER(EU_Extra!#REF!),EU_Extra!#REF!,"")</f>
        <v/>
      </c>
      <c r="O586" s="1" t="str">
        <f>IF(ISNUMBER(EU_Extra!#REF!),EU_Extra!#REF!,"")</f>
        <v/>
      </c>
      <c r="P586" s="1" t="str">
        <f>IF(ISNUMBER(EU_Extra!#REF!),EU_Extra!#REF!,"")</f>
        <v/>
      </c>
      <c r="Q586" s="1" t="str">
        <f>IF(ISNUMBER(EU_Extra!V565),EU_Extra!V565,"")</f>
        <v/>
      </c>
      <c r="R586" s="1" t="str">
        <f>IF(ISNUMBER(EU_Extra!W565),EU_Extra!W565,"")</f>
        <v/>
      </c>
      <c r="S586" s="1" t="str">
        <f>IF(ISNUMBER(EU_Extra!X565),EU_Extra!X565,"")</f>
        <v/>
      </c>
      <c r="T586" s="1" t="str">
        <f>IF(ISNUMBER(EU_Extra!Y565),EU_Extra!Y565,"")</f>
        <v/>
      </c>
      <c r="U586" s="1" t="str">
        <f>IF(ISNUMBER(EU_Extra!Z565),EU_Extra!Z565,"")</f>
        <v/>
      </c>
      <c r="V586" s="1" t="str">
        <f>IF(ISNUMBER(EU_Extra!AA565),EU_Extra!AA565,"")</f>
        <v/>
      </c>
      <c r="W586" s="1" t="str">
        <f>IF(ISNUMBER(EU_Extra!AB565),EU_Extra!AB565,"")</f>
        <v/>
      </c>
      <c r="X586" s="1" t="str">
        <f>IF(ISNUMBER(EU_Extra!AC565),EU_Extra!AC565,"")</f>
        <v/>
      </c>
      <c r="Y586" s="1" t="str">
        <f>IF(ISNUMBER(EU_Extra!AD565),EU_Extra!AD565,"")</f>
        <v/>
      </c>
      <c r="AA586" s="1" t="str">
        <f>IF(ISNUMBER(EU_Extra!#REF!),EU_Extra!#REF!,"")</f>
        <v/>
      </c>
      <c r="AB586" s="1" t="str">
        <f>IF(ISNUMBER(EU_Extra!#REF!),EU_Extra!#REF!,"")</f>
        <v/>
      </c>
      <c r="AD586" s="1" t="str">
        <f>IF(ISNUMBER(EU_Extra!#REF!),EU_Extra!#REF!,"")</f>
        <v/>
      </c>
      <c r="AE586" s="3" t="str">
        <f t="shared" si="98"/>
        <v/>
      </c>
      <c r="AJ586" s="1" t="str">
        <f>IF(ISNUMBER(EU_Extra!#REF!),EU_Extra!#REF!,"")</f>
        <v/>
      </c>
      <c r="AK586" s="1" t="str">
        <f>IF(ISNUMBER(EU_Extra!#REF!),EU_Extra!#REF!,"")</f>
        <v/>
      </c>
      <c r="AP586" s="1" t="s">
        <v>583</v>
      </c>
      <c r="AQ586" s="1" t="s">
        <v>583</v>
      </c>
      <c r="AS586" s="1" t="s">
        <v>583</v>
      </c>
      <c r="AT586" s="1" t="s">
        <v>583</v>
      </c>
    </row>
    <row r="587" spans="2:46">
      <c r="B587" s="1" t="str">
        <f>IF(ISTEXT(EU_Extra!B566),EU_Extra!B566,"")</f>
        <v/>
      </c>
      <c r="C587" s="1" t="str">
        <f>IF(ISTEXT(EU_Extra!D566),EU_Extra!D566,"")</f>
        <v/>
      </c>
      <c r="D587" s="1" t="str">
        <f>IF(ISNUMBER(EU_Extra!#REF!),EU_Extra!#REF!,"")</f>
        <v/>
      </c>
      <c r="E587" s="1" t="str">
        <f>IF(ISNUMBER(EU_Extra!#REF!),EU_Extra!#REF!,"")</f>
        <v/>
      </c>
      <c r="F587" s="1" t="str">
        <f>IF(ISNUMBER(EU_Extra!#REF!),EU_Extra!#REF!,"")</f>
        <v/>
      </c>
      <c r="G587" s="1" t="str">
        <f>IF(ISNUMBER(EU_Extra!#REF!),EU_Extra!#REF!,"")</f>
        <v/>
      </c>
      <c r="H587" s="1" t="str">
        <f>IF(ISNUMBER(EU_Extra!#REF!),EU_Extra!#REF!,"")</f>
        <v/>
      </c>
      <c r="I587" s="1" t="str">
        <f>IF(ISNUMBER(EU_Extra!#REF!),EU_Extra!#REF!,"")</f>
        <v/>
      </c>
      <c r="J587" s="1" t="str">
        <f>IF(ISNUMBER(EU_Extra!#REF!),EU_Extra!#REF!,"")</f>
        <v/>
      </c>
      <c r="K587" s="1" t="str">
        <f>IF(ISNUMBER(EU_Extra!#REF!),EU_Extra!#REF!,"")</f>
        <v/>
      </c>
      <c r="L587" s="1" t="str">
        <f>IF(ISNUMBER(EU_Extra!#REF!),EU_Extra!#REF!,"")</f>
        <v/>
      </c>
      <c r="M587" s="1" t="str">
        <f>IF(ISNUMBER(EU_Extra!#REF!),EU_Extra!#REF!,"")</f>
        <v/>
      </c>
      <c r="N587" s="1" t="str">
        <f>IF(ISNUMBER(EU_Extra!#REF!),EU_Extra!#REF!,"")</f>
        <v/>
      </c>
      <c r="O587" s="1" t="str">
        <f>IF(ISNUMBER(EU_Extra!#REF!),EU_Extra!#REF!,"")</f>
        <v/>
      </c>
      <c r="P587" s="1" t="str">
        <f>IF(ISNUMBER(EU_Extra!#REF!),EU_Extra!#REF!,"")</f>
        <v/>
      </c>
      <c r="Q587" s="1" t="str">
        <f>IF(ISNUMBER(EU_Extra!V566),EU_Extra!V566,"")</f>
        <v/>
      </c>
      <c r="R587" s="1" t="str">
        <f>IF(ISNUMBER(EU_Extra!W566),EU_Extra!W566,"")</f>
        <v/>
      </c>
      <c r="S587" s="1" t="str">
        <f>IF(ISNUMBER(EU_Extra!X566),EU_Extra!X566,"")</f>
        <v/>
      </c>
      <c r="T587" s="1" t="str">
        <f>IF(ISNUMBER(EU_Extra!Y566),EU_Extra!Y566,"")</f>
        <v/>
      </c>
      <c r="U587" s="1" t="str">
        <f>IF(ISNUMBER(EU_Extra!Z566),EU_Extra!Z566,"")</f>
        <v/>
      </c>
      <c r="V587" s="1" t="str">
        <f>IF(ISNUMBER(EU_Extra!AA566),EU_Extra!AA566,"")</f>
        <v/>
      </c>
      <c r="W587" s="1" t="str">
        <f>IF(ISNUMBER(EU_Extra!AB566),EU_Extra!AB566,"")</f>
        <v/>
      </c>
      <c r="X587" s="1" t="str">
        <f>IF(ISNUMBER(EU_Extra!AC566),EU_Extra!AC566,"")</f>
        <v/>
      </c>
      <c r="Y587" s="1" t="str">
        <f>IF(ISNUMBER(EU_Extra!AD566),EU_Extra!AD566,"")</f>
        <v/>
      </c>
      <c r="AA587" s="1" t="str">
        <f>IF(ISNUMBER(EU_Extra!#REF!),EU_Extra!#REF!,"")</f>
        <v/>
      </c>
      <c r="AB587" s="1" t="str">
        <f>IF(ISNUMBER(EU_Extra!#REF!),EU_Extra!#REF!,"")</f>
        <v/>
      </c>
      <c r="AD587" s="1" t="str">
        <f>IF(ISNUMBER(EU_Extra!#REF!),EU_Extra!#REF!,"")</f>
        <v/>
      </c>
      <c r="AE587" s="3" t="str">
        <f t="shared" si="98"/>
        <v/>
      </c>
      <c r="AJ587" s="1" t="str">
        <f>IF(ISNUMBER(EU_Extra!#REF!),EU_Extra!#REF!,"")</f>
        <v/>
      </c>
      <c r="AK587" s="1" t="str">
        <f>IF(ISNUMBER(EU_Extra!#REF!),EU_Extra!#REF!,"")</f>
        <v/>
      </c>
      <c r="AP587" s="1" t="s">
        <v>583</v>
      </c>
      <c r="AQ587" s="1" t="s">
        <v>583</v>
      </c>
      <c r="AS587" s="1" t="s">
        <v>583</v>
      </c>
      <c r="AT587" s="1" t="s">
        <v>583</v>
      </c>
    </row>
    <row r="588" spans="2:46">
      <c r="B588" s="1" t="str">
        <f>IF(ISTEXT(EU_Extra!B567),EU_Extra!B567,"")</f>
        <v/>
      </c>
      <c r="C588" s="1" t="str">
        <f>IF(ISTEXT(EU_Extra!D567),EU_Extra!D567,"")</f>
        <v/>
      </c>
      <c r="D588" s="1" t="str">
        <f>IF(ISNUMBER(EU_Extra!#REF!),EU_Extra!#REF!,"")</f>
        <v/>
      </c>
      <c r="E588" s="1" t="str">
        <f>IF(ISNUMBER(EU_Extra!#REF!),EU_Extra!#REF!,"")</f>
        <v/>
      </c>
      <c r="F588" s="1" t="str">
        <f>IF(ISNUMBER(EU_Extra!#REF!),EU_Extra!#REF!,"")</f>
        <v/>
      </c>
      <c r="G588" s="1" t="str">
        <f>IF(ISNUMBER(EU_Extra!#REF!),EU_Extra!#REF!,"")</f>
        <v/>
      </c>
      <c r="H588" s="1" t="str">
        <f>IF(ISNUMBER(EU_Extra!#REF!),EU_Extra!#REF!,"")</f>
        <v/>
      </c>
      <c r="I588" s="1" t="str">
        <f>IF(ISNUMBER(EU_Extra!#REF!),EU_Extra!#REF!,"")</f>
        <v/>
      </c>
      <c r="J588" s="1" t="str">
        <f>IF(ISNUMBER(EU_Extra!#REF!),EU_Extra!#REF!,"")</f>
        <v/>
      </c>
      <c r="K588" s="1" t="str">
        <f>IF(ISNUMBER(EU_Extra!#REF!),EU_Extra!#REF!,"")</f>
        <v/>
      </c>
      <c r="L588" s="1" t="str">
        <f>IF(ISNUMBER(EU_Extra!#REF!),EU_Extra!#REF!,"")</f>
        <v/>
      </c>
      <c r="M588" s="1" t="str">
        <f>IF(ISNUMBER(EU_Extra!#REF!),EU_Extra!#REF!,"")</f>
        <v/>
      </c>
      <c r="N588" s="1" t="str">
        <f>IF(ISNUMBER(EU_Extra!#REF!),EU_Extra!#REF!,"")</f>
        <v/>
      </c>
      <c r="O588" s="1" t="str">
        <f>IF(ISNUMBER(EU_Extra!#REF!),EU_Extra!#REF!,"")</f>
        <v/>
      </c>
      <c r="P588" s="1" t="str">
        <f>IF(ISNUMBER(EU_Extra!#REF!),EU_Extra!#REF!,"")</f>
        <v/>
      </c>
      <c r="Q588" s="1" t="str">
        <f>IF(ISNUMBER(EU_Extra!V567),EU_Extra!V567,"")</f>
        <v/>
      </c>
      <c r="R588" s="1" t="str">
        <f>IF(ISNUMBER(EU_Extra!W567),EU_Extra!W567,"")</f>
        <v/>
      </c>
      <c r="S588" s="1" t="str">
        <f>IF(ISNUMBER(EU_Extra!X567),EU_Extra!X567,"")</f>
        <v/>
      </c>
      <c r="T588" s="1" t="str">
        <f>IF(ISNUMBER(EU_Extra!Y567),EU_Extra!Y567,"")</f>
        <v/>
      </c>
      <c r="U588" s="1" t="str">
        <f>IF(ISNUMBER(EU_Extra!Z567),EU_Extra!Z567,"")</f>
        <v/>
      </c>
      <c r="V588" s="1" t="str">
        <f>IF(ISNUMBER(EU_Extra!AA567),EU_Extra!AA567,"")</f>
        <v/>
      </c>
      <c r="W588" s="1" t="str">
        <f>IF(ISNUMBER(EU_Extra!AB567),EU_Extra!AB567,"")</f>
        <v/>
      </c>
      <c r="X588" s="1" t="str">
        <f>IF(ISNUMBER(EU_Extra!AC567),EU_Extra!AC567,"")</f>
        <v/>
      </c>
      <c r="Y588" s="1" t="str">
        <f>IF(ISNUMBER(EU_Extra!AD567),EU_Extra!AD567,"")</f>
        <v/>
      </c>
      <c r="AA588" s="1" t="str">
        <f>IF(ISNUMBER(EU_Extra!#REF!),EU_Extra!#REF!,"")</f>
        <v/>
      </c>
      <c r="AB588" s="1" t="str">
        <f>IF(ISNUMBER(EU_Extra!#REF!),EU_Extra!#REF!,"")</f>
        <v/>
      </c>
      <c r="AD588" s="1" t="str">
        <f>IF(ISNUMBER(EU_Extra!#REF!),EU_Extra!#REF!,"")</f>
        <v/>
      </c>
      <c r="AE588" s="3" t="str">
        <f t="shared" si="98"/>
        <v/>
      </c>
      <c r="AJ588" s="1" t="str">
        <f>IF(ISNUMBER(EU_Extra!#REF!),EU_Extra!#REF!,"")</f>
        <v/>
      </c>
      <c r="AK588" s="1" t="str">
        <f>IF(ISNUMBER(EU_Extra!#REF!),EU_Extra!#REF!,"")</f>
        <v/>
      </c>
      <c r="AP588" s="1" t="s">
        <v>583</v>
      </c>
      <c r="AQ588" s="1" t="s">
        <v>583</v>
      </c>
      <c r="AS588" s="1" t="s">
        <v>583</v>
      </c>
      <c r="AT588" s="1" t="s">
        <v>583</v>
      </c>
    </row>
    <row r="589" spans="2:46">
      <c r="B589" s="1" t="str">
        <f>IF(ISTEXT(EU_Extra!B568),EU_Extra!B568,"")</f>
        <v/>
      </c>
      <c r="C589" s="1" t="str">
        <f>IF(ISTEXT(EU_Extra!D568),EU_Extra!D568,"")</f>
        <v/>
      </c>
      <c r="AP589" s="1" t="s">
        <v>583</v>
      </c>
      <c r="AQ589" s="1" t="s">
        <v>583</v>
      </c>
    </row>
    <row r="590" spans="2:46">
      <c r="B590" s="1" t="str">
        <f>IF(ISTEXT(EU_Extra!B569),EU_Extra!B569,"")</f>
        <v/>
      </c>
      <c r="C590" s="1" t="str">
        <f>IF(ISTEXT(EU_Extra!D569),EU_Extra!D569,"")</f>
        <v/>
      </c>
      <c r="AP590" s="1" t="s">
        <v>583</v>
      </c>
      <c r="AQ590" s="1" t="s">
        <v>583</v>
      </c>
    </row>
    <row r="591" spans="2:46">
      <c r="B591" s="1" t="str">
        <f>IF(ISTEXT(EU_Extra!B570),EU_Extra!B570,"")</f>
        <v/>
      </c>
      <c r="C591" s="1" t="str">
        <f>IF(ISTEXT(EU_Extra!D570),EU_Extra!D570,"")</f>
        <v/>
      </c>
      <c r="AP591" s="1" t="s">
        <v>583</v>
      </c>
      <c r="AQ591" s="1" t="s">
        <v>583</v>
      </c>
    </row>
    <row r="592" spans="2:46">
      <c r="B592" s="1" t="str">
        <f>IF(ISTEXT(EU_Extra!B571),EU_Extra!B571,"")</f>
        <v/>
      </c>
      <c r="C592" s="1" t="str">
        <f>IF(ISTEXT(EU_Extra!D571),EU_Extra!D571,"")</f>
        <v/>
      </c>
      <c r="AP592" s="1" t="s">
        <v>583</v>
      </c>
      <c r="AQ592" s="1" t="s">
        <v>583</v>
      </c>
    </row>
    <row r="593" spans="2:43">
      <c r="B593" s="1" t="str">
        <f>IF(ISTEXT(EU_Extra!B572),EU_Extra!B572,"")</f>
        <v/>
      </c>
      <c r="C593" s="1" t="str">
        <f>IF(ISTEXT(EU_Extra!D572),EU_Extra!D572,"")</f>
        <v/>
      </c>
      <c r="AP593" s="1" t="s">
        <v>583</v>
      </c>
      <c r="AQ593" s="1" t="s">
        <v>583</v>
      </c>
    </row>
    <row r="594" spans="2:43">
      <c r="B594" s="1" t="str">
        <f>IF(ISTEXT(EU_Extra!B573),EU_Extra!B573,"")</f>
        <v/>
      </c>
      <c r="C594" s="1" t="str">
        <f>IF(ISTEXT(EU_Extra!D573),EU_Extra!D573,"")</f>
        <v/>
      </c>
      <c r="AP594" s="1" t="s">
        <v>583</v>
      </c>
      <c r="AQ594" s="1" t="s">
        <v>583</v>
      </c>
    </row>
    <row r="595" spans="2:43">
      <c r="B595" s="1" t="str">
        <f>IF(ISTEXT(EU_Extra!B574),EU_Extra!B574,"")</f>
        <v/>
      </c>
      <c r="C595" s="1" t="str">
        <f>IF(ISTEXT(EU_Extra!D574),EU_Extra!D574,"")</f>
        <v/>
      </c>
      <c r="AP595" s="1" t="s">
        <v>583</v>
      </c>
      <c r="AQ595" s="1" t="s">
        <v>583</v>
      </c>
    </row>
    <row r="596" spans="2:43">
      <c r="B596" s="1" t="str">
        <f>IF(ISTEXT(EU_Extra!B575),EU_Extra!B575,"")</f>
        <v/>
      </c>
      <c r="C596" s="1" t="str">
        <f>IF(ISTEXT(EU_Extra!D575),EU_Extra!D575,"")</f>
        <v/>
      </c>
      <c r="AP596" s="1" t="s">
        <v>583</v>
      </c>
      <c r="AQ596" s="1" t="s">
        <v>583</v>
      </c>
    </row>
    <row r="597" spans="2:43">
      <c r="B597" s="1" t="str">
        <f>IF(ISTEXT(EU_Extra!B576),EU_Extra!B576,"")</f>
        <v/>
      </c>
      <c r="C597" s="1" t="str">
        <f>IF(ISTEXT(EU_Extra!D576),EU_Extra!D576,"")</f>
        <v/>
      </c>
      <c r="AP597" s="1" t="s">
        <v>583</v>
      </c>
      <c r="AQ597" s="1" t="s">
        <v>583</v>
      </c>
    </row>
    <row r="598" spans="2:43">
      <c r="B598" s="1" t="str">
        <f>IF(ISTEXT(EU_Extra!B577),EU_Extra!B577,"")</f>
        <v/>
      </c>
      <c r="C598" s="1" t="str">
        <f>IF(ISTEXT(EU_Extra!D577),EU_Extra!D577,"")</f>
        <v/>
      </c>
      <c r="AP598" s="1" t="s">
        <v>583</v>
      </c>
      <c r="AQ598" s="1" t="s">
        <v>583</v>
      </c>
    </row>
    <row r="599" spans="2:43">
      <c r="B599" s="1" t="str">
        <f>IF(ISTEXT(EU_Extra!B578),EU_Extra!B578,"")</f>
        <v/>
      </c>
      <c r="C599" s="1" t="str">
        <f>IF(ISTEXT(EU_Extra!D578),EU_Extra!D578,"")</f>
        <v/>
      </c>
      <c r="AP599" s="1" t="s">
        <v>583</v>
      </c>
      <c r="AQ599" s="1" t="s">
        <v>583</v>
      </c>
    </row>
    <row r="600" spans="2:43">
      <c r="B600" s="1" t="str">
        <f>IF(ISTEXT(EU_Extra!B579),EU_Extra!B579,"")</f>
        <v/>
      </c>
      <c r="C600" s="1" t="str">
        <f>IF(ISTEXT(EU_Extra!D579),EU_Extra!D579,"")</f>
        <v/>
      </c>
      <c r="AP600" s="1" t="s">
        <v>583</v>
      </c>
      <c r="AQ600" s="1" t="s">
        <v>583</v>
      </c>
    </row>
    <row r="601" spans="2:43">
      <c r="B601" s="1" t="str">
        <f>IF(ISTEXT(EU_Extra!B580),EU_Extra!B580,"")</f>
        <v/>
      </c>
      <c r="C601" s="1" t="str">
        <f>IF(ISTEXT(EU_Extra!D580),EU_Extra!D580,"")</f>
        <v/>
      </c>
      <c r="AP601" s="1" t="s">
        <v>583</v>
      </c>
      <c r="AQ601" s="1" t="s">
        <v>583</v>
      </c>
    </row>
    <row r="602" spans="2:43">
      <c r="B602" s="1" t="str">
        <f>IF(ISTEXT(EU_Extra!B581),EU_Extra!B581,"")</f>
        <v/>
      </c>
      <c r="C602" s="1" t="str">
        <f>IF(ISTEXT(EU_Extra!D581),EU_Extra!D581,"")</f>
        <v/>
      </c>
      <c r="AP602" s="1" t="s">
        <v>583</v>
      </c>
      <c r="AQ602" s="1" t="s">
        <v>583</v>
      </c>
    </row>
    <row r="603" spans="2:43">
      <c r="B603" s="1" t="str">
        <f>IF(ISTEXT(EU_Extra!B582),EU_Extra!B582,"")</f>
        <v/>
      </c>
      <c r="C603" s="1" t="str">
        <f>IF(ISTEXT(EU_Extra!D582),EU_Extra!D582,"")</f>
        <v/>
      </c>
      <c r="AP603" s="1" t="s">
        <v>583</v>
      </c>
      <c r="AQ603" s="1" t="s">
        <v>583</v>
      </c>
    </row>
    <row r="604" spans="2:43">
      <c r="B604" s="1" t="str">
        <f>IF(ISTEXT(EU_Extra!B583),EU_Extra!B583,"")</f>
        <v/>
      </c>
      <c r="C604" s="1" t="str">
        <f>IF(ISTEXT(EU_Extra!D583),EU_Extra!D583,"")</f>
        <v/>
      </c>
      <c r="AP604" s="1" t="s">
        <v>583</v>
      </c>
      <c r="AQ604" s="1" t="s">
        <v>583</v>
      </c>
    </row>
    <row r="605" spans="2:43">
      <c r="B605" s="1" t="str">
        <f>IF(ISTEXT(EU_Extra!B584),EU_Extra!B584,"")</f>
        <v/>
      </c>
      <c r="C605" s="1" t="str">
        <f>IF(ISTEXT(EU_Extra!D584),EU_Extra!D584,"")</f>
        <v/>
      </c>
      <c r="AP605" s="1" t="s">
        <v>583</v>
      </c>
      <c r="AQ605" s="1" t="s">
        <v>583</v>
      </c>
    </row>
    <row r="606" spans="2:43">
      <c r="B606" s="1" t="str">
        <f>IF(ISTEXT(EU_Extra!B585),EU_Extra!B585,"")</f>
        <v/>
      </c>
      <c r="C606" s="1" t="str">
        <f>IF(ISTEXT(EU_Extra!D585),EU_Extra!D585,"")</f>
        <v/>
      </c>
      <c r="AP606" s="1" t="s">
        <v>583</v>
      </c>
      <c r="AQ606" s="1" t="s">
        <v>583</v>
      </c>
    </row>
    <row r="607" spans="2:43">
      <c r="B607" s="1" t="str">
        <f>IF(ISTEXT(EU_Extra!B586),EU_Extra!B586,"")</f>
        <v/>
      </c>
      <c r="C607" s="1" t="str">
        <f>IF(ISTEXT(EU_Extra!D586),EU_Extra!D586,"")</f>
        <v/>
      </c>
      <c r="AP607" s="1" t="s">
        <v>583</v>
      </c>
      <c r="AQ607" s="1" t="s">
        <v>583</v>
      </c>
    </row>
    <row r="608" spans="2:43">
      <c r="B608" s="1" t="str">
        <f>IF(ISTEXT(EU_Extra!B587),EU_Extra!B587,"")</f>
        <v/>
      </c>
      <c r="C608" s="1" t="str">
        <f>IF(ISTEXT(EU_Extra!D587),EU_Extra!D587,"")</f>
        <v/>
      </c>
      <c r="AP608" s="1" t="s">
        <v>583</v>
      </c>
      <c r="AQ608" s="1" t="s">
        <v>583</v>
      </c>
    </row>
    <row r="609" spans="2:43">
      <c r="B609" s="1" t="str">
        <f>IF(ISTEXT(EU_Extra!B588),EU_Extra!B588,"")</f>
        <v/>
      </c>
      <c r="C609" s="1" t="str">
        <f>IF(ISTEXT(EU_Extra!D588),EU_Extra!D588,"")</f>
        <v/>
      </c>
      <c r="AP609" s="1" t="s">
        <v>583</v>
      </c>
      <c r="AQ609" s="1" t="s">
        <v>583</v>
      </c>
    </row>
  </sheetData>
  <sortState ref="AZ1:AZ609">
    <sortCondition ref="AZ31"/>
  </sortState>
  <mergeCells count="1">
    <mergeCell ref="AW2:AX2"/>
  </mergeCells>
  <conditionalFormatting sqref="AV4:AV302">
    <cfRule type="top10" dxfId="0" priority="1" bottom="1" rank="5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70"/>
  <sheetViews>
    <sheetView zoomScale="70" zoomScaleNormal="70" workbookViewId="0">
      <pane xSplit="4" ySplit="3" topLeftCell="R4" activePane="bottomRight" state="frozen"/>
      <selection pane="topRight" activeCell="C1" sqref="C1"/>
      <selection pane="bottomLeft" activeCell="A4" sqref="A4"/>
      <selection pane="bottomRight" activeCell="D170" sqref="D170"/>
    </sheetView>
  </sheetViews>
  <sheetFormatPr baseColWidth="10" defaultColWidth="11.453125" defaultRowHeight="14.5"/>
  <cols>
    <col min="1" max="1" width="22.7265625" style="1" customWidth="1"/>
    <col min="2" max="3" width="18.453125" style="1" customWidth="1"/>
    <col min="4" max="4" width="26.26953125" style="1" customWidth="1"/>
    <col min="5" max="16384" width="11.453125" style="1"/>
  </cols>
  <sheetData>
    <row r="1" spans="1:30">
      <c r="D1" s="11">
        <v>1</v>
      </c>
      <c r="E1" s="11"/>
      <c r="F1" s="11"/>
      <c r="G1" s="11"/>
      <c r="H1" s="11"/>
      <c r="I1" s="11"/>
      <c r="J1" s="11"/>
      <c r="K1" s="11">
        <v>2</v>
      </c>
      <c r="L1" s="11">
        <f>K1+1</f>
        <v>3</v>
      </c>
      <c r="M1" s="11">
        <f t="shared" ref="M1:AD1" si="0">L1+1</f>
        <v>4</v>
      </c>
      <c r="N1" s="11">
        <f t="shared" si="0"/>
        <v>5</v>
      </c>
      <c r="O1" s="11">
        <f t="shared" si="0"/>
        <v>6</v>
      </c>
      <c r="P1" s="11">
        <f t="shared" si="0"/>
        <v>7</v>
      </c>
      <c r="Q1" s="11">
        <f t="shared" si="0"/>
        <v>8</v>
      </c>
      <c r="R1" s="11">
        <f t="shared" si="0"/>
        <v>9</v>
      </c>
      <c r="S1" s="11">
        <f t="shared" si="0"/>
        <v>10</v>
      </c>
      <c r="T1" s="11">
        <f t="shared" si="0"/>
        <v>11</v>
      </c>
      <c r="U1" s="11">
        <f t="shared" si="0"/>
        <v>12</v>
      </c>
      <c r="V1" s="11">
        <f t="shared" si="0"/>
        <v>13</v>
      </c>
      <c r="W1" s="11">
        <f t="shared" si="0"/>
        <v>14</v>
      </c>
      <c r="X1" s="11">
        <f t="shared" si="0"/>
        <v>15</v>
      </c>
      <c r="Y1" s="11">
        <f t="shared" si="0"/>
        <v>16</v>
      </c>
      <c r="Z1" s="11">
        <f t="shared" si="0"/>
        <v>17</v>
      </c>
      <c r="AA1" s="11">
        <f t="shared" si="0"/>
        <v>18</v>
      </c>
      <c r="AB1" s="11">
        <f t="shared" si="0"/>
        <v>19</v>
      </c>
      <c r="AC1" s="11">
        <f t="shared" si="0"/>
        <v>20</v>
      </c>
      <c r="AD1" s="11">
        <f t="shared" si="0"/>
        <v>21</v>
      </c>
    </row>
    <row r="2" spans="1:30" ht="18.5">
      <c r="B2" s="10" t="s">
        <v>578</v>
      </c>
      <c r="C2" s="10"/>
      <c r="Y2" s="3"/>
      <c r="Z2" s="3"/>
      <c r="AA2" s="3"/>
      <c r="AB2" s="3"/>
      <c r="AC2" s="3"/>
      <c r="AD2" s="3"/>
    </row>
    <row r="3" spans="1:30">
      <c r="E3" s="12" t="s">
        <v>616</v>
      </c>
      <c r="F3" s="12" t="s">
        <v>617</v>
      </c>
      <c r="G3" s="12" t="s">
        <v>618</v>
      </c>
      <c r="H3" s="12" t="s">
        <v>619</v>
      </c>
      <c r="I3" s="12" t="s">
        <v>620</v>
      </c>
      <c r="J3" s="12" t="s">
        <v>621</v>
      </c>
      <c r="K3" s="12" t="s">
        <v>622</v>
      </c>
      <c r="L3" s="12" t="s">
        <v>623</v>
      </c>
      <c r="M3" s="12" t="s">
        <v>624</v>
      </c>
      <c r="N3" s="12" t="s">
        <v>625</v>
      </c>
      <c r="O3" s="12" t="s">
        <v>626</v>
      </c>
      <c r="P3" s="12" t="s">
        <v>29</v>
      </c>
      <c r="Q3" s="12" t="s">
        <v>30</v>
      </c>
      <c r="R3" s="12" t="s">
        <v>31</v>
      </c>
      <c r="S3" s="12" t="s">
        <v>32</v>
      </c>
      <c r="T3" s="12" t="s">
        <v>33</v>
      </c>
      <c r="U3" s="12" t="s">
        <v>575</v>
      </c>
      <c r="V3" s="12" t="s">
        <v>576</v>
      </c>
      <c r="W3" s="12" t="s">
        <v>577</v>
      </c>
      <c r="X3" s="12" t="s">
        <v>632</v>
      </c>
      <c r="Y3" s="12" t="s">
        <v>637</v>
      </c>
      <c r="Z3" s="12"/>
      <c r="AA3" s="12"/>
      <c r="AB3" s="12"/>
      <c r="AC3" s="12"/>
      <c r="AD3" s="12"/>
    </row>
    <row r="4" spans="1:30">
      <c r="A4" s="85" t="str">
        <f>CONCATENATE(B4,"_",D4)</f>
        <v>Einfuhr_GB</v>
      </c>
      <c r="B4" s="1" t="str">
        <f>IF(C4="1","Einfuhr","Ausfuhr")</f>
        <v>Einfuhr</v>
      </c>
      <c r="C4" s="2" t="s">
        <v>611</v>
      </c>
      <c r="D4" s="2" t="s">
        <v>12</v>
      </c>
      <c r="E4" s="3">
        <v>147.78812132000002</v>
      </c>
      <c r="F4" s="3">
        <v>127.34948399999999</v>
      </c>
      <c r="G4" s="3">
        <v>217.84789291999999</v>
      </c>
      <c r="H4" s="3">
        <v>184.40647007999999</v>
      </c>
      <c r="I4" s="3">
        <v>178.12992136</v>
      </c>
      <c r="J4" s="3">
        <v>330.30659420000001</v>
      </c>
      <c r="K4" s="3">
        <v>459.82498399999997</v>
      </c>
      <c r="L4" s="3">
        <v>453.57326119999999</v>
      </c>
      <c r="M4" s="3">
        <v>407.92234840000003</v>
      </c>
      <c r="N4" s="3">
        <v>435.28610467999999</v>
      </c>
      <c r="O4" s="3">
        <v>547.13713724000002</v>
      </c>
      <c r="P4" s="3">
        <v>455.90542395999995</v>
      </c>
      <c r="Q4" s="3">
        <v>359.21744311999998</v>
      </c>
      <c r="R4" s="3">
        <v>377.07001816000002</v>
      </c>
      <c r="S4" s="3">
        <v>451.78778771999998</v>
      </c>
      <c r="T4" s="3">
        <v>343.12972031999999</v>
      </c>
      <c r="U4" s="3">
        <v>419.04562727999996</v>
      </c>
      <c r="V4" s="3">
        <v>399.78722115999994</v>
      </c>
      <c r="W4" s="3">
        <v>317.51946315999999</v>
      </c>
      <c r="X4" s="3">
        <v>45.60090976</v>
      </c>
      <c r="Y4" s="3">
        <v>27.739578799999997</v>
      </c>
      <c r="Z4" s="3"/>
      <c r="AA4" s="3"/>
      <c r="AB4" s="3"/>
      <c r="AC4" s="3"/>
      <c r="AD4" s="3"/>
    </row>
    <row r="5" spans="1:30">
      <c r="A5" s="85" t="str">
        <f t="shared" ref="A5:A68" si="1">CONCATENATE(B5,"_",D5)</f>
        <v>Einfuhr_AD</v>
      </c>
      <c r="B5" s="2" t="str">
        <f t="shared" ref="B5:B68" si="2">IF(C5="1","Einfuhr","Ausfuhr")</f>
        <v>Einfuhr</v>
      </c>
      <c r="C5" s="2" t="s">
        <v>611</v>
      </c>
      <c r="D5" s="2" t="s">
        <v>36</v>
      </c>
      <c r="E5" s="3">
        <v>8.72E-2</v>
      </c>
      <c r="F5" s="3">
        <v>7.3799999999999991E-2</v>
      </c>
      <c r="G5" s="3">
        <v>13.156599999999999</v>
      </c>
      <c r="H5" s="3">
        <v>37.351399999999998</v>
      </c>
      <c r="I5" s="3">
        <v>83.866799999999998</v>
      </c>
      <c r="J5" s="3">
        <v>0.1089</v>
      </c>
      <c r="K5" s="3"/>
      <c r="L5" s="3"/>
      <c r="M5" s="3">
        <v>7.3499999999999998E-3</v>
      </c>
      <c r="N5" s="3">
        <v>1.9999999999999998E-4</v>
      </c>
      <c r="O5" s="3"/>
      <c r="P5" s="3"/>
      <c r="Q5" s="3">
        <v>1.8599999999999999E-4</v>
      </c>
      <c r="R5" s="3"/>
      <c r="S5" s="3"/>
      <c r="T5" s="3">
        <v>4.0499999999999998E-4</v>
      </c>
      <c r="U5" s="3">
        <v>1.5999999999999999E-4</v>
      </c>
      <c r="V5" s="3">
        <v>8.599999999999999E-5</v>
      </c>
      <c r="W5" s="3"/>
      <c r="X5" s="3"/>
      <c r="Y5" s="3"/>
      <c r="Z5" s="3"/>
      <c r="AA5" s="3"/>
      <c r="AB5" s="3"/>
      <c r="AC5" s="3"/>
      <c r="AD5" s="3"/>
    </row>
    <row r="6" spans="1:30">
      <c r="A6" s="85" t="str">
        <f t="shared" si="1"/>
        <v>Einfuhr_AE</v>
      </c>
      <c r="B6" s="2" t="str">
        <f t="shared" si="2"/>
        <v>Einfuhr</v>
      </c>
      <c r="C6" s="2" t="s">
        <v>611</v>
      </c>
      <c r="D6" s="2" t="s">
        <v>37</v>
      </c>
      <c r="E6" s="3">
        <v>7.7099999999999998E-4</v>
      </c>
      <c r="F6" s="3">
        <v>1.1912529999999999</v>
      </c>
      <c r="G6" s="3">
        <v>0.78421999999999992</v>
      </c>
      <c r="H6" s="3">
        <v>5.4350599999999991</v>
      </c>
      <c r="I6" s="3">
        <v>7.5720799999999997</v>
      </c>
      <c r="J6" s="3">
        <v>13.9656</v>
      </c>
      <c r="K6" s="3">
        <v>10.2013</v>
      </c>
      <c r="L6" s="3">
        <v>10.03518</v>
      </c>
      <c r="M6" s="3">
        <v>8.2722315999999996</v>
      </c>
      <c r="N6" s="3">
        <v>39.098690999999995</v>
      </c>
      <c r="O6" s="3">
        <v>30.225092</v>
      </c>
      <c r="P6" s="3">
        <v>47.435722519999992</v>
      </c>
      <c r="Q6" s="3">
        <v>16.460150239999997</v>
      </c>
      <c r="R6" s="3">
        <v>1.8984089599999998</v>
      </c>
      <c r="S6" s="3">
        <v>11.550573</v>
      </c>
      <c r="T6" s="3">
        <v>2.9886973599999997</v>
      </c>
      <c r="U6" s="3">
        <v>0.13938064</v>
      </c>
      <c r="V6" s="3">
        <v>2.1788200000000001E-2</v>
      </c>
      <c r="W6" s="3">
        <v>0.34397847999999998</v>
      </c>
      <c r="X6" s="3">
        <v>0.16666319999999998</v>
      </c>
      <c r="Y6" s="3">
        <v>6.4092251999999998</v>
      </c>
      <c r="Z6" s="3"/>
      <c r="AA6" s="3"/>
      <c r="AB6" s="3"/>
      <c r="AC6" s="3"/>
      <c r="AD6" s="3"/>
    </row>
    <row r="7" spans="1:30">
      <c r="A7" s="85" t="str">
        <f t="shared" si="1"/>
        <v>Einfuhr_AF</v>
      </c>
      <c r="B7" s="2" t="str">
        <f t="shared" si="2"/>
        <v>Einfuhr</v>
      </c>
      <c r="C7" s="2" t="s">
        <v>611</v>
      </c>
      <c r="D7" s="2" t="s">
        <v>38</v>
      </c>
      <c r="E7" s="3"/>
      <c r="F7" s="3"/>
      <c r="G7" s="3">
        <v>9.9999999999999995E-7</v>
      </c>
      <c r="H7" s="3"/>
      <c r="I7" s="3"/>
      <c r="J7" s="3"/>
      <c r="K7" s="3">
        <v>2.8E-3</v>
      </c>
      <c r="L7" s="3">
        <v>1.8E-3</v>
      </c>
      <c r="M7" s="3">
        <v>3.5282E-3</v>
      </c>
      <c r="N7" s="3"/>
      <c r="O7" s="3">
        <v>5.2486E-3</v>
      </c>
      <c r="P7" s="3">
        <v>6.9581999999999995E-3</v>
      </c>
      <c r="Q7" s="3">
        <v>1.26546E-2</v>
      </c>
      <c r="R7" s="3">
        <v>2.029744E-2</v>
      </c>
      <c r="S7" s="3">
        <v>1.9330679999999999E-2</v>
      </c>
      <c r="T7" s="3">
        <v>2.5165680000000003E-2</v>
      </c>
      <c r="U7" s="3">
        <v>2.9329399999999999E-2</v>
      </c>
      <c r="V7" s="3">
        <v>2.858436E-2</v>
      </c>
      <c r="W7" s="3">
        <v>1.048196E-2</v>
      </c>
      <c r="X7" s="3">
        <v>5.6789359999999997E-2</v>
      </c>
      <c r="Y7" s="3">
        <v>3.5873679999999998E-2</v>
      </c>
      <c r="Z7" s="3"/>
      <c r="AA7" s="3"/>
      <c r="AB7" s="3"/>
      <c r="AC7" s="3"/>
      <c r="AD7" s="3"/>
    </row>
    <row r="8" spans="1:30">
      <c r="A8" s="85" t="str">
        <f t="shared" si="1"/>
        <v>Einfuhr_AG</v>
      </c>
      <c r="B8" s="2" t="str">
        <f t="shared" si="2"/>
        <v>Einfuhr</v>
      </c>
      <c r="C8" s="2" t="s">
        <v>611</v>
      </c>
      <c r="D8" s="2" t="s">
        <v>178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9.2000000000000003E-4</v>
      </c>
      <c r="Y8" s="3"/>
      <c r="Z8" s="3"/>
      <c r="AA8" s="3"/>
      <c r="AB8" s="3"/>
      <c r="AC8" s="3"/>
      <c r="AD8" s="3"/>
    </row>
    <row r="9" spans="1:30">
      <c r="A9" s="85" t="str">
        <f t="shared" si="1"/>
        <v>Einfuhr_AI</v>
      </c>
      <c r="B9" s="2" t="str">
        <f t="shared" si="2"/>
        <v>Einfuhr</v>
      </c>
      <c r="C9" s="2" t="s">
        <v>611</v>
      </c>
      <c r="D9" s="2" t="s">
        <v>39</v>
      </c>
      <c r="E9" s="3"/>
      <c r="F9" s="3"/>
      <c r="G9" s="3"/>
      <c r="H9" s="3">
        <v>3.9878</v>
      </c>
      <c r="I9" s="3">
        <v>11.794699999999999</v>
      </c>
      <c r="J9" s="3">
        <v>1.012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85" t="str">
        <f t="shared" si="1"/>
        <v>Einfuhr_AL</v>
      </c>
      <c r="B10" s="2" t="str">
        <f t="shared" si="2"/>
        <v>Einfuhr</v>
      </c>
      <c r="C10" s="2" t="s">
        <v>611</v>
      </c>
      <c r="D10" s="2" t="s">
        <v>40</v>
      </c>
      <c r="E10" s="3"/>
      <c r="F10" s="3"/>
      <c r="G10" s="3"/>
      <c r="H10" s="3"/>
      <c r="I10" s="3"/>
      <c r="J10" s="3"/>
      <c r="K10" s="3"/>
      <c r="L10" s="3"/>
      <c r="M10" s="3"/>
      <c r="N10" s="3">
        <v>1E-3</v>
      </c>
      <c r="O10" s="3"/>
      <c r="P10" s="3">
        <v>0.51500000000000001</v>
      </c>
      <c r="Q10" s="3">
        <v>0.44247599999999998</v>
      </c>
      <c r="R10" s="3"/>
      <c r="S10" s="3"/>
      <c r="T10" s="3">
        <v>0.44</v>
      </c>
      <c r="U10" s="3">
        <v>2.5000000000000001E-4</v>
      </c>
      <c r="V10" s="3">
        <v>4.9999999999999996E-5</v>
      </c>
      <c r="W10" s="3">
        <v>4.0599999999999995E-4</v>
      </c>
      <c r="X10" s="3">
        <v>2.5579999999999998E-4</v>
      </c>
      <c r="Y10" s="3">
        <v>4.0519999999999998E-4</v>
      </c>
      <c r="Z10" s="3"/>
      <c r="AA10" s="3"/>
      <c r="AB10" s="3"/>
      <c r="AC10" s="3"/>
      <c r="AD10" s="3"/>
    </row>
    <row r="11" spans="1:30">
      <c r="A11" s="85" t="str">
        <f t="shared" si="1"/>
        <v>Einfuhr_AN</v>
      </c>
      <c r="B11" s="2" t="str">
        <f t="shared" si="2"/>
        <v>Einfuhr</v>
      </c>
      <c r="C11" s="2" t="s">
        <v>611</v>
      </c>
      <c r="D11" s="2" t="s">
        <v>41</v>
      </c>
      <c r="E11" s="3">
        <v>0.27547359999999999</v>
      </c>
      <c r="F11" s="3">
        <v>18.009820000000001</v>
      </c>
      <c r="G11" s="3">
        <v>10.905912000000001</v>
      </c>
      <c r="H11" s="3">
        <v>5.509728</v>
      </c>
      <c r="I11" s="3">
        <v>7.7907400000000004</v>
      </c>
      <c r="J11" s="3">
        <v>4.6741639999999993</v>
      </c>
      <c r="K11" s="3">
        <v>6.3397559999999995</v>
      </c>
      <c r="L11" s="3">
        <v>5.3337959999999995</v>
      </c>
      <c r="M11" s="3">
        <v>4.3144108800000005</v>
      </c>
      <c r="N11" s="3">
        <v>6.4319012400000002</v>
      </c>
      <c r="O11" s="3">
        <v>2.3627853999999999</v>
      </c>
      <c r="P11" s="3">
        <v>2.0795499999999998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85" t="str">
        <f t="shared" si="1"/>
        <v>Einfuhr_AO</v>
      </c>
      <c r="B12" s="2" t="str">
        <f t="shared" si="2"/>
        <v>Einfuhr</v>
      </c>
      <c r="C12" s="2" t="s">
        <v>611</v>
      </c>
      <c r="D12" s="2" t="s">
        <v>180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1.9999999999999999E-6</v>
      </c>
      <c r="W12" s="3"/>
      <c r="X12" s="3">
        <v>1.84E-6</v>
      </c>
      <c r="Y12" s="3"/>
      <c r="Z12" s="3"/>
      <c r="AA12" s="3"/>
      <c r="AB12" s="3"/>
      <c r="AC12" s="3"/>
      <c r="AD12" s="3"/>
    </row>
    <row r="13" spans="1:30">
      <c r="A13" s="85" t="str">
        <f t="shared" si="1"/>
        <v>Einfuhr_AR</v>
      </c>
      <c r="B13" s="2" t="str">
        <f t="shared" si="2"/>
        <v>Einfuhr</v>
      </c>
      <c r="C13" s="2" t="s">
        <v>611</v>
      </c>
      <c r="D13" s="2" t="s">
        <v>42</v>
      </c>
      <c r="E13" s="3">
        <v>3.466682</v>
      </c>
      <c r="F13" s="3">
        <v>2.1807160000000003</v>
      </c>
      <c r="G13" s="3">
        <v>1.365688</v>
      </c>
      <c r="H13" s="3">
        <v>2.8368640000000003</v>
      </c>
      <c r="I13" s="3">
        <v>12.110507999999999</v>
      </c>
      <c r="J13" s="3">
        <v>29.635734999999997</v>
      </c>
      <c r="K13" s="3">
        <v>12.476874999999998</v>
      </c>
      <c r="L13" s="3">
        <v>45.661756000000004</v>
      </c>
      <c r="M13" s="3">
        <v>12.28278476</v>
      </c>
      <c r="N13" s="3">
        <v>9.6016078399999998</v>
      </c>
      <c r="O13" s="3">
        <v>8.52320776</v>
      </c>
      <c r="P13" s="3">
        <v>13.27467976</v>
      </c>
      <c r="Q13" s="3">
        <v>5.4879301599999994</v>
      </c>
      <c r="R13" s="3">
        <v>6.0517053999999995</v>
      </c>
      <c r="S13" s="3">
        <v>5.8291332399999991</v>
      </c>
      <c r="T13" s="3">
        <v>13.281944920000001</v>
      </c>
      <c r="U13" s="3">
        <v>18.853714440000001</v>
      </c>
      <c r="V13" s="3">
        <v>16.784251999999999</v>
      </c>
      <c r="W13" s="3">
        <v>17.27984236</v>
      </c>
      <c r="X13" s="3">
        <v>13.92137116</v>
      </c>
      <c r="Y13" s="3">
        <v>12.830290919999999</v>
      </c>
      <c r="Z13" s="3"/>
      <c r="AA13" s="3"/>
      <c r="AB13" s="3"/>
      <c r="AC13" s="3"/>
      <c r="AD13" s="3"/>
    </row>
    <row r="14" spans="1:30">
      <c r="A14" s="85" t="str">
        <f t="shared" si="1"/>
        <v>Einfuhr_AU</v>
      </c>
      <c r="B14" s="2" t="str">
        <f t="shared" si="2"/>
        <v>Einfuhr</v>
      </c>
      <c r="C14" s="2" t="s">
        <v>611</v>
      </c>
      <c r="D14" s="2" t="s">
        <v>43</v>
      </c>
      <c r="E14" s="3">
        <v>0.83143199999999995</v>
      </c>
      <c r="F14" s="3">
        <v>1.0888095199999999</v>
      </c>
      <c r="G14" s="3">
        <v>1.0472459999999999</v>
      </c>
      <c r="H14" s="3">
        <v>1.0897840000000001</v>
      </c>
      <c r="I14" s="3">
        <v>0.672682</v>
      </c>
      <c r="J14" s="3">
        <v>17.199867999999999</v>
      </c>
      <c r="K14" s="3">
        <v>10.392232</v>
      </c>
      <c r="L14" s="3">
        <v>0.77486100000000002</v>
      </c>
      <c r="M14" s="3">
        <v>0.28153099999999998</v>
      </c>
      <c r="N14" s="3">
        <v>9.4540788000000013</v>
      </c>
      <c r="O14" s="3">
        <v>1.9560179999999998</v>
      </c>
      <c r="P14" s="3">
        <v>3.1015178399999996</v>
      </c>
      <c r="Q14" s="3">
        <v>9.6331186000000013</v>
      </c>
      <c r="R14" s="3">
        <v>0.24337799999999998</v>
      </c>
      <c r="S14" s="3">
        <v>0.21085699999999999</v>
      </c>
      <c r="T14" s="3">
        <v>0.120451</v>
      </c>
      <c r="U14" s="3">
        <v>0.18211440000000001</v>
      </c>
      <c r="V14" s="3">
        <v>0.15365215999999998</v>
      </c>
      <c r="W14" s="3">
        <v>0.10999399999999999</v>
      </c>
      <c r="X14" s="3">
        <v>0.10999479999999999</v>
      </c>
      <c r="Y14" s="3">
        <v>6.8919159999999993E-2</v>
      </c>
      <c r="Z14" s="3"/>
      <c r="AA14" s="3"/>
      <c r="AB14" s="3"/>
      <c r="AC14" s="3"/>
      <c r="AD14" s="3"/>
    </row>
    <row r="15" spans="1:30">
      <c r="A15" s="85" t="str">
        <f t="shared" si="1"/>
        <v>Einfuhr_AW</v>
      </c>
      <c r="B15" s="2" t="str">
        <f t="shared" si="2"/>
        <v>Einfuhr</v>
      </c>
      <c r="C15" s="2" t="s">
        <v>611</v>
      </c>
      <c r="D15" s="2" t="s">
        <v>44</v>
      </c>
      <c r="E15" s="3">
        <v>9.0650999999999993</v>
      </c>
      <c r="F15" s="3">
        <v>8.7785999999999991</v>
      </c>
      <c r="G15" s="3">
        <v>8.4588999999999999</v>
      </c>
      <c r="H15" s="3">
        <v>7.8003999999999998</v>
      </c>
      <c r="I15" s="3">
        <v>7.5493999999999994</v>
      </c>
      <c r="J15" s="3">
        <v>1.8452999999999999</v>
      </c>
      <c r="K15" s="3"/>
      <c r="L15" s="3">
        <v>9.5609999999999999</v>
      </c>
      <c r="M15" s="3"/>
      <c r="N15" s="3">
        <v>6.3442831999999996</v>
      </c>
      <c r="O15" s="3">
        <v>23.525119439999997</v>
      </c>
      <c r="P15" s="3"/>
      <c r="Q15" s="3"/>
      <c r="R15" s="3"/>
      <c r="S15" s="3"/>
      <c r="T15" s="3" t="s">
        <v>614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>
      <c r="A16" s="85" t="str">
        <f t="shared" si="1"/>
        <v>Einfuhr_AZ</v>
      </c>
      <c r="B16" s="2" t="str">
        <f t="shared" si="2"/>
        <v>Einfuhr</v>
      </c>
      <c r="C16" s="2" t="s">
        <v>611</v>
      </c>
      <c r="D16" s="2" t="s">
        <v>45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9.9999999999999991E-5</v>
      </c>
      <c r="S16" s="3"/>
      <c r="T16" s="3">
        <v>1.4419999999999999E-3</v>
      </c>
      <c r="U16" s="3">
        <v>1.35E-4</v>
      </c>
      <c r="V16" s="3">
        <v>8.7000000000000001E-4</v>
      </c>
      <c r="W16" s="3">
        <v>2.2499999999999999E-4</v>
      </c>
      <c r="X16" s="3"/>
      <c r="Y16" s="3">
        <v>2.2499999999999999E-4</v>
      </c>
      <c r="Z16" s="3"/>
      <c r="AA16" s="3"/>
      <c r="AB16" s="3"/>
      <c r="AC16" s="3"/>
      <c r="AD16" s="3"/>
    </row>
    <row r="17" spans="1:30">
      <c r="A17" s="85" t="str">
        <f t="shared" si="1"/>
        <v>Einfuhr_BA</v>
      </c>
      <c r="B17" s="2" t="str">
        <f t="shared" si="2"/>
        <v>Einfuhr</v>
      </c>
      <c r="C17" s="2" t="s">
        <v>611</v>
      </c>
      <c r="D17" s="2" t="s">
        <v>46</v>
      </c>
      <c r="E17" s="3">
        <v>0.189635</v>
      </c>
      <c r="F17" s="3">
        <v>0.376832</v>
      </c>
      <c r="G17" s="3">
        <v>0.18773799999999999</v>
      </c>
      <c r="H17" s="3">
        <v>0.21321448000000001</v>
      </c>
      <c r="I17" s="3">
        <v>0.16224624000000001</v>
      </c>
      <c r="J17" s="3">
        <v>0.11907308</v>
      </c>
      <c r="K17" s="3">
        <v>0.18399499999999999</v>
      </c>
      <c r="L17" s="3">
        <v>0.34030599999999994</v>
      </c>
      <c r="M17" s="3">
        <v>0.13250100000000001</v>
      </c>
      <c r="N17" s="3">
        <v>3.757924</v>
      </c>
      <c r="O17" s="3">
        <v>0.123262</v>
      </c>
      <c r="P17" s="3">
        <v>5.8525963599999997</v>
      </c>
      <c r="Q17" s="3">
        <v>0.3065774</v>
      </c>
      <c r="R17" s="3">
        <v>1.1077680000000001</v>
      </c>
      <c r="S17" s="3">
        <v>7.8697392399999995</v>
      </c>
      <c r="T17" s="3">
        <v>2.9633179599999999</v>
      </c>
      <c r="U17" s="3">
        <v>9.2215119999999998E-2</v>
      </c>
      <c r="V17" s="3">
        <v>2.6506308399999998</v>
      </c>
      <c r="W17" s="3">
        <v>1.9096401599999999</v>
      </c>
      <c r="X17" s="3">
        <v>0.10972232</v>
      </c>
      <c r="Y17" s="3">
        <v>2.4776503999999999</v>
      </c>
      <c r="Z17" s="3"/>
      <c r="AA17" s="3"/>
      <c r="AB17" s="3"/>
      <c r="AC17" s="3"/>
      <c r="AD17" s="3"/>
    </row>
    <row r="18" spans="1:30">
      <c r="A18" s="85" t="str">
        <f t="shared" si="1"/>
        <v>Einfuhr_BB</v>
      </c>
      <c r="B18" s="2" t="str">
        <f t="shared" si="2"/>
        <v>Einfuhr</v>
      </c>
      <c r="C18" s="2" t="s">
        <v>611</v>
      </c>
      <c r="D18" s="2" t="s">
        <v>47</v>
      </c>
      <c r="E18" s="3"/>
      <c r="F18" s="3"/>
      <c r="G18" s="3"/>
      <c r="H18" s="3"/>
      <c r="I18" s="3"/>
      <c r="J18" s="3">
        <v>0.74326800000000004</v>
      </c>
      <c r="K18" s="3">
        <v>1.9964000000000003E-2</v>
      </c>
      <c r="L18" s="3">
        <v>14.40996</v>
      </c>
      <c r="M18" s="3">
        <v>6.6239999999999997</v>
      </c>
      <c r="N18" s="3">
        <v>9.3208788000000009</v>
      </c>
      <c r="O18" s="3"/>
      <c r="P18" s="3"/>
      <c r="Q18" s="3"/>
      <c r="R18" s="3">
        <v>5.0569364000000006</v>
      </c>
      <c r="S18" s="3"/>
      <c r="T18" s="3"/>
      <c r="U18" s="3"/>
      <c r="V18" s="3"/>
      <c r="W18" s="3"/>
      <c r="X18" s="3">
        <v>1.9319999999999999E-3</v>
      </c>
      <c r="Y18" s="3">
        <v>1.7112E-4</v>
      </c>
      <c r="Z18" s="3"/>
      <c r="AA18" s="3"/>
      <c r="AB18" s="3"/>
      <c r="AC18" s="3"/>
      <c r="AD18" s="3"/>
    </row>
    <row r="19" spans="1:30">
      <c r="A19" s="85" t="str">
        <f t="shared" si="1"/>
        <v>Einfuhr_BD</v>
      </c>
      <c r="B19" s="2" t="str">
        <f t="shared" si="2"/>
        <v>Einfuhr</v>
      </c>
      <c r="C19" s="2" t="s">
        <v>611</v>
      </c>
      <c r="D19" s="2" t="s">
        <v>48</v>
      </c>
      <c r="E19" s="3"/>
      <c r="F19" s="3"/>
      <c r="G19" s="3">
        <v>8.6906879999999997</v>
      </c>
      <c r="H19" s="3"/>
      <c r="I19" s="3">
        <v>0.31868800000000003</v>
      </c>
      <c r="J19" s="3"/>
      <c r="K19" s="3">
        <v>11.064888</v>
      </c>
      <c r="L19" s="3">
        <v>9.0519999999999996</v>
      </c>
      <c r="M19" s="3">
        <v>3.54</v>
      </c>
      <c r="N19" s="3"/>
      <c r="O19" s="3"/>
      <c r="P19" s="3">
        <v>16.460067040000002</v>
      </c>
      <c r="Q19" s="3">
        <v>6.171576</v>
      </c>
      <c r="R19" s="3">
        <v>1E-3</v>
      </c>
      <c r="S19" s="3"/>
      <c r="T19" s="3">
        <v>5.0000000000000001E-4</v>
      </c>
      <c r="U19" s="3"/>
      <c r="V19" s="3"/>
      <c r="W19" s="3"/>
      <c r="X19" s="3">
        <v>1.1999999999999999E-3</v>
      </c>
      <c r="Y19" s="3">
        <v>8.330520000000001E-3</v>
      </c>
      <c r="Z19" s="3"/>
      <c r="AA19" s="3"/>
      <c r="AB19" s="3"/>
      <c r="AC19" s="3"/>
      <c r="AD19" s="3"/>
    </row>
    <row r="20" spans="1:30">
      <c r="A20" s="85" t="str">
        <f t="shared" si="1"/>
        <v>Einfuhr_BF</v>
      </c>
      <c r="B20" s="2" t="str">
        <f t="shared" si="2"/>
        <v>Einfuhr</v>
      </c>
      <c r="C20" s="2" t="s">
        <v>611</v>
      </c>
      <c r="D20" s="2" t="s">
        <v>49</v>
      </c>
      <c r="E20" s="3">
        <v>6.5605199999999995</v>
      </c>
      <c r="F20" s="3">
        <v>6.6770839999999998</v>
      </c>
      <c r="G20" s="3">
        <v>6.9008279999999997</v>
      </c>
      <c r="H20" s="3">
        <v>7.7820960000000001</v>
      </c>
      <c r="I20" s="3">
        <v>4.8403959999999993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1.9999999999999999E-6</v>
      </c>
      <c r="Z20" s="3"/>
      <c r="AA20" s="3"/>
      <c r="AB20" s="3"/>
      <c r="AC20" s="3"/>
      <c r="AD20" s="3"/>
    </row>
    <row r="21" spans="1:30">
      <c r="A21" s="85" t="str">
        <f t="shared" si="1"/>
        <v>Einfuhr_BH</v>
      </c>
      <c r="B21" s="2" t="str">
        <f t="shared" si="2"/>
        <v>Einfuhr</v>
      </c>
      <c r="C21" s="2" t="s">
        <v>611</v>
      </c>
      <c r="D21" s="2" t="s">
        <v>50</v>
      </c>
      <c r="E21" s="3"/>
      <c r="F21" s="3"/>
      <c r="G21" s="3"/>
      <c r="H21" s="3">
        <v>3.9999999999999996E-4</v>
      </c>
      <c r="I21" s="3">
        <v>5.0000000000000001E-4</v>
      </c>
      <c r="J21" s="3">
        <v>9.9999999999999991E-5</v>
      </c>
      <c r="K21" s="3"/>
      <c r="L21" s="3"/>
      <c r="M21" s="3" t="s">
        <v>614</v>
      </c>
      <c r="N21" s="3">
        <v>2.9999999999999997E-5</v>
      </c>
      <c r="O21" s="3"/>
      <c r="P21" s="3">
        <v>2E-3</v>
      </c>
      <c r="Q21" s="3"/>
      <c r="R21" s="3">
        <v>5.22E-4</v>
      </c>
      <c r="S21" s="3">
        <v>3.9999999999999996E-5</v>
      </c>
      <c r="T21" s="3"/>
      <c r="U21" s="3"/>
      <c r="V21" s="3"/>
      <c r="W21" s="3"/>
      <c r="X21" s="3"/>
      <c r="Y21" s="3" t="s">
        <v>614</v>
      </c>
      <c r="Z21" s="3"/>
      <c r="AA21" s="3"/>
      <c r="AB21" s="3"/>
      <c r="AC21" s="3"/>
      <c r="AD21" s="3"/>
    </row>
    <row r="22" spans="1:30">
      <c r="A22" s="85" t="str">
        <f t="shared" si="1"/>
        <v>Einfuhr_BI</v>
      </c>
      <c r="B22" s="2" t="str">
        <f t="shared" si="2"/>
        <v>Einfuhr</v>
      </c>
      <c r="C22" s="2" t="s">
        <v>611</v>
      </c>
      <c r="D22" s="2" t="s">
        <v>51</v>
      </c>
      <c r="E22" s="3"/>
      <c r="F22" s="3"/>
      <c r="G22" s="3"/>
      <c r="H22" s="3"/>
      <c r="I22" s="3"/>
      <c r="J22" s="3"/>
      <c r="K22" s="3" t="s">
        <v>614</v>
      </c>
      <c r="L22" s="3">
        <v>9.9999999999999991E-5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7.2000000000000002E-5</v>
      </c>
      <c r="Z22" s="3"/>
      <c r="AA22" s="3"/>
      <c r="AB22" s="3"/>
      <c r="AC22" s="3"/>
      <c r="AD22" s="3"/>
    </row>
    <row r="23" spans="1:30">
      <c r="A23" s="85" t="str">
        <f t="shared" si="1"/>
        <v>Einfuhr_BJ</v>
      </c>
      <c r="B23" s="2" t="str">
        <f t="shared" si="2"/>
        <v>Einfuhr</v>
      </c>
      <c r="C23" s="2" t="s">
        <v>611</v>
      </c>
      <c r="D23" s="2" t="s">
        <v>52</v>
      </c>
      <c r="E23" s="3"/>
      <c r="F23" s="3"/>
      <c r="G23" s="3"/>
      <c r="H23" s="3">
        <v>5.732888</v>
      </c>
      <c r="I23" s="3">
        <v>9.3140799999999988</v>
      </c>
      <c r="J23" s="3">
        <v>14.424128000000001</v>
      </c>
      <c r="K23" s="3">
        <v>18.583171999999998</v>
      </c>
      <c r="L23" s="3">
        <v>16.430832000000002</v>
      </c>
      <c r="M23" s="3">
        <v>8.5815023999999998</v>
      </c>
      <c r="N23" s="3">
        <v>8.4305399999999988</v>
      </c>
      <c r="O23" s="3">
        <v>14.1111472</v>
      </c>
      <c r="P23" s="3">
        <v>2.5099999999999997E-2</v>
      </c>
      <c r="Q23" s="3">
        <v>11.2888968</v>
      </c>
      <c r="R23" s="3"/>
      <c r="S23" s="3"/>
      <c r="T23" s="3"/>
      <c r="U23" s="3"/>
      <c r="V23" s="3">
        <v>4.0479999999999997E-4</v>
      </c>
      <c r="W23" s="3"/>
      <c r="X23" s="3">
        <v>6.9199999999999998E-6</v>
      </c>
      <c r="Y23" s="3">
        <v>2.7876000000000002E-4</v>
      </c>
      <c r="Z23" s="3"/>
      <c r="AA23" s="3"/>
      <c r="AB23" s="3"/>
      <c r="AC23" s="3"/>
      <c r="AD23" s="3"/>
    </row>
    <row r="24" spans="1:30">
      <c r="A24" s="85" t="str">
        <f t="shared" si="1"/>
        <v>Einfuhr_BN</v>
      </c>
      <c r="B24" s="2" t="str">
        <f t="shared" si="2"/>
        <v>Einfuhr</v>
      </c>
      <c r="C24" s="2" t="s">
        <v>611</v>
      </c>
      <c r="D24" s="2" t="s">
        <v>184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2.708E-2</v>
      </c>
      <c r="W24" s="3"/>
      <c r="X24" s="3"/>
      <c r="Y24" s="3"/>
      <c r="Z24" s="3"/>
      <c r="AA24" s="3"/>
      <c r="AB24" s="3"/>
      <c r="AC24" s="3"/>
      <c r="AD24" s="3"/>
    </row>
    <row r="25" spans="1:30">
      <c r="A25" s="85" t="str">
        <f t="shared" si="1"/>
        <v>Einfuhr_BO</v>
      </c>
      <c r="B25" s="2" t="str">
        <f t="shared" si="2"/>
        <v>Einfuhr</v>
      </c>
      <c r="C25" s="2" t="s">
        <v>611</v>
      </c>
      <c r="D25" s="2" t="s">
        <v>53</v>
      </c>
      <c r="E25" s="3">
        <v>1.5455999999999999E-2</v>
      </c>
      <c r="F25" s="3">
        <v>4.4435999999999996E-2</v>
      </c>
      <c r="G25" s="3">
        <v>7.7280000000000001E-2</v>
      </c>
      <c r="H25" s="3">
        <v>4.8759999999999998E-2</v>
      </c>
      <c r="I25" s="3">
        <v>8.9707999999999996E-2</v>
      </c>
      <c r="J25" s="3">
        <v>5.7408000000000001E-2</v>
      </c>
      <c r="K25" s="3">
        <v>4.8115999999999999E-2</v>
      </c>
      <c r="L25" s="3">
        <v>6.2559999999999991E-2</v>
      </c>
      <c r="M25" s="3">
        <v>3.9559999999999998E-2</v>
      </c>
      <c r="N25" s="3">
        <v>4.9680000000000002E-2</v>
      </c>
      <c r="O25" s="3">
        <v>3.9315679999999999E-2</v>
      </c>
      <c r="P25" s="3">
        <v>3.6982000000000001E-2</v>
      </c>
      <c r="Q25" s="3">
        <v>0.09</v>
      </c>
      <c r="R25" s="3">
        <v>8.2799999999999999E-2</v>
      </c>
      <c r="S25" s="3">
        <v>1.6559999999999998E-2</v>
      </c>
      <c r="T25" s="3">
        <v>1.6559999999999998E-2</v>
      </c>
      <c r="U25" s="3">
        <v>1.6836E-2</v>
      </c>
      <c r="V25" s="3">
        <v>2.944E-3</v>
      </c>
      <c r="W25" s="3">
        <v>1.358288E-2</v>
      </c>
      <c r="X25" s="3">
        <v>1.1040000000000001E-2</v>
      </c>
      <c r="Y25" s="3">
        <v>1.0446599999999999E-2</v>
      </c>
      <c r="Z25" s="3"/>
      <c r="AA25" s="3"/>
      <c r="AB25" s="3"/>
      <c r="AC25" s="3"/>
      <c r="AD25" s="3"/>
    </row>
    <row r="26" spans="1:30">
      <c r="A26" s="85" t="str">
        <f t="shared" si="1"/>
        <v>Einfuhr_BR</v>
      </c>
      <c r="B26" s="2" t="str">
        <f t="shared" si="2"/>
        <v>Einfuhr</v>
      </c>
      <c r="C26" s="2" t="s">
        <v>611</v>
      </c>
      <c r="D26" s="2" t="s">
        <v>54</v>
      </c>
      <c r="E26" s="3">
        <v>603.19228348000013</v>
      </c>
      <c r="F26" s="3">
        <v>731.18153627999993</v>
      </c>
      <c r="G26" s="3">
        <v>757.77226859999996</v>
      </c>
      <c r="H26" s="3">
        <v>693.31949643999997</v>
      </c>
      <c r="I26" s="3">
        <v>764.31443511999998</v>
      </c>
      <c r="J26" s="3">
        <v>894.28634576000002</v>
      </c>
      <c r="K26" s="3">
        <v>731.01337047999994</v>
      </c>
      <c r="L26" s="3">
        <v>816.6553756400001</v>
      </c>
      <c r="M26" s="3">
        <v>542.87808103999998</v>
      </c>
      <c r="N26" s="3">
        <v>1108.9192257599998</v>
      </c>
      <c r="O26" s="3">
        <v>930.87725967999995</v>
      </c>
      <c r="P26" s="3">
        <v>920.48949656000002</v>
      </c>
      <c r="Q26" s="3">
        <v>304.10708</v>
      </c>
      <c r="R26" s="3">
        <v>161.04376076</v>
      </c>
      <c r="S26" s="3">
        <v>502.46377983999997</v>
      </c>
      <c r="T26" s="3">
        <v>267.02930296</v>
      </c>
      <c r="U26" s="3">
        <v>149.16767152</v>
      </c>
      <c r="V26" s="3">
        <v>276.86376472000001</v>
      </c>
      <c r="W26" s="3">
        <v>292.42250555999999</v>
      </c>
      <c r="X26" s="3">
        <v>331.14110247999997</v>
      </c>
      <c r="Y26" s="3">
        <v>500.27246991999999</v>
      </c>
      <c r="Z26" s="3"/>
      <c r="AA26" s="3"/>
      <c r="AB26" s="3"/>
      <c r="AC26" s="3"/>
      <c r="AD26" s="3"/>
    </row>
    <row r="27" spans="1:30">
      <c r="A27" s="85" t="str">
        <f t="shared" si="1"/>
        <v>Einfuhr_BY</v>
      </c>
      <c r="B27" s="2" t="str">
        <f t="shared" si="2"/>
        <v>Einfuhr</v>
      </c>
      <c r="C27" s="2" t="s">
        <v>611</v>
      </c>
      <c r="D27" s="2" t="s">
        <v>56</v>
      </c>
      <c r="E27" s="3"/>
      <c r="F27" s="3"/>
      <c r="G27" s="3">
        <v>9.8370699999999989</v>
      </c>
      <c r="H27" s="3">
        <v>0.82839999999999991</v>
      </c>
      <c r="I27" s="3">
        <v>2.3E-3</v>
      </c>
      <c r="J27" s="3">
        <v>0.38279999999999997</v>
      </c>
      <c r="K27" s="3">
        <v>0.34520000000000001</v>
      </c>
      <c r="L27" s="3">
        <v>1.3047</v>
      </c>
      <c r="M27" s="3">
        <v>0.68989999999999996</v>
      </c>
      <c r="N27" s="3">
        <v>0.34784999999999999</v>
      </c>
      <c r="O27" s="3">
        <v>2.50352</v>
      </c>
      <c r="P27" s="3">
        <v>3.037801</v>
      </c>
      <c r="Q27" s="3">
        <v>1.895394</v>
      </c>
      <c r="R27" s="3">
        <v>0.33119899999999997</v>
      </c>
      <c r="S27" s="3">
        <v>4.9999999999999996E-6</v>
      </c>
      <c r="T27" s="3">
        <v>0.77822099999999994</v>
      </c>
      <c r="U27" s="3">
        <v>1.0399999999999999E-4</v>
      </c>
      <c r="V27" s="3">
        <v>0.12285</v>
      </c>
      <c r="W27" s="3">
        <v>5.7790499999999998</v>
      </c>
      <c r="X27" s="3">
        <v>0.68095099999999997</v>
      </c>
      <c r="Y27" s="3">
        <v>7.3999999999999996E-5</v>
      </c>
      <c r="Z27" s="3"/>
      <c r="AA27" s="3"/>
      <c r="AB27" s="3"/>
      <c r="AC27" s="3"/>
      <c r="AD27" s="3"/>
    </row>
    <row r="28" spans="1:30">
      <c r="A28" s="85" t="str">
        <f t="shared" si="1"/>
        <v>Einfuhr_BZ</v>
      </c>
      <c r="B28" s="2" t="str">
        <f t="shared" si="2"/>
        <v>Einfuhr</v>
      </c>
      <c r="C28" s="2" t="s">
        <v>611</v>
      </c>
      <c r="D28" s="2" t="s">
        <v>57</v>
      </c>
      <c r="E28" s="3">
        <v>3.7809240000000002</v>
      </c>
      <c r="F28" s="3"/>
      <c r="G28" s="3"/>
      <c r="H28" s="3">
        <v>6.9441519999999999</v>
      </c>
      <c r="I28" s="3">
        <v>25.919712000000001</v>
      </c>
      <c r="J28" s="3">
        <v>34.228876</v>
      </c>
      <c r="K28" s="3"/>
      <c r="L28" s="3"/>
      <c r="M28" s="3"/>
      <c r="N28" s="3"/>
      <c r="O28" s="3">
        <v>16.065490799999999</v>
      </c>
      <c r="P28" s="3">
        <v>12.2555868</v>
      </c>
      <c r="Q28" s="3">
        <v>32.218242680000003</v>
      </c>
      <c r="R28" s="3"/>
      <c r="S28" s="3">
        <v>40.033268239999998</v>
      </c>
      <c r="T28" s="3">
        <v>71.077154839999992</v>
      </c>
      <c r="U28" s="3">
        <v>34.167908519999997</v>
      </c>
      <c r="V28" s="3">
        <v>14.474865080000001</v>
      </c>
      <c r="W28" s="3">
        <v>29.31025056</v>
      </c>
      <c r="X28" s="3">
        <v>102.34975619999999</v>
      </c>
      <c r="Y28" s="3">
        <v>93.107193399999986</v>
      </c>
      <c r="Z28" s="3"/>
      <c r="AA28" s="3"/>
      <c r="AB28" s="3"/>
      <c r="AC28" s="3"/>
      <c r="AD28" s="3"/>
    </row>
    <row r="29" spans="1:30">
      <c r="A29" s="85" t="str">
        <f t="shared" si="1"/>
        <v>Einfuhr_CA</v>
      </c>
      <c r="B29" s="2" t="str">
        <f t="shared" si="2"/>
        <v>Einfuhr</v>
      </c>
      <c r="C29" s="2" t="s">
        <v>611</v>
      </c>
      <c r="D29" s="2" t="s">
        <v>58</v>
      </c>
      <c r="E29" s="3">
        <v>1.002756E-2</v>
      </c>
      <c r="F29" s="3">
        <v>9.4329199999999992E-3</v>
      </c>
      <c r="G29" s="3">
        <v>3.6999999999999997E-3</v>
      </c>
      <c r="H29" s="3">
        <v>6.3999999999999994E-3</v>
      </c>
      <c r="I29" s="3">
        <v>1.4999999999999999E-2</v>
      </c>
      <c r="J29" s="3">
        <v>3.9999999999999996E-4</v>
      </c>
      <c r="K29" s="3">
        <v>2.0399999999999998E-2</v>
      </c>
      <c r="L29" s="3">
        <v>2.1919999999999999E-3</v>
      </c>
      <c r="M29" s="3">
        <v>2.294E-3</v>
      </c>
      <c r="N29" s="3">
        <v>1.1053E-2</v>
      </c>
      <c r="O29" s="3">
        <v>9.8108000000000006E-4</v>
      </c>
      <c r="P29" s="3">
        <v>2.0739999999999998E-2</v>
      </c>
      <c r="Q29" s="3">
        <v>2.4329999999999998E-3</v>
      </c>
      <c r="R29" s="3">
        <v>3.2399999999999996E-4</v>
      </c>
      <c r="S29" s="3">
        <v>3.2269600000000001E-3</v>
      </c>
      <c r="T29" s="3">
        <v>5.5469200000000003E-3</v>
      </c>
      <c r="U29" s="3">
        <v>6.9159199999999999E-3</v>
      </c>
      <c r="V29" s="3">
        <v>4.8141199999999999E-3</v>
      </c>
      <c r="W29" s="3">
        <v>4.8026000000000006E-3</v>
      </c>
      <c r="X29" s="3">
        <v>5.5105199999999997E-3</v>
      </c>
      <c r="Y29" s="3">
        <v>6.5484800000000006E-3</v>
      </c>
      <c r="Z29" s="3"/>
      <c r="AA29" s="3"/>
      <c r="AB29" s="3"/>
      <c r="AC29" s="3"/>
      <c r="AD29" s="3"/>
    </row>
    <row r="30" spans="1:30">
      <c r="A30" s="85" t="str">
        <f t="shared" si="1"/>
        <v>Einfuhr_CD</v>
      </c>
      <c r="B30" s="2" t="str">
        <f t="shared" si="2"/>
        <v>Einfuhr</v>
      </c>
      <c r="C30" s="2" t="s">
        <v>611</v>
      </c>
      <c r="D30" s="2" t="s">
        <v>59</v>
      </c>
      <c r="E30" s="3"/>
      <c r="F30" s="3"/>
      <c r="G30" s="3">
        <v>5.3999999999999994E-3</v>
      </c>
      <c r="H30" s="3">
        <v>13.789788</v>
      </c>
      <c r="I30" s="3">
        <v>5.3538480000000002</v>
      </c>
      <c r="J30" s="3">
        <v>1.5640000000000001E-3</v>
      </c>
      <c r="K30" s="3">
        <v>6.1195640000000004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3.5880000000000002E-5</v>
      </c>
      <c r="X30" s="3">
        <v>1.3432E-4</v>
      </c>
      <c r="Y30" s="3">
        <v>5.9799999999999997E-5</v>
      </c>
      <c r="Z30" s="3"/>
      <c r="AA30" s="3"/>
      <c r="AB30" s="3"/>
      <c r="AC30" s="3"/>
      <c r="AD30" s="3"/>
    </row>
    <row r="31" spans="1:30">
      <c r="A31" s="85" t="str">
        <f t="shared" si="1"/>
        <v>Einfuhr_CG</v>
      </c>
      <c r="B31" s="2" t="str">
        <f t="shared" si="2"/>
        <v>Einfuhr</v>
      </c>
      <c r="C31" s="2" t="s">
        <v>611</v>
      </c>
      <c r="D31" s="2" t="s">
        <v>60</v>
      </c>
      <c r="E31" s="3">
        <v>12.002228000000001</v>
      </c>
      <c r="F31" s="3">
        <v>12.465816</v>
      </c>
      <c r="G31" s="3">
        <v>14.083544</v>
      </c>
      <c r="H31" s="3">
        <v>10.350368</v>
      </c>
      <c r="I31" s="3">
        <v>9.1227200000000011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85" t="str">
        <f t="shared" si="1"/>
        <v>Einfuhr_CH</v>
      </c>
      <c r="B32" s="2" t="str">
        <f t="shared" si="2"/>
        <v>Einfuhr</v>
      </c>
      <c r="C32" s="2" t="s">
        <v>611</v>
      </c>
      <c r="D32" s="2" t="s">
        <v>61</v>
      </c>
      <c r="E32" s="3">
        <v>4.2694814000000001</v>
      </c>
      <c r="F32" s="3">
        <v>2.8225423200000002</v>
      </c>
      <c r="G32" s="3">
        <v>1.7825989999999998</v>
      </c>
      <c r="H32" s="3">
        <v>2.2483840000000002</v>
      </c>
      <c r="I32" s="3">
        <v>1.8333306</v>
      </c>
      <c r="J32" s="3">
        <v>1.6917751999999999</v>
      </c>
      <c r="K32" s="3">
        <v>0.67350599999999994</v>
      </c>
      <c r="L32" s="3">
        <v>0.60731999999999997</v>
      </c>
      <c r="M32" s="3">
        <v>0.45832672000000002</v>
      </c>
      <c r="N32" s="3">
        <v>0.43614755999999999</v>
      </c>
      <c r="O32" s="3">
        <v>2.6533032399999996</v>
      </c>
      <c r="P32" s="3">
        <v>2.00027548</v>
      </c>
      <c r="Q32" s="3">
        <v>0.12884659999999998</v>
      </c>
      <c r="R32" s="3">
        <v>1.56352088</v>
      </c>
      <c r="S32" s="3">
        <v>0.16420783999999999</v>
      </c>
      <c r="T32" s="3">
        <v>0.24445136000000001</v>
      </c>
      <c r="U32" s="3">
        <v>0.47799631999999997</v>
      </c>
      <c r="V32" s="3">
        <v>0.82104072000000006</v>
      </c>
      <c r="W32" s="3">
        <v>0.52726196000000003</v>
      </c>
      <c r="X32" s="3">
        <v>1.01323476</v>
      </c>
      <c r="Y32" s="3">
        <v>0.62355423999999993</v>
      </c>
      <c r="Z32" s="3"/>
      <c r="AA32" s="3"/>
      <c r="AB32" s="3"/>
      <c r="AC32" s="3"/>
      <c r="AD32" s="3"/>
    </row>
    <row r="33" spans="1:30">
      <c r="A33" s="85" t="str">
        <f t="shared" si="1"/>
        <v>Einfuhr_CI</v>
      </c>
      <c r="B33" s="2" t="str">
        <f t="shared" si="2"/>
        <v>Einfuhr</v>
      </c>
      <c r="C33" s="2" t="s">
        <v>611</v>
      </c>
      <c r="D33" s="2" t="s">
        <v>62</v>
      </c>
      <c r="E33" s="3">
        <v>20.233640000000001</v>
      </c>
      <c r="F33" s="3">
        <v>16.392583999999999</v>
      </c>
      <c r="G33" s="3">
        <v>21.377496000000001</v>
      </c>
      <c r="H33" s="3">
        <v>15.888072000000001</v>
      </c>
      <c r="I33" s="3">
        <v>6.4372160000000003</v>
      </c>
      <c r="J33" s="3"/>
      <c r="K33" s="3">
        <v>4.8563360000000007</v>
      </c>
      <c r="L33" s="3">
        <v>2.6050200000000001</v>
      </c>
      <c r="M33" s="3">
        <v>4.4255000000000003E-2</v>
      </c>
      <c r="N33" s="3">
        <v>6.3999999999999997E-5</v>
      </c>
      <c r="O33" s="3">
        <v>1.4999999999999999E-5</v>
      </c>
      <c r="P33" s="3">
        <v>9.2104754</v>
      </c>
      <c r="Q33" s="3">
        <v>5.9999999999999995E-5</v>
      </c>
      <c r="R33" s="3"/>
      <c r="S33" s="3">
        <v>1.0459999999999999E-4</v>
      </c>
      <c r="T33" s="3"/>
      <c r="U33" s="3">
        <v>1.0211999999999999E-4</v>
      </c>
      <c r="V33" s="3">
        <v>2.9807999999999999E-4</v>
      </c>
      <c r="W33" s="3">
        <v>2.6728E-4</v>
      </c>
      <c r="X33" s="3">
        <v>1.1735600000000001E-3</v>
      </c>
      <c r="Y33" s="3">
        <v>1.6359999999999999E-3</v>
      </c>
      <c r="Z33" s="3"/>
      <c r="AA33" s="3"/>
      <c r="AB33" s="3"/>
      <c r="AC33" s="3"/>
      <c r="AD33" s="3"/>
    </row>
    <row r="34" spans="1:30">
      <c r="A34" s="85" t="str">
        <f t="shared" si="1"/>
        <v>Einfuhr_CL</v>
      </c>
      <c r="B34" s="2" t="str">
        <f t="shared" si="2"/>
        <v>Einfuhr</v>
      </c>
      <c r="C34" s="2" t="s">
        <v>611</v>
      </c>
      <c r="D34" s="2" t="s">
        <v>63</v>
      </c>
      <c r="E34" s="3">
        <v>0.10660399999999999</v>
      </c>
      <c r="F34" s="3">
        <v>6.9999999999999999E-4</v>
      </c>
      <c r="G34" s="3">
        <v>7.9999999999999993E-4</v>
      </c>
      <c r="H34" s="3"/>
      <c r="I34" s="3"/>
      <c r="J34" s="3"/>
      <c r="K34" s="3">
        <v>0.218</v>
      </c>
      <c r="L34" s="3"/>
      <c r="M34" s="3"/>
      <c r="N34" s="3"/>
      <c r="O34" s="3">
        <v>1.35E-4</v>
      </c>
      <c r="P34" s="3"/>
      <c r="Q34" s="3">
        <v>2.4800000000000001E-4</v>
      </c>
      <c r="R34" s="3">
        <v>7.0399999999999998E-4</v>
      </c>
      <c r="S34" s="3">
        <v>4.0499999999999998E-4</v>
      </c>
      <c r="T34" s="3"/>
      <c r="U34" s="3"/>
      <c r="V34" s="3"/>
      <c r="W34" s="3"/>
      <c r="X34" s="3">
        <v>1.106E-3</v>
      </c>
      <c r="Y34" s="3">
        <v>5.8699999999999996E-4</v>
      </c>
      <c r="Z34" s="3"/>
      <c r="AA34" s="3"/>
      <c r="AB34" s="3"/>
      <c r="AC34" s="3"/>
      <c r="AD34" s="3"/>
    </row>
    <row r="35" spans="1:30">
      <c r="A35" s="85" t="str">
        <f t="shared" si="1"/>
        <v>Einfuhr_CM</v>
      </c>
      <c r="B35" s="2" t="str">
        <f t="shared" si="2"/>
        <v>Einfuhr</v>
      </c>
      <c r="C35" s="2" t="s">
        <v>611</v>
      </c>
      <c r="D35" s="2" t="s">
        <v>64</v>
      </c>
      <c r="E35" s="3"/>
      <c r="F35" s="3"/>
      <c r="G35" s="3"/>
      <c r="H35" s="3"/>
      <c r="I35" s="3"/>
      <c r="J35" s="3"/>
      <c r="K35" s="3"/>
      <c r="L35" s="3"/>
      <c r="M35" s="3" t="s">
        <v>614</v>
      </c>
      <c r="N35" s="3">
        <v>9.9999999999999995E-7</v>
      </c>
      <c r="O35" s="3"/>
      <c r="P35" s="3"/>
      <c r="Q35" s="3">
        <v>1.9999999999999998E-4</v>
      </c>
      <c r="R35" s="3"/>
      <c r="S35" s="3">
        <v>4.6E-5</v>
      </c>
      <c r="T35" s="3">
        <v>9.659999999999999E-5</v>
      </c>
      <c r="U35" s="3">
        <v>1.84E-4</v>
      </c>
      <c r="V35" s="3">
        <v>4.5080000000000002E-5</v>
      </c>
      <c r="W35" s="3">
        <v>4.6000000000000001E-4</v>
      </c>
      <c r="X35" s="3">
        <v>2.8102799999999996E-3</v>
      </c>
      <c r="Y35" s="3">
        <v>3.0599999999999996E-4</v>
      </c>
      <c r="Z35" s="3"/>
      <c r="AA35" s="3"/>
      <c r="AB35" s="3"/>
      <c r="AC35" s="3"/>
      <c r="AD35" s="3"/>
    </row>
    <row r="36" spans="1:30">
      <c r="A36" s="85" t="str">
        <f t="shared" si="1"/>
        <v>Einfuhr_CN</v>
      </c>
      <c r="B36" s="2" t="str">
        <f t="shared" si="2"/>
        <v>Einfuhr</v>
      </c>
      <c r="C36" s="2" t="s">
        <v>611</v>
      </c>
      <c r="D36" s="2" t="s">
        <v>34</v>
      </c>
      <c r="E36" s="3">
        <v>0.22036459999999999</v>
      </c>
      <c r="F36" s="3">
        <v>0.25089375999999997</v>
      </c>
      <c r="G36" s="3">
        <v>0.30255599999999999</v>
      </c>
      <c r="H36" s="3">
        <v>0.35786400000000002</v>
      </c>
      <c r="I36" s="3">
        <v>0.38838703999999996</v>
      </c>
      <c r="J36" s="3">
        <v>1.01650084</v>
      </c>
      <c r="K36" s="3">
        <v>0.65559900000000004</v>
      </c>
      <c r="L36" s="3">
        <v>0.379245</v>
      </c>
      <c r="M36" s="3">
        <v>0.39512848</v>
      </c>
      <c r="N36" s="3">
        <v>0.44199855999999998</v>
      </c>
      <c r="O36" s="3">
        <v>0.43642067999999995</v>
      </c>
      <c r="P36" s="3">
        <v>0.43565979999999999</v>
      </c>
      <c r="Q36" s="3">
        <v>0.38433316000000001</v>
      </c>
      <c r="R36" s="3">
        <v>0.73245443999999993</v>
      </c>
      <c r="S36" s="3">
        <v>0.50929559999999996</v>
      </c>
      <c r="T36" s="3">
        <v>0.43926204000000002</v>
      </c>
      <c r="U36" s="3">
        <v>0.71121447999999998</v>
      </c>
      <c r="V36" s="3">
        <v>0.56634700000000004</v>
      </c>
      <c r="W36" s="3">
        <v>0.62312279999999998</v>
      </c>
      <c r="X36" s="3">
        <v>0.62963736000000003</v>
      </c>
      <c r="Y36" s="3">
        <v>0.68652075999999995</v>
      </c>
      <c r="Z36" s="3"/>
      <c r="AA36" s="3"/>
      <c r="AB36" s="3"/>
      <c r="AC36" s="3"/>
      <c r="AD36" s="3"/>
    </row>
    <row r="37" spans="1:30">
      <c r="A37" s="85" t="str">
        <f t="shared" si="1"/>
        <v>Einfuhr_CO</v>
      </c>
      <c r="B37" s="2" t="str">
        <f t="shared" si="2"/>
        <v>Einfuhr</v>
      </c>
      <c r="C37" s="2" t="s">
        <v>611</v>
      </c>
      <c r="D37" s="2" t="s">
        <v>65</v>
      </c>
      <c r="E37" s="3">
        <v>1.0182</v>
      </c>
      <c r="F37" s="3">
        <v>0.71389000000000002</v>
      </c>
      <c r="G37" s="3">
        <v>5.9247980000000009</v>
      </c>
      <c r="H37" s="3">
        <v>6.2206251199999993</v>
      </c>
      <c r="I37" s="3">
        <v>2.6545559999999999</v>
      </c>
      <c r="J37" s="3">
        <v>3.4034599999999999</v>
      </c>
      <c r="K37" s="3">
        <v>3.3053059999999999</v>
      </c>
      <c r="L37" s="3">
        <v>5.99652896</v>
      </c>
      <c r="M37" s="3">
        <v>6.1544974000000003</v>
      </c>
      <c r="N37" s="3">
        <v>15.876120279999999</v>
      </c>
      <c r="O37" s="3">
        <v>10.78930184</v>
      </c>
      <c r="P37" s="3">
        <v>15.961094919999997</v>
      </c>
      <c r="Q37" s="3">
        <v>67.565875919999996</v>
      </c>
      <c r="R37" s="3">
        <v>40.604942399999999</v>
      </c>
      <c r="S37" s="3">
        <v>58.592359919999993</v>
      </c>
      <c r="T37" s="3">
        <v>76.266197239999997</v>
      </c>
      <c r="U37" s="3">
        <v>43.933341679999998</v>
      </c>
      <c r="V37" s="3">
        <v>58.959182159999997</v>
      </c>
      <c r="W37" s="3">
        <v>82.456654399999991</v>
      </c>
      <c r="X37" s="3">
        <v>69.635536479999999</v>
      </c>
      <c r="Y37" s="3">
        <v>71.206491999999997</v>
      </c>
      <c r="Z37" s="3"/>
      <c r="AA37" s="3"/>
      <c r="AB37" s="3"/>
      <c r="AC37" s="3"/>
      <c r="AD37" s="3"/>
    </row>
    <row r="38" spans="1:30">
      <c r="A38" s="85" t="str">
        <f t="shared" si="1"/>
        <v>Einfuhr_CR</v>
      </c>
      <c r="B38" s="2" t="str">
        <f t="shared" si="2"/>
        <v>Einfuhr</v>
      </c>
      <c r="C38" s="2" t="s">
        <v>611</v>
      </c>
      <c r="D38" s="2" t="s">
        <v>66</v>
      </c>
      <c r="E38" s="3">
        <v>1.1245579999999999</v>
      </c>
      <c r="F38" s="3">
        <v>1.0930659999999999</v>
      </c>
      <c r="G38" s="3">
        <v>1.2276750000000001</v>
      </c>
      <c r="H38" s="3">
        <v>1.6033360000000001</v>
      </c>
      <c r="I38" s="3">
        <v>1.8456679999999999</v>
      </c>
      <c r="J38" s="3">
        <v>1.5403440000000002</v>
      </c>
      <c r="K38" s="3">
        <v>1.6125970000000001</v>
      </c>
      <c r="L38" s="3">
        <v>1.3503879999999999</v>
      </c>
      <c r="M38" s="3">
        <v>2.1371295999999997</v>
      </c>
      <c r="N38" s="3">
        <v>2.6908159199999999</v>
      </c>
      <c r="O38" s="3">
        <v>2.15531316</v>
      </c>
      <c r="P38" s="3">
        <v>49.019157280000002</v>
      </c>
      <c r="Q38" s="3">
        <v>16.480855680000001</v>
      </c>
      <c r="R38" s="3">
        <v>10.29515172</v>
      </c>
      <c r="S38" s="3">
        <v>22.153149519999999</v>
      </c>
      <c r="T38" s="3">
        <v>5.7388101599999999</v>
      </c>
      <c r="U38" s="3">
        <v>17.817380799999999</v>
      </c>
      <c r="V38" s="3">
        <v>4.1349305999999997</v>
      </c>
      <c r="W38" s="3">
        <v>19.361594200000003</v>
      </c>
      <c r="X38" s="3">
        <v>17.166510760000001</v>
      </c>
      <c r="Y38" s="3">
        <v>19.201636000000001</v>
      </c>
      <c r="Z38" s="3"/>
      <c r="AA38" s="3"/>
      <c r="AB38" s="3"/>
      <c r="AC38" s="3"/>
      <c r="AD38" s="3"/>
    </row>
    <row r="39" spans="1:30">
      <c r="A39" s="85" t="str">
        <f t="shared" si="1"/>
        <v>Einfuhr_CS</v>
      </c>
      <c r="B39" s="2" t="str">
        <f t="shared" si="2"/>
        <v>Einfuhr</v>
      </c>
      <c r="C39" s="2" t="s">
        <v>611</v>
      </c>
      <c r="D39" s="2" t="s">
        <v>67</v>
      </c>
      <c r="E39" s="3"/>
      <c r="F39" s="3"/>
      <c r="G39" s="3">
        <v>61.390699999999995</v>
      </c>
      <c r="H39" s="3">
        <v>225.29416000000001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85" t="str">
        <f t="shared" si="1"/>
        <v>Einfuhr_CU</v>
      </c>
      <c r="B40" s="2" t="str">
        <f t="shared" si="2"/>
        <v>Einfuhr</v>
      </c>
      <c r="C40" s="2" t="s">
        <v>611</v>
      </c>
      <c r="D40" s="2" t="s">
        <v>68</v>
      </c>
      <c r="E40" s="3">
        <v>174.19120036000001</v>
      </c>
      <c r="F40" s="3">
        <v>134.3166348</v>
      </c>
      <c r="G40" s="3">
        <v>163.307997</v>
      </c>
      <c r="H40" s="3">
        <v>58.197891000000006</v>
      </c>
      <c r="I40" s="3">
        <v>79.312576400000012</v>
      </c>
      <c r="J40" s="3">
        <v>95.956643999999997</v>
      </c>
      <c r="K40" s="3">
        <v>81.754236000000006</v>
      </c>
      <c r="L40" s="3">
        <v>102.28044799999999</v>
      </c>
      <c r="M40" s="3">
        <v>40.368999200000005</v>
      </c>
      <c r="N40" s="3">
        <v>64.739374000000012</v>
      </c>
      <c r="O40" s="3">
        <v>182.21886576</v>
      </c>
      <c r="P40" s="3">
        <v>250.91983200000004</v>
      </c>
      <c r="Q40" s="3">
        <v>269.08869523999999</v>
      </c>
      <c r="R40" s="3">
        <v>222.35855472</v>
      </c>
      <c r="S40" s="3">
        <v>345.53360819999995</v>
      </c>
      <c r="T40" s="3">
        <v>398.08525471999997</v>
      </c>
      <c r="U40" s="3">
        <v>132.93901499999998</v>
      </c>
      <c r="V40" s="3">
        <v>137.59331639999999</v>
      </c>
      <c r="W40" s="3">
        <v>222.02253328</v>
      </c>
      <c r="X40" s="3">
        <v>130.36533023999999</v>
      </c>
      <c r="Y40" s="3">
        <v>61.031399200000003</v>
      </c>
      <c r="Z40" s="3"/>
      <c r="AA40" s="3"/>
      <c r="AB40" s="3"/>
      <c r="AC40" s="3"/>
      <c r="AD40" s="3"/>
    </row>
    <row r="41" spans="1:30">
      <c r="A41" s="85" t="str">
        <f t="shared" si="1"/>
        <v>Einfuhr_CV</v>
      </c>
      <c r="B41" s="2" t="str">
        <f t="shared" si="2"/>
        <v>Einfuhr</v>
      </c>
      <c r="C41" s="2" t="s">
        <v>611</v>
      </c>
      <c r="D41" s="2" t="s">
        <v>69</v>
      </c>
      <c r="E41" s="3"/>
      <c r="F41" s="3">
        <v>9.9999999999999991E-5</v>
      </c>
      <c r="G41" s="3"/>
      <c r="H41" s="3"/>
      <c r="I41" s="3">
        <v>1.5E-3</v>
      </c>
      <c r="J41" s="3"/>
      <c r="K41" s="3">
        <v>9.9999999999999991E-5</v>
      </c>
      <c r="L41" s="3"/>
      <c r="M41" s="3"/>
      <c r="N41" s="3"/>
      <c r="O41" s="3"/>
      <c r="P41" s="3"/>
      <c r="Q41" s="3"/>
      <c r="R41" s="3"/>
      <c r="S41" s="3"/>
      <c r="T41" s="3" t="s">
        <v>614</v>
      </c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85" t="str">
        <f t="shared" si="1"/>
        <v>Einfuhr_CW</v>
      </c>
      <c r="B42" s="2" t="str">
        <f t="shared" si="2"/>
        <v>Einfuhr</v>
      </c>
      <c r="C42" s="2" t="s">
        <v>611</v>
      </c>
      <c r="D42" s="2" t="s">
        <v>70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v>0.71299999999999997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85" t="str">
        <f t="shared" si="1"/>
        <v>Einfuhr_DO</v>
      </c>
      <c r="B43" s="2" t="str">
        <f t="shared" si="2"/>
        <v>Einfuhr</v>
      </c>
      <c r="C43" s="2" t="s">
        <v>611</v>
      </c>
      <c r="D43" s="2" t="s">
        <v>71</v>
      </c>
      <c r="E43" s="3">
        <v>2.76E-5</v>
      </c>
      <c r="F43" s="3"/>
      <c r="G43" s="3"/>
      <c r="H43" s="3">
        <v>1.5640000000000001E-3</v>
      </c>
      <c r="I43" s="3"/>
      <c r="J43" s="3"/>
      <c r="K43" s="3"/>
      <c r="L43" s="3">
        <v>28.882387999999999</v>
      </c>
      <c r="M43" s="3"/>
      <c r="N43" s="3">
        <v>2.3488399999999996E-3</v>
      </c>
      <c r="O43" s="3">
        <v>1.0499999999999999E-3</v>
      </c>
      <c r="P43" s="3">
        <v>36.666784</v>
      </c>
      <c r="Q43" s="3">
        <v>46.032212399999999</v>
      </c>
      <c r="R43" s="3">
        <v>2.1035999999999998E-4</v>
      </c>
      <c r="S43" s="3">
        <v>2.8199999999999997E-4</v>
      </c>
      <c r="T43" s="3">
        <v>6.6799999999999997E-4</v>
      </c>
      <c r="U43" s="3">
        <v>9.1999999999999998E-7</v>
      </c>
      <c r="V43" s="3">
        <v>2.6736000000000002E-4</v>
      </c>
      <c r="W43" s="3">
        <v>2.7436000000000002E-4</v>
      </c>
      <c r="X43" s="3"/>
      <c r="Y43" s="3">
        <v>0.50034160000000005</v>
      </c>
      <c r="Z43" s="3"/>
      <c r="AA43" s="3"/>
      <c r="AB43" s="3"/>
      <c r="AC43" s="3"/>
      <c r="AD43" s="3"/>
    </row>
    <row r="44" spans="1:30">
      <c r="A44" s="85" t="str">
        <f t="shared" si="1"/>
        <v>Einfuhr_DZ</v>
      </c>
      <c r="B44" s="2" t="str">
        <f t="shared" si="2"/>
        <v>Einfuhr</v>
      </c>
      <c r="C44" s="2" t="s">
        <v>611</v>
      </c>
      <c r="D44" s="2" t="s">
        <v>72</v>
      </c>
      <c r="E44" s="3"/>
      <c r="F44" s="3"/>
      <c r="G44" s="3"/>
      <c r="H44" s="3"/>
      <c r="I44" s="3"/>
      <c r="J44" s="3">
        <v>9.9999999999999992E-2</v>
      </c>
      <c r="K44" s="3">
        <v>0.06</v>
      </c>
      <c r="L44" s="3">
        <v>2.8479199999999998</v>
      </c>
      <c r="M44" s="3">
        <v>0.58860000000000001</v>
      </c>
      <c r="N44" s="3">
        <v>102.36000799999999</v>
      </c>
      <c r="O44" s="3">
        <v>25.385746999999999</v>
      </c>
      <c r="P44" s="3">
        <v>66.25018</v>
      </c>
      <c r="Q44" s="3">
        <v>52.670068999999998</v>
      </c>
      <c r="R44" s="3">
        <v>31.720131599999998</v>
      </c>
      <c r="S44" s="3">
        <v>47.050232000000001</v>
      </c>
      <c r="T44" s="3">
        <v>93.912154000000001</v>
      </c>
      <c r="U44" s="3">
        <v>34.712606000000001</v>
      </c>
      <c r="V44" s="3">
        <v>24.584869999999999</v>
      </c>
      <c r="W44" s="3">
        <v>41.100968999999999</v>
      </c>
      <c r="X44" s="3">
        <v>73.091597919999998</v>
      </c>
      <c r="Y44" s="3">
        <v>57.520551959999992</v>
      </c>
      <c r="Z44" s="3"/>
      <c r="AA44" s="3"/>
      <c r="AB44" s="3"/>
      <c r="AC44" s="3"/>
      <c r="AD44" s="3"/>
    </row>
    <row r="45" spans="1:30">
      <c r="A45" s="85" t="str">
        <f t="shared" si="1"/>
        <v>Einfuhr_EC</v>
      </c>
      <c r="B45" s="2" t="str">
        <f t="shared" si="2"/>
        <v>Einfuhr</v>
      </c>
      <c r="C45" s="2" t="s">
        <v>611</v>
      </c>
      <c r="D45" s="2" t="s">
        <v>73</v>
      </c>
      <c r="E45" s="3">
        <v>0.42971199999999998</v>
      </c>
      <c r="F45" s="3">
        <v>0.52983199999999997</v>
      </c>
      <c r="G45" s="3">
        <v>0.46819600000000006</v>
      </c>
      <c r="H45" s="3">
        <v>0.61342000000000008</v>
      </c>
      <c r="I45" s="3">
        <v>0.56362000000000001</v>
      </c>
      <c r="J45" s="3">
        <v>0.73305199999999993</v>
      </c>
      <c r="K45" s="3">
        <v>0.92207200000000011</v>
      </c>
      <c r="L45" s="3">
        <v>1.0723120000000002</v>
      </c>
      <c r="M45" s="3">
        <v>0.85589907999999992</v>
      </c>
      <c r="N45" s="3">
        <v>0.67999604000000002</v>
      </c>
      <c r="O45" s="3">
        <v>0.65195159999999996</v>
      </c>
      <c r="P45" s="3">
        <v>0.72024772000000004</v>
      </c>
      <c r="Q45" s="3">
        <v>0.83091216000000001</v>
      </c>
      <c r="R45" s="3">
        <v>0.99719963999999994</v>
      </c>
      <c r="S45" s="3">
        <v>1.1968778799999999</v>
      </c>
      <c r="T45" s="3">
        <v>1.188158</v>
      </c>
      <c r="U45" s="3">
        <v>1.3593229999999998</v>
      </c>
      <c r="V45" s="3">
        <v>1.35880252</v>
      </c>
      <c r="W45" s="3">
        <v>1.2603186400000002</v>
      </c>
      <c r="X45" s="3">
        <v>1.7310154799999999</v>
      </c>
      <c r="Y45" s="3">
        <v>1.39732616</v>
      </c>
      <c r="Z45" s="3"/>
      <c r="AA45" s="3"/>
      <c r="AB45" s="3"/>
      <c r="AC45" s="3"/>
      <c r="AD45" s="3"/>
    </row>
    <row r="46" spans="1:30">
      <c r="A46" s="85" t="str">
        <f t="shared" si="1"/>
        <v>Einfuhr_EG</v>
      </c>
      <c r="B46" s="2" t="str">
        <f t="shared" si="2"/>
        <v>Einfuhr</v>
      </c>
      <c r="C46" s="2" t="s">
        <v>611</v>
      </c>
      <c r="D46" s="2" t="s">
        <v>74</v>
      </c>
      <c r="E46" s="3">
        <v>5.1999999999999998E-3</v>
      </c>
      <c r="F46" s="3">
        <v>8.3999999999999995E-3</v>
      </c>
      <c r="G46" s="3">
        <v>4.8543999999999997E-2</v>
      </c>
      <c r="H46" s="3">
        <v>7.6800000000000002E-4</v>
      </c>
      <c r="I46" s="3">
        <v>9.9999999999999991E-5</v>
      </c>
      <c r="J46" s="3"/>
      <c r="K46" s="3"/>
      <c r="L46" s="3">
        <v>9.9999999999999991E-5</v>
      </c>
      <c r="M46" s="3" t="s">
        <v>614</v>
      </c>
      <c r="N46" s="3">
        <v>16.766632999999999</v>
      </c>
      <c r="O46" s="3">
        <v>1.2462899999999999</v>
      </c>
      <c r="P46" s="3">
        <v>0.1467656</v>
      </c>
      <c r="Q46" s="3">
        <v>4.4999999999999997E-3</v>
      </c>
      <c r="R46" s="3">
        <v>3.6220000000000002E-4</v>
      </c>
      <c r="S46" s="3">
        <v>5.7840787599999999</v>
      </c>
      <c r="T46" s="3">
        <v>0.25010599999999999</v>
      </c>
      <c r="U46" s="3">
        <v>3.3479999999999998E-5</v>
      </c>
      <c r="V46" s="3">
        <v>0.60153699999999999</v>
      </c>
      <c r="W46" s="3">
        <v>0.48615699999999995</v>
      </c>
      <c r="X46" s="3">
        <v>0.65503667999999993</v>
      </c>
      <c r="Y46" s="3">
        <v>4.2453213999999999</v>
      </c>
      <c r="Z46" s="3"/>
      <c r="AA46" s="3"/>
      <c r="AB46" s="3"/>
      <c r="AC46" s="3"/>
      <c r="AD46" s="3"/>
    </row>
    <row r="47" spans="1:30">
      <c r="A47" s="85" t="str">
        <f t="shared" si="1"/>
        <v>Einfuhr_ET</v>
      </c>
      <c r="B47" s="2" t="str">
        <f t="shared" si="2"/>
        <v>Einfuhr</v>
      </c>
      <c r="C47" s="2" t="s">
        <v>611</v>
      </c>
      <c r="D47" s="2" t="s">
        <v>75</v>
      </c>
      <c r="E47" s="3">
        <v>13.390324</v>
      </c>
      <c r="F47" s="3">
        <v>13.759336000000001</v>
      </c>
      <c r="G47" s="3">
        <v>14.665168</v>
      </c>
      <c r="H47" s="3">
        <v>12.984144000000001</v>
      </c>
      <c r="I47" s="3">
        <v>12.887452</v>
      </c>
      <c r="J47" s="3">
        <v>22.432911999999998</v>
      </c>
      <c r="K47" s="3">
        <v>19.857279999999999</v>
      </c>
      <c r="L47" s="3">
        <v>24.573936</v>
      </c>
      <c r="M47" s="3"/>
      <c r="N47" s="3"/>
      <c r="O47" s="3"/>
      <c r="P47" s="3"/>
      <c r="Q47" s="3"/>
      <c r="R47" s="3"/>
      <c r="S47" s="3"/>
      <c r="T47" s="3"/>
      <c r="U47" s="3"/>
      <c r="V47" s="3">
        <v>3.2200000000000002E-4</v>
      </c>
      <c r="W47" s="3"/>
      <c r="X47" s="3"/>
      <c r="Y47" s="3">
        <v>3.328E-5</v>
      </c>
      <c r="Z47" s="3"/>
      <c r="AA47" s="3"/>
      <c r="AB47" s="3"/>
      <c r="AC47" s="3"/>
      <c r="AD47" s="3"/>
    </row>
    <row r="48" spans="1:30">
      <c r="A48" s="85" t="str">
        <f t="shared" si="1"/>
        <v>Einfuhr_FJ</v>
      </c>
      <c r="B48" s="2" t="str">
        <f t="shared" si="2"/>
        <v>Einfuhr</v>
      </c>
      <c r="C48" s="2" t="s">
        <v>611</v>
      </c>
      <c r="D48" s="2" t="s">
        <v>76</v>
      </c>
      <c r="E48" s="3"/>
      <c r="F48" s="3">
        <v>16.029159999999997</v>
      </c>
      <c r="G48" s="3">
        <v>15.427204</v>
      </c>
      <c r="H48" s="3"/>
      <c r="I48" s="3"/>
      <c r="J48" s="3"/>
      <c r="K48" s="3"/>
      <c r="L48" s="3"/>
      <c r="M48" s="3"/>
      <c r="N48" s="3"/>
      <c r="O48" s="3"/>
      <c r="P48" s="3">
        <v>28.599782400000002</v>
      </c>
      <c r="Q48" s="3">
        <v>29.061143999999999</v>
      </c>
      <c r="R48" s="3">
        <v>29.322148000000002</v>
      </c>
      <c r="S48" s="3">
        <v>109.60272892</v>
      </c>
      <c r="T48" s="3">
        <v>107.61858240000001</v>
      </c>
      <c r="U48" s="3">
        <v>32.14264996</v>
      </c>
      <c r="V48" s="3">
        <v>31.792646999999999</v>
      </c>
      <c r="W48" s="3">
        <v>60.415838799999996</v>
      </c>
      <c r="X48" s="3">
        <v>27.598343999999997</v>
      </c>
      <c r="Y48" s="3">
        <v>64.044079600000003</v>
      </c>
      <c r="Z48" s="3"/>
      <c r="AA48" s="3"/>
      <c r="AB48" s="3"/>
      <c r="AC48" s="3"/>
      <c r="AD48" s="3"/>
    </row>
    <row r="49" spans="1:30">
      <c r="A49" s="85" t="str">
        <f t="shared" si="1"/>
        <v>Einfuhr_FO</v>
      </c>
      <c r="B49" s="2" t="str">
        <f t="shared" si="2"/>
        <v>Einfuhr</v>
      </c>
      <c r="C49" s="2" t="s">
        <v>611</v>
      </c>
      <c r="D49" s="2" t="s">
        <v>195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>
        <v>9.9999999999999991E-5</v>
      </c>
      <c r="Z49" s="3"/>
      <c r="AA49" s="3"/>
      <c r="AB49" s="3"/>
      <c r="AC49" s="3"/>
      <c r="AD49" s="3"/>
    </row>
    <row r="50" spans="1:30">
      <c r="A50" s="85" t="str">
        <f t="shared" si="1"/>
        <v>Einfuhr_GE</v>
      </c>
      <c r="B50" s="2" t="str">
        <f t="shared" si="2"/>
        <v>Einfuhr</v>
      </c>
      <c r="C50" s="2" t="s">
        <v>611</v>
      </c>
      <c r="D50" s="2" t="s">
        <v>77</v>
      </c>
      <c r="E50" s="3"/>
      <c r="F50" s="3"/>
      <c r="G50" s="3"/>
      <c r="H50" s="3"/>
      <c r="I50" s="3">
        <v>0.1517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3.6999999999999998E-5</v>
      </c>
      <c r="U50" s="3"/>
      <c r="V50" s="3"/>
      <c r="W50" s="3"/>
      <c r="X50" s="3">
        <v>6.9999999999999999E-6</v>
      </c>
      <c r="Y50" s="3"/>
      <c r="Z50" s="3"/>
      <c r="AA50" s="3"/>
      <c r="AB50" s="3"/>
      <c r="AC50" s="3"/>
      <c r="AD50" s="3"/>
    </row>
    <row r="51" spans="1:30">
      <c r="A51" s="85" t="str">
        <f t="shared" si="1"/>
        <v>Einfuhr_GH</v>
      </c>
      <c r="B51" s="2" t="str">
        <f t="shared" si="2"/>
        <v>Einfuhr</v>
      </c>
      <c r="C51" s="2" t="s">
        <v>611</v>
      </c>
      <c r="D51" s="2" t="s">
        <v>78</v>
      </c>
      <c r="E51" s="3"/>
      <c r="F51" s="3"/>
      <c r="G51" s="3"/>
      <c r="H51" s="3"/>
      <c r="I51" s="3">
        <v>2.9999999999999997E-4</v>
      </c>
      <c r="J51" s="3"/>
      <c r="K51" s="3" t="s">
        <v>614</v>
      </c>
      <c r="L51" s="3"/>
      <c r="M51" s="3"/>
      <c r="N51" s="3"/>
      <c r="O51" s="3"/>
      <c r="P51" s="3"/>
      <c r="Q51" s="3"/>
      <c r="R51" s="3"/>
      <c r="S51" s="3"/>
      <c r="T51" s="3">
        <v>4.4999999999999996E-5</v>
      </c>
      <c r="U51" s="3"/>
      <c r="V51" s="3"/>
      <c r="W51" s="3"/>
      <c r="X51" s="3">
        <v>1.9999999999999999E-6</v>
      </c>
      <c r="Y51" s="3"/>
      <c r="Z51" s="3"/>
      <c r="AA51" s="3"/>
      <c r="AB51" s="3"/>
      <c r="AC51" s="3"/>
      <c r="AD51" s="3"/>
    </row>
    <row r="52" spans="1:30">
      <c r="A52" s="85" t="str">
        <f t="shared" si="1"/>
        <v>Einfuhr_GM</v>
      </c>
      <c r="B52" s="2" t="str">
        <f t="shared" si="2"/>
        <v>Einfuhr</v>
      </c>
      <c r="C52" s="2" t="s">
        <v>611</v>
      </c>
      <c r="D52" s="2" t="s">
        <v>79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1.3999999999999999E-4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85" t="str">
        <f t="shared" si="1"/>
        <v>Einfuhr_GN</v>
      </c>
      <c r="B53" s="2" t="str">
        <f t="shared" si="2"/>
        <v>Einfuhr</v>
      </c>
      <c r="C53" s="2" t="s">
        <v>611</v>
      </c>
      <c r="D53" s="2" t="s">
        <v>200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v>1.7E-5</v>
      </c>
      <c r="W53" s="3"/>
      <c r="X53" s="3"/>
      <c r="Y53" s="3"/>
      <c r="Z53" s="3"/>
      <c r="AA53" s="3"/>
      <c r="AB53" s="3"/>
      <c r="AC53" s="3"/>
      <c r="AD53" s="3"/>
    </row>
    <row r="54" spans="1:30">
      <c r="A54" s="85" t="str">
        <f t="shared" si="1"/>
        <v>Einfuhr_GT</v>
      </c>
      <c r="B54" s="2" t="str">
        <f t="shared" si="2"/>
        <v>Einfuhr</v>
      </c>
      <c r="C54" s="2" t="s">
        <v>611</v>
      </c>
      <c r="D54" s="2" t="s">
        <v>80</v>
      </c>
      <c r="E54" s="3">
        <v>33.849486399999996</v>
      </c>
      <c r="F54" s="3">
        <v>18.2918816</v>
      </c>
      <c r="G54" s="3">
        <v>3</v>
      </c>
      <c r="H54" s="3">
        <v>1.2688999999999999</v>
      </c>
      <c r="I54" s="3">
        <v>23.932763999999995</v>
      </c>
      <c r="J54" s="3">
        <v>1.0667</v>
      </c>
      <c r="K54" s="3">
        <v>1.7275</v>
      </c>
      <c r="L54" s="3">
        <v>0.98123999999999989</v>
      </c>
      <c r="M54" s="3">
        <v>0.39069999999999999</v>
      </c>
      <c r="N54" s="3">
        <v>38.625650000000007</v>
      </c>
      <c r="O54" s="3">
        <v>75.971638799999994</v>
      </c>
      <c r="P54" s="3">
        <v>27.409181440000001</v>
      </c>
      <c r="Q54" s="3">
        <v>52.553479559999992</v>
      </c>
      <c r="R54" s="3">
        <v>23.4224864</v>
      </c>
      <c r="S54" s="3">
        <v>50.860650280000002</v>
      </c>
      <c r="T54" s="3">
        <v>53.602826039999997</v>
      </c>
      <c r="U54" s="3">
        <v>76.815837400000007</v>
      </c>
      <c r="V54" s="3">
        <v>69.575871680000006</v>
      </c>
      <c r="W54" s="3">
        <v>80.777262119999989</v>
      </c>
      <c r="X54" s="3">
        <v>80.0050892</v>
      </c>
      <c r="Y54" s="3">
        <v>83.147619920000011</v>
      </c>
      <c r="Z54" s="3"/>
      <c r="AA54" s="3"/>
      <c r="AB54" s="3"/>
      <c r="AC54" s="3"/>
      <c r="AD54" s="3"/>
    </row>
    <row r="55" spans="1:30">
      <c r="A55" s="85" t="str">
        <f t="shared" si="1"/>
        <v>Einfuhr_GU</v>
      </c>
      <c r="B55" s="2" t="str">
        <f t="shared" si="2"/>
        <v>Einfuhr</v>
      </c>
      <c r="C55" s="2" t="s">
        <v>611</v>
      </c>
      <c r="D55" s="2" t="s">
        <v>81</v>
      </c>
      <c r="E55" s="3"/>
      <c r="F55" s="3"/>
      <c r="G55" s="3"/>
      <c r="H55" s="3"/>
      <c r="I55" s="3"/>
      <c r="J55" s="3"/>
      <c r="K55" s="3"/>
      <c r="L55" s="3"/>
      <c r="M55" s="3"/>
      <c r="N55" s="3">
        <v>0.26142719999999997</v>
      </c>
      <c r="O55" s="3">
        <v>0.16744000000000001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85" t="str">
        <f t="shared" si="1"/>
        <v>Einfuhr_GY</v>
      </c>
      <c r="B56" s="2" t="str">
        <f t="shared" si="2"/>
        <v>Einfuhr</v>
      </c>
      <c r="C56" s="2" t="s">
        <v>611</v>
      </c>
      <c r="D56" s="2" t="s">
        <v>82</v>
      </c>
      <c r="E56" s="3">
        <v>37.725795999999995</v>
      </c>
      <c r="F56" s="3">
        <v>62.313164000000008</v>
      </c>
      <c r="G56" s="3">
        <v>72.254131999999998</v>
      </c>
      <c r="H56" s="3">
        <v>54.678819999999995</v>
      </c>
      <c r="I56" s="3">
        <v>63.932456000000002</v>
      </c>
      <c r="J56" s="3">
        <v>101.457324</v>
      </c>
      <c r="K56" s="3">
        <v>44.530299999999997</v>
      </c>
      <c r="L56" s="3">
        <v>27.164932</v>
      </c>
      <c r="M56" s="3">
        <v>43.118136800000002</v>
      </c>
      <c r="N56" s="3">
        <v>61.321702800000011</v>
      </c>
      <c r="O56" s="3">
        <v>16.7820052</v>
      </c>
      <c r="P56" s="3">
        <v>16.733245199999999</v>
      </c>
      <c r="Q56" s="3">
        <v>34.0700656</v>
      </c>
      <c r="R56" s="3">
        <v>9.2239936</v>
      </c>
      <c r="S56" s="3">
        <v>46.399850399999998</v>
      </c>
      <c r="T56" s="3">
        <v>16.747505200000003</v>
      </c>
      <c r="U56" s="3"/>
      <c r="V56" s="3"/>
      <c r="W56" s="3">
        <v>13.4410896</v>
      </c>
      <c r="X56" s="3">
        <v>4.5999999999999999E-2</v>
      </c>
      <c r="Y56" s="3">
        <v>6.9689999999999995E-3</v>
      </c>
      <c r="Z56" s="3"/>
      <c r="AA56" s="3"/>
      <c r="AB56" s="3"/>
      <c r="AC56" s="3"/>
      <c r="AD56" s="3"/>
    </row>
    <row r="57" spans="1:30">
      <c r="A57" s="85" t="str">
        <f t="shared" si="1"/>
        <v>Einfuhr_HK</v>
      </c>
      <c r="B57" s="2" t="str">
        <f t="shared" si="2"/>
        <v>Einfuhr</v>
      </c>
      <c r="C57" s="2" t="s">
        <v>611</v>
      </c>
      <c r="D57" s="2" t="s">
        <v>83</v>
      </c>
      <c r="E57" s="3">
        <v>9.5999999999999992E-3</v>
      </c>
      <c r="F57" s="3">
        <v>8.7039999999999999E-3</v>
      </c>
      <c r="G57" s="3">
        <v>3.0160000000000005E-3</v>
      </c>
      <c r="H57" s="3">
        <v>2.5119999999999999E-3</v>
      </c>
      <c r="I57" s="3">
        <v>1.3800000000000002E-3</v>
      </c>
      <c r="J57" s="3">
        <v>2.6119999999999997E-3</v>
      </c>
      <c r="K57" s="3">
        <v>5.7959999999999999E-3</v>
      </c>
      <c r="L57" s="3">
        <v>8.4440000000000001E-3</v>
      </c>
      <c r="M57" s="3">
        <v>3.48752E-3</v>
      </c>
      <c r="N57" s="3">
        <v>3.9125200000000001E-3</v>
      </c>
      <c r="O57" s="3">
        <v>6.5520400000000003E-3</v>
      </c>
      <c r="P57" s="3">
        <v>9.3867600000000009E-3</v>
      </c>
      <c r="Q57" s="3">
        <v>1.3369839999999997E-2</v>
      </c>
      <c r="R57" s="3">
        <v>8.4737600000000003E-3</v>
      </c>
      <c r="S57" s="3">
        <v>7.949320000000001E-3</v>
      </c>
      <c r="T57" s="3">
        <v>1.2515200000000001E-2</v>
      </c>
      <c r="U57" s="3">
        <v>4.9992399999999992E-2</v>
      </c>
      <c r="V57" s="3">
        <v>2.3991079999999998E-2</v>
      </c>
      <c r="W57" s="3">
        <v>2.1967919999999998E-2</v>
      </c>
      <c r="X57" s="3">
        <v>2.899964E-2</v>
      </c>
      <c r="Y57" s="3">
        <v>1.2903639999999999E-2</v>
      </c>
      <c r="Z57" s="3"/>
      <c r="AA57" s="3"/>
      <c r="AB57" s="3"/>
      <c r="AC57" s="3"/>
      <c r="AD57" s="3"/>
    </row>
    <row r="58" spans="1:30">
      <c r="A58" s="85" t="str">
        <f t="shared" si="1"/>
        <v>Einfuhr_HN</v>
      </c>
      <c r="B58" s="2" t="str">
        <f t="shared" si="2"/>
        <v>Einfuhr</v>
      </c>
      <c r="C58" s="2" t="s">
        <v>611</v>
      </c>
      <c r="D58" s="2" t="s">
        <v>84</v>
      </c>
      <c r="E58" s="3"/>
      <c r="F58" s="3"/>
      <c r="G58" s="3"/>
      <c r="H58" s="3">
        <v>2.7599999999999999E-4</v>
      </c>
      <c r="I58" s="3"/>
      <c r="J58" s="3">
        <v>15.992084</v>
      </c>
      <c r="K58" s="3"/>
      <c r="L58" s="3"/>
      <c r="M58" s="3"/>
      <c r="N58" s="3">
        <v>0.47699999999999998</v>
      </c>
      <c r="O58" s="3"/>
      <c r="P58" s="3">
        <v>2.8799999999999999E-2</v>
      </c>
      <c r="Q58" s="3">
        <v>17.318599800000001</v>
      </c>
      <c r="R58" s="3">
        <v>20.085736239999999</v>
      </c>
      <c r="S58" s="3">
        <v>18.628620000000002</v>
      </c>
      <c r="T58" s="3">
        <v>0.20242760000000001</v>
      </c>
      <c r="U58" s="3">
        <v>37.504259999999995</v>
      </c>
      <c r="V58" s="3">
        <v>18.082259599999997</v>
      </c>
      <c r="W58" s="3">
        <v>18.234802200000001</v>
      </c>
      <c r="X58" s="3">
        <v>16.1943378</v>
      </c>
      <c r="Y58" s="3">
        <v>18.843627999999999</v>
      </c>
      <c r="Z58" s="3"/>
      <c r="AA58" s="3"/>
      <c r="AB58" s="3"/>
      <c r="AC58" s="3"/>
      <c r="AD58" s="3"/>
    </row>
    <row r="59" spans="1:30">
      <c r="A59" s="85" t="str">
        <f t="shared" si="1"/>
        <v>Einfuhr_HT</v>
      </c>
      <c r="B59" s="2" t="str">
        <f t="shared" si="2"/>
        <v>Einfuhr</v>
      </c>
      <c r="C59" s="2" t="s">
        <v>611</v>
      </c>
      <c r="D59" s="2" t="s">
        <v>85</v>
      </c>
      <c r="E59" s="3"/>
      <c r="F59" s="3"/>
      <c r="G59" s="3"/>
      <c r="H59" s="3"/>
      <c r="I59" s="3">
        <v>7.1760000000000001E-3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6.4400000000000002E-6</v>
      </c>
      <c r="U59" s="3"/>
      <c r="V59" s="3"/>
      <c r="W59" s="3"/>
      <c r="X59" s="3">
        <v>1.9320000000000001E-5</v>
      </c>
      <c r="Y59" s="3"/>
      <c r="Z59" s="3"/>
      <c r="AA59" s="3"/>
      <c r="AB59" s="3"/>
      <c r="AC59" s="3"/>
      <c r="AD59" s="3"/>
    </row>
    <row r="60" spans="1:30">
      <c r="A60" s="85" t="str">
        <f t="shared" si="1"/>
        <v>Einfuhr_ID</v>
      </c>
      <c r="B60" s="2" t="str">
        <f t="shared" si="2"/>
        <v>Einfuhr</v>
      </c>
      <c r="C60" s="2" t="s">
        <v>611</v>
      </c>
      <c r="D60" s="2" t="s">
        <v>86</v>
      </c>
      <c r="E60" s="3" t="s">
        <v>614</v>
      </c>
      <c r="F60" s="3">
        <v>2.8399999999999996E-4</v>
      </c>
      <c r="G60" s="3">
        <v>2.4000000000000001E-5</v>
      </c>
      <c r="H60" s="3">
        <v>6.4400000000000004E-4</v>
      </c>
      <c r="I60" s="3">
        <v>3.8639999999999998E-3</v>
      </c>
      <c r="J60" s="3">
        <v>8.8400000000000002E-4</v>
      </c>
      <c r="K60" s="3">
        <v>2.64E-3</v>
      </c>
      <c r="L60" s="3">
        <v>2.5400000000000002E-3</v>
      </c>
      <c r="M60" s="3">
        <v>1.19232E-3</v>
      </c>
      <c r="N60" s="3">
        <v>5.77E-3</v>
      </c>
      <c r="O60" s="3">
        <v>2.1846000000000001E-3</v>
      </c>
      <c r="P60" s="3">
        <v>1.6090799999999999E-3</v>
      </c>
      <c r="Q60" s="3">
        <v>3.0428E-3</v>
      </c>
      <c r="R60" s="3">
        <v>4.3338439999999999E-2</v>
      </c>
      <c r="S60" s="3">
        <v>6.7490799999999993E-3</v>
      </c>
      <c r="T60" s="3">
        <v>2.0149199999999999E-3</v>
      </c>
      <c r="U60" s="3">
        <v>1.3852999999999999E-2</v>
      </c>
      <c r="V60" s="3">
        <v>1.0265999999999999E-2</v>
      </c>
      <c r="W60" s="3">
        <v>3.0899999999999998E-4</v>
      </c>
      <c r="X60" s="3">
        <v>1.49868E-2</v>
      </c>
      <c r="Y60" s="3">
        <v>6.4548800000000005E-3</v>
      </c>
      <c r="Z60" s="3"/>
      <c r="AA60" s="3"/>
      <c r="AB60" s="3"/>
      <c r="AC60" s="3"/>
      <c r="AD60" s="3"/>
    </row>
    <row r="61" spans="1:30">
      <c r="A61" s="85" t="str">
        <f t="shared" si="1"/>
        <v>Einfuhr_IL</v>
      </c>
      <c r="B61" s="2" t="str">
        <f t="shared" si="2"/>
        <v>Einfuhr</v>
      </c>
      <c r="C61" s="2" t="s">
        <v>611</v>
      </c>
      <c r="D61" s="2" t="s">
        <v>87</v>
      </c>
      <c r="E61" s="3">
        <v>2.7810000000000001E-3</v>
      </c>
      <c r="F61" s="3">
        <v>2.0949999999999996E-3</v>
      </c>
      <c r="G61" s="3">
        <v>1E-3</v>
      </c>
      <c r="H61" s="3">
        <v>4.5640000000000003E-3</v>
      </c>
      <c r="I61" s="3">
        <v>5.6999999999999993E-3</v>
      </c>
      <c r="J61" s="3">
        <v>1.4499999999999999E-2</v>
      </c>
      <c r="K61" s="3">
        <v>8.0999999999999996E-3</v>
      </c>
      <c r="L61" s="3">
        <v>5.4600000000000004E-3</v>
      </c>
      <c r="M61" s="3">
        <v>0.66273419999999994</v>
      </c>
      <c r="N61" s="3">
        <v>8.0020834000000001</v>
      </c>
      <c r="O61" s="3">
        <v>0.20389399999999999</v>
      </c>
      <c r="P61" s="3">
        <v>1.1728247599999999</v>
      </c>
      <c r="Q61" s="3">
        <v>0.44856355999999997</v>
      </c>
      <c r="R61" s="3">
        <v>0.16158400000000001</v>
      </c>
      <c r="S61" s="3">
        <v>0.10042371999999999</v>
      </c>
      <c r="T61" s="3">
        <v>0.18746784</v>
      </c>
      <c r="U61" s="3">
        <v>1.088892E-2</v>
      </c>
      <c r="V61" s="3">
        <v>0.13200868000000002</v>
      </c>
      <c r="W61" s="3">
        <v>3.4600399999999997E-3</v>
      </c>
      <c r="X61" s="3">
        <v>1.2472919999999998E-2</v>
      </c>
      <c r="Y61" s="3">
        <v>7.7006000000000002E-3</v>
      </c>
      <c r="Z61" s="3"/>
      <c r="AA61" s="3"/>
      <c r="AB61" s="3"/>
      <c r="AC61" s="3"/>
      <c r="AD61" s="3"/>
    </row>
    <row r="62" spans="1:30">
      <c r="A62" s="85" t="str">
        <f t="shared" si="1"/>
        <v>Einfuhr_IN</v>
      </c>
      <c r="B62" s="2" t="str">
        <f t="shared" si="2"/>
        <v>Einfuhr</v>
      </c>
      <c r="C62" s="2" t="s">
        <v>611</v>
      </c>
      <c r="D62" s="2" t="s">
        <v>88</v>
      </c>
      <c r="E62" s="3">
        <v>43.483389079999995</v>
      </c>
      <c r="F62" s="3">
        <v>14.692095999999999</v>
      </c>
      <c r="G62" s="3">
        <v>20.759121999999998</v>
      </c>
      <c r="H62" s="3">
        <v>18.966533640000002</v>
      </c>
      <c r="I62" s="3">
        <v>21.172784999999998</v>
      </c>
      <c r="J62" s="3">
        <v>43.628878</v>
      </c>
      <c r="K62" s="3">
        <v>20.1941232</v>
      </c>
      <c r="L62" s="3">
        <v>13.9610146</v>
      </c>
      <c r="M62" s="3">
        <v>4.6713888799999994</v>
      </c>
      <c r="N62" s="3">
        <v>23.025388800000002</v>
      </c>
      <c r="O62" s="3">
        <v>17.521064559999999</v>
      </c>
      <c r="P62" s="3">
        <v>19.632807799999998</v>
      </c>
      <c r="Q62" s="3">
        <v>12.80135984</v>
      </c>
      <c r="R62" s="3">
        <v>12.71286632</v>
      </c>
      <c r="S62" s="3">
        <v>23.247068680000002</v>
      </c>
      <c r="T62" s="3">
        <v>20.187916680000001</v>
      </c>
      <c r="U62" s="3">
        <v>21.380020720000001</v>
      </c>
      <c r="V62" s="3">
        <v>33.754696719999998</v>
      </c>
      <c r="W62" s="3">
        <v>25.267925200000001</v>
      </c>
      <c r="X62" s="3">
        <v>20.955399959999998</v>
      </c>
      <c r="Y62" s="3">
        <v>11.04768844</v>
      </c>
      <c r="Z62" s="3"/>
      <c r="AA62" s="3"/>
      <c r="AB62" s="3"/>
      <c r="AC62" s="3"/>
      <c r="AD62" s="3"/>
    </row>
    <row r="63" spans="1:30">
      <c r="A63" s="85" t="str">
        <f t="shared" si="1"/>
        <v>Einfuhr_IQ</v>
      </c>
      <c r="B63" s="2" t="str">
        <f t="shared" si="2"/>
        <v>Einfuhr</v>
      </c>
      <c r="C63" s="2" t="s">
        <v>611</v>
      </c>
      <c r="D63" s="2" t="s">
        <v>204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>
        <v>4.6E-5</v>
      </c>
      <c r="X63" s="3"/>
      <c r="Y63" s="3">
        <v>9.9999999999999995E-7</v>
      </c>
      <c r="Z63" s="3"/>
      <c r="AA63" s="3"/>
      <c r="AB63" s="3"/>
      <c r="AC63" s="3"/>
      <c r="AD63" s="3"/>
    </row>
    <row r="64" spans="1:30">
      <c r="A64" s="85" t="str">
        <f t="shared" si="1"/>
        <v>Einfuhr_IR</v>
      </c>
      <c r="B64" s="2" t="str">
        <f t="shared" si="2"/>
        <v>Einfuhr</v>
      </c>
      <c r="C64" s="2" t="s">
        <v>611</v>
      </c>
      <c r="D64" s="2" t="s">
        <v>89</v>
      </c>
      <c r="E64" s="3">
        <v>8.1467999999999992E-3</v>
      </c>
      <c r="F64" s="3">
        <v>5.3457999999999995E-3</v>
      </c>
      <c r="G64" s="3">
        <v>8.09E-3</v>
      </c>
      <c r="H64" s="3">
        <v>2.7929999999999999E-3</v>
      </c>
      <c r="I64" s="3">
        <v>8.3649999999999992E-3</v>
      </c>
      <c r="J64" s="3">
        <v>5.9279999999999992E-3</v>
      </c>
      <c r="K64" s="3">
        <v>1.6799999999999999E-2</v>
      </c>
      <c r="L64" s="3">
        <v>1.35E-2</v>
      </c>
      <c r="M64" s="3">
        <v>1.7762E-2</v>
      </c>
      <c r="N64" s="3">
        <v>2.5531999999999999E-2</v>
      </c>
      <c r="O64" s="3">
        <v>2.9644999999999998E-2</v>
      </c>
      <c r="P64" s="3">
        <v>1.2657999999999999E-2</v>
      </c>
      <c r="Q64" s="3">
        <v>2.3493999999999998E-2</v>
      </c>
      <c r="R64" s="3">
        <v>3.147428E-2</v>
      </c>
      <c r="S64" s="3">
        <v>4.0729000000000001E-2</v>
      </c>
      <c r="T64" s="3">
        <v>7.5041199999999988E-2</v>
      </c>
      <c r="U64" s="3">
        <v>5.5345759999999994E-2</v>
      </c>
      <c r="V64" s="3">
        <v>9.7918999999999992E-2</v>
      </c>
      <c r="W64" s="3">
        <v>0.15861339999999999</v>
      </c>
      <c r="X64" s="3">
        <v>0.21294888000000001</v>
      </c>
      <c r="Y64" s="3">
        <v>0.18568055999999999</v>
      </c>
      <c r="Z64" s="3"/>
      <c r="AA64" s="3"/>
      <c r="AB64" s="3"/>
      <c r="AC64" s="3"/>
      <c r="AD64" s="3"/>
    </row>
    <row r="65" spans="1:30">
      <c r="A65" s="85" t="str">
        <f t="shared" si="1"/>
        <v>Einfuhr_IS</v>
      </c>
      <c r="B65" s="2" t="str">
        <f t="shared" si="2"/>
        <v>Einfuhr</v>
      </c>
      <c r="C65" s="2" t="s">
        <v>611</v>
      </c>
      <c r="D65" s="2" t="s">
        <v>90</v>
      </c>
      <c r="E65" s="3">
        <v>2.7599999999999999E-4</v>
      </c>
      <c r="F65" s="3"/>
      <c r="G65" s="3"/>
      <c r="H65" s="3"/>
      <c r="I65" s="3">
        <v>9.2999999999999999E-2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>
        <v>1.5999999999999999E-5</v>
      </c>
      <c r="X65" s="3">
        <v>3.9999999999999998E-6</v>
      </c>
      <c r="Y65" s="3">
        <v>1.3899999999999999E-2</v>
      </c>
      <c r="Z65" s="3"/>
      <c r="AA65" s="3"/>
      <c r="AB65" s="3"/>
      <c r="AC65" s="3"/>
      <c r="AD65" s="3"/>
    </row>
    <row r="66" spans="1:30">
      <c r="A66" s="85" t="str">
        <f t="shared" si="1"/>
        <v>Einfuhr_JM</v>
      </c>
      <c r="B66" s="2" t="str">
        <f t="shared" si="2"/>
        <v>Einfuhr</v>
      </c>
      <c r="C66" s="2" t="s">
        <v>611</v>
      </c>
      <c r="D66" s="2" t="s">
        <v>91</v>
      </c>
      <c r="E66" s="3">
        <v>3.796748</v>
      </c>
      <c r="F66" s="3">
        <v>10.864096</v>
      </c>
      <c r="G66" s="3">
        <v>1.9701799999999998</v>
      </c>
      <c r="H66" s="3">
        <v>9.6922920000000001</v>
      </c>
      <c r="I66" s="3">
        <v>3.7279320000000005</v>
      </c>
      <c r="J66" s="3">
        <v>18.371295999999997</v>
      </c>
      <c r="K66" s="3"/>
      <c r="L66" s="3">
        <v>20.224451999999999</v>
      </c>
      <c r="M66" s="3">
        <v>21.738634000000001</v>
      </c>
      <c r="N66" s="3">
        <v>19.773891200000001</v>
      </c>
      <c r="O66" s="3">
        <v>76.387432559999993</v>
      </c>
      <c r="P66" s="3">
        <v>34.327183520000006</v>
      </c>
      <c r="Q66" s="3">
        <v>20.33568</v>
      </c>
      <c r="R66" s="3">
        <v>17.061556400000001</v>
      </c>
      <c r="S66" s="3"/>
      <c r="T66" s="3" t="s">
        <v>614</v>
      </c>
      <c r="U66" s="3">
        <v>1.2999999999999999E-5</v>
      </c>
      <c r="V66" s="3">
        <v>1.189E-3</v>
      </c>
      <c r="W66" s="3">
        <v>9.9999999999999991E-5</v>
      </c>
      <c r="X66" s="3">
        <v>2.7E-4</v>
      </c>
      <c r="Y66" s="3"/>
      <c r="Z66" s="3"/>
      <c r="AA66" s="3"/>
      <c r="AB66" s="3"/>
      <c r="AC66" s="3"/>
      <c r="AD66" s="3"/>
    </row>
    <row r="67" spans="1:30">
      <c r="A67" s="85" t="str">
        <f t="shared" si="1"/>
        <v>Einfuhr_JO</v>
      </c>
      <c r="B67" s="2" t="str">
        <f t="shared" si="2"/>
        <v>Einfuhr</v>
      </c>
      <c r="C67" s="2" t="s">
        <v>611</v>
      </c>
      <c r="D67" s="2" t="s">
        <v>92</v>
      </c>
      <c r="E67" s="3"/>
      <c r="F67" s="3">
        <v>1.9999999999999998E-4</v>
      </c>
      <c r="G67" s="3"/>
      <c r="H67" s="3"/>
      <c r="I67" s="3"/>
      <c r="J67" s="3"/>
      <c r="K67" s="3"/>
      <c r="L67" s="3"/>
      <c r="M67" s="3">
        <v>9.9999999999999991E-5</v>
      </c>
      <c r="N67" s="3"/>
      <c r="O67" s="3"/>
      <c r="P67" s="3">
        <v>1.9999999999999999E-6</v>
      </c>
      <c r="Q67" s="3"/>
      <c r="R67" s="3"/>
      <c r="S67" s="3">
        <v>4.8760000000000001E-5</v>
      </c>
      <c r="T67" s="3">
        <v>8.3999999999999995E-5</v>
      </c>
      <c r="U67" s="3">
        <v>1.7301E-2</v>
      </c>
      <c r="V67" s="3">
        <v>1.1483999999999999E-4</v>
      </c>
      <c r="W67" s="3">
        <v>2.7384000000000002E-4</v>
      </c>
      <c r="X67" s="3">
        <v>9.66908E-3</v>
      </c>
      <c r="Y67" s="3">
        <v>1.4679999999999999E-3</v>
      </c>
      <c r="Z67" s="3"/>
      <c r="AA67" s="3"/>
      <c r="AB67" s="3"/>
      <c r="AC67" s="3"/>
      <c r="AD67" s="3"/>
    </row>
    <row r="68" spans="1:30">
      <c r="A68" s="85" t="str">
        <f t="shared" si="1"/>
        <v>Einfuhr_JP</v>
      </c>
      <c r="B68" s="2" t="str">
        <f t="shared" si="2"/>
        <v>Einfuhr</v>
      </c>
      <c r="C68" s="2" t="s">
        <v>611</v>
      </c>
      <c r="D68" s="2" t="s">
        <v>93</v>
      </c>
      <c r="E68" s="3">
        <v>2.9999999999999997E-4</v>
      </c>
      <c r="F68" s="3">
        <v>1.5743999999999998E-4</v>
      </c>
      <c r="G68" s="3">
        <v>2.632E-2</v>
      </c>
      <c r="H68" s="3" t="s">
        <v>614</v>
      </c>
      <c r="I68" s="3">
        <v>1.4399999999999999E-3</v>
      </c>
      <c r="J68" s="3">
        <v>1.2999999999999999E-5</v>
      </c>
      <c r="K68" s="3">
        <v>9.9200000000000004E-4</v>
      </c>
      <c r="L68" s="3">
        <v>0.15521599999999999</v>
      </c>
      <c r="M68" s="3">
        <v>4.9174519999999999E-2</v>
      </c>
      <c r="N68" s="3">
        <v>1.3942360000000001E-2</v>
      </c>
      <c r="O68" s="3">
        <v>7.6709600000000001E-3</v>
      </c>
      <c r="P68" s="3">
        <v>8.1491199999999993E-3</v>
      </c>
      <c r="Q68" s="3">
        <v>2.1005999999999997E-2</v>
      </c>
      <c r="R68" s="3">
        <v>2.3732639999999999E-2</v>
      </c>
      <c r="S68" s="3">
        <v>2.44704E-2</v>
      </c>
      <c r="T68" s="3">
        <v>2.130404E-2</v>
      </c>
      <c r="U68" s="3">
        <v>3.0933840000000001E-2</v>
      </c>
      <c r="V68" s="3">
        <v>3.8252959999999996E-2</v>
      </c>
      <c r="W68" s="3">
        <v>7.1493279999999992E-2</v>
      </c>
      <c r="X68" s="3">
        <v>6.9088880000000005E-2</v>
      </c>
      <c r="Y68" s="3">
        <v>7.4152639999999992E-2</v>
      </c>
      <c r="Z68" s="3"/>
      <c r="AA68" s="3"/>
      <c r="AB68" s="3"/>
      <c r="AC68" s="3"/>
      <c r="AD68" s="3"/>
    </row>
    <row r="69" spans="1:30">
      <c r="A69" s="85" t="str">
        <f t="shared" ref="A69:A153" si="3">CONCATENATE(B69,"_",D69)</f>
        <v>Einfuhr_KE</v>
      </c>
      <c r="B69" s="2" t="str">
        <f t="shared" ref="B69:B153" si="4">IF(C69="1","Einfuhr","Ausfuhr")</f>
        <v>Einfuhr</v>
      </c>
      <c r="C69" s="2" t="s">
        <v>611</v>
      </c>
      <c r="D69" s="2" t="s">
        <v>94</v>
      </c>
      <c r="E69" s="3">
        <v>11.032088</v>
      </c>
      <c r="F69" s="3">
        <v>6.9999999999999999E-4</v>
      </c>
      <c r="G69" s="3">
        <v>10.198055999999999</v>
      </c>
      <c r="H69" s="3">
        <v>19.600299999999997</v>
      </c>
      <c r="I69" s="3">
        <v>4.992</v>
      </c>
      <c r="J69" s="3"/>
      <c r="K69" s="3">
        <v>0.92399999999999993</v>
      </c>
      <c r="L69" s="3">
        <v>1.84E-4</v>
      </c>
      <c r="M69" s="3">
        <v>1.9999999999999998E-5</v>
      </c>
      <c r="N69" s="3">
        <v>14.958971999999999</v>
      </c>
      <c r="O69" s="3">
        <v>9.9999999999999995E-7</v>
      </c>
      <c r="P69" s="3"/>
      <c r="Q69" s="3"/>
      <c r="R69" s="3"/>
      <c r="S69" s="3"/>
      <c r="T69" s="3">
        <v>5.0199999999999995E-4</v>
      </c>
      <c r="U69" s="3"/>
      <c r="V69" s="3">
        <v>2.8E-5</v>
      </c>
      <c r="W69" s="3"/>
      <c r="X69" s="3"/>
      <c r="Y69" s="3">
        <v>1.56E-4</v>
      </c>
      <c r="Z69" s="3"/>
      <c r="AA69" s="3"/>
      <c r="AB69" s="3"/>
      <c r="AC69" s="3"/>
      <c r="AD69" s="3"/>
    </row>
    <row r="70" spans="1:30">
      <c r="A70" s="85" t="str">
        <f t="shared" si="3"/>
        <v>Einfuhr_KH</v>
      </c>
      <c r="B70" s="2" t="str">
        <f t="shared" si="4"/>
        <v>Einfuhr</v>
      </c>
      <c r="C70" s="2" t="s">
        <v>611</v>
      </c>
      <c r="D70" s="2" t="s">
        <v>95</v>
      </c>
      <c r="E70" s="3"/>
      <c r="F70" s="3"/>
      <c r="G70" s="3"/>
      <c r="H70" s="3"/>
      <c r="I70" s="3"/>
      <c r="J70" s="3"/>
      <c r="K70" s="3"/>
      <c r="L70" s="3"/>
      <c r="M70" s="3">
        <v>2.9999999999999997E-4</v>
      </c>
      <c r="N70" s="3">
        <v>2.34E-4</v>
      </c>
      <c r="O70" s="3">
        <v>7.6800000000000002E-4</v>
      </c>
      <c r="P70" s="3">
        <v>55.384978399999994</v>
      </c>
      <c r="Q70" s="3">
        <v>40.918322519999997</v>
      </c>
      <c r="R70" s="3">
        <v>3.13761584</v>
      </c>
      <c r="S70" s="3">
        <v>2.5235599999999998</v>
      </c>
      <c r="T70" s="3">
        <v>24.416566199999998</v>
      </c>
      <c r="U70" s="3">
        <v>0.15470800000000001</v>
      </c>
      <c r="V70" s="3">
        <v>0.47840000000000005</v>
      </c>
      <c r="W70" s="3">
        <v>20.240010120000001</v>
      </c>
      <c r="X70" s="3">
        <v>9.9999999999999995E-7</v>
      </c>
      <c r="Y70" s="3">
        <v>1.63E-4</v>
      </c>
      <c r="Z70" s="3"/>
      <c r="AA70" s="3"/>
      <c r="AB70" s="3"/>
      <c r="AC70" s="3"/>
      <c r="AD70" s="3"/>
    </row>
    <row r="71" spans="1:30">
      <c r="A71" s="85" t="str">
        <f t="shared" si="3"/>
        <v>Einfuhr_KN</v>
      </c>
      <c r="B71" s="2" t="str">
        <f t="shared" si="4"/>
        <v>Einfuhr</v>
      </c>
      <c r="C71" s="2" t="s">
        <v>611</v>
      </c>
      <c r="D71" s="2" t="s">
        <v>96</v>
      </c>
      <c r="E71" s="3">
        <v>8.0924119999999995</v>
      </c>
      <c r="F71" s="3"/>
      <c r="G71" s="3">
        <v>9.1287000000000003</v>
      </c>
      <c r="H71" s="3">
        <v>3.2588240000000002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>
        <v>3.9999999999999998E-6</v>
      </c>
      <c r="Z71" s="3"/>
      <c r="AA71" s="3"/>
      <c r="AB71" s="3"/>
      <c r="AC71" s="3"/>
      <c r="AD71" s="3"/>
    </row>
    <row r="72" spans="1:30">
      <c r="A72" s="85" t="str">
        <f t="shared" si="3"/>
        <v>Einfuhr_KR</v>
      </c>
      <c r="B72" s="2" t="str">
        <f t="shared" si="4"/>
        <v>Einfuhr</v>
      </c>
      <c r="C72" s="2" t="s">
        <v>611</v>
      </c>
      <c r="D72" s="2" t="s">
        <v>97</v>
      </c>
      <c r="E72" s="3">
        <v>1.2999999999999999E-5</v>
      </c>
      <c r="F72" s="3">
        <v>3.88E-4</v>
      </c>
      <c r="G72" s="3">
        <v>3.68E-4</v>
      </c>
      <c r="H72" s="3">
        <v>9.9999999999999991E-5</v>
      </c>
      <c r="I72" s="3" t="s">
        <v>614</v>
      </c>
      <c r="J72" s="3">
        <v>9.9999999999999991E-5</v>
      </c>
      <c r="K72" s="3">
        <v>5.9999999999999995E-4</v>
      </c>
      <c r="L72" s="3" t="s">
        <v>614</v>
      </c>
      <c r="M72" s="3">
        <v>1.603847</v>
      </c>
      <c r="N72" s="3">
        <v>4.5268399999999999E-3</v>
      </c>
      <c r="O72" s="3">
        <v>1.0417679999999999E-2</v>
      </c>
      <c r="P72" s="3">
        <v>1.1064920000000001E-2</v>
      </c>
      <c r="Q72" s="3">
        <v>1.4312399999999999E-2</v>
      </c>
      <c r="R72" s="3">
        <v>1.6077679999999997E-2</v>
      </c>
      <c r="S72" s="3">
        <v>1.175092E-2</v>
      </c>
      <c r="T72" s="3">
        <v>1.1413399999999999E-2</v>
      </c>
      <c r="U72" s="3">
        <v>1.3723559999999999E-2</v>
      </c>
      <c r="V72" s="3">
        <v>1.2604959999999998E-2</v>
      </c>
      <c r="W72" s="3">
        <v>1.8274599999999998E-2</v>
      </c>
      <c r="X72" s="3">
        <v>2.3359599999999998E-2</v>
      </c>
      <c r="Y72" s="3">
        <v>2.2821640000000001E-2</v>
      </c>
      <c r="Z72" s="3"/>
      <c r="AA72" s="3"/>
      <c r="AB72" s="3"/>
      <c r="AC72" s="3"/>
      <c r="AD72" s="3"/>
    </row>
    <row r="73" spans="1:30">
      <c r="A73" s="85" t="str">
        <f t="shared" si="3"/>
        <v>Einfuhr_KW</v>
      </c>
      <c r="B73" s="2" t="str">
        <f t="shared" si="4"/>
        <v>Einfuhr</v>
      </c>
      <c r="C73" s="2" t="s">
        <v>611</v>
      </c>
      <c r="D73" s="2" t="s">
        <v>209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6.0000000000000002E-6</v>
      </c>
      <c r="S73" s="3"/>
      <c r="T73" s="3"/>
      <c r="U73" s="3">
        <v>1.5300000000000001E-4</v>
      </c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85" t="str">
        <f t="shared" si="3"/>
        <v>Einfuhr_KZ</v>
      </c>
      <c r="B74" s="2" t="str">
        <f t="shared" si="4"/>
        <v>Einfuhr</v>
      </c>
      <c r="C74" s="2" t="s">
        <v>611</v>
      </c>
      <c r="D74" s="2" t="s">
        <v>98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 t="s">
        <v>614</v>
      </c>
      <c r="Q74" s="3"/>
      <c r="R74" s="3">
        <v>6.3001000000000001E-2</v>
      </c>
      <c r="S74" s="3">
        <v>1.6927999999999999E-3</v>
      </c>
      <c r="T74" s="3"/>
      <c r="U74" s="3"/>
      <c r="V74" s="3"/>
      <c r="W74" s="3"/>
      <c r="X74" s="3"/>
      <c r="Y74" s="3">
        <v>3.0000000000000001E-6</v>
      </c>
      <c r="Z74" s="3"/>
      <c r="AA74" s="3"/>
      <c r="AB74" s="3"/>
      <c r="AC74" s="3"/>
      <c r="AD74" s="3"/>
    </row>
    <row r="75" spans="1:30">
      <c r="A75" s="85" t="str">
        <f t="shared" si="3"/>
        <v>Einfuhr_LA</v>
      </c>
      <c r="B75" s="2" t="str">
        <f t="shared" si="4"/>
        <v>Einfuhr</v>
      </c>
      <c r="C75" s="2" t="s">
        <v>611</v>
      </c>
      <c r="D75" s="2" t="s">
        <v>99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9.1972491999999999</v>
      </c>
      <c r="Q75" s="3"/>
      <c r="R75" s="3">
        <v>50.82222968</v>
      </c>
      <c r="S75" s="3">
        <v>35.372585959999995</v>
      </c>
      <c r="T75" s="3">
        <v>53.348288400000001</v>
      </c>
      <c r="U75" s="3">
        <v>0.53359999999999996</v>
      </c>
      <c r="V75" s="3">
        <v>76.064700999999999</v>
      </c>
      <c r="W75" s="3">
        <v>89.976744519999983</v>
      </c>
      <c r="X75" s="3">
        <v>14.247463920000001</v>
      </c>
      <c r="Y75" s="3">
        <v>6.2021314799999994</v>
      </c>
      <c r="Z75" s="3"/>
      <c r="AA75" s="3"/>
      <c r="AB75" s="3"/>
      <c r="AC75" s="3"/>
      <c r="AD75" s="3"/>
    </row>
    <row r="76" spans="1:30">
      <c r="A76" s="85" t="str">
        <f t="shared" si="3"/>
        <v>Einfuhr_LB</v>
      </c>
      <c r="B76" s="2" t="str">
        <f t="shared" si="4"/>
        <v>Einfuhr</v>
      </c>
      <c r="C76" s="2" t="s">
        <v>611</v>
      </c>
      <c r="D76" s="2" t="s">
        <v>100</v>
      </c>
      <c r="E76" s="3"/>
      <c r="F76" s="3"/>
      <c r="G76" s="3"/>
      <c r="H76" s="3">
        <v>5.0999999999999997E-2</v>
      </c>
      <c r="I76" s="3">
        <v>2.9999999999999997E-4</v>
      </c>
      <c r="J76" s="3">
        <v>1.9999999999999998E-4</v>
      </c>
      <c r="K76" s="3">
        <v>9.9999999999999991E-5</v>
      </c>
      <c r="L76" s="3">
        <v>9.9999999999999991E-5</v>
      </c>
      <c r="M76" s="3">
        <v>4.2999999999999995E-5</v>
      </c>
      <c r="N76" s="3">
        <v>2.52E-4</v>
      </c>
      <c r="O76" s="3">
        <v>2.5999999999999998E-4</v>
      </c>
      <c r="P76" s="3">
        <v>0.42833999999999994</v>
      </c>
      <c r="Q76" s="3">
        <v>0.28141699999999997</v>
      </c>
      <c r="R76" s="3">
        <v>0.25035499999999999</v>
      </c>
      <c r="S76" s="3">
        <v>0.30201899999999998</v>
      </c>
      <c r="T76" s="3">
        <v>6.8479999999999999E-3</v>
      </c>
      <c r="U76" s="3">
        <v>0.339947</v>
      </c>
      <c r="V76" s="3">
        <v>8.624999999999999E-3</v>
      </c>
      <c r="W76" s="3">
        <v>3.751E-3</v>
      </c>
      <c r="X76" s="3">
        <v>2.6389999999999999E-3</v>
      </c>
      <c r="Y76" s="3">
        <v>3.993E-3</v>
      </c>
      <c r="Z76" s="3"/>
      <c r="AA76" s="3"/>
      <c r="AB76" s="3"/>
      <c r="AC76" s="3"/>
      <c r="AD76" s="3"/>
    </row>
    <row r="77" spans="1:30">
      <c r="A77" s="85" t="str">
        <f t="shared" si="3"/>
        <v>Einfuhr_LC</v>
      </c>
      <c r="B77" s="2" t="str">
        <f t="shared" si="4"/>
        <v>Einfuhr</v>
      </c>
      <c r="C77" s="2" t="s">
        <v>611</v>
      </c>
      <c r="D77" s="2" t="s">
        <v>101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6.1799999999999995E-4</v>
      </c>
      <c r="S77" s="3"/>
      <c r="T77" s="3">
        <v>2.5399999999999999E-4</v>
      </c>
      <c r="U77" s="3">
        <v>2.5399999999999999E-4</v>
      </c>
      <c r="V77" s="3">
        <v>2.34E-4</v>
      </c>
      <c r="W77" s="3">
        <v>7.9099999999999993E-4</v>
      </c>
      <c r="X77" s="3">
        <v>9.2499999999999993E-4</v>
      </c>
      <c r="Y77" s="3">
        <v>1.2999999999999999E-4</v>
      </c>
      <c r="Z77" s="3"/>
      <c r="AA77" s="3"/>
      <c r="AB77" s="3"/>
      <c r="AC77" s="3"/>
      <c r="AD77" s="3"/>
    </row>
    <row r="78" spans="1:30">
      <c r="A78" s="85" t="str">
        <f t="shared" si="3"/>
        <v>Einfuhr_LI</v>
      </c>
      <c r="B78" s="2" t="str">
        <f t="shared" si="4"/>
        <v>Einfuhr</v>
      </c>
      <c r="C78" s="2" t="s">
        <v>611</v>
      </c>
      <c r="D78" s="2" t="s">
        <v>102</v>
      </c>
      <c r="E78" s="3"/>
      <c r="F78" s="3"/>
      <c r="G78" s="3"/>
      <c r="H78" s="3"/>
      <c r="I78" s="3"/>
      <c r="J78" s="3"/>
      <c r="K78" s="3"/>
      <c r="L78" s="3"/>
      <c r="M78" s="3"/>
      <c r="N78" s="3">
        <v>6.0000000000000002E-6</v>
      </c>
      <c r="O78" s="3"/>
      <c r="P78" s="3"/>
      <c r="Q78" s="3"/>
      <c r="R78" s="3"/>
      <c r="S78" s="3"/>
      <c r="T78" s="3">
        <v>1.5999999999999999E-3</v>
      </c>
      <c r="U78" s="3"/>
      <c r="V78" s="3">
        <v>5.52E-5</v>
      </c>
      <c r="W78" s="3"/>
      <c r="X78" s="3"/>
      <c r="Y78" s="3"/>
      <c r="Z78" s="3"/>
      <c r="AA78" s="3"/>
      <c r="AB78" s="3"/>
      <c r="AC78" s="3"/>
      <c r="AD78" s="3"/>
    </row>
    <row r="79" spans="1:30">
      <c r="A79" s="85" t="str">
        <f t="shared" si="3"/>
        <v>Einfuhr_LK</v>
      </c>
      <c r="B79" s="2" t="str">
        <f t="shared" si="4"/>
        <v>Einfuhr</v>
      </c>
      <c r="C79" s="2" t="s">
        <v>611</v>
      </c>
      <c r="D79" s="2" t="s">
        <v>103</v>
      </c>
      <c r="E79" s="3">
        <v>5.7340000000000002E-2</v>
      </c>
      <c r="F79" s="3">
        <v>9.7539999999999988E-2</v>
      </c>
      <c r="G79" s="3">
        <v>0.11273599999999999</v>
      </c>
      <c r="H79" s="3">
        <v>4.1711999999999999E-2</v>
      </c>
      <c r="I79" s="3">
        <v>4.5915999999999998E-2</v>
      </c>
      <c r="J79" s="3">
        <v>9.3371999999999997E-2</v>
      </c>
      <c r="K79" s="3">
        <v>2.4451999999999998E-2</v>
      </c>
      <c r="L79" s="3">
        <v>1.7468000000000001E-2</v>
      </c>
      <c r="M79" s="3">
        <v>3.0341199999999999E-2</v>
      </c>
      <c r="N79" s="3">
        <v>1.03032E-2</v>
      </c>
      <c r="O79" s="3">
        <v>5.0922800000000002E-3</v>
      </c>
      <c r="P79" s="3">
        <v>1.224596E-2</v>
      </c>
      <c r="Q79" s="3">
        <v>1.4099359999999998E-2</v>
      </c>
      <c r="R79" s="3">
        <v>9.5845999999999987E-3</v>
      </c>
      <c r="S79" s="3">
        <v>1.2116E-2</v>
      </c>
      <c r="T79" s="3">
        <v>1.8926800000000001E-2</v>
      </c>
      <c r="U79" s="3">
        <v>2.8525879999999997E-2</v>
      </c>
      <c r="V79" s="3">
        <v>5.2220600000000006E-2</v>
      </c>
      <c r="W79" s="3">
        <v>5.4010879999999997E-2</v>
      </c>
      <c r="X79" s="3">
        <v>7.712063999999999E-2</v>
      </c>
      <c r="Y79" s="3">
        <v>8.1047880000000003E-2</v>
      </c>
      <c r="Z79" s="3"/>
      <c r="AA79" s="3"/>
      <c r="AB79" s="3"/>
      <c r="AC79" s="3"/>
      <c r="AD79" s="3"/>
    </row>
    <row r="80" spans="1:30">
      <c r="A80" s="85" t="str">
        <f t="shared" si="3"/>
        <v>Einfuhr_LR</v>
      </c>
      <c r="B80" s="2" t="str">
        <f t="shared" si="4"/>
        <v>Einfuhr</v>
      </c>
      <c r="C80" s="2" t="s">
        <v>611</v>
      </c>
      <c r="D80" s="2" t="s">
        <v>104</v>
      </c>
      <c r="E80" s="3">
        <v>2.3E-2</v>
      </c>
      <c r="F80" s="3"/>
      <c r="G80" s="3"/>
      <c r="H80" s="3"/>
      <c r="I80" s="3"/>
      <c r="J80" s="3"/>
      <c r="K80" s="3"/>
      <c r="L80" s="3" t="s">
        <v>614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85" t="str">
        <f t="shared" si="3"/>
        <v>Einfuhr_LY</v>
      </c>
      <c r="B81" s="2" t="str">
        <f t="shared" si="4"/>
        <v>Einfuhr</v>
      </c>
      <c r="C81" s="2" t="s">
        <v>611</v>
      </c>
      <c r="D81" s="2" t="s">
        <v>105</v>
      </c>
      <c r="E81" s="3">
        <v>9.9999999999999995E-7</v>
      </c>
      <c r="F81" s="3"/>
      <c r="G81" s="3">
        <v>1.7940000000000001E-2</v>
      </c>
      <c r="H81" s="3">
        <v>1.162E-2</v>
      </c>
      <c r="I81" s="3"/>
      <c r="J81" s="3"/>
      <c r="K81" s="3"/>
      <c r="L81" s="3" t="s">
        <v>614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85" t="str">
        <f t="shared" si="3"/>
        <v>Einfuhr_MA</v>
      </c>
      <c r="B82" s="2" t="str">
        <f t="shared" si="4"/>
        <v>Einfuhr</v>
      </c>
      <c r="C82" s="2" t="s">
        <v>611</v>
      </c>
      <c r="D82" s="2" t="s">
        <v>106</v>
      </c>
      <c r="E82" s="3">
        <v>2.4409599999999998E-3</v>
      </c>
      <c r="F82" s="3">
        <v>7.2496000000000001E-3</v>
      </c>
      <c r="G82" s="3">
        <v>2.5000000000000001E-3</v>
      </c>
      <c r="H82" s="3">
        <v>2.3584000000000001E-2</v>
      </c>
      <c r="I82" s="3">
        <v>1.6084000000000001E-2</v>
      </c>
      <c r="J82" s="3">
        <v>4.3280000000000002E-3</v>
      </c>
      <c r="K82" s="3">
        <v>4.5100000000000001E-2</v>
      </c>
      <c r="L82" s="3">
        <v>1.6899999999999998E-2</v>
      </c>
      <c r="M82" s="3">
        <v>1.2942200000000001E-2</v>
      </c>
      <c r="N82" s="3">
        <v>5.9649999999999998E-3</v>
      </c>
      <c r="O82" s="3">
        <v>1.088E-3</v>
      </c>
      <c r="P82" s="3">
        <v>0.29146464</v>
      </c>
      <c r="Q82" s="3">
        <v>0.65040819999999999</v>
      </c>
      <c r="R82" s="3">
        <v>0.69065599999999994</v>
      </c>
      <c r="S82" s="3">
        <v>0.47700699999999996</v>
      </c>
      <c r="T82" s="3">
        <v>1.4042429999999999</v>
      </c>
      <c r="U82" s="3">
        <v>2.5094281599999997</v>
      </c>
      <c r="V82" s="3">
        <v>4.9771190000000001</v>
      </c>
      <c r="W82" s="3">
        <v>14.840605</v>
      </c>
      <c r="X82" s="3">
        <v>26.597734920000001</v>
      </c>
      <c r="Y82" s="3">
        <v>30.884247439999999</v>
      </c>
      <c r="Z82" s="3"/>
      <c r="AA82" s="3"/>
      <c r="AB82" s="3"/>
      <c r="AC82" s="3"/>
      <c r="AD82" s="3"/>
    </row>
    <row r="83" spans="1:30">
      <c r="A83" s="85" t="str">
        <f t="shared" si="3"/>
        <v>Einfuhr_MD</v>
      </c>
      <c r="B83" s="2" t="str">
        <f t="shared" si="4"/>
        <v>Einfuhr</v>
      </c>
      <c r="C83" s="2" t="s">
        <v>611</v>
      </c>
      <c r="D83" s="2" t="s">
        <v>107</v>
      </c>
      <c r="E83" s="3">
        <v>1.6997</v>
      </c>
      <c r="F83" s="3">
        <v>29.701750999999998</v>
      </c>
      <c r="G83" s="3">
        <v>5.2610399999999995</v>
      </c>
      <c r="H83" s="3">
        <v>8.5751600000000003</v>
      </c>
      <c r="I83" s="3">
        <v>13.947039999999999</v>
      </c>
      <c r="J83" s="3">
        <v>0.15</v>
      </c>
      <c r="K83" s="3">
        <v>13.45</v>
      </c>
      <c r="L83" s="3">
        <v>17.527799999999999</v>
      </c>
      <c r="M83" s="3">
        <v>4.5999999999999999E-3</v>
      </c>
      <c r="N83" s="3">
        <v>2.846E-3</v>
      </c>
      <c r="O83" s="3">
        <v>22.700015</v>
      </c>
      <c r="P83" s="3">
        <v>37.073699999999995</v>
      </c>
      <c r="Q83" s="3">
        <v>10.727041999999999</v>
      </c>
      <c r="R83" s="3">
        <v>16.717870999999999</v>
      </c>
      <c r="S83" s="3">
        <v>44.247112000000001</v>
      </c>
      <c r="T83" s="3">
        <v>55.640249999999995</v>
      </c>
      <c r="U83" s="3">
        <v>28.21499</v>
      </c>
      <c r="V83" s="3">
        <v>2.5578819999999998</v>
      </c>
      <c r="W83" s="3">
        <v>13.225959999999999</v>
      </c>
      <c r="X83" s="3">
        <v>9.1010270000000002</v>
      </c>
      <c r="Y83" s="3">
        <v>16.963097999999999</v>
      </c>
      <c r="Z83" s="3"/>
      <c r="AA83" s="3"/>
      <c r="AB83" s="3"/>
      <c r="AC83" s="3"/>
      <c r="AD83" s="3"/>
    </row>
    <row r="84" spans="1:30">
      <c r="A84" s="85" t="str">
        <f t="shared" si="3"/>
        <v>Einfuhr_ME</v>
      </c>
      <c r="B84" s="2" t="str">
        <f t="shared" si="4"/>
        <v>Einfuhr</v>
      </c>
      <c r="C84" s="2" t="s">
        <v>611</v>
      </c>
      <c r="D84" s="2" t="s">
        <v>108</v>
      </c>
      <c r="E84" s="3"/>
      <c r="F84" s="3"/>
      <c r="G84" s="3"/>
      <c r="H84" s="3"/>
      <c r="I84" s="3"/>
      <c r="J84" s="3"/>
      <c r="K84" s="3">
        <v>1.7999999999999998E-4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85" t="str">
        <f t="shared" si="3"/>
        <v>Einfuhr_MG</v>
      </c>
      <c r="B85" s="2" t="str">
        <f t="shared" si="4"/>
        <v>Einfuhr</v>
      </c>
      <c r="C85" s="2" t="s">
        <v>611</v>
      </c>
      <c r="D85" s="2" t="s">
        <v>109</v>
      </c>
      <c r="E85" s="3">
        <v>7.5138160000000003</v>
      </c>
      <c r="F85" s="3">
        <v>4.0067599999999999</v>
      </c>
      <c r="G85" s="3">
        <v>14.015239999999999</v>
      </c>
      <c r="H85" s="3">
        <v>11.821708000000001</v>
      </c>
      <c r="I85" s="3">
        <v>12.088099999999999</v>
      </c>
      <c r="J85" s="3">
        <v>5.9624999999999995</v>
      </c>
      <c r="K85" s="3">
        <v>8.5945</v>
      </c>
      <c r="L85" s="3">
        <v>9.466152000000001</v>
      </c>
      <c r="M85" s="3">
        <v>26.282237800000001</v>
      </c>
      <c r="N85" s="3">
        <v>0.65375519999999998</v>
      </c>
      <c r="O85" s="3">
        <v>25.217398679999999</v>
      </c>
      <c r="P85" s="3">
        <v>44.225028799999997</v>
      </c>
      <c r="Q85" s="3">
        <v>28.327163880000001</v>
      </c>
      <c r="R85" s="3">
        <v>0.33332320000000004</v>
      </c>
      <c r="S85" s="3">
        <v>0.18662492</v>
      </c>
      <c r="T85" s="3">
        <v>1.4009999999999999E-3</v>
      </c>
      <c r="U85" s="3">
        <v>2.9401199999999999E-2</v>
      </c>
      <c r="V85" s="3">
        <v>7.4503999999999994E-3</v>
      </c>
      <c r="W85" s="3">
        <v>1.5687600000000002E-3</v>
      </c>
      <c r="X85" s="3">
        <v>7.5907999999999998E-4</v>
      </c>
      <c r="Y85" s="3">
        <v>2.2135000000000002E-2</v>
      </c>
      <c r="Z85" s="3"/>
      <c r="AA85" s="3"/>
      <c r="AB85" s="3"/>
      <c r="AC85" s="3"/>
      <c r="AD85" s="3"/>
    </row>
    <row r="86" spans="1:30">
      <c r="A86" s="85" t="str">
        <f t="shared" si="3"/>
        <v>Einfuhr_MK</v>
      </c>
      <c r="B86" s="2" t="str">
        <f t="shared" si="4"/>
        <v>Einfuhr</v>
      </c>
      <c r="C86" s="2" t="s">
        <v>611</v>
      </c>
      <c r="D86" s="2" t="s">
        <v>110</v>
      </c>
      <c r="E86" s="3">
        <v>4.0667999999999997</v>
      </c>
      <c r="F86" s="3">
        <v>2.1309999999999998</v>
      </c>
      <c r="G86" s="3">
        <v>2.4693000000000001</v>
      </c>
      <c r="H86" s="3">
        <v>4.2200999999999995</v>
      </c>
      <c r="I86" s="3">
        <v>5.1544249999999998</v>
      </c>
      <c r="J86" s="3">
        <v>0.278588</v>
      </c>
      <c r="K86" s="3">
        <v>0.51534499999999994</v>
      </c>
      <c r="L86" s="3">
        <v>2.9744999999999997E-2</v>
      </c>
      <c r="M86" s="3">
        <v>4.8820000000000001E-3</v>
      </c>
      <c r="N86" s="3">
        <v>9.934440000000001E-3</v>
      </c>
      <c r="O86" s="3">
        <v>4.7033999999999999E-2</v>
      </c>
      <c r="P86" s="3">
        <v>5.6169999999999996E-3</v>
      </c>
      <c r="Q86" s="3">
        <v>1.353E-3</v>
      </c>
      <c r="R86" s="3">
        <v>2.7700000000000001E-4</v>
      </c>
      <c r="S86" s="3">
        <v>5.0599999999999994E-4</v>
      </c>
      <c r="T86" s="3">
        <v>1.5455999999999998E-3</v>
      </c>
      <c r="U86" s="3">
        <v>2.1700000000000001E-3</v>
      </c>
      <c r="V86" s="3">
        <v>2.7369999999999998E-3</v>
      </c>
      <c r="W86" s="3">
        <v>1.7201600000000001E-2</v>
      </c>
      <c r="X86" s="3">
        <v>2.9984E-2</v>
      </c>
      <c r="Y86" s="3">
        <v>3.7242400000000002E-2</v>
      </c>
      <c r="Z86" s="3"/>
      <c r="AA86" s="3"/>
      <c r="AB86" s="3"/>
      <c r="AC86" s="3"/>
      <c r="AD86" s="3"/>
    </row>
    <row r="87" spans="1:30">
      <c r="A87" s="85" t="str">
        <f t="shared" si="3"/>
        <v>Einfuhr_ML</v>
      </c>
      <c r="B87" s="2" t="str">
        <f t="shared" si="4"/>
        <v>Einfuhr</v>
      </c>
      <c r="C87" s="2" t="s">
        <v>611</v>
      </c>
      <c r="D87" s="2" t="s">
        <v>111</v>
      </c>
      <c r="E87" s="3"/>
      <c r="F87" s="3">
        <v>1.104E-4</v>
      </c>
      <c r="G87" s="3"/>
      <c r="H87" s="3"/>
      <c r="I87" s="3"/>
      <c r="J87" s="3"/>
      <c r="K87" s="3"/>
      <c r="L87" s="3"/>
      <c r="M87" s="3"/>
      <c r="N87" s="3"/>
      <c r="O87" s="3">
        <v>1.05984E-3</v>
      </c>
      <c r="P87" s="3"/>
      <c r="Q87" s="3"/>
      <c r="R87" s="3">
        <v>1.8E-5</v>
      </c>
      <c r="S87" s="3">
        <v>1.2999999999999999E-5</v>
      </c>
      <c r="T87" s="3">
        <v>9.3999999999999994E-5</v>
      </c>
      <c r="U87" s="3"/>
      <c r="V87" s="3">
        <v>4.4999999999999999E-4</v>
      </c>
      <c r="W87" s="3"/>
      <c r="X87" s="3"/>
      <c r="Y87" s="3">
        <v>3.9999999999999998E-6</v>
      </c>
      <c r="Z87" s="3"/>
      <c r="AA87" s="3"/>
      <c r="AB87" s="3"/>
      <c r="AC87" s="3"/>
      <c r="AD87" s="3"/>
    </row>
    <row r="88" spans="1:30">
      <c r="A88" s="85" t="str">
        <f t="shared" si="3"/>
        <v>Einfuhr_MM</v>
      </c>
      <c r="B88" s="2" t="str">
        <f t="shared" si="4"/>
        <v>Einfuhr</v>
      </c>
      <c r="C88" s="2" t="s">
        <v>611</v>
      </c>
      <c r="D88" s="2" t="s">
        <v>112</v>
      </c>
      <c r="E88" s="3">
        <v>2.7079999999999997</v>
      </c>
      <c r="F88" s="3">
        <v>1.758</v>
      </c>
      <c r="G88" s="3">
        <v>1.49</v>
      </c>
      <c r="H88" s="3">
        <v>0.57999999999999996</v>
      </c>
      <c r="I88" s="3"/>
      <c r="J88" s="3"/>
      <c r="K88" s="3"/>
      <c r="L88" s="3"/>
      <c r="M88" s="3"/>
      <c r="N88" s="3"/>
      <c r="O88" s="3"/>
      <c r="P88" s="3"/>
      <c r="Q88" s="3">
        <v>1.4E-5</v>
      </c>
      <c r="R88" s="3">
        <v>1.01E-4</v>
      </c>
      <c r="S88" s="3">
        <v>1.7E-5</v>
      </c>
      <c r="T88" s="3"/>
      <c r="U88" s="3"/>
      <c r="V88" s="3">
        <v>1.91E-3</v>
      </c>
      <c r="W88" s="3">
        <v>0.19785700000000001</v>
      </c>
      <c r="X88" s="3">
        <v>6.1194160000000004E-2</v>
      </c>
      <c r="Y88" s="3">
        <v>1.7714680000000003E-2</v>
      </c>
      <c r="Z88" s="3"/>
      <c r="AA88" s="3"/>
      <c r="AB88" s="3"/>
      <c r="AC88" s="3"/>
      <c r="AD88" s="3"/>
    </row>
    <row r="89" spans="1:30">
      <c r="A89" s="85" t="str">
        <f t="shared" si="3"/>
        <v>Einfuhr_MO</v>
      </c>
      <c r="B89" s="2" t="str">
        <f t="shared" si="4"/>
        <v>Einfuhr</v>
      </c>
      <c r="C89" s="2" t="s">
        <v>611</v>
      </c>
      <c r="D89" s="2" t="s">
        <v>213</v>
      </c>
      <c r="E89" s="3" t="s">
        <v>614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>
      <c r="A90" s="85" t="str">
        <f t="shared" si="3"/>
        <v>Einfuhr_MR</v>
      </c>
      <c r="B90" s="2" t="str">
        <f t="shared" si="4"/>
        <v>Einfuhr</v>
      </c>
      <c r="C90" s="2" t="s">
        <v>611</v>
      </c>
      <c r="D90" s="2" t="s">
        <v>114</v>
      </c>
      <c r="E90" s="3">
        <v>1.9749640000000002E-2</v>
      </c>
      <c r="F90" s="3">
        <v>3.3782400000000002E-3</v>
      </c>
      <c r="G90" s="3">
        <v>2.7599999999999999E-4</v>
      </c>
      <c r="H90" s="3"/>
      <c r="I90" s="3">
        <v>2.1061999999999997E-2</v>
      </c>
      <c r="J90" s="3"/>
      <c r="K90" s="3"/>
      <c r="L90" s="3">
        <v>1.9779999999999999E-2</v>
      </c>
      <c r="M90" s="3"/>
      <c r="N90" s="3"/>
      <c r="O90" s="3"/>
      <c r="P90" s="3"/>
      <c r="Q90" s="3">
        <v>9.6710400000000002E-2</v>
      </c>
      <c r="R90" s="3"/>
      <c r="S90" s="3"/>
      <c r="T90" s="3"/>
      <c r="U90" s="3"/>
      <c r="V90" s="3">
        <v>8.9820000000000004E-4</v>
      </c>
      <c r="W90" s="3">
        <v>9.0711999999999997E-4</v>
      </c>
      <c r="X90" s="3">
        <v>1.38E-5</v>
      </c>
      <c r="Y90" s="3">
        <v>3.8639999999999996E-4</v>
      </c>
      <c r="Z90" s="3"/>
      <c r="AA90" s="3"/>
      <c r="AB90" s="3"/>
      <c r="AC90" s="3"/>
      <c r="AD90" s="3"/>
    </row>
    <row r="91" spans="1:30">
      <c r="A91" s="85" t="str">
        <f t="shared" si="3"/>
        <v>Einfuhr_MU</v>
      </c>
      <c r="B91" s="2" t="str">
        <f t="shared" si="4"/>
        <v>Einfuhr</v>
      </c>
      <c r="C91" s="2" t="s">
        <v>611</v>
      </c>
      <c r="D91" s="2" t="s">
        <v>115</v>
      </c>
      <c r="E91" s="3">
        <v>74.489302879999997</v>
      </c>
      <c r="F91" s="3">
        <v>53.231847719999998</v>
      </c>
      <c r="G91" s="3">
        <v>42.511836000000002</v>
      </c>
      <c r="H91" s="3">
        <v>68.169080600000015</v>
      </c>
      <c r="I91" s="3">
        <v>15.58965568</v>
      </c>
      <c r="J91" s="3">
        <v>40.332609319999996</v>
      </c>
      <c r="K91" s="3">
        <v>39.945078680000002</v>
      </c>
      <c r="L91" s="3">
        <v>110.00486308000001</v>
      </c>
      <c r="M91" s="3">
        <v>244.96183267999999</v>
      </c>
      <c r="N91" s="3">
        <v>347.3303932</v>
      </c>
      <c r="O91" s="3">
        <v>268.59934367999995</v>
      </c>
      <c r="P91" s="3">
        <v>311.43478859999999</v>
      </c>
      <c r="Q91" s="3">
        <v>345.29825188000001</v>
      </c>
      <c r="R91" s="3">
        <v>315.65349215999998</v>
      </c>
      <c r="S91" s="3">
        <v>324.31705871999998</v>
      </c>
      <c r="T91" s="3">
        <v>312.22969283999998</v>
      </c>
      <c r="U91" s="3">
        <v>148.85838655999999</v>
      </c>
      <c r="V91" s="3">
        <v>194.81933516000001</v>
      </c>
      <c r="W91" s="3">
        <v>221.15137371999998</v>
      </c>
      <c r="X91" s="3">
        <v>176.20942944000001</v>
      </c>
      <c r="Y91" s="3">
        <v>125.52852544</v>
      </c>
      <c r="Z91" s="3"/>
      <c r="AA91" s="3"/>
      <c r="AB91" s="3"/>
      <c r="AC91" s="3"/>
      <c r="AD91" s="3"/>
    </row>
    <row r="92" spans="1:30">
      <c r="A92" s="85" t="str">
        <f t="shared" si="3"/>
        <v>Einfuhr_MV</v>
      </c>
      <c r="B92" s="2" t="str">
        <f t="shared" si="4"/>
        <v>Einfuhr</v>
      </c>
      <c r="C92" s="2" t="s">
        <v>611</v>
      </c>
      <c r="D92" s="2" t="s">
        <v>116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>
        <v>9.7999999999999997E-5</v>
      </c>
      <c r="X92" s="3"/>
      <c r="Y92" s="3"/>
      <c r="Z92" s="3"/>
      <c r="AA92" s="3"/>
      <c r="AB92" s="3"/>
      <c r="AC92" s="3"/>
      <c r="AD92" s="3"/>
    </row>
    <row r="93" spans="1:30">
      <c r="A93" s="85" t="str">
        <f t="shared" si="3"/>
        <v>Einfuhr_MW</v>
      </c>
      <c r="B93" s="2" t="str">
        <f t="shared" si="4"/>
        <v>Einfuhr</v>
      </c>
      <c r="C93" s="2" t="s">
        <v>611</v>
      </c>
      <c r="D93" s="2" t="s">
        <v>117</v>
      </c>
      <c r="E93" s="3">
        <v>28.642046999999998</v>
      </c>
      <c r="F93" s="3">
        <v>29.966332000000001</v>
      </c>
      <c r="G93" s="3">
        <v>28.705636000000002</v>
      </c>
      <c r="H93" s="3">
        <v>30.348604799999997</v>
      </c>
      <c r="I93" s="3">
        <v>22.554313360000002</v>
      </c>
      <c r="J93" s="3">
        <v>50.462883599999998</v>
      </c>
      <c r="K93" s="3">
        <v>40.451419999999999</v>
      </c>
      <c r="L93" s="3">
        <v>47.629058000000001</v>
      </c>
      <c r="M93" s="3">
        <v>31.272443399999997</v>
      </c>
      <c r="N93" s="3">
        <v>30.222143719999998</v>
      </c>
      <c r="O93" s="3">
        <v>91.423912000000001</v>
      </c>
      <c r="P93" s="3">
        <v>46.037265679999997</v>
      </c>
      <c r="Q93" s="3">
        <v>70.484362360000006</v>
      </c>
      <c r="R93" s="3">
        <v>64.625190759999995</v>
      </c>
      <c r="S93" s="3">
        <v>42.178266199999996</v>
      </c>
      <c r="T93" s="3">
        <v>30.807356440000003</v>
      </c>
      <c r="U93" s="3">
        <v>18.815006000000004</v>
      </c>
      <c r="V93" s="3">
        <v>13.355188</v>
      </c>
      <c r="W93" s="3">
        <v>30.09815</v>
      </c>
      <c r="X93" s="3">
        <v>26.758682360000002</v>
      </c>
      <c r="Y93" s="3">
        <v>10.975445839999999</v>
      </c>
      <c r="Z93" s="3"/>
      <c r="AA93" s="3"/>
      <c r="AB93" s="3"/>
      <c r="AC93" s="3"/>
      <c r="AD93" s="3"/>
    </row>
    <row r="94" spans="1:30">
      <c r="A94" s="85" t="str">
        <f t="shared" si="3"/>
        <v>Einfuhr_MX</v>
      </c>
      <c r="B94" s="2" t="str">
        <f t="shared" si="4"/>
        <v>Einfuhr</v>
      </c>
      <c r="C94" s="2" t="s">
        <v>611</v>
      </c>
      <c r="D94" s="2" t="s">
        <v>118</v>
      </c>
      <c r="E94" s="3">
        <v>7.36E-4</v>
      </c>
      <c r="F94" s="3"/>
      <c r="G94" s="3">
        <v>9.2000000000000003E-4</v>
      </c>
      <c r="H94" s="3">
        <v>7.9999999999999993E-4</v>
      </c>
      <c r="I94" s="3">
        <v>9.9999999999999991E-5</v>
      </c>
      <c r="J94" s="3">
        <v>4.6000000000000001E-4</v>
      </c>
      <c r="K94" s="3"/>
      <c r="L94" s="3">
        <v>1.9099999999999999E-2</v>
      </c>
      <c r="M94" s="3">
        <v>4.3168999999999999E-2</v>
      </c>
      <c r="N94" s="3">
        <v>2.7064999999999999E-2</v>
      </c>
      <c r="O94" s="3">
        <v>5.3654999999999994E-2</v>
      </c>
      <c r="P94" s="3">
        <v>5.5776763999999996</v>
      </c>
      <c r="Q94" s="3">
        <v>0.82658803999999997</v>
      </c>
      <c r="R94" s="3">
        <v>0.192854</v>
      </c>
      <c r="S94" s="3">
        <v>7.7513720000000008E-2</v>
      </c>
      <c r="T94" s="3">
        <v>0.11731799999999999</v>
      </c>
      <c r="U94" s="3">
        <v>0.10454015999999999</v>
      </c>
      <c r="V94" s="3">
        <v>4.9619906</v>
      </c>
      <c r="W94" s="3">
        <v>4.0783047999999997</v>
      </c>
      <c r="X94" s="3">
        <v>4.6758920000000002E-2</v>
      </c>
      <c r="Y94" s="3">
        <v>3.4595596399999997</v>
      </c>
      <c r="Z94" s="3"/>
      <c r="AA94" s="3"/>
      <c r="AB94" s="3"/>
      <c r="AC94" s="3"/>
      <c r="AD94" s="3"/>
    </row>
    <row r="95" spans="1:30">
      <c r="A95" s="85" t="str">
        <f t="shared" si="3"/>
        <v>Einfuhr_MY</v>
      </c>
      <c r="B95" s="2" t="str">
        <f t="shared" si="4"/>
        <v>Einfuhr</v>
      </c>
      <c r="C95" s="2" t="s">
        <v>611</v>
      </c>
      <c r="D95" s="2" t="s">
        <v>119</v>
      </c>
      <c r="E95" s="3"/>
      <c r="F95" s="3"/>
      <c r="G95" s="3"/>
      <c r="H95" s="3" t="s">
        <v>614</v>
      </c>
      <c r="I95" s="3"/>
      <c r="J95" s="3">
        <v>0.6774</v>
      </c>
      <c r="K95" s="3">
        <v>3.8199999999999998E-2</v>
      </c>
      <c r="L95" s="3">
        <v>3.9999999999999996E-4</v>
      </c>
      <c r="M95" s="3">
        <v>3.9292E-4</v>
      </c>
      <c r="N95" s="3">
        <v>7.3094970000000004</v>
      </c>
      <c r="O95" s="3">
        <v>0.81920371999999997</v>
      </c>
      <c r="P95" s="3">
        <v>0.12542</v>
      </c>
      <c r="Q95" s="3">
        <v>5.22E-4</v>
      </c>
      <c r="R95" s="3">
        <v>5.4999999999999992E-4</v>
      </c>
      <c r="S95" s="3">
        <v>1.2999999999999999E-5</v>
      </c>
      <c r="T95" s="3">
        <v>5.7639999999999997E-5</v>
      </c>
      <c r="U95" s="3">
        <v>2.5394E-2</v>
      </c>
      <c r="V95" s="3">
        <v>8.3484E-4</v>
      </c>
      <c r="W95" s="3">
        <v>1.2129999999999999E-3</v>
      </c>
      <c r="X95" s="3">
        <v>5.1783999999999999E-4</v>
      </c>
      <c r="Y95" s="3">
        <v>2.3083999999999998E-4</v>
      </c>
      <c r="Z95" s="3"/>
      <c r="AA95" s="3"/>
      <c r="AB95" s="3"/>
      <c r="AC95" s="3"/>
      <c r="AD95" s="3"/>
    </row>
    <row r="96" spans="1:30">
      <c r="A96" s="85" t="str">
        <f t="shared" si="3"/>
        <v>Einfuhr_MZ</v>
      </c>
      <c r="B96" s="2" t="str">
        <f t="shared" si="4"/>
        <v>Einfuhr</v>
      </c>
      <c r="C96" s="2" t="s">
        <v>611</v>
      </c>
      <c r="D96" s="2" t="s">
        <v>120</v>
      </c>
      <c r="E96" s="3">
        <v>7.3163919999999996</v>
      </c>
      <c r="F96" s="3">
        <v>8.8401880000000013</v>
      </c>
      <c r="G96" s="3">
        <v>25.285371999999999</v>
      </c>
      <c r="H96" s="3">
        <v>11.132828</v>
      </c>
      <c r="I96" s="3">
        <v>18.709904000000002</v>
      </c>
      <c r="J96" s="3">
        <v>31.976991999999999</v>
      </c>
      <c r="K96" s="3">
        <v>47.482579999999999</v>
      </c>
      <c r="L96" s="3">
        <v>79.646884</v>
      </c>
      <c r="M96" s="3">
        <v>64.407317680000006</v>
      </c>
      <c r="N96" s="3">
        <v>119.04160599999999</v>
      </c>
      <c r="O96" s="3">
        <v>212.87722864</v>
      </c>
      <c r="P96" s="3">
        <v>165.98337228</v>
      </c>
      <c r="Q96" s="3">
        <v>212.86608836000002</v>
      </c>
      <c r="R96" s="3">
        <v>236.13432803999999</v>
      </c>
      <c r="S96" s="3">
        <v>152.55657764</v>
      </c>
      <c r="T96" s="3">
        <v>63.180460960000005</v>
      </c>
      <c r="U96" s="3">
        <v>6.0814852000000004</v>
      </c>
      <c r="V96" s="3">
        <v>115.71098436</v>
      </c>
      <c r="W96" s="3">
        <v>64.753424719999998</v>
      </c>
      <c r="X96" s="3">
        <v>38.419408159999996</v>
      </c>
      <c r="Y96" s="3">
        <v>28.298237</v>
      </c>
      <c r="Z96" s="3"/>
      <c r="AA96" s="3"/>
      <c r="AB96" s="3"/>
      <c r="AC96" s="3"/>
      <c r="AD96" s="3"/>
    </row>
    <row r="97" spans="1:30">
      <c r="A97" s="85" t="str">
        <f t="shared" si="3"/>
        <v>Einfuhr_NC</v>
      </c>
      <c r="B97" s="2" t="str">
        <f t="shared" si="4"/>
        <v>Einfuhr</v>
      </c>
      <c r="C97" s="2" t="s">
        <v>611</v>
      </c>
      <c r="D97" s="2" t="s">
        <v>121</v>
      </c>
      <c r="E97" s="3"/>
      <c r="F97" s="3"/>
      <c r="G97" s="3"/>
      <c r="H97" s="3"/>
      <c r="I97" s="3">
        <v>2.9999999999999997E-4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85" t="str">
        <f t="shared" si="3"/>
        <v>Einfuhr_NE</v>
      </c>
      <c r="B98" s="2" t="str">
        <f t="shared" si="4"/>
        <v>Einfuhr</v>
      </c>
      <c r="C98" s="2" t="s">
        <v>611</v>
      </c>
      <c r="D98" s="2" t="s">
        <v>122</v>
      </c>
      <c r="E98" s="3"/>
      <c r="F98" s="3"/>
      <c r="G98" s="3"/>
      <c r="H98" s="3"/>
      <c r="I98" s="3"/>
      <c r="J98" s="3"/>
      <c r="K98" s="3"/>
      <c r="L98" s="3"/>
      <c r="M98" s="3">
        <v>9.9999999999999991E-5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>
      <c r="A99" s="85" t="str">
        <f t="shared" si="3"/>
        <v>Einfuhr_NG</v>
      </c>
      <c r="B99" s="2" t="str">
        <f t="shared" si="4"/>
        <v>Einfuhr</v>
      </c>
      <c r="C99" s="2" t="s">
        <v>611</v>
      </c>
      <c r="D99" s="2" t="s">
        <v>123</v>
      </c>
      <c r="E99" s="3">
        <v>9.9999999999999991E-5</v>
      </c>
      <c r="F99" s="3" t="s">
        <v>614</v>
      </c>
      <c r="G99" s="3" t="s">
        <v>614</v>
      </c>
      <c r="H99" s="3"/>
      <c r="I99" s="3" t="s">
        <v>614</v>
      </c>
      <c r="J99" s="3"/>
      <c r="K99" s="3" t="s">
        <v>614</v>
      </c>
      <c r="L99" s="3" t="s">
        <v>614</v>
      </c>
      <c r="M99" s="3">
        <v>1.7076E-4</v>
      </c>
      <c r="N99" s="3">
        <v>1.5411999999999999E-4</v>
      </c>
      <c r="O99" s="3">
        <v>1.2799999999999999E-4</v>
      </c>
      <c r="P99" s="3">
        <v>7.0999999999999991E-5</v>
      </c>
      <c r="Q99" s="3">
        <v>3.9199999999999997E-5</v>
      </c>
      <c r="R99" s="3">
        <v>1.07E-4</v>
      </c>
      <c r="S99" s="3">
        <v>6.0999999999999999E-5</v>
      </c>
      <c r="T99" s="3"/>
      <c r="U99" s="3">
        <v>3.68E-5</v>
      </c>
      <c r="V99" s="3">
        <v>1.0888E-4</v>
      </c>
      <c r="W99" s="3">
        <v>1.06E-4</v>
      </c>
      <c r="X99" s="3">
        <v>2.7359999999999999E-5</v>
      </c>
      <c r="Y99" s="3">
        <v>1.3915999999999999E-4</v>
      </c>
      <c r="Z99" s="3"/>
      <c r="AA99" s="3"/>
      <c r="AB99" s="3"/>
      <c r="AC99" s="3"/>
      <c r="AD99" s="3"/>
    </row>
    <row r="100" spans="1:30">
      <c r="A100" s="85" t="str">
        <f t="shared" si="3"/>
        <v>Einfuhr_NI</v>
      </c>
      <c r="B100" s="2" t="str">
        <f t="shared" si="4"/>
        <v>Einfuhr</v>
      </c>
      <c r="C100" s="2" t="s">
        <v>611</v>
      </c>
      <c r="D100" s="2" t="s">
        <v>124</v>
      </c>
      <c r="E100" s="3">
        <v>2.6999999999999997E-3</v>
      </c>
      <c r="F100" s="3">
        <v>1.6E-2</v>
      </c>
      <c r="G100" s="3"/>
      <c r="H100" s="3"/>
      <c r="I100" s="3">
        <v>0.45299999999999996</v>
      </c>
      <c r="J100" s="3">
        <v>5.5146439999999997</v>
      </c>
      <c r="K100" s="3"/>
      <c r="L100" s="3">
        <v>4.7999999999999996E-3</v>
      </c>
      <c r="M100" s="3">
        <v>7.1999999999999998E-3</v>
      </c>
      <c r="N100" s="3">
        <v>2.3999999999999998E-3</v>
      </c>
      <c r="O100" s="3">
        <v>3.8400000000000004E-2</v>
      </c>
      <c r="P100" s="3"/>
      <c r="Q100" s="3">
        <v>37.972080000000005</v>
      </c>
      <c r="R100" s="3">
        <v>40.976956399999999</v>
      </c>
      <c r="S100" s="3">
        <v>14.766409399999999</v>
      </c>
      <c r="T100" s="3">
        <v>10.9117224</v>
      </c>
      <c r="U100" s="3">
        <v>22.391889199999998</v>
      </c>
      <c r="V100" s="3">
        <v>21.35284</v>
      </c>
      <c r="W100" s="3">
        <v>23.863011399999998</v>
      </c>
      <c r="X100" s="3">
        <v>24.835022800000001</v>
      </c>
      <c r="Y100" s="3">
        <v>24.601300800000001</v>
      </c>
      <c r="Z100" s="3"/>
      <c r="AA100" s="3"/>
      <c r="AB100" s="3"/>
      <c r="AC100" s="3"/>
      <c r="AD100" s="3"/>
    </row>
    <row r="101" spans="1:30">
      <c r="A101" s="85" t="str">
        <f t="shared" si="3"/>
        <v>Einfuhr_NO</v>
      </c>
      <c r="B101" s="2" t="str">
        <f t="shared" si="4"/>
        <v>Einfuhr</v>
      </c>
      <c r="C101" s="2" t="s">
        <v>611</v>
      </c>
      <c r="D101" s="2" t="s">
        <v>125</v>
      </c>
      <c r="E101" s="3">
        <v>7.0899999999999991E-2</v>
      </c>
      <c r="F101" s="3">
        <v>4.9010999999999999E-2</v>
      </c>
      <c r="G101" s="3">
        <v>0.68838799999999989</v>
      </c>
      <c r="H101" s="3">
        <v>0.55130000000000001</v>
      </c>
      <c r="I101" s="3">
        <v>0.51700000000000002</v>
      </c>
      <c r="J101" s="3">
        <v>1.1919999999999999E-3</v>
      </c>
      <c r="K101" s="3">
        <v>5.1079999999999997E-3</v>
      </c>
      <c r="L101" s="3">
        <v>8.2299999999999998E-2</v>
      </c>
      <c r="M101" s="3">
        <v>3.4084120000000002E-2</v>
      </c>
      <c r="N101" s="3">
        <v>0.16886992000000001</v>
      </c>
      <c r="O101" s="3">
        <v>8.8515960000000005E-2</v>
      </c>
      <c r="P101" s="3">
        <v>9.4021359999999998E-2</v>
      </c>
      <c r="Q101" s="3">
        <v>8.5010080000000002E-2</v>
      </c>
      <c r="R101" s="3">
        <v>5.7241399999999998E-2</v>
      </c>
      <c r="S101" s="3">
        <v>3.9127799999999997E-2</v>
      </c>
      <c r="T101" s="3">
        <v>6.6946079999999991E-2</v>
      </c>
      <c r="U101" s="3">
        <v>3.99136E-2</v>
      </c>
      <c r="V101" s="3">
        <v>4.4944160000000004E-2</v>
      </c>
      <c r="W101" s="3">
        <v>0.10226355999999999</v>
      </c>
      <c r="X101" s="3">
        <v>2.5483559999999999E-2</v>
      </c>
      <c r="Y101" s="3">
        <v>3.5163E-2</v>
      </c>
      <c r="Z101" s="3"/>
      <c r="AA101" s="3"/>
      <c r="AB101" s="3"/>
      <c r="AC101" s="3"/>
      <c r="AD101" s="3"/>
    </row>
    <row r="102" spans="1:30">
      <c r="A102" s="85" t="str">
        <f t="shared" si="3"/>
        <v>Einfuhr_NP</v>
      </c>
      <c r="B102" s="2" t="str">
        <f t="shared" si="4"/>
        <v>Einfuhr</v>
      </c>
      <c r="C102" s="2" t="s">
        <v>611</v>
      </c>
      <c r="D102" s="2" t="s">
        <v>126</v>
      </c>
      <c r="E102" s="3"/>
      <c r="F102" s="3">
        <v>8.4352040000000006</v>
      </c>
      <c r="G102" s="3">
        <v>8.4512119999999999</v>
      </c>
      <c r="H102" s="3">
        <v>8.3322559999999992</v>
      </c>
      <c r="I102" s="3"/>
      <c r="J102" s="3">
        <v>11.95862</v>
      </c>
      <c r="K102" s="3">
        <v>9.6643240000000006</v>
      </c>
      <c r="L102" s="3"/>
      <c r="M102" s="3"/>
      <c r="N102" s="3">
        <v>1.44E-4</v>
      </c>
      <c r="O102" s="3"/>
      <c r="P102" s="3"/>
      <c r="Q102" s="3"/>
      <c r="R102" s="3"/>
      <c r="S102" s="3">
        <v>5.5200000000000005E-6</v>
      </c>
      <c r="T102" s="3"/>
      <c r="U102" s="3"/>
      <c r="V102" s="3"/>
      <c r="W102" s="3">
        <v>2.3E-5</v>
      </c>
      <c r="X102" s="3"/>
      <c r="Y102" s="3"/>
      <c r="Z102" s="3"/>
      <c r="AA102" s="3"/>
      <c r="AB102" s="3"/>
      <c r="AC102" s="3"/>
      <c r="AD102" s="3"/>
    </row>
    <row r="103" spans="1:30">
      <c r="A103" s="85" t="str">
        <f t="shared" si="3"/>
        <v>Einfuhr_NZ</v>
      </c>
      <c r="B103" s="2" t="str">
        <f t="shared" si="4"/>
        <v>Einfuhr</v>
      </c>
      <c r="C103" s="2" t="s">
        <v>611</v>
      </c>
      <c r="D103" s="2" t="s">
        <v>127</v>
      </c>
      <c r="E103" s="3"/>
      <c r="F103" s="3"/>
      <c r="G103" s="3"/>
      <c r="H103" s="3"/>
      <c r="I103" s="3" t="s">
        <v>614</v>
      </c>
      <c r="J103" s="3"/>
      <c r="K103" s="3"/>
      <c r="L103" s="3"/>
      <c r="M103" s="3" t="s">
        <v>614</v>
      </c>
      <c r="N103" s="3"/>
      <c r="O103" s="3">
        <v>4.6828000000000001E-4</v>
      </c>
      <c r="P103" s="3">
        <v>2.7899999999999995E-4</v>
      </c>
      <c r="Q103" s="3">
        <v>8.3615999999999996E-4</v>
      </c>
      <c r="R103" s="3"/>
      <c r="S103" s="3">
        <v>2.4999999999999998E-5</v>
      </c>
      <c r="T103" s="3"/>
      <c r="U103" s="3">
        <v>3.2199999999999997E-4</v>
      </c>
      <c r="V103" s="3">
        <v>8.7399999999999999E-4</v>
      </c>
      <c r="W103" s="3"/>
      <c r="X103" s="3">
        <v>5.2300000000000003E-4</v>
      </c>
      <c r="Y103" s="3">
        <v>0.50788267999999992</v>
      </c>
      <c r="Z103" s="3"/>
      <c r="AA103" s="3"/>
      <c r="AB103" s="3"/>
      <c r="AC103" s="3"/>
      <c r="AD103" s="3"/>
    </row>
    <row r="104" spans="1:30">
      <c r="A104" s="85" t="str">
        <f t="shared" si="3"/>
        <v>Einfuhr_OM</v>
      </c>
      <c r="B104" s="2" t="str">
        <f t="shared" si="4"/>
        <v>Einfuhr</v>
      </c>
      <c r="C104" s="2" t="s">
        <v>611</v>
      </c>
      <c r="D104" s="2" t="s">
        <v>216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v>1.4999999999999999E-5</v>
      </c>
      <c r="T104" s="3"/>
      <c r="U104" s="3"/>
      <c r="V104" s="3"/>
      <c r="W104" s="3"/>
      <c r="X104" s="3"/>
      <c r="Y104" s="3">
        <v>3.9999999999999998E-6</v>
      </c>
      <c r="Z104" s="3"/>
      <c r="AA104" s="3"/>
      <c r="AB104" s="3"/>
      <c r="AC104" s="3"/>
      <c r="AD104" s="3"/>
    </row>
    <row r="105" spans="1:30">
      <c r="A105" s="85" t="str">
        <f t="shared" si="3"/>
        <v>Einfuhr_PA</v>
      </c>
      <c r="B105" s="2" t="str">
        <f t="shared" si="4"/>
        <v>Einfuhr</v>
      </c>
      <c r="C105" s="2" t="s">
        <v>611</v>
      </c>
      <c r="D105" s="2" t="s">
        <v>128</v>
      </c>
      <c r="E105" s="3"/>
      <c r="F105" s="3">
        <v>3.6615999999999996E-2</v>
      </c>
      <c r="G105" s="3"/>
      <c r="H105" s="3"/>
      <c r="I105" s="3"/>
      <c r="J105" s="3"/>
      <c r="K105" s="3">
        <v>3.6707999999999998E-2</v>
      </c>
      <c r="L105" s="3">
        <v>1.472E-2</v>
      </c>
      <c r="M105" s="3">
        <v>4.8653000000000002E-2</v>
      </c>
      <c r="N105" s="3">
        <v>2.675636E-2</v>
      </c>
      <c r="O105" s="3"/>
      <c r="P105" s="3">
        <v>3.6099999999999999E-4</v>
      </c>
      <c r="Q105" s="3">
        <v>0.50064675999999997</v>
      </c>
      <c r="R105" s="3">
        <v>7.3485383999999998</v>
      </c>
      <c r="S105" s="3">
        <v>4.0299999999999998E-4</v>
      </c>
      <c r="T105" s="3">
        <v>1.9806799999999999E-3</v>
      </c>
      <c r="U105" s="3">
        <v>9.1816E-4</v>
      </c>
      <c r="V105" s="3"/>
      <c r="W105" s="3">
        <v>8.8044000000000002E-4</v>
      </c>
      <c r="X105" s="3">
        <v>2.7597240000000002E-2</v>
      </c>
      <c r="Y105" s="3">
        <v>3.9199999999999997E-6</v>
      </c>
      <c r="Z105" s="3"/>
      <c r="AA105" s="3"/>
      <c r="AB105" s="3"/>
      <c r="AC105" s="3"/>
      <c r="AD105" s="3"/>
    </row>
    <row r="106" spans="1:30">
      <c r="A106" s="85" t="str">
        <f t="shared" si="3"/>
        <v>Einfuhr_PE</v>
      </c>
      <c r="B106" s="2" t="str">
        <f t="shared" si="4"/>
        <v>Einfuhr</v>
      </c>
      <c r="C106" s="2" t="s">
        <v>611</v>
      </c>
      <c r="D106" s="2" t="s">
        <v>129</v>
      </c>
      <c r="E106" s="3" t="s">
        <v>614</v>
      </c>
      <c r="F106" s="3">
        <v>1.8031999999999999E-2</v>
      </c>
      <c r="G106" s="3">
        <v>0.14416400000000001</v>
      </c>
      <c r="H106" s="3">
        <v>0.39044800000000002</v>
      </c>
      <c r="I106" s="3">
        <v>0.49652399999999997</v>
      </c>
      <c r="J106" s="3">
        <v>0.50121599999999999</v>
      </c>
      <c r="K106" s="3">
        <v>0.61343759999999992</v>
      </c>
      <c r="L106" s="3">
        <v>0.58389639999999998</v>
      </c>
      <c r="M106" s="3">
        <v>0.62683279999999997</v>
      </c>
      <c r="N106" s="3">
        <v>0.68710751999999997</v>
      </c>
      <c r="O106" s="3">
        <v>0.47520759999999995</v>
      </c>
      <c r="P106" s="3">
        <v>2.6234407200000001</v>
      </c>
      <c r="Q106" s="3">
        <v>20.66221668</v>
      </c>
      <c r="R106" s="3">
        <v>0.94453439999999989</v>
      </c>
      <c r="S106" s="3">
        <v>1.21349756</v>
      </c>
      <c r="T106" s="3">
        <v>42.784905359999996</v>
      </c>
      <c r="U106" s="3">
        <v>2.1917759599999997</v>
      </c>
      <c r="V106" s="3">
        <v>3.5095147600000001</v>
      </c>
      <c r="W106" s="3">
        <v>4.4758387600000002</v>
      </c>
      <c r="X106" s="3">
        <v>5.6527680799999995</v>
      </c>
      <c r="Y106" s="3">
        <v>2.6701743599999999</v>
      </c>
      <c r="Z106" s="3"/>
      <c r="AA106" s="3"/>
      <c r="AB106" s="3"/>
      <c r="AC106" s="3"/>
      <c r="AD106" s="3"/>
    </row>
    <row r="107" spans="1:30">
      <c r="A107" s="85" t="str">
        <f t="shared" si="3"/>
        <v>Einfuhr_PF</v>
      </c>
      <c r="B107" s="2" t="str">
        <f t="shared" si="4"/>
        <v>Einfuhr</v>
      </c>
      <c r="C107" s="2" t="s">
        <v>611</v>
      </c>
      <c r="D107" s="2" t="s">
        <v>130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v>0.16</v>
      </c>
      <c r="S107" s="3">
        <v>0.7390000000000001</v>
      </c>
      <c r="T107" s="3">
        <v>0.79999999999999993</v>
      </c>
      <c r="U107" s="3">
        <v>0.72</v>
      </c>
      <c r="V107" s="3">
        <v>0.84</v>
      </c>
      <c r="W107" s="3">
        <v>1.22</v>
      </c>
      <c r="X107" s="3">
        <v>1.4</v>
      </c>
      <c r="Y107" s="3">
        <v>1.68</v>
      </c>
      <c r="Z107" s="3"/>
      <c r="AA107" s="3"/>
      <c r="AB107" s="3"/>
      <c r="AC107" s="3"/>
      <c r="AD107" s="3"/>
    </row>
    <row r="108" spans="1:30">
      <c r="A108" s="85" t="str">
        <f t="shared" si="3"/>
        <v>Einfuhr_PG</v>
      </c>
      <c r="B108" s="2" t="str">
        <f t="shared" si="4"/>
        <v>Einfuhr</v>
      </c>
      <c r="C108" s="2" t="s">
        <v>611</v>
      </c>
      <c r="D108" s="2" t="s">
        <v>131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>
        <v>2.0247359999999999E-2</v>
      </c>
      <c r="Q108" s="3">
        <v>2.0247359999999999E-2</v>
      </c>
      <c r="R108" s="3">
        <v>2.0255639999999998E-2</v>
      </c>
      <c r="S108" s="3">
        <v>6.0742080000000004E-2</v>
      </c>
      <c r="T108" s="3">
        <v>2.066136E-2</v>
      </c>
      <c r="U108" s="3">
        <v>2.0247359999999999E-2</v>
      </c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85" t="str">
        <f t="shared" si="3"/>
        <v>Einfuhr_PH</v>
      </c>
      <c r="B109" s="2" t="str">
        <f t="shared" si="4"/>
        <v>Einfuhr</v>
      </c>
      <c r="C109" s="2" t="s">
        <v>611</v>
      </c>
      <c r="D109" s="2" t="s">
        <v>132</v>
      </c>
      <c r="E109" s="3">
        <v>0.34405999999999998</v>
      </c>
      <c r="F109" s="3">
        <v>0.30599599999999999</v>
      </c>
      <c r="G109" s="3">
        <v>0.39354199999999995</v>
      </c>
      <c r="H109" s="3">
        <v>0.51847200000000004</v>
      </c>
      <c r="I109" s="3">
        <v>0.56933999999999996</v>
      </c>
      <c r="J109" s="3">
        <v>0.84530400000000006</v>
      </c>
      <c r="K109" s="3">
        <v>0.90217599999999998</v>
      </c>
      <c r="L109" s="3">
        <v>0.57263200000000003</v>
      </c>
      <c r="M109" s="3">
        <v>0.64608192000000009</v>
      </c>
      <c r="N109" s="3">
        <v>0.72909716000000002</v>
      </c>
      <c r="O109" s="3">
        <v>0.87515991999999998</v>
      </c>
      <c r="P109" s="3">
        <v>0.95700843999999985</v>
      </c>
      <c r="Q109" s="3">
        <v>0.99063436000000005</v>
      </c>
      <c r="R109" s="3">
        <v>1.1741942399999998</v>
      </c>
      <c r="S109" s="3">
        <v>1.2530045999999999</v>
      </c>
      <c r="T109" s="3">
        <v>1.2148559999999999</v>
      </c>
      <c r="U109" s="3">
        <v>1.2516310000000002</v>
      </c>
      <c r="V109" s="3">
        <v>1.1702101599999999</v>
      </c>
      <c r="W109" s="3">
        <v>1.4335023200000001</v>
      </c>
      <c r="X109" s="3">
        <v>1.4981921199999999</v>
      </c>
      <c r="Y109" s="3">
        <v>1.2041128000000001</v>
      </c>
      <c r="Z109" s="3"/>
      <c r="AA109" s="3"/>
      <c r="AB109" s="3"/>
      <c r="AC109" s="3"/>
      <c r="AD109" s="3"/>
    </row>
    <row r="110" spans="1:30">
      <c r="A110" s="85" t="str">
        <f t="shared" si="3"/>
        <v>Einfuhr_PK</v>
      </c>
      <c r="B110" s="2" t="str">
        <f t="shared" si="4"/>
        <v>Einfuhr</v>
      </c>
      <c r="C110" s="2" t="s">
        <v>611</v>
      </c>
      <c r="D110" s="2" t="s">
        <v>133</v>
      </c>
      <c r="E110" s="3">
        <v>2.7600000000000003E-3</v>
      </c>
      <c r="F110" s="3">
        <v>9.1159999999999991E-3</v>
      </c>
      <c r="G110" s="3">
        <v>1.4352E-2</v>
      </c>
      <c r="H110" s="3">
        <v>5.0679999999999996E-3</v>
      </c>
      <c r="I110" s="3">
        <v>7.1599999999999997E-3</v>
      </c>
      <c r="J110" s="3">
        <v>0.20666799999999999</v>
      </c>
      <c r="K110" s="3">
        <v>9.5367999999999994E-2</v>
      </c>
      <c r="L110" s="3">
        <v>7.5335999999999986E-2</v>
      </c>
      <c r="M110" s="3">
        <v>2.83314E-2</v>
      </c>
      <c r="N110" s="3">
        <v>1.8906000000000001E-3</v>
      </c>
      <c r="O110" s="3">
        <v>0.11081215999999999</v>
      </c>
      <c r="P110" s="3">
        <v>0.10064444</v>
      </c>
      <c r="Q110" s="3">
        <v>1.738584E-2</v>
      </c>
      <c r="R110" s="3">
        <v>2.9380959999999998E-2</v>
      </c>
      <c r="S110" s="3">
        <v>2.3731599999999999E-2</v>
      </c>
      <c r="T110" s="3">
        <v>3.038596E-2</v>
      </c>
      <c r="U110" s="3">
        <v>0.26984992000000002</v>
      </c>
      <c r="V110" s="3">
        <v>0.35724420000000001</v>
      </c>
      <c r="W110" s="3">
        <v>0.13599455999999999</v>
      </c>
      <c r="X110" s="3">
        <v>3.9495519999999999E-2</v>
      </c>
      <c r="Y110" s="3">
        <v>1.6294080000000002E-2</v>
      </c>
      <c r="Z110" s="3"/>
      <c r="AA110" s="3"/>
      <c r="AB110" s="3"/>
      <c r="AC110" s="3"/>
      <c r="AD110" s="3"/>
    </row>
    <row r="111" spans="1:30">
      <c r="A111" s="85" t="str">
        <f t="shared" si="3"/>
        <v>Einfuhr_PS</v>
      </c>
      <c r="B111" s="2" t="str">
        <f t="shared" si="4"/>
        <v>Einfuhr</v>
      </c>
      <c r="C111" s="2" t="s">
        <v>611</v>
      </c>
      <c r="D111" s="2" t="s">
        <v>134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>
        <v>1.12E-4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85" t="str">
        <f t="shared" si="3"/>
        <v>Einfuhr_PY</v>
      </c>
      <c r="B112" s="2" t="str">
        <f t="shared" si="4"/>
        <v>Einfuhr</v>
      </c>
      <c r="C112" s="2" t="s">
        <v>611</v>
      </c>
      <c r="D112" s="2" t="s">
        <v>135</v>
      </c>
      <c r="E112" s="3">
        <v>4.9706080000000004</v>
      </c>
      <c r="F112" s="3">
        <v>5.6985302799999999</v>
      </c>
      <c r="G112" s="3">
        <v>7.0846045599999998</v>
      </c>
      <c r="H112" s="3">
        <v>6.6562039999999998</v>
      </c>
      <c r="I112" s="3">
        <v>8.7629839999999994</v>
      </c>
      <c r="J112" s="3">
        <v>10.58371868</v>
      </c>
      <c r="K112" s="3">
        <v>15.691580160000001</v>
      </c>
      <c r="L112" s="3">
        <v>20.255692</v>
      </c>
      <c r="M112" s="3">
        <v>15.975374639999998</v>
      </c>
      <c r="N112" s="3">
        <v>12.387992359999998</v>
      </c>
      <c r="O112" s="3">
        <v>14.377837239999998</v>
      </c>
      <c r="P112" s="3">
        <v>14.854889119999999</v>
      </c>
      <c r="Q112" s="3">
        <v>8.2819226799999992</v>
      </c>
      <c r="R112" s="3">
        <v>14.700484920000001</v>
      </c>
      <c r="S112" s="3">
        <v>22.358808519999997</v>
      </c>
      <c r="T112" s="3">
        <v>34.556468960000004</v>
      </c>
      <c r="U112" s="3">
        <v>18.226270799999998</v>
      </c>
      <c r="V112" s="3">
        <v>29.857558839999996</v>
      </c>
      <c r="W112" s="3">
        <v>25.43031564</v>
      </c>
      <c r="X112" s="3">
        <v>11.34525272</v>
      </c>
      <c r="Y112" s="3">
        <v>12.120033639999999</v>
      </c>
      <c r="Z112" s="3"/>
      <c r="AA112" s="3"/>
      <c r="AB112" s="3"/>
      <c r="AC112" s="3"/>
      <c r="AD112" s="3"/>
    </row>
    <row r="113" spans="1:30">
      <c r="A113" s="85" t="str">
        <f t="shared" si="3"/>
        <v>Einfuhr_QA</v>
      </c>
      <c r="B113" s="2" t="str">
        <f t="shared" si="4"/>
        <v>Einfuhr</v>
      </c>
      <c r="C113" s="2" t="s">
        <v>611</v>
      </c>
      <c r="D113" s="2" t="s">
        <v>136</v>
      </c>
      <c r="E113" s="3"/>
      <c r="F113" s="3"/>
      <c r="G113" s="3"/>
      <c r="H113" s="3"/>
      <c r="I113" s="3"/>
      <c r="J113" s="3"/>
      <c r="K113" s="3"/>
      <c r="L113" s="3"/>
      <c r="M113" s="3">
        <v>3.2999999999999996E-5</v>
      </c>
      <c r="N113" s="3">
        <v>7.2000000000000002E-5</v>
      </c>
      <c r="O113" s="3"/>
      <c r="P113" s="3"/>
      <c r="Q113" s="3"/>
      <c r="R113" s="3"/>
      <c r="S113" s="3">
        <v>9.9999999999999991E-6</v>
      </c>
      <c r="T113" s="3"/>
      <c r="U113" s="3"/>
      <c r="V113" s="3"/>
      <c r="W113" s="3">
        <v>9.9999999999999995E-7</v>
      </c>
      <c r="X113" s="3"/>
      <c r="Y113" s="3"/>
      <c r="Z113" s="3"/>
      <c r="AA113" s="3"/>
      <c r="AB113" s="3"/>
      <c r="AC113" s="3"/>
      <c r="AD113" s="3"/>
    </row>
    <row r="114" spans="1:30">
      <c r="A114" s="85" t="str">
        <f t="shared" si="3"/>
        <v>Einfuhr_QW</v>
      </c>
      <c r="B114" s="2" t="str">
        <f t="shared" si="4"/>
        <v>Einfuhr</v>
      </c>
      <c r="C114" s="2" t="s">
        <v>611</v>
      </c>
      <c r="D114" s="2" t="s">
        <v>140</v>
      </c>
      <c r="E114" s="3">
        <v>0.70950000000000002</v>
      </c>
      <c r="F114" s="3">
        <v>3.2811919999999999</v>
      </c>
      <c r="G114" s="3">
        <v>9.9999999999999991E-5</v>
      </c>
      <c r="H114" s="3">
        <v>5.1053839999999999</v>
      </c>
      <c r="I114" s="3">
        <v>5.7599999999999991E-4</v>
      </c>
      <c r="J114" s="3">
        <v>4.1780000000000005E-2</v>
      </c>
      <c r="K114" s="3">
        <v>23.335872000000002</v>
      </c>
      <c r="L114" s="3">
        <v>0.27780000000000005</v>
      </c>
      <c r="M114" s="3">
        <v>4.4032399999999999E-2</v>
      </c>
      <c r="N114" s="3">
        <v>2.3727359999999999E-2</v>
      </c>
      <c r="O114" s="3">
        <v>1.44002108</v>
      </c>
      <c r="P114" s="3">
        <v>1.6832069999999999</v>
      </c>
      <c r="Q114" s="3">
        <v>0.65780100000000008</v>
      </c>
      <c r="R114" s="3">
        <v>5.1999999999999997E-5</v>
      </c>
      <c r="S114" s="3">
        <v>0.20775427999999999</v>
      </c>
      <c r="T114" s="3">
        <v>0.62362992000000006</v>
      </c>
      <c r="U114" s="3">
        <v>0.84456100000000001</v>
      </c>
      <c r="V114" s="3">
        <v>3.1921311600000002</v>
      </c>
      <c r="W114" s="3">
        <v>6.2522729999999997</v>
      </c>
      <c r="X114" s="3">
        <v>3.1516250000000001</v>
      </c>
      <c r="Y114" s="3">
        <v>2.676596</v>
      </c>
      <c r="Z114" s="3"/>
      <c r="AA114" s="3"/>
      <c r="AB114" s="3"/>
      <c r="AC114" s="3"/>
      <c r="AD114" s="3"/>
    </row>
    <row r="115" spans="1:30">
      <c r="A115" s="85" t="str">
        <f t="shared" si="3"/>
        <v>Einfuhr_QZ</v>
      </c>
      <c r="B115" s="2" t="str">
        <f t="shared" si="4"/>
        <v>Einfuhr</v>
      </c>
      <c r="C115" s="2" t="s">
        <v>611</v>
      </c>
      <c r="D115" s="2" t="s">
        <v>142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0.206701</v>
      </c>
      <c r="Q115" s="3">
        <v>3.0899999999999997E-2</v>
      </c>
      <c r="R115" s="3">
        <v>0.18951639999999997</v>
      </c>
      <c r="S115" s="3">
        <v>4.2041639999999998E-2</v>
      </c>
      <c r="T115" s="3">
        <v>0.57452004000000001</v>
      </c>
      <c r="U115" s="3">
        <v>7.7251959999999995E-2</v>
      </c>
      <c r="V115" s="3">
        <v>0.13824104000000001</v>
      </c>
      <c r="W115" s="3">
        <v>0.14644000000000001</v>
      </c>
      <c r="X115" s="3">
        <v>0.72832215999999994</v>
      </c>
      <c r="Y115" s="3">
        <v>0.85800299999999996</v>
      </c>
      <c r="Z115" s="3"/>
      <c r="AA115" s="3"/>
      <c r="AB115" s="3"/>
      <c r="AC115" s="3"/>
      <c r="AD115" s="3"/>
    </row>
    <row r="116" spans="1:30">
      <c r="A116" s="85" t="str">
        <f t="shared" si="3"/>
        <v>Einfuhr_RU</v>
      </c>
      <c r="B116" s="2" t="str">
        <f t="shared" si="4"/>
        <v>Einfuhr</v>
      </c>
      <c r="C116" s="2" t="s">
        <v>611</v>
      </c>
      <c r="D116" s="2" t="s">
        <v>143</v>
      </c>
      <c r="E116" s="3">
        <v>3.6172399999999999E-3</v>
      </c>
      <c r="F116" s="3">
        <v>1.146E-2</v>
      </c>
      <c r="G116" s="3">
        <v>0.376</v>
      </c>
      <c r="H116" s="3">
        <v>1.5553919999999999</v>
      </c>
      <c r="I116" s="3">
        <v>1.8889999999999998</v>
      </c>
      <c r="J116" s="3">
        <v>0.68869199999999997</v>
      </c>
      <c r="K116" s="3">
        <v>0.9849</v>
      </c>
      <c r="L116" s="3">
        <v>0.3881</v>
      </c>
      <c r="M116" s="3">
        <v>3.5865000000000001E-2</v>
      </c>
      <c r="N116" s="3">
        <v>1.6699999999999999E-4</v>
      </c>
      <c r="O116" s="3">
        <v>5.2490999999999996E-2</v>
      </c>
      <c r="P116" s="3">
        <v>2.5824E-2</v>
      </c>
      <c r="Q116" s="3">
        <v>9.4026799999999983E-3</v>
      </c>
      <c r="R116" s="3">
        <v>1.5658399999999998E-3</v>
      </c>
      <c r="S116" s="3">
        <v>2.7589999999999997E-3</v>
      </c>
      <c r="T116" s="3">
        <v>4.1440000000000001E-3</v>
      </c>
      <c r="U116" s="3">
        <v>3.3479999999999998E-3</v>
      </c>
      <c r="V116" s="3">
        <v>1.00968E-3</v>
      </c>
      <c r="W116" s="3">
        <v>6.0602E-3</v>
      </c>
      <c r="X116" s="3">
        <v>2.0239999999999998E-3</v>
      </c>
      <c r="Y116" s="3">
        <v>9.0572799999999992E-3</v>
      </c>
      <c r="Z116" s="3"/>
      <c r="AA116" s="3"/>
      <c r="AB116" s="3"/>
      <c r="AC116" s="3"/>
      <c r="AD116" s="3"/>
    </row>
    <row r="117" spans="1:30">
      <c r="A117" s="85" t="str">
        <f t="shared" si="3"/>
        <v>Einfuhr_RW</v>
      </c>
      <c r="B117" s="2" t="str">
        <f t="shared" si="4"/>
        <v>Einfuhr</v>
      </c>
      <c r="C117" s="2" t="s">
        <v>611</v>
      </c>
      <c r="D117" s="2" t="s">
        <v>221</v>
      </c>
      <c r="E117" s="3"/>
      <c r="F117" s="3"/>
      <c r="G117" s="3"/>
      <c r="H117" s="3"/>
      <c r="I117" s="3"/>
      <c r="J117" s="3"/>
      <c r="K117" s="3"/>
      <c r="L117" s="3" t="s">
        <v>614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85" t="str">
        <f t="shared" si="3"/>
        <v>Einfuhr_SA</v>
      </c>
      <c r="B118" s="2" t="str">
        <f t="shared" si="4"/>
        <v>Einfuhr</v>
      </c>
      <c r="C118" s="2" t="s">
        <v>611</v>
      </c>
      <c r="D118" s="2" t="s">
        <v>144</v>
      </c>
      <c r="E118" s="3">
        <v>9.2000000000000003E-4</v>
      </c>
      <c r="F118" s="3">
        <v>9.9999999999999991E-5</v>
      </c>
      <c r="G118" s="3">
        <v>4.4999000000000002</v>
      </c>
      <c r="H118" s="3">
        <v>4.8994999999999997</v>
      </c>
      <c r="I118" s="3">
        <v>2.4314999999999998</v>
      </c>
      <c r="J118" s="3">
        <v>3.1093999999999999</v>
      </c>
      <c r="K118" s="3">
        <v>5.5679999999999996</v>
      </c>
      <c r="L118" s="3">
        <v>3.1111999999999997</v>
      </c>
      <c r="M118" s="3">
        <v>0.94434099999999999</v>
      </c>
      <c r="N118" s="3">
        <v>1.8763649999999998</v>
      </c>
      <c r="O118" s="3">
        <v>3.113321</v>
      </c>
      <c r="P118" s="3">
        <v>0.305983</v>
      </c>
      <c r="Q118" s="3">
        <v>1.0609999999999999E-3</v>
      </c>
      <c r="R118" s="3">
        <v>1.0320406</v>
      </c>
      <c r="S118" s="3">
        <v>1.5999999999999999E-5</v>
      </c>
      <c r="T118" s="3">
        <v>7.6359999999999996E-3</v>
      </c>
      <c r="U118" s="3"/>
      <c r="V118" s="3">
        <v>0.11738999999999999</v>
      </c>
      <c r="W118" s="3">
        <v>2.4885342000000001</v>
      </c>
      <c r="X118" s="3">
        <v>0.25007199999999996</v>
      </c>
      <c r="Y118" s="3">
        <v>1.503649</v>
      </c>
      <c r="Z118" s="3"/>
      <c r="AA118" s="3"/>
      <c r="AB118" s="3"/>
      <c r="AC118" s="3"/>
      <c r="AD118" s="3"/>
    </row>
    <row r="119" spans="1:30">
      <c r="A119" s="85" t="str">
        <f t="shared" si="3"/>
        <v>Einfuhr_SD</v>
      </c>
      <c r="B119" s="2" t="str">
        <f t="shared" si="4"/>
        <v>Einfuhr</v>
      </c>
      <c r="C119" s="2" t="s">
        <v>611</v>
      </c>
      <c r="D119" s="2" t="s">
        <v>145</v>
      </c>
      <c r="E119" s="3">
        <v>15.457380000000001</v>
      </c>
      <c r="F119" s="3">
        <v>15.565019999999999</v>
      </c>
      <c r="G119" s="3">
        <v>1E-3</v>
      </c>
      <c r="H119" s="3">
        <v>15.939947999999999</v>
      </c>
      <c r="I119" s="3">
        <v>7.4999999999999997E-3</v>
      </c>
      <c r="J119" s="3"/>
      <c r="K119" s="3">
        <v>25.055384</v>
      </c>
      <c r="L119" s="3"/>
      <c r="M119" s="3"/>
      <c r="N119" s="3">
        <v>18.448391999999998</v>
      </c>
      <c r="O119" s="3">
        <v>38.231519999999996</v>
      </c>
      <c r="P119" s="3">
        <v>70.989028039999994</v>
      </c>
      <c r="Q119" s="3">
        <v>163.15612763999999</v>
      </c>
      <c r="R119" s="3">
        <v>185.52362239999999</v>
      </c>
      <c r="S119" s="3">
        <v>142.8500468</v>
      </c>
      <c r="T119" s="3">
        <v>27.460435999999998</v>
      </c>
      <c r="U119" s="3"/>
      <c r="V119" s="3"/>
      <c r="W119" s="3"/>
      <c r="X119" s="3"/>
      <c r="Y119" s="3">
        <v>3.0499999999999999E-4</v>
      </c>
      <c r="Z119" s="3"/>
      <c r="AA119" s="3"/>
      <c r="AB119" s="3"/>
      <c r="AC119" s="3"/>
      <c r="AD119" s="3"/>
    </row>
    <row r="120" spans="1:30">
      <c r="A120" s="85" t="str">
        <f t="shared" si="3"/>
        <v>Einfuhr_SG</v>
      </c>
      <c r="B120" s="2" t="str">
        <f t="shared" si="4"/>
        <v>Einfuhr</v>
      </c>
      <c r="C120" s="2" t="s">
        <v>611</v>
      </c>
      <c r="D120" s="2" t="s">
        <v>146</v>
      </c>
      <c r="E120" s="3"/>
      <c r="F120" s="3">
        <v>2.1119999999999997E-3</v>
      </c>
      <c r="G120" s="3">
        <v>4.0079999999999994E-3</v>
      </c>
      <c r="H120" s="3">
        <v>1.4484E-2</v>
      </c>
      <c r="I120" s="3">
        <v>1.1999999999999999E-3</v>
      </c>
      <c r="J120" s="3"/>
      <c r="K120" s="3"/>
      <c r="L120" s="3"/>
      <c r="M120" s="3">
        <v>6.8999999999999997E-4</v>
      </c>
      <c r="N120" s="3">
        <v>2.8249999999999998E-3</v>
      </c>
      <c r="O120" s="3">
        <v>1.1029999999999998E-3</v>
      </c>
      <c r="P120" s="3">
        <v>6.1404000000000005E-4</v>
      </c>
      <c r="Q120" s="3">
        <v>3.3635200000000001E-3</v>
      </c>
      <c r="R120" s="3">
        <v>3.2805199999999999E-3</v>
      </c>
      <c r="S120" s="3">
        <v>6.0899999999999995E-4</v>
      </c>
      <c r="T120" s="3">
        <v>1.6200000000000001E-4</v>
      </c>
      <c r="U120" s="3">
        <v>1.0559999999999999E-4</v>
      </c>
      <c r="V120" s="3">
        <v>0.25024539999999995</v>
      </c>
      <c r="W120" s="3">
        <v>0.10403383999999999</v>
      </c>
      <c r="X120" s="3">
        <v>5.7567999999999996E-4</v>
      </c>
      <c r="Y120" s="3">
        <v>5.7331999999999999E-4</v>
      </c>
      <c r="Z120" s="3"/>
      <c r="AA120" s="3"/>
      <c r="AB120" s="3"/>
      <c r="AC120" s="3"/>
      <c r="AD120" s="3"/>
    </row>
    <row r="121" spans="1:30">
      <c r="A121" s="85" t="str">
        <f t="shared" si="3"/>
        <v>Einfuhr_SL</v>
      </c>
      <c r="B121" s="2" t="str">
        <f t="shared" si="4"/>
        <v>Einfuhr</v>
      </c>
      <c r="C121" s="2" t="s">
        <v>611</v>
      </c>
      <c r="D121" s="2" t="s">
        <v>147</v>
      </c>
      <c r="E121" s="3">
        <v>0.123</v>
      </c>
      <c r="F121" s="3">
        <v>2.1999999999999999E-2</v>
      </c>
      <c r="G121" s="3"/>
      <c r="H121" s="3"/>
      <c r="I121" s="3">
        <v>5.161384</v>
      </c>
      <c r="J121" s="3">
        <v>6.3327280000000004</v>
      </c>
      <c r="K121" s="3">
        <v>6.3016319999999997</v>
      </c>
      <c r="L121" s="3">
        <v>4.3564759999999998</v>
      </c>
      <c r="M121" s="3">
        <v>4.1509111999999995</v>
      </c>
      <c r="N121" s="3">
        <v>1.6849999999999998</v>
      </c>
      <c r="O121" s="3">
        <v>3.4</v>
      </c>
      <c r="P121" s="3">
        <v>2.5995999999999997</v>
      </c>
      <c r="Q121" s="3"/>
      <c r="R121" s="3"/>
      <c r="S121" s="3"/>
      <c r="T121" s="3"/>
      <c r="U121" s="3"/>
      <c r="V121" s="3"/>
      <c r="W121" s="3"/>
      <c r="X121" s="3"/>
      <c r="Y121" s="3">
        <v>5.9799999999999997E-5</v>
      </c>
      <c r="Z121" s="3"/>
      <c r="AA121" s="3"/>
      <c r="AB121" s="3"/>
      <c r="AC121" s="3"/>
      <c r="AD121" s="3"/>
    </row>
    <row r="122" spans="1:30">
      <c r="A122" s="85" t="str">
        <f t="shared" si="3"/>
        <v>Einfuhr_SM</v>
      </c>
      <c r="B122" s="2" t="str">
        <f t="shared" si="4"/>
        <v>Einfuhr</v>
      </c>
      <c r="C122" s="2" t="s">
        <v>611</v>
      </c>
      <c r="D122" s="2" t="s">
        <v>148</v>
      </c>
      <c r="E122" s="3">
        <v>4.4999999999999996E-5</v>
      </c>
      <c r="F122" s="3">
        <v>3.1000000000000001E-5</v>
      </c>
      <c r="G122" s="3">
        <v>9.9999999999999991E-5</v>
      </c>
      <c r="H122" s="3"/>
      <c r="I122" s="3"/>
      <c r="J122" s="3"/>
      <c r="K122" s="3"/>
      <c r="L122" s="3" t="s">
        <v>614</v>
      </c>
      <c r="M122" s="3"/>
      <c r="N122" s="3"/>
      <c r="O122" s="3"/>
      <c r="P122" s="3"/>
      <c r="Q122" s="3">
        <v>9.9999999999999991E-5</v>
      </c>
      <c r="R122" s="3"/>
      <c r="S122" s="3"/>
      <c r="T122" s="3"/>
      <c r="U122" s="3">
        <v>3.5E-4</v>
      </c>
      <c r="V122" s="3">
        <v>1.42E-5</v>
      </c>
      <c r="W122" s="3">
        <v>7.9999999999999993E-5</v>
      </c>
      <c r="X122" s="3">
        <v>1.9999999999999998E-5</v>
      </c>
      <c r="Y122" s="3"/>
      <c r="Z122" s="3"/>
      <c r="AA122" s="3"/>
      <c r="AB122" s="3"/>
      <c r="AC122" s="3"/>
      <c r="AD122" s="3"/>
    </row>
    <row r="123" spans="1:30">
      <c r="A123" s="85" t="str">
        <f t="shared" si="3"/>
        <v>Einfuhr_SN</v>
      </c>
      <c r="B123" s="2" t="str">
        <f t="shared" si="4"/>
        <v>Einfuhr</v>
      </c>
      <c r="C123" s="2" t="s">
        <v>611</v>
      </c>
      <c r="D123" s="2" t="s">
        <v>149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9.9999999999999991E-5</v>
      </c>
      <c r="Q123" s="3"/>
      <c r="R123" s="3">
        <v>7.2300000000000001E-4</v>
      </c>
      <c r="S123" s="3">
        <v>1.2999999999999999E-3</v>
      </c>
      <c r="T123" s="3">
        <v>5.0199999999999995E-4</v>
      </c>
      <c r="U123" s="3">
        <v>6.7699999999999998E-4</v>
      </c>
      <c r="V123" s="3">
        <v>5.5999999999999995E-4</v>
      </c>
      <c r="W123" s="3">
        <v>4.7840000000000003E-5</v>
      </c>
      <c r="X123" s="3"/>
      <c r="Y123" s="3">
        <v>1.1999999999999999E-3</v>
      </c>
      <c r="Z123" s="3"/>
      <c r="AA123" s="3"/>
      <c r="AB123" s="3"/>
      <c r="AC123" s="3"/>
      <c r="AD123" s="3"/>
    </row>
    <row r="124" spans="1:30">
      <c r="A124" s="85" t="str">
        <f t="shared" si="3"/>
        <v>Einfuhr_SR</v>
      </c>
      <c r="B124" s="2" t="str">
        <f t="shared" si="4"/>
        <v>Einfuhr</v>
      </c>
      <c r="C124" s="2" t="s">
        <v>611</v>
      </c>
      <c r="D124" s="2" t="s">
        <v>150</v>
      </c>
      <c r="E124" s="3">
        <v>0.46</v>
      </c>
      <c r="F124" s="3"/>
      <c r="G124" s="3"/>
      <c r="H124" s="3"/>
      <c r="I124" s="3"/>
      <c r="J124" s="3"/>
      <c r="K124" s="3"/>
      <c r="L124" s="3"/>
      <c r="M124" s="3">
        <v>1.5785E-2</v>
      </c>
      <c r="N124" s="3">
        <v>2.0591399999999999E-2</v>
      </c>
      <c r="O124" s="3">
        <v>1.5557999999999999E-2</v>
      </c>
      <c r="P124" s="3">
        <v>1.431E-2</v>
      </c>
      <c r="Q124" s="3">
        <v>1.4674999999999999E-2</v>
      </c>
      <c r="R124" s="3">
        <v>1.0789999999999999E-2</v>
      </c>
      <c r="S124" s="3">
        <v>8.0299999999999989E-3</v>
      </c>
      <c r="T124" s="3">
        <v>6.0999999999999995E-3</v>
      </c>
      <c r="U124" s="3">
        <v>6.7499999999999999E-3</v>
      </c>
      <c r="V124" s="3">
        <v>5.3099999999999996E-3</v>
      </c>
      <c r="W124" s="3">
        <v>6.7139999999999995E-3</v>
      </c>
      <c r="X124" s="3">
        <v>6.5949999999999993E-3</v>
      </c>
      <c r="Y124" s="3">
        <v>6.0029999999999997E-3</v>
      </c>
      <c r="Z124" s="3"/>
      <c r="AA124" s="3"/>
      <c r="AB124" s="3"/>
      <c r="AC124" s="3"/>
      <c r="AD124" s="3"/>
    </row>
    <row r="125" spans="1:30">
      <c r="A125" s="85" t="str">
        <f t="shared" si="3"/>
        <v>Einfuhr_SV</v>
      </c>
      <c r="B125" s="2" t="str">
        <f t="shared" si="4"/>
        <v>Einfuhr</v>
      </c>
      <c r="C125" s="2" t="s">
        <v>611</v>
      </c>
      <c r="D125" s="2" t="s">
        <v>151</v>
      </c>
      <c r="E125" s="3">
        <v>2.3985319999999999</v>
      </c>
      <c r="F125" s="3">
        <v>2.3842719999999997</v>
      </c>
      <c r="G125" s="3">
        <v>37.285116000000002</v>
      </c>
      <c r="H125" s="3">
        <v>11.839756</v>
      </c>
      <c r="I125" s="3">
        <v>2.3496799999999998</v>
      </c>
      <c r="J125" s="3">
        <v>5.1787719999999995</v>
      </c>
      <c r="K125" s="3">
        <v>2.9666319999999997</v>
      </c>
      <c r="L125" s="3">
        <v>3.6533199999999999</v>
      </c>
      <c r="M125" s="3">
        <v>13.707999999999998</v>
      </c>
      <c r="N125" s="3">
        <v>25.738435200000001</v>
      </c>
      <c r="O125" s="3">
        <v>0.06</v>
      </c>
      <c r="P125" s="3">
        <v>4.1372999999999998</v>
      </c>
      <c r="Q125" s="3">
        <v>22.111591999999998</v>
      </c>
      <c r="R125" s="3">
        <v>27.252607480000002</v>
      </c>
      <c r="S125" s="3">
        <v>24.360679999999999</v>
      </c>
      <c r="T125" s="3">
        <v>25.945583999999997</v>
      </c>
      <c r="U125" s="3"/>
      <c r="V125" s="3">
        <v>23.698509999999999</v>
      </c>
      <c r="W125" s="3">
        <v>22.221364439999999</v>
      </c>
      <c r="X125" s="3">
        <v>19.635146239999997</v>
      </c>
      <c r="Y125" s="3">
        <v>34.97667568</v>
      </c>
      <c r="Z125" s="3"/>
      <c r="AA125" s="3"/>
      <c r="AB125" s="3"/>
      <c r="AC125" s="3"/>
      <c r="AD125" s="3"/>
    </row>
    <row r="126" spans="1:30">
      <c r="A126" s="85" t="str">
        <f t="shared" ref="A126:A144" si="5">CONCATENATE(B126,"_",D126)</f>
        <v>Einfuhr_SX</v>
      </c>
      <c r="B126" s="2" t="str">
        <f t="shared" ref="B126:B144" si="6">IF(C126="1","Einfuhr","Ausfuhr")</f>
        <v>Einfuhr</v>
      </c>
      <c r="C126" s="2" t="s">
        <v>611</v>
      </c>
      <c r="D126" s="2" t="s">
        <v>152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v>7.3399999999999995E-4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85" t="str">
        <f t="shared" si="5"/>
        <v>Einfuhr_SY</v>
      </c>
      <c r="B127" s="2" t="str">
        <f t="shared" si="6"/>
        <v>Einfuhr</v>
      </c>
      <c r="C127" s="2" t="s">
        <v>611</v>
      </c>
      <c r="D127" s="2" t="s">
        <v>153</v>
      </c>
      <c r="E127" s="3"/>
      <c r="F127" s="3"/>
      <c r="G127" s="3"/>
      <c r="H127" s="3"/>
      <c r="I127" s="3"/>
      <c r="J127" s="3"/>
      <c r="K127" s="3"/>
      <c r="L127" s="3">
        <v>0.49954999999999999</v>
      </c>
      <c r="M127" s="3">
        <v>0.110209</v>
      </c>
      <c r="N127" s="3">
        <v>3.3700000000000001E-4</v>
      </c>
      <c r="O127" s="3"/>
      <c r="P127" s="3"/>
      <c r="Q127" s="3">
        <v>3.3120000000000001E-5</v>
      </c>
      <c r="R127" s="3"/>
      <c r="S127" s="3">
        <v>1.2999999999999999E-4</v>
      </c>
      <c r="T127" s="3">
        <v>1.84E-4</v>
      </c>
      <c r="U127" s="3">
        <v>3.1703999999999999E-4</v>
      </c>
      <c r="V127" s="3"/>
      <c r="W127" s="3">
        <v>2.7229999999999997E-3</v>
      </c>
      <c r="X127" s="3">
        <v>1.9166399999999998E-3</v>
      </c>
      <c r="Y127" s="3">
        <v>4.3839999999999998E-4</v>
      </c>
      <c r="Z127" s="3"/>
      <c r="AA127" s="3"/>
      <c r="AB127" s="3"/>
      <c r="AC127" s="3"/>
      <c r="AD127" s="3"/>
    </row>
    <row r="128" spans="1:30">
      <c r="A128" s="85" t="str">
        <f t="shared" si="5"/>
        <v>Einfuhr_SZ</v>
      </c>
      <c r="B128" s="2" t="str">
        <f t="shared" si="6"/>
        <v>Einfuhr</v>
      </c>
      <c r="C128" s="2" t="s">
        <v>611</v>
      </c>
      <c r="D128" s="2" t="s">
        <v>154</v>
      </c>
      <c r="E128" s="3">
        <v>75.734123999999994</v>
      </c>
      <c r="F128" s="3">
        <v>78.219504000000001</v>
      </c>
      <c r="G128" s="3">
        <v>93.147567999999993</v>
      </c>
      <c r="H128" s="3">
        <v>86.826447999999999</v>
      </c>
      <c r="I128" s="3">
        <v>24.740611999999999</v>
      </c>
      <c r="J128" s="3">
        <v>86.641015999999993</v>
      </c>
      <c r="K128" s="3">
        <v>93.970284000000007</v>
      </c>
      <c r="L128" s="3">
        <v>114.87672800000001</v>
      </c>
      <c r="M128" s="3">
        <v>292.83017588000001</v>
      </c>
      <c r="N128" s="3">
        <v>259.75910856000002</v>
      </c>
      <c r="O128" s="3">
        <v>286.39428271999998</v>
      </c>
      <c r="P128" s="3">
        <v>327.53539192</v>
      </c>
      <c r="Q128" s="3">
        <v>189.46017499999999</v>
      </c>
      <c r="R128" s="3">
        <v>287.79292831999999</v>
      </c>
      <c r="S128" s="3">
        <v>91.836536960000004</v>
      </c>
      <c r="T128" s="3">
        <v>191.58499696000001</v>
      </c>
      <c r="U128" s="3">
        <v>11.39174468</v>
      </c>
      <c r="V128" s="3">
        <v>258.96616544</v>
      </c>
      <c r="W128" s="3">
        <v>158.88280319999998</v>
      </c>
      <c r="X128" s="3">
        <v>69.995938439999989</v>
      </c>
      <c r="Y128" s="3">
        <v>102.05369555999999</v>
      </c>
      <c r="Z128" s="3"/>
      <c r="AA128" s="3"/>
      <c r="AB128" s="3"/>
      <c r="AC128" s="3"/>
      <c r="AD128" s="3"/>
    </row>
    <row r="129" spans="1:30">
      <c r="A129" s="85" t="str">
        <f t="shared" si="5"/>
        <v>Einfuhr_TC</v>
      </c>
      <c r="B129" s="2" t="str">
        <f t="shared" si="6"/>
        <v>Einfuhr</v>
      </c>
      <c r="C129" s="2" t="s">
        <v>611</v>
      </c>
      <c r="D129" s="2" t="s">
        <v>155</v>
      </c>
      <c r="E129" s="3"/>
      <c r="F129" s="3"/>
      <c r="G129" s="3">
        <v>4.258</v>
      </c>
      <c r="H129" s="3">
        <v>9.1058000000000003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85" t="str">
        <f t="shared" si="5"/>
        <v>Einfuhr_TF</v>
      </c>
      <c r="B130" s="2" t="str">
        <f t="shared" si="6"/>
        <v>Einfuhr</v>
      </c>
      <c r="C130" s="2" t="s">
        <v>611</v>
      </c>
      <c r="D130" s="2" t="s">
        <v>156</v>
      </c>
      <c r="E130" s="3"/>
      <c r="F130" s="3">
        <v>3.6892000000000001E-2</v>
      </c>
      <c r="G130" s="3"/>
      <c r="H130" s="3"/>
      <c r="I130" s="3"/>
      <c r="J130" s="3"/>
      <c r="K130" s="3"/>
      <c r="L130" s="3">
        <v>2.1252E-2</v>
      </c>
      <c r="M130" s="3">
        <v>2.1252E-2</v>
      </c>
      <c r="N130" s="3"/>
      <c r="O130" s="3"/>
      <c r="P130" s="3"/>
      <c r="Q130" s="3"/>
      <c r="R130" s="3"/>
      <c r="S130" s="3"/>
      <c r="T130" s="3">
        <v>9.2E-5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85" t="str">
        <f t="shared" si="5"/>
        <v>Einfuhr_TG</v>
      </c>
      <c r="B131" s="2" t="str">
        <f t="shared" si="6"/>
        <v>Einfuhr</v>
      </c>
      <c r="C131" s="2" t="s">
        <v>611</v>
      </c>
      <c r="D131" s="2" t="s">
        <v>157</v>
      </c>
      <c r="E131" s="3"/>
      <c r="F131" s="3"/>
      <c r="G131" s="3"/>
      <c r="H131" s="3">
        <v>6.1370440000000004</v>
      </c>
      <c r="I131" s="3">
        <v>3.4844080000000002</v>
      </c>
      <c r="J131" s="3">
        <v>3.2550520000000001</v>
      </c>
      <c r="K131" s="3">
        <v>4.828068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>
        <v>6.0000000000000002E-6</v>
      </c>
      <c r="Y131" s="3">
        <v>3.0000000000000001E-6</v>
      </c>
      <c r="Z131" s="3"/>
      <c r="AA131" s="3"/>
      <c r="AB131" s="3"/>
      <c r="AC131" s="3"/>
      <c r="AD131" s="3"/>
    </row>
    <row r="132" spans="1:30">
      <c r="A132" s="85" t="str">
        <f t="shared" si="5"/>
        <v>Einfuhr_TH</v>
      </c>
      <c r="B132" s="2" t="str">
        <f t="shared" si="6"/>
        <v>Einfuhr</v>
      </c>
      <c r="C132" s="2" t="s">
        <v>611</v>
      </c>
      <c r="D132" s="2" t="s">
        <v>158</v>
      </c>
      <c r="E132" s="3">
        <v>2.0596952000000002</v>
      </c>
      <c r="F132" s="3">
        <v>36.809348199999995</v>
      </c>
      <c r="G132" s="3">
        <v>0.120729</v>
      </c>
      <c r="H132" s="3">
        <v>1.2501399999999998</v>
      </c>
      <c r="I132" s="3">
        <v>1.230005</v>
      </c>
      <c r="J132" s="3">
        <v>3.772608</v>
      </c>
      <c r="K132" s="3">
        <v>13.337024</v>
      </c>
      <c r="L132" s="3">
        <v>11.686871999999999</v>
      </c>
      <c r="M132" s="3">
        <v>6.6350593599999996</v>
      </c>
      <c r="N132" s="3">
        <v>16.72241584</v>
      </c>
      <c r="O132" s="3">
        <v>22.548079080000001</v>
      </c>
      <c r="P132" s="3">
        <v>24.397375759999999</v>
      </c>
      <c r="Q132" s="3">
        <v>5.1660338000000001</v>
      </c>
      <c r="R132" s="3">
        <v>10.7772358</v>
      </c>
      <c r="S132" s="3">
        <v>35.32648116</v>
      </c>
      <c r="T132" s="3">
        <v>34.939043720000001</v>
      </c>
      <c r="U132" s="3">
        <v>11.86955204</v>
      </c>
      <c r="V132" s="3">
        <v>11.015698159999999</v>
      </c>
      <c r="W132" s="3">
        <v>9.0909985199999994</v>
      </c>
      <c r="X132" s="3">
        <v>5.6130862399999994</v>
      </c>
      <c r="Y132" s="3">
        <v>6.087140999999999</v>
      </c>
      <c r="Z132" s="3"/>
      <c r="AA132" s="3"/>
      <c r="AB132" s="3"/>
      <c r="AC132" s="3"/>
      <c r="AD132" s="3"/>
    </row>
    <row r="133" spans="1:30">
      <c r="A133" s="85" t="str">
        <f t="shared" si="5"/>
        <v>Einfuhr_TL</v>
      </c>
      <c r="B133" s="2" t="str">
        <f t="shared" si="6"/>
        <v>Einfuhr</v>
      </c>
      <c r="C133" s="2" t="s">
        <v>611</v>
      </c>
      <c r="D133" s="2" t="s">
        <v>229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>
        <v>8.2799999999999993E-5</v>
      </c>
      <c r="Z133" s="3"/>
      <c r="AA133" s="3"/>
      <c r="AB133" s="3"/>
      <c r="AC133" s="3"/>
      <c r="AD133" s="3"/>
    </row>
    <row r="134" spans="1:30">
      <c r="A134" s="85" t="str">
        <f t="shared" si="5"/>
        <v>Einfuhr_TN</v>
      </c>
      <c r="B134" s="2" t="str">
        <f t="shared" si="6"/>
        <v>Einfuhr</v>
      </c>
      <c r="C134" s="2" t="s">
        <v>611</v>
      </c>
      <c r="D134" s="2" t="s">
        <v>159</v>
      </c>
      <c r="E134" s="3">
        <v>0.117852</v>
      </c>
      <c r="F134" s="3"/>
      <c r="G134" s="3"/>
      <c r="H134" s="3">
        <v>3.95E-2</v>
      </c>
      <c r="I134" s="3">
        <v>1.6999999999999999E-3</v>
      </c>
      <c r="J134" s="3"/>
      <c r="K134" s="3"/>
      <c r="L134" s="3">
        <v>0.100868</v>
      </c>
      <c r="M134" s="3">
        <v>6.0742080000000004E-2</v>
      </c>
      <c r="N134" s="3">
        <v>0.12852671999999998</v>
      </c>
      <c r="O134" s="3">
        <v>4.6091E-2</v>
      </c>
      <c r="P134" s="3">
        <v>2.024836E-2</v>
      </c>
      <c r="Q134" s="3">
        <v>2.0257359999999999E-2</v>
      </c>
      <c r="R134" s="3">
        <v>2.0357359999999998E-2</v>
      </c>
      <c r="S134" s="3">
        <v>2.8E-5</v>
      </c>
      <c r="T134" s="3">
        <v>2.1003359999999999E-2</v>
      </c>
      <c r="U134" s="3">
        <v>2.0245000000000003E-2</v>
      </c>
      <c r="V134" s="3"/>
      <c r="W134" s="3">
        <v>3.5999999999999997E-4</v>
      </c>
      <c r="X134" s="3">
        <v>5.1975999999999994E-2</v>
      </c>
      <c r="Y134" s="3">
        <v>1.0119999999999999E-4</v>
      </c>
      <c r="Z134" s="3"/>
      <c r="AA134" s="3"/>
      <c r="AB134" s="3"/>
      <c r="AC134" s="3"/>
      <c r="AD134" s="3"/>
    </row>
    <row r="135" spans="1:30">
      <c r="A135" s="85" t="str">
        <f t="shared" si="5"/>
        <v>Einfuhr_TR</v>
      </c>
      <c r="B135" s="2" t="str">
        <f t="shared" si="6"/>
        <v>Einfuhr</v>
      </c>
      <c r="C135" s="2" t="s">
        <v>611</v>
      </c>
      <c r="D135" s="2" t="s">
        <v>160</v>
      </c>
      <c r="E135" s="3">
        <v>1.0478229999999999</v>
      </c>
      <c r="F135" s="3">
        <v>1.2397338399999998</v>
      </c>
      <c r="G135" s="3">
        <v>4.69362236</v>
      </c>
      <c r="H135" s="3">
        <v>6.7500140000000002</v>
      </c>
      <c r="I135" s="3">
        <v>2.5018379999999998</v>
      </c>
      <c r="J135" s="3">
        <v>0.78230299999999997</v>
      </c>
      <c r="K135" s="3">
        <v>1.3256E-2</v>
      </c>
      <c r="L135" s="3">
        <v>9.0559999999999998E-3</v>
      </c>
      <c r="M135" s="3">
        <v>7.1188799999999993E-3</v>
      </c>
      <c r="N135" s="3">
        <v>1.4718E-2</v>
      </c>
      <c r="O135" s="3">
        <v>0.10071803999999999</v>
      </c>
      <c r="P135" s="3">
        <v>0.49168135999999996</v>
      </c>
      <c r="Q135" s="3">
        <v>1.3924999999999998E-2</v>
      </c>
      <c r="R135" s="3">
        <v>1.5118039999999999E-2</v>
      </c>
      <c r="S135" s="3">
        <v>1.8662239999999997E-2</v>
      </c>
      <c r="T135" s="3">
        <v>1.8103959999999999E-2</v>
      </c>
      <c r="U135" s="3">
        <v>1.7342999999999997E-2</v>
      </c>
      <c r="V135" s="3">
        <v>0.50661287999999993</v>
      </c>
      <c r="W135" s="3">
        <v>4.2535079999999996E-2</v>
      </c>
      <c r="X135" s="3">
        <v>3.0870839999999997E-2</v>
      </c>
      <c r="Y135" s="3">
        <v>2.0048319999999998E-2</v>
      </c>
      <c r="Z135" s="3"/>
      <c r="AA135" s="3"/>
      <c r="AB135" s="3"/>
      <c r="AC135" s="3"/>
      <c r="AD135" s="3"/>
    </row>
    <row r="136" spans="1:30">
      <c r="A136" s="85" t="str">
        <f t="shared" si="5"/>
        <v>Einfuhr_TT</v>
      </c>
      <c r="B136" s="2" t="str">
        <f t="shared" si="6"/>
        <v>Einfuhr</v>
      </c>
      <c r="C136" s="2" t="s">
        <v>611</v>
      </c>
      <c r="D136" s="2" t="s">
        <v>161</v>
      </c>
      <c r="E136" s="3">
        <v>6.158112</v>
      </c>
      <c r="F136" s="3"/>
      <c r="G136" s="3"/>
      <c r="H136" s="3">
        <v>0.17019999999999999</v>
      </c>
      <c r="I136" s="3">
        <v>0.112</v>
      </c>
      <c r="J136" s="3">
        <v>9.2000000000000003E-4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>
        <v>7.7300000000000003E-4</v>
      </c>
      <c r="Z136" s="3"/>
      <c r="AA136" s="3"/>
      <c r="AB136" s="3"/>
      <c r="AC136" s="3"/>
      <c r="AD136" s="3"/>
    </row>
    <row r="137" spans="1:30">
      <c r="A137" s="85" t="str">
        <f t="shared" si="5"/>
        <v>Einfuhr_TW</v>
      </c>
      <c r="B137" s="2" t="str">
        <f t="shared" si="6"/>
        <v>Einfuhr</v>
      </c>
      <c r="C137" s="2" t="s">
        <v>611</v>
      </c>
      <c r="D137" s="2" t="s">
        <v>162</v>
      </c>
      <c r="E137" s="3">
        <v>2.3599999999999999E-4</v>
      </c>
      <c r="F137" s="3">
        <v>1.5799999999999999E-4</v>
      </c>
      <c r="G137" s="3">
        <v>4.4999999999999996E-5</v>
      </c>
      <c r="H137" s="3"/>
      <c r="I137" s="3">
        <v>2E-3</v>
      </c>
      <c r="J137" s="3">
        <v>0.32500000000000001</v>
      </c>
      <c r="K137" s="3" t="s">
        <v>614</v>
      </c>
      <c r="L137" s="3">
        <v>1.3960000000000001E-3</v>
      </c>
      <c r="M137" s="3">
        <v>1.8615999999999999E-3</v>
      </c>
      <c r="N137" s="3">
        <v>8.4180399999999999E-3</v>
      </c>
      <c r="O137" s="3">
        <v>5.25196E-3</v>
      </c>
      <c r="P137" s="3">
        <v>1.1983840000000001E-2</v>
      </c>
      <c r="Q137" s="3">
        <v>1.1507199999999999E-2</v>
      </c>
      <c r="R137" s="3">
        <v>8.3560800000000001E-3</v>
      </c>
      <c r="S137" s="3">
        <v>1.355292E-2</v>
      </c>
      <c r="T137" s="3">
        <v>9.2738400000000002E-3</v>
      </c>
      <c r="U137" s="3">
        <v>1.795004E-2</v>
      </c>
      <c r="V137" s="3">
        <v>1.959704E-2</v>
      </c>
      <c r="W137" s="3">
        <v>4.8052520000000001E-2</v>
      </c>
      <c r="X137" s="3">
        <v>0.14161108</v>
      </c>
      <c r="Y137" s="3">
        <v>8.4569720000000001E-2</v>
      </c>
      <c r="Z137" s="3"/>
      <c r="AA137" s="3"/>
      <c r="AB137" s="3"/>
      <c r="AC137" s="3"/>
      <c r="AD137" s="3"/>
    </row>
    <row r="138" spans="1:30">
      <c r="A138" s="85" t="str">
        <f t="shared" si="5"/>
        <v>Einfuhr_TZ</v>
      </c>
      <c r="B138" s="2" t="str">
        <f t="shared" si="6"/>
        <v>Einfuhr</v>
      </c>
      <c r="C138" s="2" t="s">
        <v>611</v>
      </c>
      <c r="D138" s="2" t="s">
        <v>163</v>
      </c>
      <c r="E138" s="3"/>
      <c r="F138" s="3"/>
      <c r="G138" s="3"/>
      <c r="H138" s="3"/>
      <c r="I138" s="3"/>
      <c r="J138" s="3">
        <v>8.2595760000000009</v>
      </c>
      <c r="K138" s="3">
        <v>30.145456000000003</v>
      </c>
      <c r="L138" s="3">
        <v>2.0240000000000001E-2</v>
      </c>
      <c r="M138" s="3"/>
      <c r="N138" s="3"/>
      <c r="O138" s="3">
        <v>2.3E-5</v>
      </c>
      <c r="P138" s="3">
        <v>27.286114399999999</v>
      </c>
      <c r="Q138" s="3"/>
      <c r="R138" s="3"/>
      <c r="S138" s="3"/>
      <c r="T138" s="3"/>
      <c r="U138" s="3">
        <v>4.1032000000000004E-4</v>
      </c>
      <c r="V138" s="3">
        <v>3.9999999999999998E-6</v>
      </c>
      <c r="W138" s="3"/>
      <c r="X138" s="3"/>
      <c r="Y138" s="3">
        <v>1.8296E-3</v>
      </c>
      <c r="Z138" s="3"/>
      <c r="AA138" s="3"/>
      <c r="AB138" s="3"/>
      <c r="AC138" s="3"/>
      <c r="AD138" s="3"/>
    </row>
    <row r="139" spans="1:30">
      <c r="A139" s="85" t="str">
        <f t="shared" si="5"/>
        <v>Einfuhr_UA</v>
      </c>
      <c r="B139" s="2" t="str">
        <f t="shared" si="6"/>
        <v>Einfuhr</v>
      </c>
      <c r="C139" s="2" t="s">
        <v>611</v>
      </c>
      <c r="D139" s="2" t="s">
        <v>164</v>
      </c>
      <c r="E139" s="3">
        <v>6.5557999999999991E-2</v>
      </c>
      <c r="F139" s="3">
        <v>3.932156</v>
      </c>
      <c r="G139" s="3">
        <v>0.26752100000000001</v>
      </c>
      <c r="H139" s="3">
        <v>2.3800000000000002E-2</v>
      </c>
      <c r="I139" s="3">
        <v>3.9999999999999996E-4</v>
      </c>
      <c r="J139" s="3">
        <v>2.9999999999999997E-4</v>
      </c>
      <c r="K139" s="3"/>
      <c r="L139" s="3">
        <v>1.164984</v>
      </c>
      <c r="M139" s="3"/>
      <c r="N139" s="3">
        <v>3.4600000000000001E-5</v>
      </c>
      <c r="O139" s="3">
        <v>0.44851200000000002</v>
      </c>
      <c r="P139" s="3">
        <v>2.1919</v>
      </c>
      <c r="Q139" s="3">
        <v>0.42209999999999998</v>
      </c>
      <c r="R139" s="3">
        <v>19.089986</v>
      </c>
      <c r="S139" s="3">
        <v>24.534291999999997</v>
      </c>
      <c r="T139" s="3">
        <v>22.667265</v>
      </c>
      <c r="U139" s="3">
        <v>2.6677740000000001</v>
      </c>
      <c r="V139" s="3">
        <v>41.495643999999999</v>
      </c>
      <c r="W139" s="3">
        <v>19.995578999999999</v>
      </c>
      <c r="X139" s="3">
        <v>9.4036919999999995</v>
      </c>
      <c r="Y139" s="3">
        <v>40.313901999999999</v>
      </c>
      <c r="Z139" s="3"/>
      <c r="AA139" s="3"/>
      <c r="AB139" s="3"/>
      <c r="AC139" s="3"/>
      <c r="AD139" s="3"/>
    </row>
    <row r="140" spans="1:30">
      <c r="A140" s="85" t="str">
        <f t="shared" si="5"/>
        <v>Einfuhr_UG</v>
      </c>
      <c r="B140" s="2" t="str">
        <f t="shared" si="6"/>
        <v>Einfuhr</v>
      </c>
      <c r="C140" s="2" t="s">
        <v>611</v>
      </c>
      <c r="D140" s="2" t="s">
        <v>165</v>
      </c>
      <c r="E140" s="3"/>
      <c r="F140" s="3"/>
      <c r="G140" s="3"/>
      <c r="H140" s="3"/>
      <c r="I140" s="3"/>
      <c r="J140" s="3"/>
      <c r="K140" s="3">
        <v>9.9999999999999991E-5</v>
      </c>
      <c r="L140" s="3"/>
      <c r="M140" s="3"/>
      <c r="N140" s="3">
        <v>8.5892999999999997</v>
      </c>
      <c r="O140" s="3">
        <v>0.39937499999999998</v>
      </c>
      <c r="P140" s="3">
        <v>6.8999999999999992E-2</v>
      </c>
      <c r="Q140" s="3"/>
      <c r="R140" s="3"/>
      <c r="S140" s="3">
        <v>2.7600000000000003E-6</v>
      </c>
      <c r="T140" s="3"/>
      <c r="U140" s="3">
        <v>2.5732400000000001E-3</v>
      </c>
      <c r="V140" s="3">
        <v>8.0499999999999999E-3</v>
      </c>
      <c r="W140" s="3">
        <v>3.6738359999999998E-2</v>
      </c>
      <c r="X140" s="3">
        <v>0.60960276000000002</v>
      </c>
      <c r="Y140" s="3">
        <v>0.31560964000000002</v>
      </c>
      <c r="Z140" s="3"/>
      <c r="AA140" s="3"/>
      <c r="AB140" s="3"/>
      <c r="AC140" s="3"/>
      <c r="AD140" s="3"/>
    </row>
    <row r="141" spans="1:30">
      <c r="A141" s="85" t="str">
        <f t="shared" si="5"/>
        <v>Einfuhr_US</v>
      </c>
      <c r="B141" s="2" t="str">
        <f t="shared" si="6"/>
        <v>Einfuhr</v>
      </c>
      <c r="C141" s="2" t="s">
        <v>611</v>
      </c>
      <c r="D141" s="2" t="s">
        <v>35</v>
      </c>
      <c r="E141" s="3">
        <v>2.5955881999999999</v>
      </c>
      <c r="F141" s="3">
        <v>2.0313911199999999</v>
      </c>
      <c r="G141" s="3">
        <v>1.86943864</v>
      </c>
      <c r="H141" s="3">
        <v>1.8169629999999999</v>
      </c>
      <c r="I141" s="3">
        <v>1.878266</v>
      </c>
      <c r="J141" s="3">
        <v>2.6973739999999999</v>
      </c>
      <c r="K141" s="3">
        <v>2.5544422</v>
      </c>
      <c r="L141" s="3">
        <v>2.2991129999999997</v>
      </c>
      <c r="M141" s="3">
        <v>2.2646398400000001</v>
      </c>
      <c r="N141" s="3">
        <v>2.4634388399999998</v>
      </c>
      <c r="O141" s="3">
        <v>3.0049402000000001</v>
      </c>
      <c r="P141" s="3">
        <v>7.9430990799999996</v>
      </c>
      <c r="Q141" s="3">
        <v>1.9085641999999998</v>
      </c>
      <c r="R141" s="3">
        <v>2.9234614799999998</v>
      </c>
      <c r="S141" s="3">
        <v>3.6721925199999998</v>
      </c>
      <c r="T141" s="3">
        <v>4.3360296800000002</v>
      </c>
      <c r="U141" s="3">
        <v>3.18325748</v>
      </c>
      <c r="V141" s="3">
        <v>4.1131616399999995</v>
      </c>
      <c r="W141" s="3">
        <v>2.8894403999999998</v>
      </c>
      <c r="X141" s="3">
        <v>2.6053184399999996</v>
      </c>
      <c r="Y141" s="3">
        <v>3.5189601599999998</v>
      </c>
      <c r="Z141" s="3"/>
      <c r="AA141" s="3"/>
      <c r="AB141" s="3"/>
      <c r="AC141" s="3"/>
      <c r="AD141" s="3"/>
    </row>
    <row r="142" spans="1:30">
      <c r="A142" s="85" t="str">
        <f t="shared" si="5"/>
        <v>Einfuhr_UY</v>
      </c>
      <c r="B142" s="2" t="str">
        <f t="shared" si="6"/>
        <v>Einfuhr</v>
      </c>
      <c r="C142" s="2" t="s">
        <v>611</v>
      </c>
      <c r="D142" s="2" t="s">
        <v>166</v>
      </c>
      <c r="E142" s="3">
        <v>2.4E-2</v>
      </c>
      <c r="F142" s="3"/>
      <c r="G142" s="3"/>
      <c r="H142" s="3"/>
      <c r="I142" s="3"/>
      <c r="J142" s="3"/>
      <c r="K142" s="3"/>
      <c r="L142" s="3">
        <v>0.13</v>
      </c>
      <c r="M142" s="3"/>
      <c r="N142" s="3"/>
      <c r="O142" s="3"/>
      <c r="P142" s="3">
        <v>0.26</v>
      </c>
      <c r="Q142" s="3"/>
      <c r="R142" s="3"/>
      <c r="S142" s="3"/>
      <c r="T142" s="3">
        <v>6.9999999999999999E-6</v>
      </c>
      <c r="U142" s="3"/>
      <c r="V142" s="3"/>
      <c r="W142" s="3"/>
      <c r="X142" s="3">
        <v>1.4800000000000001E-5</v>
      </c>
      <c r="Y142" s="3"/>
      <c r="Z142" s="3"/>
      <c r="AA142" s="3"/>
      <c r="AB142" s="3"/>
      <c r="AC142" s="3"/>
      <c r="AD142" s="3"/>
    </row>
    <row r="143" spans="1:30">
      <c r="A143" s="85" t="str">
        <f t="shared" si="5"/>
        <v>Einfuhr_UZ</v>
      </c>
      <c r="B143" s="2" t="str">
        <f t="shared" si="6"/>
        <v>Einfuhr</v>
      </c>
      <c r="C143" s="2" t="s">
        <v>611</v>
      </c>
      <c r="D143" s="2" t="s">
        <v>167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>
        <v>3.0000000000000001E-3</v>
      </c>
      <c r="U143" s="3"/>
      <c r="V143" s="3"/>
      <c r="W143" s="3"/>
      <c r="X143" s="3">
        <v>1.1E-5</v>
      </c>
      <c r="Y143" s="3"/>
      <c r="Z143" s="3"/>
      <c r="AA143" s="3"/>
      <c r="AB143" s="3"/>
      <c r="AC143" s="3"/>
      <c r="AD143" s="3"/>
    </row>
    <row r="144" spans="1:30">
      <c r="A144" s="85" t="str">
        <f t="shared" si="5"/>
        <v>Einfuhr_VE</v>
      </c>
      <c r="B144" s="2" t="str">
        <f t="shared" si="6"/>
        <v>Einfuhr</v>
      </c>
      <c r="C144" s="2" t="s">
        <v>611</v>
      </c>
      <c r="D144" s="2" t="s">
        <v>168</v>
      </c>
      <c r="E144" s="3">
        <v>1.9999999999999998E-4</v>
      </c>
      <c r="F144" s="3"/>
      <c r="G144" s="3">
        <v>9.9999999999999991E-5</v>
      </c>
      <c r="H144" s="3">
        <v>1.9999999999999998E-4</v>
      </c>
      <c r="I144" s="3">
        <v>1.9999999999999998E-4</v>
      </c>
      <c r="J144" s="3"/>
      <c r="K144" s="3"/>
      <c r="L144" s="3">
        <v>5.0000000000000001E-4</v>
      </c>
      <c r="M144" s="3"/>
      <c r="N144" s="3"/>
      <c r="O144" s="3"/>
      <c r="P144" s="3"/>
      <c r="Q144" s="3"/>
      <c r="R144" s="3"/>
      <c r="S144" s="3" t="s">
        <v>614</v>
      </c>
      <c r="T144" s="3">
        <v>3.5199999999999999E-4</v>
      </c>
      <c r="U144" s="3">
        <v>9.9999999999999995E-7</v>
      </c>
      <c r="V144" s="3">
        <v>9.1999999999999998E-7</v>
      </c>
      <c r="W144" s="3" t="s">
        <v>614</v>
      </c>
      <c r="X144" s="3"/>
      <c r="Y144" s="3"/>
      <c r="Z144" s="3"/>
      <c r="AA144" s="3"/>
      <c r="AB144" s="3"/>
      <c r="AC144" s="3"/>
      <c r="AD144" s="3"/>
    </row>
    <row r="145" spans="1:30">
      <c r="A145" s="85" t="str">
        <f t="shared" si="3"/>
        <v>Einfuhr_VI</v>
      </c>
      <c r="B145" s="2" t="str">
        <f t="shared" si="4"/>
        <v>Einfuhr</v>
      </c>
      <c r="C145" s="2" t="s">
        <v>611</v>
      </c>
      <c r="D145" s="2" t="s">
        <v>169</v>
      </c>
      <c r="E145" s="3"/>
      <c r="F145" s="3"/>
      <c r="G145" s="3"/>
      <c r="H145" s="3">
        <v>2.4E-2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85" t="str">
        <f t="shared" si="3"/>
        <v>Einfuhr_VN</v>
      </c>
      <c r="B146" s="2" t="str">
        <f t="shared" si="4"/>
        <v>Einfuhr</v>
      </c>
      <c r="C146" s="2" t="s">
        <v>611</v>
      </c>
      <c r="D146" s="2" t="s">
        <v>170</v>
      </c>
      <c r="E146" s="3">
        <v>3.1959999999999996E-4</v>
      </c>
      <c r="F146" s="3">
        <v>1.5519999999999998E-4</v>
      </c>
      <c r="G146" s="3">
        <v>9.9999999999999991E-5</v>
      </c>
      <c r="H146" s="3">
        <v>3.8400000000000001E-4</v>
      </c>
      <c r="I146" s="3">
        <v>1.84E-4</v>
      </c>
      <c r="J146" s="3">
        <v>2.7517079999999999E-2</v>
      </c>
      <c r="K146" s="3">
        <v>6.9199999999999991E-4</v>
      </c>
      <c r="L146" s="3">
        <v>4.7599999999999997E-4</v>
      </c>
      <c r="M146" s="3">
        <v>1.3269999999999998E-3</v>
      </c>
      <c r="N146" s="3">
        <v>2.9005599999999999E-3</v>
      </c>
      <c r="O146" s="3">
        <v>9.2099999999999994E-4</v>
      </c>
      <c r="P146" s="3">
        <v>3.5119999999999999E-3</v>
      </c>
      <c r="Q146" s="3">
        <v>9.122289799999999</v>
      </c>
      <c r="R146" s="3">
        <v>2.0709600000000002E-3</v>
      </c>
      <c r="S146" s="3">
        <v>1.1040799999999999E-3</v>
      </c>
      <c r="T146" s="3">
        <v>1.4341999999999998E-3</v>
      </c>
      <c r="U146" s="3">
        <v>1.85272E-3</v>
      </c>
      <c r="V146" s="3">
        <v>0.10768968</v>
      </c>
      <c r="W146" s="3">
        <v>9.5594159999999997E-2</v>
      </c>
      <c r="X146" s="3">
        <v>0.19841748000000001</v>
      </c>
      <c r="Y146" s="3">
        <v>6.1926400000000001E-3</v>
      </c>
      <c r="Z146" s="3"/>
      <c r="AA146" s="3"/>
      <c r="AB146" s="3"/>
      <c r="AC146" s="3"/>
      <c r="AD146" s="3"/>
    </row>
    <row r="147" spans="1:30">
      <c r="A147" s="85" t="str">
        <f t="shared" si="3"/>
        <v>Einfuhr_XC</v>
      </c>
      <c r="B147" s="2" t="str">
        <f t="shared" si="4"/>
        <v>Einfuhr</v>
      </c>
      <c r="C147" s="2" t="s">
        <v>611</v>
      </c>
      <c r="D147" s="2" t="s">
        <v>171</v>
      </c>
      <c r="E147" s="3"/>
      <c r="F147" s="3"/>
      <c r="G147" s="3"/>
      <c r="H147" s="3">
        <v>0.29719999999999996</v>
      </c>
      <c r="I147" s="3"/>
      <c r="J147" s="3">
        <v>0.02</v>
      </c>
      <c r="K147" s="3">
        <v>2.4E-2</v>
      </c>
      <c r="L147" s="3">
        <v>0.30049999999999999</v>
      </c>
      <c r="M147" s="3"/>
      <c r="N147" s="3"/>
      <c r="O147" s="3"/>
      <c r="P147" s="3"/>
      <c r="Q147" s="3"/>
      <c r="R147" s="3">
        <v>3.5E-4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85" t="str">
        <f t="shared" si="3"/>
        <v>Einfuhr_XK</v>
      </c>
      <c r="B148" s="2" t="str">
        <f t="shared" si="4"/>
        <v>Einfuhr</v>
      </c>
      <c r="C148" s="2" t="s">
        <v>611</v>
      </c>
      <c r="D148" s="2" t="s">
        <v>238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>
        <v>2.0999999999999999E-5</v>
      </c>
      <c r="Y148" s="3">
        <v>4.8699999999999997E-4</v>
      </c>
      <c r="Z148" s="3"/>
      <c r="AA148" s="3"/>
      <c r="AB148" s="3"/>
      <c r="AC148" s="3"/>
      <c r="AD148" s="3"/>
    </row>
    <row r="149" spans="1:30">
      <c r="A149" s="85" t="str">
        <f t="shared" si="3"/>
        <v>Einfuhr_XM</v>
      </c>
      <c r="B149" s="2" t="str">
        <f t="shared" si="4"/>
        <v>Einfuhr</v>
      </c>
      <c r="C149" s="2" t="s">
        <v>611</v>
      </c>
      <c r="D149" s="2" t="s">
        <v>172</v>
      </c>
      <c r="E149" s="3"/>
      <c r="F149" s="3"/>
      <c r="G149" s="3"/>
      <c r="H149" s="3">
        <v>0.14399999999999999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85" t="str">
        <f>CONCATENATE(B150,"_",D150)</f>
        <v>Einfuhr_XS</v>
      </c>
      <c r="B150" s="2" t="str">
        <f>IF(C150="1","Einfuhr","Ausfuhr")</f>
        <v>Einfuhr</v>
      </c>
      <c r="C150" s="2" t="s">
        <v>611</v>
      </c>
      <c r="D150" s="2" t="s">
        <v>173</v>
      </c>
      <c r="E150" s="3"/>
      <c r="F150" s="3"/>
      <c r="G150" s="3"/>
      <c r="H150" s="3">
        <v>87.846499999999992</v>
      </c>
      <c r="I150" s="3">
        <v>179.39939999999999</v>
      </c>
      <c r="J150" s="3">
        <v>219.84756099999998</v>
      </c>
      <c r="K150" s="3">
        <v>176.70113499999999</v>
      </c>
      <c r="L150" s="3">
        <v>176.05182499999998</v>
      </c>
      <c r="M150" s="3">
        <v>181.31033499999998</v>
      </c>
      <c r="N150" s="3">
        <v>178.567689</v>
      </c>
      <c r="O150" s="3">
        <v>182.11345199999997</v>
      </c>
      <c r="P150" s="3">
        <v>178.55268099999998</v>
      </c>
      <c r="Q150" s="3">
        <v>175.27241699999999</v>
      </c>
      <c r="R150" s="3">
        <v>165.23420899999999</v>
      </c>
      <c r="S150" s="3">
        <v>169.21715080000001</v>
      </c>
      <c r="T150" s="3">
        <v>163.079564</v>
      </c>
      <c r="U150" s="3">
        <v>29.372811120000001</v>
      </c>
      <c r="V150" s="3">
        <v>93.972532000000001</v>
      </c>
      <c r="W150" s="3">
        <v>62.190514</v>
      </c>
      <c r="X150" s="3">
        <v>138.80800943999998</v>
      </c>
      <c r="Y150" s="3">
        <v>99.915068559999995</v>
      </c>
      <c r="Z150" s="3"/>
      <c r="AA150" s="3"/>
      <c r="AB150" s="3"/>
      <c r="AC150" s="3"/>
      <c r="AD150" s="3"/>
    </row>
    <row r="151" spans="1:30">
      <c r="A151" s="85" t="str">
        <f>CONCATENATE(B151,"_",D151)</f>
        <v>Einfuhr_YE</v>
      </c>
      <c r="B151" s="2" t="str">
        <f>IF(C151="1","Einfuhr","Ausfuhr")</f>
        <v>Einfuhr</v>
      </c>
      <c r="C151" s="2" t="s">
        <v>611</v>
      </c>
      <c r="D151" s="2" t="s">
        <v>242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>
        <v>9.9999999999999995E-7</v>
      </c>
      <c r="U151" s="3"/>
      <c r="V151" s="3"/>
      <c r="W151" s="3"/>
      <c r="X151" s="3"/>
      <c r="Y151" s="3">
        <v>9.9999999999999991E-6</v>
      </c>
      <c r="Z151" s="3"/>
      <c r="AA151" s="3"/>
      <c r="AB151" s="3"/>
      <c r="AC151" s="3"/>
      <c r="AD151" s="3"/>
    </row>
    <row r="152" spans="1:30">
      <c r="A152" s="85" t="str">
        <f t="shared" si="3"/>
        <v>Einfuhr_YU</v>
      </c>
      <c r="B152" s="2" t="str">
        <f t="shared" si="4"/>
        <v>Einfuhr</v>
      </c>
      <c r="C152" s="2" t="s">
        <v>611</v>
      </c>
      <c r="D152" s="2" t="s">
        <v>174</v>
      </c>
      <c r="E152" s="3">
        <v>147.26813999999999</v>
      </c>
      <c r="F152" s="3">
        <v>193.83731</v>
      </c>
      <c r="G152" s="3">
        <v>1.9999999999999998E-4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85" t="str">
        <f t="shared" si="3"/>
        <v>Einfuhr_ZA</v>
      </c>
      <c r="B153" s="2" t="str">
        <f t="shared" si="4"/>
        <v>Einfuhr</v>
      </c>
      <c r="C153" s="2" t="s">
        <v>611</v>
      </c>
      <c r="D153" s="2" t="s">
        <v>175</v>
      </c>
      <c r="E153" s="3">
        <v>57.826755199999994</v>
      </c>
      <c r="F153" s="3">
        <v>9.4864999999999995</v>
      </c>
      <c r="G153" s="3">
        <v>12.76999</v>
      </c>
      <c r="H153" s="3">
        <v>4.2528839999999999</v>
      </c>
      <c r="I153" s="3">
        <v>0.253612</v>
      </c>
      <c r="J153" s="3">
        <v>8.4999999999999989E-3</v>
      </c>
      <c r="K153" s="3">
        <v>0.13009999999999999</v>
      </c>
      <c r="L153" s="3">
        <v>3.0065999999999997</v>
      </c>
      <c r="M153" s="3">
        <v>0.70878699999999994</v>
      </c>
      <c r="N153" s="3">
        <v>1.557153</v>
      </c>
      <c r="O153" s="3">
        <v>0.33005200000000001</v>
      </c>
      <c r="P153" s="3">
        <v>2.0288819999999999</v>
      </c>
      <c r="Q153" s="3">
        <v>10.760264040000001</v>
      </c>
      <c r="R153" s="3">
        <v>6.0409451199999999</v>
      </c>
      <c r="S153" s="3">
        <v>2.3327297999999996</v>
      </c>
      <c r="T153" s="3">
        <v>14.448798999999999</v>
      </c>
      <c r="U153" s="3">
        <v>146.88781772000002</v>
      </c>
      <c r="V153" s="3">
        <v>149.34465628000001</v>
      </c>
      <c r="W153" s="3">
        <v>62.954700000000003</v>
      </c>
      <c r="X153" s="3">
        <v>77.363469519999995</v>
      </c>
      <c r="Y153" s="3">
        <v>207.17850147999999</v>
      </c>
      <c r="Z153" s="3"/>
      <c r="AA153" s="3"/>
      <c r="AB153" s="3"/>
      <c r="AC153" s="3"/>
      <c r="AD153" s="3"/>
    </row>
    <row r="154" spans="1:30">
      <c r="A154" s="85" t="str">
        <f t="shared" ref="A154:A155" si="7">CONCATENATE(B154,"_",D154)</f>
        <v>Einfuhr_ZM</v>
      </c>
      <c r="B154" s="2" t="str">
        <f t="shared" ref="B154" si="8">IF(C154="1","Einfuhr","Ausfuhr")</f>
        <v>Einfuhr</v>
      </c>
      <c r="C154" s="2" t="s">
        <v>611</v>
      </c>
      <c r="D154" s="2" t="s">
        <v>176</v>
      </c>
      <c r="E154" s="3">
        <v>20.139536</v>
      </c>
      <c r="F154" s="3">
        <v>34.019852</v>
      </c>
      <c r="G154" s="3">
        <v>24.408519999999999</v>
      </c>
      <c r="H154" s="3">
        <v>32.067223999999996</v>
      </c>
      <c r="I154" s="3">
        <v>16.709575999999998</v>
      </c>
      <c r="J154" s="3">
        <v>33.234975999999996</v>
      </c>
      <c r="K154" s="3">
        <v>27.383067999999998</v>
      </c>
      <c r="L154" s="3">
        <v>62.014932000000002</v>
      </c>
      <c r="M154" s="3">
        <v>63.588045720000004</v>
      </c>
      <c r="N154" s="3">
        <v>117.36741524</v>
      </c>
      <c r="O154" s="3">
        <v>134.06909411999999</v>
      </c>
      <c r="P154" s="3">
        <v>90.649449200000006</v>
      </c>
      <c r="Q154" s="3">
        <v>68.831260040000004</v>
      </c>
      <c r="R154" s="3">
        <v>76.466363959999995</v>
      </c>
      <c r="S154" s="3">
        <v>41.272399679999999</v>
      </c>
      <c r="T154" s="3">
        <v>13.397546</v>
      </c>
      <c r="U154" s="3">
        <v>0.15823999999999999</v>
      </c>
      <c r="V154" s="3"/>
      <c r="W154" s="3"/>
      <c r="X154" s="3">
        <v>2.7600000000000003E-3</v>
      </c>
      <c r="Y154" s="3"/>
      <c r="Z154" s="3"/>
      <c r="AA154" s="3"/>
      <c r="AB154" s="3"/>
      <c r="AC154" s="3"/>
      <c r="AD154" s="3"/>
    </row>
    <row r="155" spans="1:30">
      <c r="A155" s="85" t="str">
        <f t="shared" si="7"/>
        <v>Einfuhr_ZW</v>
      </c>
      <c r="B155" s="2" t="str">
        <f t="shared" ref="B155:B218" si="9">IF(C155="1","Einfuhr","Ausfuhr")</f>
        <v>Einfuhr</v>
      </c>
      <c r="C155" s="2" t="s">
        <v>611</v>
      </c>
      <c r="D155" s="2" t="s">
        <v>177</v>
      </c>
      <c r="E155" s="3">
        <v>9.4615320000000001</v>
      </c>
      <c r="F155" s="3">
        <v>23.325955999999998</v>
      </c>
      <c r="G155" s="3">
        <v>12.724188</v>
      </c>
      <c r="H155" s="3"/>
      <c r="I155" s="3">
        <v>38.406964000000002</v>
      </c>
      <c r="J155" s="3">
        <v>12.713388</v>
      </c>
      <c r="K155" s="3">
        <v>30.342888000000002</v>
      </c>
      <c r="L155" s="3">
        <v>20.104851999999998</v>
      </c>
      <c r="M155" s="3">
        <v>56.707631599999999</v>
      </c>
      <c r="N155" s="3">
        <v>127.88546960000001</v>
      </c>
      <c r="O155" s="3">
        <v>80.756807880000011</v>
      </c>
      <c r="P155" s="3">
        <v>139.22828464</v>
      </c>
      <c r="Q155" s="3">
        <v>225.98803592000002</v>
      </c>
      <c r="R155" s="3">
        <v>172.63514799999999</v>
      </c>
      <c r="S155" s="3">
        <v>116.3333652</v>
      </c>
      <c r="T155" s="3">
        <v>50.643033919999993</v>
      </c>
      <c r="U155" s="3" t="s">
        <v>614</v>
      </c>
      <c r="V155" s="3">
        <v>22.909805039999998</v>
      </c>
      <c r="W155" s="3"/>
      <c r="X155" s="3"/>
      <c r="Y155" s="3">
        <v>4.7839999999999996E-5</v>
      </c>
      <c r="Z155" s="3"/>
      <c r="AA155" s="3"/>
      <c r="AB155" s="3"/>
      <c r="AC155" s="3"/>
      <c r="AD155" s="3"/>
    </row>
    <row r="156" spans="1:30">
      <c r="A156" s="156" t="str">
        <f t="shared" ref="A156:A189" si="10">CONCATENATE(B156,"_",D156)</f>
        <v>Einfuhr_WLD_EU27_extra</v>
      </c>
      <c r="B156" s="8" t="str">
        <f t="shared" si="9"/>
        <v>Einfuhr</v>
      </c>
      <c r="C156" s="8" t="s">
        <v>611</v>
      </c>
      <c r="D156" s="8" t="s">
        <v>612</v>
      </c>
      <c r="E156" s="9">
        <v>1613.8391211199998</v>
      </c>
      <c r="F156" s="9">
        <v>1750.0416760400001</v>
      </c>
      <c r="G156" s="9">
        <v>1787.4730220800002</v>
      </c>
      <c r="H156" s="9">
        <v>1845.85696616</v>
      </c>
      <c r="I156" s="9">
        <v>1732.3909457999998</v>
      </c>
      <c r="J156" s="9">
        <v>2196.8952897600002</v>
      </c>
      <c r="K156" s="9">
        <v>2069.1610903199999</v>
      </c>
      <c r="L156" s="9">
        <v>2306.3565348799998</v>
      </c>
      <c r="M156" s="9">
        <v>2126.3662090800003</v>
      </c>
      <c r="N156" s="9">
        <v>3287.0292674000002</v>
      </c>
      <c r="O156" s="9">
        <v>3384.3281266399999</v>
      </c>
      <c r="P156" s="9">
        <v>3614.8367692800002</v>
      </c>
      <c r="Q156" s="9">
        <v>3019.1704436</v>
      </c>
      <c r="R156" s="9">
        <v>2682.3602848400001</v>
      </c>
      <c r="S156" s="9">
        <v>3045.1523766</v>
      </c>
      <c r="T156" s="9">
        <v>2657.9885503199998</v>
      </c>
      <c r="U156" s="9">
        <v>1479.0241565199999</v>
      </c>
      <c r="V156" s="9">
        <v>2173.0640238000001</v>
      </c>
      <c r="W156" s="9">
        <v>2093.7148371999997</v>
      </c>
      <c r="X156" s="9">
        <v>1598.6013736800001</v>
      </c>
      <c r="Y156" s="9">
        <v>1801.6378359600001</v>
      </c>
      <c r="Z156" s="9"/>
      <c r="AA156" s="9"/>
      <c r="AB156" s="9"/>
      <c r="AC156" s="9"/>
      <c r="AD156" s="9"/>
    </row>
    <row r="157" spans="1:30" s="16" customFormat="1">
      <c r="A157" s="85" t="str">
        <f t="shared" si="10"/>
        <v>Ausfuhr_GB</v>
      </c>
      <c r="B157" s="19" t="str">
        <f t="shared" si="9"/>
        <v>Ausfuhr</v>
      </c>
      <c r="C157" s="19" t="s">
        <v>613</v>
      </c>
      <c r="D157" s="19" t="s">
        <v>12</v>
      </c>
      <c r="E157" s="20">
        <v>118.49115299999998</v>
      </c>
      <c r="F157" s="20">
        <v>144.49134716</v>
      </c>
      <c r="G157" s="20">
        <v>140.74107599999999</v>
      </c>
      <c r="H157" s="20">
        <v>194.54273599999999</v>
      </c>
      <c r="I157" s="20">
        <v>356.86461699999995</v>
      </c>
      <c r="J157" s="20">
        <v>228.15163999999999</v>
      </c>
      <c r="K157" s="20">
        <v>208.04929999999999</v>
      </c>
      <c r="L157" s="20">
        <v>237.060732</v>
      </c>
      <c r="M157" s="20">
        <v>384.39777887999998</v>
      </c>
      <c r="N157" s="20">
        <v>409.67575139999997</v>
      </c>
      <c r="O157" s="20">
        <v>397.06865504000001</v>
      </c>
      <c r="P157" s="20">
        <v>379.77983720000003</v>
      </c>
      <c r="Q157" s="20">
        <v>405.42848196</v>
      </c>
      <c r="R157" s="20">
        <v>552.90560216000006</v>
      </c>
      <c r="S157" s="20">
        <v>542.459833</v>
      </c>
      <c r="T157" s="20">
        <v>505.83170319999999</v>
      </c>
      <c r="U157" s="20">
        <v>572.54695747999995</v>
      </c>
      <c r="V157" s="20">
        <v>506.38549771999999</v>
      </c>
      <c r="W157" s="20">
        <v>294.71412476</v>
      </c>
      <c r="X157" s="20">
        <v>235.38208107999998</v>
      </c>
      <c r="Y157" s="20">
        <v>240.94352608</v>
      </c>
      <c r="Z157" s="20"/>
      <c r="AA157" s="20"/>
      <c r="AB157" s="20"/>
      <c r="AC157" s="20"/>
      <c r="AD157" s="20"/>
    </row>
    <row r="158" spans="1:30">
      <c r="A158" s="85" t="str">
        <f t="shared" si="10"/>
        <v>Ausfuhr_AD</v>
      </c>
      <c r="B158" s="2" t="str">
        <f t="shared" si="9"/>
        <v>Ausfuhr</v>
      </c>
      <c r="C158" s="2" t="s">
        <v>613</v>
      </c>
      <c r="D158" s="2" t="s">
        <v>36</v>
      </c>
      <c r="E158" s="3">
        <v>11.712289999999999</v>
      </c>
      <c r="F158" s="3">
        <v>15.582604</v>
      </c>
      <c r="G158" s="3">
        <v>24.542472</v>
      </c>
      <c r="H158" s="3">
        <v>54.430179999999993</v>
      </c>
      <c r="I158" s="3">
        <v>98.937783999999994</v>
      </c>
      <c r="J158" s="3">
        <v>9.1556999999999995</v>
      </c>
      <c r="K158" s="3">
        <v>1.0343479999999998</v>
      </c>
      <c r="L158" s="3">
        <v>3.4888159999999999</v>
      </c>
      <c r="M158" s="3">
        <v>3.4833615199999999</v>
      </c>
      <c r="N158" s="3">
        <v>3.0381751599999998</v>
      </c>
      <c r="O158" s="3">
        <v>1.1571419199999999</v>
      </c>
      <c r="P158" s="3">
        <v>1.0765113999999998</v>
      </c>
      <c r="Q158" s="3">
        <v>0.96269799999999994</v>
      </c>
      <c r="R158" s="3">
        <v>1.6873095199999999</v>
      </c>
      <c r="S158" s="3">
        <v>1.4571106799999998</v>
      </c>
      <c r="T158" s="3">
        <v>1.3442698399999999</v>
      </c>
      <c r="U158" s="3">
        <v>1.1885755999999998</v>
      </c>
      <c r="V158" s="3">
        <v>1.09273212</v>
      </c>
      <c r="W158" s="3">
        <v>0.73471247999999989</v>
      </c>
      <c r="X158" s="3">
        <v>0.66902899999999998</v>
      </c>
      <c r="Y158" s="3">
        <v>0.85784771999999987</v>
      </c>
      <c r="Z158" s="3"/>
      <c r="AA158" s="3"/>
      <c r="AB158" s="3"/>
      <c r="AC158" s="3"/>
      <c r="AD158" s="3"/>
    </row>
    <row r="159" spans="1:30">
      <c r="A159" s="85" t="str">
        <f t="shared" si="10"/>
        <v>Ausfuhr_AE</v>
      </c>
      <c r="B159" s="2" t="str">
        <f t="shared" si="9"/>
        <v>Ausfuhr</v>
      </c>
      <c r="C159" s="2" t="s">
        <v>613</v>
      </c>
      <c r="D159" s="2" t="s">
        <v>37</v>
      </c>
      <c r="E159" s="3">
        <v>115.87960099999999</v>
      </c>
      <c r="F159" s="3">
        <v>111.556</v>
      </c>
      <c r="G159" s="3">
        <v>128.82288</v>
      </c>
      <c r="H159" s="3">
        <v>411.85746399999994</v>
      </c>
      <c r="I159" s="3">
        <v>489.06006000000002</v>
      </c>
      <c r="J159" s="3">
        <v>17.212911999999999</v>
      </c>
      <c r="K159" s="3">
        <v>19.399176000000001</v>
      </c>
      <c r="L159" s="3">
        <v>33.194583999999999</v>
      </c>
      <c r="M159" s="3">
        <v>176.48259179999999</v>
      </c>
      <c r="N159" s="3">
        <v>13.574470479999999</v>
      </c>
      <c r="O159" s="3">
        <v>105.1888204</v>
      </c>
      <c r="P159" s="3">
        <v>33.528786799999999</v>
      </c>
      <c r="Q159" s="3">
        <v>11.59019904</v>
      </c>
      <c r="R159" s="3">
        <v>9.0255093599999991</v>
      </c>
      <c r="S159" s="3">
        <v>29.218561519999998</v>
      </c>
      <c r="T159" s="3">
        <v>35.928525199999996</v>
      </c>
      <c r="U159" s="3">
        <v>49.411585719999998</v>
      </c>
      <c r="V159" s="3">
        <v>16.162633239999998</v>
      </c>
      <c r="W159" s="3">
        <v>4.57615704</v>
      </c>
      <c r="X159" s="3">
        <v>12.90781612</v>
      </c>
      <c r="Y159" s="3">
        <v>2.97688788</v>
      </c>
      <c r="Z159" s="3"/>
      <c r="AA159" s="3"/>
      <c r="AB159" s="3"/>
      <c r="AC159" s="3"/>
      <c r="AD159" s="3"/>
    </row>
    <row r="160" spans="1:30">
      <c r="A160" s="85" t="str">
        <f t="shared" si="10"/>
        <v>Ausfuhr_AF</v>
      </c>
      <c r="B160" s="2" t="str">
        <f t="shared" si="9"/>
        <v>Ausfuhr</v>
      </c>
      <c r="C160" s="2" t="s">
        <v>613</v>
      </c>
      <c r="D160" s="2" t="s">
        <v>38</v>
      </c>
      <c r="E160" s="3">
        <v>3.6680919999999997</v>
      </c>
      <c r="F160" s="3">
        <v>18.810700000000001</v>
      </c>
      <c r="G160" s="3">
        <v>7.1166359999999997</v>
      </c>
      <c r="H160" s="3">
        <v>55.926479999999998</v>
      </c>
      <c r="I160" s="3">
        <v>44.176559999999995</v>
      </c>
      <c r="J160" s="3">
        <v>2.1700000000000001E-2</v>
      </c>
      <c r="K160" s="3">
        <v>2.8399999999999998E-2</v>
      </c>
      <c r="L160" s="3">
        <v>3.8699999999999998E-2</v>
      </c>
      <c r="M160" s="3">
        <v>6.4037200000000002E-2</v>
      </c>
      <c r="N160" s="3">
        <v>8.2379800000000003E-2</v>
      </c>
      <c r="O160" s="3">
        <v>0.19534299999999999</v>
      </c>
      <c r="P160" s="3">
        <v>9.594599999999999E-2</v>
      </c>
      <c r="Q160" s="3">
        <v>1.6574999999999999E-2</v>
      </c>
      <c r="R160" s="3">
        <v>7.4979999999999995E-3</v>
      </c>
      <c r="S160" s="3">
        <v>2.6059999999999998E-3</v>
      </c>
      <c r="T160" s="3">
        <v>1.3487999999999998E-3</v>
      </c>
      <c r="U160" s="3">
        <v>1.1253999999999998E-2</v>
      </c>
      <c r="V160" s="3">
        <v>1.93358E-2</v>
      </c>
      <c r="W160" s="3">
        <v>1.66614E-2</v>
      </c>
      <c r="X160" s="3">
        <v>7.3026799999999998E-3</v>
      </c>
      <c r="Y160" s="3"/>
      <c r="Z160" s="3"/>
      <c r="AA160" s="3"/>
      <c r="AB160" s="3"/>
      <c r="AC160" s="3"/>
      <c r="AD160" s="3"/>
    </row>
    <row r="161" spans="1:30">
      <c r="A161" s="85" t="str">
        <f t="shared" si="10"/>
        <v>Ausfuhr_AG</v>
      </c>
      <c r="B161" s="2" t="str">
        <f t="shared" si="9"/>
        <v>Ausfuhr</v>
      </c>
      <c r="C161" s="2" t="s">
        <v>613</v>
      </c>
      <c r="D161" s="2" t="s">
        <v>178</v>
      </c>
      <c r="E161" s="3">
        <v>0.28837251999999997</v>
      </c>
      <c r="F161" s="3">
        <v>8.4479999999999993E-4</v>
      </c>
      <c r="G161" s="3">
        <v>2.342E-2</v>
      </c>
      <c r="H161" s="3">
        <v>5.7429999999999998E-3</v>
      </c>
      <c r="I161" s="3">
        <v>0.23811199999999999</v>
      </c>
      <c r="J161" s="3">
        <v>0.12879299999999999</v>
      </c>
      <c r="K161" s="3">
        <v>0.27560000000000001</v>
      </c>
      <c r="L161" s="3" t="s">
        <v>614</v>
      </c>
      <c r="M161" s="3"/>
      <c r="N161" s="3">
        <v>1.9999999999999998E-5</v>
      </c>
      <c r="O161" s="3"/>
      <c r="P161" s="3"/>
      <c r="Q161" s="3">
        <v>1.236E-5</v>
      </c>
      <c r="R161" s="3"/>
      <c r="S161" s="3"/>
      <c r="T161" s="3"/>
      <c r="U161" s="3"/>
      <c r="V161" s="3">
        <v>1.5499999999999999E-3</v>
      </c>
      <c r="W161" s="3"/>
      <c r="X161" s="3"/>
      <c r="Y161" s="3">
        <v>2.4599999999999996E-4</v>
      </c>
      <c r="Z161" s="3"/>
      <c r="AA161" s="3"/>
      <c r="AB161" s="3"/>
      <c r="AC161" s="3"/>
      <c r="AD161" s="3"/>
    </row>
    <row r="162" spans="1:30">
      <c r="A162" s="85" t="str">
        <f t="shared" si="10"/>
        <v>Ausfuhr_AI</v>
      </c>
      <c r="B162" s="2" t="str">
        <f t="shared" si="9"/>
        <v>Ausfuhr</v>
      </c>
      <c r="C162" s="2" t="s">
        <v>613</v>
      </c>
      <c r="D162" s="2" t="s">
        <v>39</v>
      </c>
      <c r="E162" s="3"/>
      <c r="F162" s="3"/>
      <c r="G162" s="3">
        <v>1.8754</v>
      </c>
      <c r="H162" s="3">
        <v>6.9959999999999996</v>
      </c>
      <c r="I162" s="3">
        <v>9.3279999999999994</v>
      </c>
      <c r="J162" s="3"/>
      <c r="K162" s="3"/>
      <c r="L162" s="3"/>
      <c r="M162" s="3"/>
      <c r="N162" s="3"/>
      <c r="O162" s="3"/>
      <c r="P162" s="3">
        <v>5.9999999999999995E-5</v>
      </c>
      <c r="Q162" s="3"/>
      <c r="R162" s="3">
        <v>1.84E-6</v>
      </c>
      <c r="S162" s="3">
        <v>1.84E-6</v>
      </c>
      <c r="T162" s="3">
        <v>1.84E-6</v>
      </c>
      <c r="U162" s="3">
        <v>1.288E-5</v>
      </c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85" t="str">
        <f t="shared" si="10"/>
        <v>Ausfuhr_AL</v>
      </c>
      <c r="B163" s="2" t="str">
        <f t="shared" si="9"/>
        <v>Ausfuhr</v>
      </c>
      <c r="C163" s="2" t="s">
        <v>613</v>
      </c>
      <c r="D163" s="2" t="s">
        <v>40</v>
      </c>
      <c r="E163" s="3">
        <v>61.626297999999998</v>
      </c>
      <c r="F163" s="3">
        <v>107.63329499999999</v>
      </c>
      <c r="G163" s="3">
        <v>70.489056839999989</v>
      </c>
      <c r="H163" s="3">
        <v>68.323799999999991</v>
      </c>
      <c r="I163" s="3">
        <v>58.971418839999991</v>
      </c>
      <c r="J163" s="3">
        <v>1.6509999999999997E-2</v>
      </c>
      <c r="K163" s="3">
        <v>0.1318</v>
      </c>
      <c r="L163" s="3">
        <v>5.5919999999999997E-3</v>
      </c>
      <c r="M163" s="3">
        <v>3.8164805199999998</v>
      </c>
      <c r="N163" s="3">
        <v>2.3487057600000001</v>
      </c>
      <c r="O163" s="3">
        <v>1.0075472399999998</v>
      </c>
      <c r="P163" s="3">
        <v>2.8990776799999995</v>
      </c>
      <c r="Q163" s="3">
        <v>1.3875519999999999E-2</v>
      </c>
      <c r="R163" s="3">
        <v>2.667228E-2</v>
      </c>
      <c r="S163" s="3">
        <v>2.4389827199999998</v>
      </c>
      <c r="T163" s="3">
        <v>6.5090079999999995E-2</v>
      </c>
      <c r="U163" s="3">
        <v>62.681115879999993</v>
      </c>
      <c r="V163" s="3">
        <v>53.228281999999993</v>
      </c>
      <c r="W163" s="3">
        <v>52.321257359999997</v>
      </c>
      <c r="X163" s="3">
        <v>50.407395600000001</v>
      </c>
      <c r="Y163" s="3">
        <v>62.655391119999997</v>
      </c>
      <c r="Z163" s="3"/>
      <c r="AA163" s="3"/>
      <c r="AB163" s="3"/>
      <c r="AC163" s="3"/>
      <c r="AD163" s="3"/>
    </row>
    <row r="164" spans="1:30">
      <c r="A164" s="85" t="str">
        <f t="shared" si="10"/>
        <v>Ausfuhr_AM</v>
      </c>
      <c r="B164" s="2" t="str">
        <f t="shared" si="9"/>
        <v>Ausfuhr</v>
      </c>
      <c r="C164" s="2" t="s">
        <v>613</v>
      </c>
      <c r="D164" s="2" t="s">
        <v>179</v>
      </c>
      <c r="E164" s="3">
        <v>4.8523199999999997</v>
      </c>
      <c r="F164" s="3">
        <v>8.1181999999999999</v>
      </c>
      <c r="G164" s="3">
        <v>2.5442</v>
      </c>
      <c r="H164" s="3">
        <v>5.6753</v>
      </c>
      <c r="I164" s="3">
        <v>10.1082</v>
      </c>
      <c r="J164" s="3">
        <v>3.52725</v>
      </c>
      <c r="K164" s="3">
        <v>3.0444459999999998</v>
      </c>
      <c r="L164" s="3">
        <v>0.32289999999999996</v>
      </c>
      <c r="M164" s="3">
        <v>14.6108888</v>
      </c>
      <c r="N164" s="3">
        <v>1.7990909999999998</v>
      </c>
      <c r="O164" s="3">
        <v>4.2802359599999997</v>
      </c>
      <c r="P164" s="3">
        <v>4.1966063599999996</v>
      </c>
      <c r="Q164" s="3">
        <v>4.4337560399999996</v>
      </c>
      <c r="R164" s="3">
        <v>2.8699171200000002</v>
      </c>
      <c r="S164" s="3">
        <v>0.43586668000000001</v>
      </c>
      <c r="T164" s="3">
        <v>6.7023600000000001E-3</v>
      </c>
      <c r="U164" s="3">
        <v>5.22712E-3</v>
      </c>
      <c r="V164" s="3">
        <v>8.4848000000000007E-3</v>
      </c>
      <c r="W164" s="3">
        <v>7.9919199999999996E-3</v>
      </c>
      <c r="X164" s="3">
        <v>1.312E-2</v>
      </c>
      <c r="Y164" s="3">
        <v>0.47241295999999999</v>
      </c>
      <c r="Z164" s="3"/>
      <c r="AA164" s="3"/>
      <c r="AB164" s="3"/>
      <c r="AC164" s="3"/>
      <c r="AD164" s="3"/>
    </row>
    <row r="165" spans="1:30">
      <c r="A165" s="85" t="str">
        <f t="shared" si="10"/>
        <v>Ausfuhr_AN</v>
      </c>
      <c r="B165" s="2" t="str">
        <f t="shared" si="9"/>
        <v>Ausfuhr</v>
      </c>
      <c r="C165" s="2" t="s">
        <v>613</v>
      </c>
      <c r="D165" s="2" t="s">
        <v>41</v>
      </c>
      <c r="E165" s="3">
        <v>2.8969571999999997</v>
      </c>
      <c r="F165" s="3">
        <v>24.202254</v>
      </c>
      <c r="G165" s="3">
        <v>8.9694659999999988</v>
      </c>
      <c r="H165" s="3">
        <v>5.9471759999999998</v>
      </c>
      <c r="I165" s="3">
        <v>7.7716399999999997</v>
      </c>
      <c r="J165" s="3">
        <v>2.5356E-2</v>
      </c>
      <c r="K165" s="3">
        <v>1.9396E-2</v>
      </c>
      <c r="L165" s="3">
        <v>2.2383999999999998E-2</v>
      </c>
      <c r="M165" s="3">
        <v>3.6100519999999997E-2</v>
      </c>
      <c r="N165" s="3">
        <v>4.8468200000000003E-2</v>
      </c>
      <c r="O165" s="3">
        <v>5.4537479999999999E-2</v>
      </c>
      <c r="P165" s="3">
        <v>1.5395039999999999E-2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85" t="str">
        <f t="shared" si="10"/>
        <v>Ausfuhr_AO</v>
      </c>
      <c r="B166" s="2" t="str">
        <f t="shared" si="9"/>
        <v>Ausfuhr</v>
      </c>
      <c r="C166" s="2" t="s">
        <v>613</v>
      </c>
      <c r="D166" s="2" t="s">
        <v>180</v>
      </c>
      <c r="E166" s="3">
        <v>14.070143999999999</v>
      </c>
      <c r="F166" s="3">
        <v>28.944991000000002</v>
      </c>
      <c r="G166" s="3">
        <v>5.4625959999999996</v>
      </c>
      <c r="H166" s="3">
        <v>11.6747</v>
      </c>
      <c r="I166" s="3">
        <v>17.715944</v>
      </c>
      <c r="J166" s="3">
        <v>1.2880480000000001</v>
      </c>
      <c r="K166" s="3">
        <v>0.39498</v>
      </c>
      <c r="L166" s="3">
        <v>0.37449199999999999</v>
      </c>
      <c r="M166" s="3">
        <v>0.4252746</v>
      </c>
      <c r="N166" s="3">
        <v>0.36407135999999996</v>
      </c>
      <c r="O166" s="3">
        <v>1.0051494000000001</v>
      </c>
      <c r="P166" s="3">
        <v>3.7348520799999996</v>
      </c>
      <c r="Q166" s="3">
        <v>0.72262596000000001</v>
      </c>
      <c r="R166" s="3">
        <v>0.69235143999999993</v>
      </c>
      <c r="S166" s="3">
        <v>1.9604099599999998</v>
      </c>
      <c r="T166" s="3">
        <v>5.9230750799999994</v>
      </c>
      <c r="U166" s="3">
        <v>16.735966679999997</v>
      </c>
      <c r="V166" s="3">
        <v>7.0575594399999995</v>
      </c>
      <c r="W166" s="3">
        <v>0.83227563999999987</v>
      </c>
      <c r="X166" s="3">
        <v>0.47951827999999996</v>
      </c>
      <c r="Y166" s="3">
        <v>1.99837536</v>
      </c>
      <c r="Z166" s="3"/>
      <c r="AA166" s="3"/>
      <c r="AB166" s="3"/>
      <c r="AC166" s="3"/>
      <c r="AD166" s="3"/>
    </row>
    <row r="167" spans="1:30">
      <c r="A167" s="85" t="str">
        <f t="shared" si="10"/>
        <v>Ausfuhr_AQ</v>
      </c>
      <c r="B167" s="2" t="str">
        <f t="shared" si="9"/>
        <v>Ausfuhr</v>
      </c>
      <c r="C167" s="2" t="s">
        <v>613</v>
      </c>
      <c r="D167" s="2" t="s">
        <v>181</v>
      </c>
      <c r="E167" s="3"/>
      <c r="F167" s="3"/>
      <c r="G167" s="3"/>
      <c r="H167" s="3">
        <v>5.0000000000000001E-4</v>
      </c>
      <c r="I167" s="3">
        <v>1.9999999999999998E-4</v>
      </c>
      <c r="J167" s="3">
        <v>5.0000000000000001E-4</v>
      </c>
      <c r="K167" s="3">
        <v>3.9999999999999996E-4</v>
      </c>
      <c r="L167" s="3">
        <v>6.9999999999999999E-4</v>
      </c>
      <c r="M167" s="3">
        <v>6.0799999999999993E-4</v>
      </c>
      <c r="N167" s="3">
        <v>4.9999999999999996E-5</v>
      </c>
      <c r="O167" s="3">
        <v>2.0099999999999998E-4</v>
      </c>
      <c r="P167" s="3">
        <v>3.7999999999999995E-5</v>
      </c>
      <c r="Q167" s="3">
        <v>1.55E-4</v>
      </c>
      <c r="R167" s="3">
        <v>1.9999999999999998E-5</v>
      </c>
      <c r="S167" s="3">
        <v>2.0599999999999999E-4</v>
      </c>
      <c r="T167" s="3">
        <v>1.08E-4</v>
      </c>
      <c r="U167" s="3">
        <v>4.5399999999999998E-4</v>
      </c>
      <c r="V167" s="3"/>
      <c r="W167" s="3">
        <v>2.9384000000000002E-4</v>
      </c>
      <c r="X167" s="3">
        <v>1.2400000000000001E-4</v>
      </c>
      <c r="Y167" s="3">
        <v>3.3199999999999999E-4</v>
      </c>
      <c r="Z167" s="3"/>
      <c r="AA167" s="3"/>
      <c r="AB167" s="3"/>
      <c r="AC167" s="3"/>
      <c r="AD167" s="3"/>
    </row>
    <row r="168" spans="1:30">
      <c r="A168" s="85" t="str">
        <f t="shared" si="10"/>
        <v>Ausfuhr_AR</v>
      </c>
      <c r="B168" s="2" t="str">
        <f t="shared" si="9"/>
        <v>Ausfuhr</v>
      </c>
      <c r="C168" s="2" t="s">
        <v>613</v>
      </c>
      <c r="D168" s="2" t="s">
        <v>42</v>
      </c>
      <c r="E168" s="3">
        <v>1.6399999999999998E-2</v>
      </c>
      <c r="F168" s="3">
        <v>2.4299999999999999E-2</v>
      </c>
      <c r="G168" s="3">
        <v>0.158</v>
      </c>
      <c r="H168" s="3">
        <v>4.3299999999999998E-2</v>
      </c>
      <c r="I168" s="3">
        <v>5.0999999999999997E-2</v>
      </c>
      <c r="J168" s="3">
        <v>7.3519999999999992E-3</v>
      </c>
      <c r="K168" s="3">
        <v>1.72E-2</v>
      </c>
      <c r="L168" s="3">
        <v>3.6999999999999997E-3</v>
      </c>
      <c r="M168" s="3">
        <v>2.2543999999999998E-2</v>
      </c>
      <c r="N168" s="3">
        <v>1.1722E-2</v>
      </c>
      <c r="O168" s="3">
        <v>1.2173E-2</v>
      </c>
      <c r="P168" s="3">
        <v>4.7071999999999996E-2</v>
      </c>
      <c r="Q168" s="3">
        <v>6.633E-3</v>
      </c>
      <c r="R168" s="3">
        <v>6.4849999999999994E-3</v>
      </c>
      <c r="S168" s="3">
        <v>6.8565199999999996E-3</v>
      </c>
      <c r="T168" s="3">
        <v>1.300808E-2</v>
      </c>
      <c r="U168" s="3">
        <v>0.1025652</v>
      </c>
      <c r="V168" s="3">
        <v>2.3716480000000002E-2</v>
      </c>
      <c r="W168" s="3">
        <v>3.4802439999999997E-2</v>
      </c>
      <c r="X168" s="3">
        <v>5.1699679999999998E-2</v>
      </c>
      <c r="Y168" s="3">
        <v>2.3327000000000001E-2</v>
      </c>
      <c r="Z168" s="3"/>
      <c r="AA168" s="3"/>
      <c r="AB168" s="3"/>
      <c r="AC168" s="3"/>
      <c r="AD168" s="3"/>
    </row>
    <row r="169" spans="1:30">
      <c r="A169" s="85" t="str">
        <f t="shared" si="10"/>
        <v>Ausfuhr_AS</v>
      </c>
      <c r="B169" s="2" t="str">
        <f t="shared" si="9"/>
        <v>Ausfuhr</v>
      </c>
      <c r="C169" s="2" t="s">
        <v>613</v>
      </c>
      <c r="D169" s="2" t="s">
        <v>264</v>
      </c>
      <c r="E169" s="3"/>
      <c r="F169" s="3"/>
      <c r="G169" s="3"/>
      <c r="H169" s="3"/>
      <c r="I169" s="3"/>
      <c r="J169" s="3" t="s">
        <v>614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85" t="str">
        <f t="shared" si="10"/>
        <v>Ausfuhr_AU</v>
      </c>
      <c r="B170" s="2" t="str">
        <f t="shared" si="9"/>
        <v>Ausfuhr</v>
      </c>
      <c r="C170" s="2" t="s">
        <v>613</v>
      </c>
      <c r="D170" s="2" t="s">
        <v>43</v>
      </c>
      <c r="E170" s="3">
        <v>0.76452799999999999</v>
      </c>
      <c r="F170" s="3">
        <v>0.76943399999999995</v>
      </c>
      <c r="G170" s="3">
        <v>0.64292899999999997</v>
      </c>
      <c r="H170" s="3">
        <v>0.97718999999999989</v>
      </c>
      <c r="I170" s="3">
        <v>1.3030600000000001</v>
      </c>
      <c r="J170" s="3">
        <v>0.72169899999999998</v>
      </c>
      <c r="K170" s="3">
        <v>0.91498099999999993</v>
      </c>
      <c r="L170" s="3">
        <v>0.35053000000000001</v>
      </c>
      <c r="M170" s="3">
        <v>0.12173423999999999</v>
      </c>
      <c r="N170" s="3">
        <v>0.12919323999999999</v>
      </c>
      <c r="O170" s="3">
        <v>0.1826026</v>
      </c>
      <c r="P170" s="3">
        <v>0.19895388</v>
      </c>
      <c r="Q170" s="3">
        <v>0.19483215999999998</v>
      </c>
      <c r="R170" s="3">
        <v>0.10141823999999999</v>
      </c>
      <c r="S170" s="3">
        <v>8.7281839999999999E-2</v>
      </c>
      <c r="T170" s="3">
        <v>0.16088807999999999</v>
      </c>
      <c r="U170" s="3">
        <v>0.32502920000000002</v>
      </c>
      <c r="V170" s="3">
        <v>6.44208E-2</v>
      </c>
      <c r="W170" s="3">
        <v>5.5228079999999999E-2</v>
      </c>
      <c r="X170" s="3">
        <v>4.6790999999999999E-2</v>
      </c>
      <c r="Y170" s="3">
        <v>6.7190959999999994E-2</v>
      </c>
      <c r="Z170" s="3"/>
      <c r="AA170" s="3"/>
      <c r="AB170" s="3"/>
      <c r="AC170" s="3"/>
      <c r="AD170" s="3"/>
    </row>
    <row r="171" spans="1:30">
      <c r="A171" s="85" t="str">
        <f t="shared" si="10"/>
        <v>Ausfuhr_AW</v>
      </c>
      <c r="B171" s="2" t="str">
        <f t="shared" si="9"/>
        <v>Ausfuhr</v>
      </c>
      <c r="C171" s="2" t="s">
        <v>613</v>
      </c>
      <c r="D171" s="2" t="s">
        <v>44</v>
      </c>
      <c r="E171" s="3">
        <v>32.708108000000003</v>
      </c>
      <c r="F171" s="3">
        <v>34.371032</v>
      </c>
      <c r="G171" s="3">
        <v>38.782171999999996</v>
      </c>
      <c r="H171" s="3">
        <v>67.541831999999999</v>
      </c>
      <c r="I171" s="3">
        <v>66.34948399999999</v>
      </c>
      <c r="J171" s="3">
        <v>6.3299999999999995E-2</v>
      </c>
      <c r="K171" s="3">
        <v>4.0843999999999998E-2</v>
      </c>
      <c r="L171" s="3">
        <v>9.588552</v>
      </c>
      <c r="M171" s="3">
        <v>3.7483879999999997E-2</v>
      </c>
      <c r="N171" s="3">
        <v>3.5341600000000001E-2</v>
      </c>
      <c r="O171" s="3">
        <v>3.7756159999999997E-2</v>
      </c>
      <c r="P171" s="3">
        <v>0.84087888</v>
      </c>
      <c r="Q171" s="3">
        <v>1.37304424</v>
      </c>
      <c r="R171" s="3">
        <v>1.1242160000000001</v>
      </c>
      <c r="S171" s="3">
        <v>0.90785663999999988</v>
      </c>
      <c r="T171" s="3">
        <v>2.8252319999999997E-2</v>
      </c>
      <c r="U171" s="3">
        <v>3.6099319999999997E-2</v>
      </c>
      <c r="V171" s="3">
        <v>3.9867E-2</v>
      </c>
      <c r="W171" s="3">
        <v>3.533828E-2</v>
      </c>
      <c r="X171" s="3">
        <v>3.0728439999999999E-2</v>
      </c>
      <c r="Y171" s="3">
        <v>6.7310439999999999E-2</v>
      </c>
      <c r="Z171" s="3"/>
      <c r="AA171" s="3"/>
      <c r="AB171" s="3"/>
      <c r="AC171" s="3"/>
      <c r="AD171" s="3"/>
    </row>
    <row r="172" spans="1:30">
      <c r="A172" s="85" t="str">
        <f t="shared" si="10"/>
        <v>Ausfuhr_AZ</v>
      </c>
      <c r="B172" s="2" t="str">
        <f t="shared" si="9"/>
        <v>Ausfuhr</v>
      </c>
      <c r="C172" s="2" t="s">
        <v>613</v>
      </c>
      <c r="D172" s="2" t="s">
        <v>45</v>
      </c>
      <c r="E172" s="3">
        <v>0.585677</v>
      </c>
      <c r="F172" s="3">
        <v>0.47748099999999999</v>
      </c>
      <c r="G172" s="3">
        <v>5.7257859999999994</v>
      </c>
      <c r="H172" s="3">
        <v>42.211232000000003</v>
      </c>
      <c r="I172" s="3">
        <v>62.150191999999997</v>
      </c>
      <c r="J172" s="3">
        <v>0.16566999999999998</v>
      </c>
      <c r="K172" s="3">
        <v>0.22625999999999999</v>
      </c>
      <c r="L172" s="3">
        <v>0.25437599999999999</v>
      </c>
      <c r="M172" s="3">
        <v>0.38714371999999997</v>
      </c>
      <c r="N172" s="3">
        <v>0.20927059999999997</v>
      </c>
      <c r="O172" s="3">
        <v>0.23645775999999999</v>
      </c>
      <c r="P172" s="3">
        <v>0.26587071999999995</v>
      </c>
      <c r="Q172" s="3">
        <v>0.19949204000000001</v>
      </c>
      <c r="R172" s="3">
        <v>0.23378831999999999</v>
      </c>
      <c r="S172" s="3">
        <v>0.17365087999999998</v>
      </c>
      <c r="T172" s="3">
        <v>1.31997192</v>
      </c>
      <c r="U172" s="3">
        <v>4.467956E-2</v>
      </c>
      <c r="V172" s="3">
        <v>2.6119839999999998E-2</v>
      </c>
      <c r="W172" s="3">
        <v>6.1593199999999994E-2</v>
      </c>
      <c r="X172" s="3">
        <v>2.0949479999999999E-2</v>
      </c>
      <c r="Y172" s="3">
        <v>5.7329679999999994E-2</v>
      </c>
      <c r="Z172" s="3"/>
      <c r="AA172" s="3"/>
      <c r="AB172" s="3"/>
      <c r="AC172" s="3"/>
      <c r="AD172" s="3"/>
    </row>
    <row r="173" spans="1:30">
      <c r="A173" s="85" t="str">
        <f t="shared" si="10"/>
        <v>Ausfuhr_BA</v>
      </c>
      <c r="B173" s="2" t="str">
        <f t="shared" si="9"/>
        <v>Ausfuhr</v>
      </c>
      <c r="C173" s="2" t="s">
        <v>613</v>
      </c>
      <c r="D173" s="2" t="s">
        <v>46</v>
      </c>
      <c r="E173" s="3">
        <v>137.08261232000001</v>
      </c>
      <c r="F173" s="3">
        <v>134.68044855999997</v>
      </c>
      <c r="G173" s="3">
        <v>73.889205199999992</v>
      </c>
      <c r="H173" s="3">
        <v>104.68494699999999</v>
      </c>
      <c r="I173" s="3">
        <v>94.125897999999992</v>
      </c>
      <c r="J173" s="3">
        <v>15.238788599999999</v>
      </c>
      <c r="K173" s="3">
        <v>4.0214699199999995</v>
      </c>
      <c r="L173" s="3">
        <v>1.4559601199999999</v>
      </c>
      <c r="M173" s="3">
        <v>3.1900509599999998</v>
      </c>
      <c r="N173" s="3">
        <v>5.4201210800000004</v>
      </c>
      <c r="O173" s="3">
        <v>6.4012504000000003</v>
      </c>
      <c r="P173" s="3">
        <v>3.8881549199999994</v>
      </c>
      <c r="Q173" s="3">
        <v>0.54125780000000001</v>
      </c>
      <c r="R173" s="3">
        <v>0.35004071999999997</v>
      </c>
      <c r="S173" s="3">
        <v>7.3908477599999998</v>
      </c>
      <c r="T173" s="3">
        <v>0.38545215999999999</v>
      </c>
      <c r="U173" s="3">
        <v>10.100581</v>
      </c>
      <c r="V173" s="3">
        <v>3.5787507999999999</v>
      </c>
      <c r="W173" s="3">
        <v>2.7103272399999998</v>
      </c>
      <c r="X173" s="3">
        <v>2.1096148800000001</v>
      </c>
      <c r="Y173" s="3">
        <v>3.5225951599999998</v>
      </c>
      <c r="Z173" s="3"/>
      <c r="AA173" s="3"/>
      <c r="AB173" s="3"/>
      <c r="AC173" s="3"/>
      <c r="AD173" s="3"/>
    </row>
    <row r="174" spans="1:30">
      <c r="A174" s="85" t="str">
        <f t="shared" si="10"/>
        <v>Ausfuhr_BB</v>
      </c>
      <c r="B174" s="2" t="str">
        <f t="shared" si="9"/>
        <v>Ausfuhr</v>
      </c>
      <c r="C174" s="2" t="s">
        <v>613</v>
      </c>
      <c r="D174" s="2" t="s">
        <v>47</v>
      </c>
      <c r="E174" s="3">
        <v>0.48460999999999999</v>
      </c>
      <c r="F174" s="3">
        <v>0.39999999999999997</v>
      </c>
      <c r="G174" s="3">
        <v>8.0099999999999991E-2</v>
      </c>
      <c r="H174" s="3">
        <v>0.10189999999999999</v>
      </c>
      <c r="I174" s="3">
        <v>0.06</v>
      </c>
      <c r="J174" s="3">
        <v>0.1767</v>
      </c>
      <c r="K174" s="3">
        <v>0.81319999999999992</v>
      </c>
      <c r="L174" s="3">
        <v>5.0000000000000001E-4</v>
      </c>
      <c r="M174" s="3">
        <v>9.2799999999999994E-2</v>
      </c>
      <c r="N174" s="3">
        <v>7.5189999999999996E-3</v>
      </c>
      <c r="O174" s="3">
        <v>4.6224000000000001E-2</v>
      </c>
      <c r="P174" s="3">
        <v>1.73E-4</v>
      </c>
      <c r="Q174" s="3">
        <v>9.7E-5</v>
      </c>
      <c r="R174" s="3">
        <v>1.3722000000000001E-3</v>
      </c>
      <c r="S174" s="3">
        <v>2.03E-4</v>
      </c>
      <c r="T174" s="3">
        <v>3.2399999999999996E-4</v>
      </c>
      <c r="U174" s="3">
        <v>3.9559999999999994E-3</v>
      </c>
      <c r="V174" s="3">
        <v>6.6079999999999993E-3</v>
      </c>
      <c r="W174" s="3">
        <v>2.528524E-2</v>
      </c>
      <c r="X174" s="3"/>
      <c r="Y174" s="3">
        <v>1.104E-4</v>
      </c>
      <c r="Z174" s="3"/>
      <c r="AA174" s="3"/>
      <c r="AB174" s="3"/>
      <c r="AC174" s="3"/>
      <c r="AD174" s="3"/>
    </row>
    <row r="175" spans="1:30">
      <c r="A175" s="85" t="str">
        <f t="shared" si="10"/>
        <v>Ausfuhr_BD</v>
      </c>
      <c r="B175" s="2" t="str">
        <f t="shared" si="9"/>
        <v>Ausfuhr</v>
      </c>
      <c r="C175" s="2" t="s">
        <v>613</v>
      </c>
      <c r="D175" s="2" t="s">
        <v>48</v>
      </c>
      <c r="E175" s="3">
        <v>5.3208019999999996</v>
      </c>
      <c r="F175" s="3">
        <v>5.2648000000000001</v>
      </c>
      <c r="G175" s="3">
        <v>5.0510999999999999</v>
      </c>
      <c r="H175" s="3">
        <v>19.540699999999998</v>
      </c>
      <c r="I175" s="3">
        <v>36.134399999999999</v>
      </c>
      <c r="J175" s="3">
        <v>0.24289999999999998</v>
      </c>
      <c r="K175" s="3">
        <v>9.1299999999999992E-2</v>
      </c>
      <c r="L175" s="3">
        <v>2.6999999999999997E-3</v>
      </c>
      <c r="M175" s="3">
        <v>0.15835299999999999</v>
      </c>
      <c r="N175" s="3">
        <v>0.313446</v>
      </c>
      <c r="O175" s="3">
        <v>2.3799800000000003E-2</v>
      </c>
      <c r="P175" s="3">
        <v>9.3827999999999995E-2</v>
      </c>
      <c r="Q175" s="3">
        <v>2.8103999999999997E-2</v>
      </c>
      <c r="R175" s="3">
        <v>3.3267999999999999E-2</v>
      </c>
      <c r="S175" s="3">
        <v>1.7139399999999999E-2</v>
      </c>
      <c r="T175" s="3">
        <v>0.49088399999999999</v>
      </c>
      <c r="U175" s="3">
        <v>0.57520099999999996</v>
      </c>
      <c r="V175" s="3">
        <v>0.29750199999999999</v>
      </c>
      <c r="W175" s="3">
        <v>0.59958699999999998</v>
      </c>
      <c r="X175" s="3">
        <v>0.79592099999999999</v>
      </c>
      <c r="Y175" s="3">
        <v>2.3801099999999997</v>
      </c>
      <c r="Z175" s="3"/>
      <c r="AA175" s="3"/>
      <c r="AB175" s="3"/>
      <c r="AC175" s="3"/>
      <c r="AD175" s="3"/>
    </row>
    <row r="176" spans="1:30">
      <c r="A176" s="85" t="str">
        <f t="shared" si="10"/>
        <v>Ausfuhr_BF</v>
      </c>
      <c r="B176" s="2" t="str">
        <f t="shared" si="9"/>
        <v>Ausfuhr</v>
      </c>
      <c r="C176" s="2" t="s">
        <v>613</v>
      </c>
      <c r="D176" s="2" t="s">
        <v>49</v>
      </c>
      <c r="E176" s="3">
        <v>17.1327</v>
      </c>
      <c r="F176" s="3">
        <v>46.149899999999995</v>
      </c>
      <c r="G176" s="3">
        <v>15.7158</v>
      </c>
      <c r="H176" s="3">
        <v>8.6579999999999995</v>
      </c>
      <c r="I176" s="3">
        <v>21.218999999999998</v>
      </c>
      <c r="J176" s="3">
        <v>6.0504999999999995</v>
      </c>
      <c r="K176" s="3">
        <v>2.5688999999999997</v>
      </c>
      <c r="L176" s="3">
        <v>0.27639999999999998</v>
      </c>
      <c r="M176" s="3">
        <v>17.026713999999998</v>
      </c>
      <c r="N176" s="3">
        <v>3.9669449999999999</v>
      </c>
      <c r="O176" s="3">
        <v>1.386641</v>
      </c>
      <c r="P176" s="3">
        <v>2.6557477999999999</v>
      </c>
      <c r="Q176" s="3">
        <v>6.4987258399999996</v>
      </c>
      <c r="R176" s="3">
        <v>4.0721970000000001</v>
      </c>
      <c r="S176" s="3">
        <v>4.9704989999999993</v>
      </c>
      <c r="T176" s="3">
        <v>6.1394805200000002</v>
      </c>
      <c r="U176" s="3">
        <v>27.099765399999999</v>
      </c>
      <c r="V176" s="3">
        <v>11.50960912</v>
      </c>
      <c r="W176" s="3">
        <v>1.14381796</v>
      </c>
      <c r="X176" s="3">
        <v>1.83031732</v>
      </c>
      <c r="Y176" s="3">
        <v>12.08981844</v>
      </c>
      <c r="Z176" s="3"/>
      <c r="AA176" s="3"/>
      <c r="AB176" s="3"/>
      <c r="AC176" s="3"/>
      <c r="AD176" s="3"/>
    </row>
    <row r="177" spans="1:30">
      <c r="A177" s="85" t="str">
        <f t="shared" si="10"/>
        <v>Ausfuhr_BH</v>
      </c>
      <c r="B177" s="2" t="str">
        <f t="shared" si="9"/>
        <v>Ausfuhr</v>
      </c>
      <c r="C177" s="2" t="s">
        <v>613</v>
      </c>
      <c r="D177" s="2" t="s">
        <v>50</v>
      </c>
      <c r="E177" s="3">
        <v>11.604168</v>
      </c>
      <c r="F177" s="3">
        <v>12.90536</v>
      </c>
      <c r="G177" s="3">
        <v>12.678659999999999</v>
      </c>
      <c r="H177" s="3">
        <v>18.032675999999999</v>
      </c>
      <c r="I177" s="3">
        <v>21.787744</v>
      </c>
      <c r="J177" s="3">
        <v>2.6327759999999998</v>
      </c>
      <c r="K177" s="3">
        <v>2.7113999999999998</v>
      </c>
      <c r="L177" s="3">
        <v>3.1402919999999996</v>
      </c>
      <c r="M177" s="3">
        <v>15.433050239999998</v>
      </c>
      <c r="N177" s="3">
        <v>5.5649309999999996</v>
      </c>
      <c r="O177" s="3">
        <v>13.001479999999999</v>
      </c>
      <c r="P177" s="3">
        <v>12.466048839999999</v>
      </c>
      <c r="Q177" s="3">
        <v>13.101717959999998</v>
      </c>
      <c r="R177" s="3">
        <v>7.5914671999999994</v>
      </c>
      <c r="S177" s="3">
        <v>8.0281897999999998</v>
      </c>
      <c r="T177" s="3">
        <v>7.3967447200000001</v>
      </c>
      <c r="U177" s="3">
        <v>14.06543456</v>
      </c>
      <c r="V177" s="3">
        <v>4.2815344</v>
      </c>
      <c r="W177" s="3">
        <v>1.35542176</v>
      </c>
      <c r="X177" s="3">
        <v>1.8162484000000001</v>
      </c>
      <c r="Y177" s="3">
        <v>1.6676747599999999</v>
      </c>
      <c r="Z177" s="3"/>
      <c r="AA177" s="3"/>
      <c r="AB177" s="3"/>
      <c r="AC177" s="3"/>
      <c r="AD177" s="3"/>
    </row>
    <row r="178" spans="1:30">
      <c r="A178" s="85" t="str">
        <f t="shared" si="10"/>
        <v>Ausfuhr_BI</v>
      </c>
      <c r="B178" s="2" t="str">
        <f t="shared" si="9"/>
        <v>Ausfuhr</v>
      </c>
      <c r="C178" s="2" t="s">
        <v>613</v>
      </c>
      <c r="D178" s="2" t="s">
        <v>51</v>
      </c>
      <c r="E178" s="3">
        <v>4.9099999999999998E-2</v>
      </c>
      <c r="F178" s="3">
        <v>0.2641</v>
      </c>
      <c r="G178" s="3">
        <v>1E-3</v>
      </c>
      <c r="H178" s="3">
        <v>0.43129999999999996</v>
      </c>
      <c r="I178" s="3">
        <v>0.57640000000000002</v>
      </c>
      <c r="J178" s="3">
        <v>1.9999999999999998E-4</v>
      </c>
      <c r="K178" s="3">
        <v>4.0999999999999995E-3</v>
      </c>
      <c r="L178" s="3"/>
      <c r="M178" s="3">
        <v>2.6999999999999997E-3</v>
      </c>
      <c r="N178" s="3">
        <v>4.8919999999999996E-3</v>
      </c>
      <c r="O178" s="3">
        <v>0.125392</v>
      </c>
      <c r="P178" s="3">
        <v>7.9191999999999985E-2</v>
      </c>
      <c r="Q178" s="3">
        <v>1.9502599999999998E-2</v>
      </c>
      <c r="R178" s="3">
        <v>2.769172E-2</v>
      </c>
      <c r="S178" s="3">
        <v>2.3795E-2</v>
      </c>
      <c r="T178" s="3">
        <v>4.6183000000000002E-2</v>
      </c>
      <c r="U178" s="3">
        <v>5.3200999999999998E-2</v>
      </c>
      <c r="V178" s="3">
        <v>4.5519200000000003E-2</v>
      </c>
      <c r="W178" s="3">
        <v>6.4168000000000003E-2</v>
      </c>
      <c r="X178" s="3">
        <v>4.9792999999999997E-2</v>
      </c>
      <c r="Y178" s="3">
        <v>6.4353999999999995E-2</v>
      </c>
      <c r="Z178" s="3"/>
      <c r="AA178" s="3"/>
      <c r="AB178" s="3"/>
      <c r="AC178" s="3"/>
      <c r="AD178" s="3"/>
    </row>
    <row r="179" spans="1:30">
      <c r="A179" s="85" t="str">
        <f t="shared" si="10"/>
        <v>Ausfuhr_BJ</v>
      </c>
      <c r="B179" s="2" t="str">
        <f t="shared" si="9"/>
        <v>Ausfuhr</v>
      </c>
      <c r="C179" s="2" t="s">
        <v>613</v>
      </c>
      <c r="D179" s="2" t="s">
        <v>52</v>
      </c>
      <c r="E179" s="3">
        <v>21.378299999999999</v>
      </c>
      <c r="F179" s="3">
        <v>31.765899999999998</v>
      </c>
      <c r="G179" s="3">
        <v>14.079099999999999</v>
      </c>
      <c r="H179" s="3">
        <v>11.899699999999999</v>
      </c>
      <c r="I179" s="3">
        <v>14.4734</v>
      </c>
      <c r="J179" s="3">
        <v>4.8869999999999996</v>
      </c>
      <c r="K179" s="3">
        <v>6.0396000000000001</v>
      </c>
      <c r="L179" s="3">
        <v>5.1254</v>
      </c>
      <c r="M179" s="3">
        <v>18.066450799999998</v>
      </c>
      <c r="N179" s="3">
        <v>3.06923016</v>
      </c>
      <c r="O179" s="3">
        <v>10.919898999999999</v>
      </c>
      <c r="P179" s="3">
        <v>6.2313640399999999</v>
      </c>
      <c r="Q179" s="3">
        <v>7.6982434399999997</v>
      </c>
      <c r="R179" s="3">
        <v>10.967644200000001</v>
      </c>
      <c r="S179" s="3">
        <v>5.3027429999999995</v>
      </c>
      <c r="T179" s="3">
        <v>6.7070497600000003</v>
      </c>
      <c r="U179" s="3">
        <v>35.965817880000003</v>
      </c>
      <c r="V179" s="3">
        <v>23.529585839999999</v>
      </c>
      <c r="W179" s="3">
        <v>3.8112890799999994</v>
      </c>
      <c r="X179" s="3">
        <v>3.88900596</v>
      </c>
      <c r="Y179" s="3">
        <v>5.5406057999999998</v>
      </c>
      <c r="Z179" s="3"/>
      <c r="AA179" s="3"/>
      <c r="AB179" s="3"/>
      <c r="AC179" s="3"/>
      <c r="AD179" s="3"/>
    </row>
    <row r="180" spans="1:30">
      <c r="A180" s="85" t="str">
        <f t="shared" si="10"/>
        <v>Ausfuhr_BL</v>
      </c>
      <c r="B180" s="2" t="str">
        <f t="shared" si="9"/>
        <v>Ausfuhr</v>
      </c>
      <c r="C180" s="2" t="s">
        <v>613</v>
      </c>
      <c r="D180" s="2" t="s">
        <v>182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>
        <v>6.9999999999999999E-6</v>
      </c>
      <c r="R180" s="3">
        <v>6.3999999999999997E-5</v>
      </c>
      <c r="S180" s="3">
        <v>8.7000000000000001E-5</v>
      </c>
      <c r="T180" s="3">
        <v>6.7999999999999999E-5</v>
      </c>
      <c r="U180" s="3">
        <v>9.8999999999999994E-5</v>
      </c>
      <c r="V180" s="3">
        <v>1.12E-4</v>
      </c>
      <c r="W180" s="3">
        <v>5.8104000000000001E-4</v>
      </c>
      <c r="X180" s="3">
        <v>1.3004E-4</v>
      </c>
      <c r="Y180" s="3">
        <v>1.7799999999999999E-4</v>
      </c>
      <c r="Z180" s="3"/>
      <c r="AA180" s="3"/>
      <c r="AB180" s="3"/>
      <c r="AC180" s="3"/>
      <c r="AD180" s="3"/>
    </row>
    <row r="181" spans="1:30">
      <c r="A181" s="85" t="str">
        <f t="shared" si="10"/>
        <v>Ausfuhr_BM</v>
      </c>
      <c r="B181" s="2" t="str">
        <f t="shared" si="9"/>
        <v>Ausfuhr</v>
      </c>
      <c r="C181" s="2" t="s">
        <v>613</v>
      </c>
      <c r="D181" s="2" t="s">
        <v>183</v>
      </c>
      <c r="E181" s="3"/>
      <c r="F181" s="3"/>
      <c r="G181" s="3"/>
      <c r="H181" s="3"/>
      <c r="I181" s="3"/>
      <c r="J181" s="3"/>
      <c r="K181" s="3">
        <v>7.5299999999999992E-2</v>
      </c>
      <c r="L181" s="3"/>
      <c r="M181" s="3"/>
      <c r="N181" s="3"/>
      <c r="O181" s="3"/>
      <c r="P181" s="3"/>
      <c r="Q181" s="3"/>
      <c r="R181" s="3"/>
      <c r="S181" s="3">
        <v>2.9999999999999997E-4</v>
      </c>
      <c r="T181" s="3"/>
      <c r="U181" s="3"/>
      <c r="V181" s="3">
        <v>7.6999999999999994E-3</v>
      </c>
      <c r="W181" s="3"/>
      <c r="X181" s="3">
        <v>1.6999999999999999E-3</v>
      </c>
      <c r="Y181" s="3"/>
      <c r="Z181" s="3"/>
      <c r="AA181" s="3"/>
      <c r="AB181" s="3"/>
      <c r="AC181" s="3"/>
      <c r="AD181" s="3"/>
    </row>
    <row r="182" spans="1:30">
      <c r="A182" s="85" t="str">
        <f t="shared" si="10"/>
        <v>Ausfuhr_BN</v>
      </c>
      <c r="B182" s="2" t="str">
        <f t="shared" si="9"/>
        <v>Ausfuhr</v>
      </c>
      <c r="C182" s="2" t="s">
        <v>613</v>
      </c>
      <c r="D182" s="2" t="s">
        <v>184</v>
      </c>
      <c r="E182" s="3">
        <v>4.4999999999999997E-3</v>
      </c>
      <c r="F182" s="3">
        <v>0.91769999999999996</v>
      </c>
      <c r="G182" s="3">
        <v>0.48379999999999995</v>
      </c>
      <c r="H182" s="3">
        <v>9.4000000000000004E-3</v>
      </c>
      <c r="I182" s="3">
        <v>5.5999999999999999E-3</v>
      </c>
      <c r="J182" s="3">
        <v>3.6999999999999997E-3</v>
      </c>
      <c r="K182" s="3">
        <v>6.1999999999999998E-3</v>
      </c>
      <c r="L182" s="3">
        <v>7.9999999999999993E-4</v>
      </c>
      <c r="M182" s="3">
        <v>6.9999999999999994E-5</v>
      </c>
      <c r="N182" s="3"/>
      <c r="O182" s="3"/>
      <c r="P182" s="3"/>
      <c r="Q182" s="3"/>
      <c r="R182" s="3"/>
      <c r="S182" s="3">
        <v>2.0100000000000001E-3</v>
      </c>
      <c r="T182" s="3">
        <v>3.6809999999999998E-3</v>
      </c>
      <c r="U182" s="3">
        <v>2.2499999999999998E-3</v>
      </c>
      <c r="V182" s="3"/>
      <c r="W182" s="3"/>
      <c r="X182" s="3">
        <v>1.2400000000000001E-4</v>
      </c>
      <c r="Y182" s="3"/>
      <c r="Z182" s="3"/>
      <c r="AA182" s="3"/>
      <c r="AB182" s="3"/>
      <c r="AC182" s="3"/>
      <c r="AD182" s="3"/>
    </row>
    <row r="183" spans="1:30">
      <c r="A183" s="85" t="str">
        <f t="shared" si="10"/>
        <v>Ausfuhr_BO</v>
      </c>
      <c r="B183" s="2" t="str">
        <f t="shared" si="9"/>
        <v>Ausfuhr</v>
      </c>
      <c r="C183" s="2" t="s">
        <v>613</v>
      </c>
      <c r="D183" s="2" t="s">
        <v>53</v>
      </c>
      <c r="E183" s="3"/>
      <c r="F183" s="3">
        <v>2.3199999999999998E-2</v>
      </c>
      <c r="G183" s="3"/>
      <c r="H183" s="3">
        <v>2.75E-2</v>
      </c>
      <c r="I183" s="3">
        <v>6.4500000000000002E-2</v>
      </c>
      <c r="J183" s="3"/>
      <c r="K183" s="3">
        <v>1.6999999999999999E-3</v>
      </c>
      <c r="L183" s="3">
        <v>9.9999999999999991E-5</v>
      </c>
      <c r="M183" s="3" t="s">
        <v>614</v>
      </c>
      <c r="N183" s="3">
        <v>3.62E-3</v>
      </c>
      <c r="O183" s="3">
        <v>4.1599999999999997E-4</v>
      </c>
      <c r="P183" s="3">
        <v>2.5000000000000001E-4</v>
      </c>
      <c r="Q183" s="3">
        <v>9.0000000000000002E-6</v>
      </c>
      <c r="R183" s="3">
        <v>1.9999999999999999E-6</v>
      </c>
      <c r="S183" s="3">
        <v>1.4999999999999999E-5</v>
      </c>
      <c r="T183" s="3">
        <v>1.9999999999999999E-6</v>
      </c>
      <c r="U183" s="3">
        <v>1.2E-5</v>
      </c>
      <c r="V183" s="3"/>
      <c r="W183" s="3"/>
      <c r="X183" s="3">
        <v>6.0000000000000002E-6</v>
      </c>
      <c r="Y183" s="3"/>
      <c r="Z183" s="3"/>
      <c r="AA183" s="3"/>
      <c r="AB183" s="3"/>
      <c r="AC183" s="3"/>
      <c r="AD183" s="3"/>
    </row>
    <row r="184" spans="1:30">
      <c r="A184" s="85" t="str">
        <f t="shared" si="10"/>
        <v>Ausfuhr_BQ</v>
      </c>
      <c r="B184" s="2" t="str">
        <f t="shared" si="9"/>
        <v>Ausfuhr</v>
      </c>
      <c r="C184" s="2" t="s">
        <v>613</v>
      </c>
      <c r="D184" s="2" t="s">
        <v>185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v>8.3260000000000007E-4</v>
      </c>
      <c r="Q184" s="3">
        <v>2.6489999999999999E-3</v>
      </c>
      <c r="R184" s="3">
        <v>4.5119999999999995E-3</v>
      </c>
      <c r="S184" s="3">
        <v>8.8049999999999986E-3</v>
      </c>
      <c r="T184" s="3">
        <v>7.0130000000000001E-3</v>
      </c>
      <c r="U184" s="3">
        <v>6.4653999999999996E-3</v>
      </c>
      <c r="V184" s="3">
        <v>2.8853999999999998E-2</v>
      </c>
      <c r="W184" s="3">
        <v>2.9182319999999998E-2</v>
      </c>
      <c r="X184" s="3">
        <v>1.34894E-2</v>
      </c>
      <c r="Y184" s="3">
        <v>2.6566319999999997E-2</v>
      </c>
      <c r="Z184" s="3"/>
      <c r="AA184" s="3"/>
      <c r="AB184" s="3"/>
      <c r="AC184" s="3"/>
      <c r="AD184" s="3"/>
    </row>
    <row r="185" spans="1:30">
      <c r="A185" s="85" t="str">
        <f t="shared" si="10"/>
        <v>Ausfuhr_BR</v>
      </c>
      <c r="B185" s="2" t="str">
        <f t="shared" si="9"/>
        <v>Ausfuhr</v>
      </c>
      <c r="C185" s="2" t="s">
        <v>613</v>
      </c>
      <c r="D185" s="2" t="s">
        <v>54</v>
      </c>
      <c r="E185" s="3">
        <v>1.8200000000000001E-2</v>
      </c>
      <c r="F185" s="3">
        <v>8.1900000000000001E-2</v>
      </c>
      <c r="G185" s="3">
        <v>1.7100000000000001E-2</v>
      </c>
      <c r="H185" s="3">
        <v>3.0299999999999997E-2</v>
      </c>
      <c r="I185" s="3">
        <v>6.989999999999999E-2</v>
      </c>
      <c r="J185" s="3">
        <v>0.14267199999999999</v>
      </c>
      <c r="K185" s="3">
        <v>1.8419999999999999E-2</v>
      </c>
      <c r="L185" s="3">
        <v>1.1099999999999999E-2</v>
      </c>
      <c r="M185" s="3">
        <v>8.0653320000000001E-2</v>
      </c>
      <c r="N185" s="3">
        <v>0.114622</v>
      </c>
      <c r="O185" s="3">
        <v>8.437828E-2</v>
      </c>
      <c r="P185" s="3">
        <v>5.6959959999999997E-2</v>
      </c>
      <c r="Q185" s="3">
        <v>3.7743359999999997E-2</v>
      </c>
      <c r="R185" s="3">
        <v>3.5144000000000002E-2</v>
      </c>
      <c r="S185" s="3">
        <v>0.22778008</v>
      </c>
      <c r="T185" s="3">
        <v>0.15652484</v>
      </c>
      <c r="U185" s="3">
        <v>0.25436255999999996</v>
      </c>
      <c r="V185" s="3">
        <v>0.24968407999999997</v>
      </c>
      <c r="W185" s="3">
        <v>0.19253315999999998</v>
      </c>
      <c r="X185" s="3">
        <v>0.21032099999999998</v>
      </c>
      <c r="Y185" s="3">
        <v>0.34665860000000004</v>
      </c>
      <c r="Z185" s="3"/>
      <c r="AA185" s="3"/>
      <c r="AB185" s="3"/>
      <c r="AC185" s="3"/>
      <c r="AD185" s="3"/>
    </row>
    <row r="186" spans="1:30">
      <c r="A186" s="85" t="str">
        <f t="shared" si="10"/>
        <v>Ausfuhr_BS</v>
      </c>
      <c r="B186" s="2" t="str">
        <f t="shared" si="9"/>
        <v>Ausfuhr</v>
      </c>
      <c r="C186" s="2" t="s">
        <v>613</v>
      </c>
      <c r="D186" s="2" t="s">
        <v>55</v>
      </c>
      <c r="E186" s="3">
        <v>0.27314276000000004</v>
      </c>
      <c r="F186" s="3">
        <v>5.3815999999999996E-2</v>
      </c>
      <c r="G186" s="3">
        <v>0.23236287999999999</v>
      </c>
      <c r="H186" s="3">
        <v>2.6570000000000001E-3</v>
      </c>
      <c r="I186" s="3">
        <v>6.2100000000000002E-4</v>
      </c>
      <c r="J186" s="3">
        <v>1.8E-3</v>
      </c>
      <c r="K186" s="3">
        <v>0.51549999999999996</v>
      </c>
      <c r="L186" s="3"/>
      <c r="M186" s="3">
        <v>1.84E-5</v>
      </c>
      <c r="N186" s="3"/>
      <c r="O186" s="3"/>
      <c r="P186" s="3">
        <v>9.4999999999999992E-5</v>
      </c>
      <c r="Q186" s="3">
        <v>1.4999999999999999E-4</v>
      </c>
      <c r="R186" s="3"/>
      <c r="S186" s="3"/>
      <c r="T186" s="3"/>
      <c r="U186" s="3"/>
      <c r="V186" s="3"/>
      <c r="W186" s="3" t="s">
        <v>614</v>
      </c>
      <c r="X186" s="3">
        <v>1.9999999999999998E-4</v>
      </c>
      <c r="Y186" s="3"/>
      <c r="Z186" s="3"/>
      <c r="AA186" s="3"/>
      <c r="AB186" s="3"/>
      <c r="AC186" s="3"/>
      <c r="AD186" s="3"/>
    </row>
    <row r="187" spans="1:30">
      <c r="A187" s="85" t="str">
        <f t="shared" si="10"/>
        <v>Ausfuhr_BW</v>
      </c>
      <c r="B187" s="2" t="str">
        <f t="shared" si="9"/>
        <v>Ausfuhr</v>
      </c>
      <c r="C187" s="2" t="s">
        <v>613</v>
      </c>
      <c r="D187" s="2" t="s">
        <v>186</v>
      </c>
      <c r="E187" s="3">
        <v>6.9999999999999999E-4</v>
      </c>
      <c r="F187" s="3"/>
      <c r="G187" s="3">
        <v>6.5299999999999997E-2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>
        <v>2.9999999999999997E-4</v>
      </c>
      <c r="U187" s="3"/>
      <c r="V187" s="3"/>
      <c r="W187" s="3"/>
      <c r="X187" s="3">
        <v>6.9999999999999994E-5</v>
      </c>
      <c r="Y187" s="3">
        <v>1.2E-5</v>
      </c>
      <c r="Z187" s="3"/>
      <c r="AA187" s="3"/>
      <c r="AB187" s="3"/>
      <c r="AC187" s="3"/>
      <c r="AD187" s="3"/>
    </row>
    <row r="188" spans="1:30">
      <c r="A188" s="85" t="str">
        <f t="shared" si="10"/>
        <v>Ausfuhr_BY</v>
      </c>
      <c r="B188" s="2" t="str">
        <f t="shared" si="9"/>
        <v>Ausfuhr</v>
      </c>
      <c r="C188" s="2" t="s">
        <v>613</v>
      </c>
      <c r="D188" s="2" t="s">
        <v>56</v>
      </c>
      <c r="E188" s="3">
        <v>2.5780309999999997</v>
      </c>
      <c r="F188" s="3">
        <v>2.2862049999999998</v>
      </c>
      <c r="G188" s="3">
        <v>51.582159999999995</v>
      </c>
      <c r="H188" s="3">
        <v>3.2879999999999998</v>
      </c>
      <c r="I188" s="3">
        <v>6.9999999999999993E-3</v>
      </c>
      <c r="J188" s="3">
        <v>5.0675999999999999E-2</v>
      </c>
      <c r="K188" s="3">
        <v>4.0800000000000003E-2</v>
      </c>
      <c r="L188" s="3">
        <v>6.4920000000000005E-2</v>
      </c>
      <c r="M188" s="3">
        <v>3.111916E-2</v>
      </c>
      <c r="N188" s="3">
        <v>3.0491439999999998E-2</v>
      </c>
      <c r="O188" s="3">
        <v>2.6122199999999998E-2</v>
      </c>
      <c r="P188" s="3">
        <v>2.542208E-2</v>
      </c>
      <c r="Q188" s="3">
        <v>2.4995999999999997E-2</v>
      </c>
      <c r="R188" s="3">
        <v>4.6938879999999995E-2</v>
      </c>
      <c r="S188" s="3">
        <v>3.9395199999999998E-2</v>
      </c>
      <c r="T188" s="3">
        <v>5.3040599999999993E-2</v>
      </c>
      <c r="U188" s="3">
        <v>5.5121840000000005E-2</v>
      </c>
      <c r="V188" s="3">
        <v>4.3705640000000004E-2</v>
      </c>
      <c r="W188" s="3">
        <v>3.0916800000000001E-2</v>
      </c>
      <c r="X188" s="3">
        <v>3.9091479999999998E-2</v>
      </c>
      <c r="Y188" s="3">
        <v>3.1886239999999996E-2</v>
      </c>
      <c r="Z188" s="3"/>
      <c r="AA188" s="3"/>
      <c r="AB188" s="3"/>
      <c r="AC188" s="3"/>
      <c r="AD188" s="3"/>
    </row>
    <row r="189" spans="1:30">
      <c r="A189" s="85" t="str">
        <f t="shared" si="10"/>
        <v>Ausfuhr_BZ</v>
      </c>
      <c r="B189" s="2" t="str">
        <f t="shared" si="9"/>
        <v>Ausfuhr</v>
      </c>
      <c r="C189" s="2" t="s">
        <v>613</v>
      </c>
      <c r="D189" s="2" t="s">
        <v>57</v>
      </c>
      <c r="E189" s="3">
        <v>6.5099999999999999E-4</v>
      </c>
      <c r="F189" s="3">
        <v>1.8909999999999999E-3</v>
      </c>
      <c r="G189" s="3">
        <v>3.7459999999999998E-3</v>
      </c>
      <c r="H189" s="3">
        <v>2.9599999999999998E-4</v>
      </c>
      <c r="I189" s="3">
        <v>8.7799999999999998E-4</v>
      </c>
      <c r="J189" s="3">
        <v>1.9999999999999998E-4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85" t="str">
        <f t="shared" ref="A190:A253" si="11">CONCATENATE(B190,"_",D190)</f>
        <v>Ausfuhr_CA</v>
      </c>
      <c r="B190" s="2" t="str">
        <f t="shared" si="9"/>
        <v>Ausfuhr</v>
      </c>
      <c r="C190" s="2" t="s">
        <v>613</v>
      </c>
      <c r="D190" s="2" t="s">
        <v>58</v>
      </c>
      <c r="E190" s="3">
        <v>0.46901599999999999</v>
      </c>
      <c r="F190" s="3">
        <v>0.28844199999999998</v>
      </c>
      <c r="G190" s="3">
        <v>0.33657300000000001</v>
      </c>
      <c r="H190" s="3">
        <v>0.30723835999999999</v>
      </c>
      <c r="I190" s="3">
        <v>0.62930799999999998</v>
      </c>
      <c r="J190" s="3">
        <v>0.57384400000000002</v>
      </c>
      <c r="K190" s="3">
        <v>0.48826799999999998</v>
      </c>
      <c r="L190" s="3">
        <v>0.39102399999999998</v>
      </c>
      <c r="M190" s="3">
        <v>0.30358523999999998</v>
      </c>
      <c r="N190" s="3">
        <v>0.50489556000000002</v>
      </c>
      <c r="O190" s="3">
        <v>0.85805803999999997</v>
      </c>
      <c r="P190" s="3">
        <v>0.45445360000000001</v>
      </c>
      <c r="Q190" s="3">
        <v>0.50672655999999994</v>
      </c>
      <c r="R190" s="3">
        <v>0.48735375999999997</v>
      </c>
      <c r="S190" s="3">
        <v>0.46633979999999997</v>
      </c>
      <c r="T190" s="3">
        <v>0.60516468000000001</v>
      </c>
      <c r="U190" s="3">
        <v>1.7565211199999999</v>
      </c>
      <c r="V190" s="3">
        <v>2.4534832399999997</v>
      </c>
      <c r="W190" s="3">
        <v>0.55885872000000003</v>
      </c>
      <c r="X190" s="3">
        <v>0.42337068</v>
      </c>
      <c r="Y190" s="3">
        <v>0.41849196</v>
      </c>
      <c r="Z190" s="3"/>
      <c r="AA190" s="3"/>
      <c r="AB190" s="3"/>
      <c r="AC190" s="3"/>
      <c r="AD190" s="3"/>
    </row>
    <row r="191" spans="1:30">
      <c r="A191" s="85" t="str">
        <f t="shared" si="11"/>
        <v>Ausfuhr_CC</v>
      </c>
      <c r="B191" s="2" t="str">
        <f t="shared" si="9"/>
        <v>Ausfuhr</v>
      </c>
      <c r="C191" s="2" t="s">
        <v>613</v>
      </c>
      <c r="D191" s="2" t="s">
        <v>187</v>
      </c>
      <c r="E191" s="3"/>
      <c r="F191" s="3"/>
      <c r="G191" s="3"/>
      <c r="H191" s="3">
        <v>2.1999999999999999E-2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85" t="str">
        <f t="shared" si="11"/>
        <v>Ausfuhr_CD</v>
      </c>
      <c r="B192" s="2" t="str">
        <f t="shared" si="9"/>
        <v>Ausfuhr</v>
      </c>
      <c r="C192" s="2" t="s">
        <v>613</v>
      </c>
      <c r="D192" s="2" t="s">
        <v>59</v>
      </c>
      <c r="E192" s="3">
        <v>2.2391519999999998</v>
      </c>
      <c r="F192" s="3">
        <v>2.2157</v>
      </c>
      <c r="G192" s="3">
        <v>0.3135</v>
      </c>
      <c r="H192" s="3">
        <v>0.96262000000000003</v>
      </c>
      <c r="I192" s="3">
        <v>0.59526800000000002</v>
      </c>
      <c r="J192" s="3">
        <v>0.58169999999999999</v>
      </c>
      <c r="K192" s="3">
        <v>0.27305200000000002</v>
      </c>
      <c r="L192" s="3">
        <v>0.23016799999999998</v>
      </c>
      <c r="M192" s="3">
        <v>0.51621000000000006</v>
      </c>
      <c r="N192" s="3">
        <v>0.54384399999999999</v>
      </c>
      <c r="O192" s="3">
        <v>0.71747799999999995</v>
      </c>
      <c r="P192" s="3">
        <v>3.0503899999999997</v>
      </c>
      <c r="Q192" s="3">
        <v>0.32023647999999999</v>
      </c>
      <c r="R192" s="3">
        <v>0.25211112000000002</v>
      </c>
      <c r="S192" s="3">
        <v>0.42130620000000002</v>
      </c>
      <c r="T192" s="3">
        <v>0.73784916</v>
      </c>
      <c r="U192" s="3">
        <v>0.73749863999999998</v>
      </c>
      <c r="V192" s="3">
        <v>0.7929859199999999</v>
      </c>
      <c r="W192" s="3">
        <v>1.0090878000000001</v>
      </c>
      <c r="X192" s="3">
        <v>0.6477787599999999</v>
      </c>
      <c r="Y192" s="3">
        <v>1.1403530799999999</v>
      </c>
      <c r="Z192" s="3"/>
      <c r="AA192" s="3"/>
      <c r="AB192" s="3"/>
      <c r="AC192" s="3"/>
      <c r="AD192" s="3"/>
    </row>
    <row r="193" spans="1:30">
      <c r="A193" s="85" t="str">
        <f t="shared" si="11"/>
        <v>Ausfuhr_CF</v>
      </c>
      <c r="B193" s="2" t="str">
        <f t="shared" si="9"/>
        <v>Ausfuhr</v>
      </c>
      <c r="C193" s="2" t="s">
        <v>613</v>
      </c>
      <c r="D193" s="2" t="s">
        <v>188</v>
      </c>
      <c r="E193" s="3">
        <v>2.4838</v>
      </c>
      <c r="F193" s="3">
        <v>0.80659999999999998</v>
      </c>
      <c r="G193" s="3">
        <v>9.3989999999999991</v>
      </c>
      <c r="H193" s="3">
        <v>14.612699999999998</v>
      </c>
      <c r="I193" s="3">
        <v>7.3474999999999993</v>
      </c>
      <c r="J193" s="3">
        <v>0.59949999999999992</v>
      </c>
      <c r="K193" s="3">
        <v>0.11499999999999999</v>
      </c>
      <c r="L193" s="3">
        <v>0.64900000000000002</v>
      </c>
      <c r="M193" s="3">
        <v>0.36799999999999999</v>
      </c>
      <c r="N193" s="3">
        <v>4.7052999999999998E-2</v>
      </c>
      <c r="O193" s="3"/>
      <c r="P193" s="3"/>
      <c r="Q193" s="3">
        <v>3.4228999999999996E-2</v>
      </c>
      <c r="R193" s="3">
        <v>2.5418999999999997E-2</v>
      </c>
      <c r="S193" s="3">
        <v>3.7714000000000003E-3</v>
      </c>
      <c r="T193" s="3">
        <v>3.5070800000000001E-3</v>
      </c>
      <c r="U193" s="3">
        <v>2.69016E-3</v>
      </c>
      <c r="V193" s="3">
        <v>1.9794959999999997E-2</v>
      </c>
      <c r="W193" s="3">
        <v>2.382E-3</v>
      </c>
      <c r="X193" s="3">
        <v>1.89894E-2</v>
      </c>
      <c r="Y193" s="3">
        <v>4.5329999999999997E-3</v>
      </c>
      <c r="Z193" s="3"/>
      <c r="AA193" s="3"/>
      <c r="AB193" s="3"/>
      <c r="AC193" s="3"/>
      <c r="AD193" s="3"/>
    </row>
    <row r="194" spans="1:30">
      <c r="A194" s="85" t="str">
        <f t="shared" si="11"/>
        <v>Ausfuhr_CG</v>
      </c>
      <c r="B194" s="2" t="str">
        <f t="shared" si="9"/>
        <v>Ausfuhr</v>
      </c>
      <c r="C194" s="2" t="s">
        <v>613</v>
      </c>
      <c r="D194" s="2" t="s">
        <v>60</v>
      </c>
      <c r="E194" s="3">
        <v>8.7399999999999992E-2</v>
      </c>
      <c r="F194" s="3">
        <v>0.15769999999999998</v>
      </c>
      <c r="G194" s="3">
        <v>0.27549999999999997</v>
      </c>
      <c r="H194" s="3">
        <v>0.53269999999999995</v>
      </c>
      <c r="I194" s="3">
        <v>6.2040999999999995</v>
      </c>
      <c r="J194" s="3">
        <v>6.8400000000000002E-2</v>
      </c>
      <c r="K194" s="3">
        <v>0.16669999999999999</v>
      </c>
      <c r="L194" s="3">
        <v>6.4399999999999999E-2</v>
      </c>
      <c r="M194" s="3">
        <v>0.170626</v>
      </c>
      <c r="N194" s="3">
        <v>0.23458199999999998</v>
      </c>
      <c r="O194" s="3">
        <v>0.23366052000000001</v>
      </c>
      <c r="P194" s="3">
        <v>2.1270128000000001</v>
      </c>
      <c r="Q194" s="3">
        <v>8.8039599999999996E-3</v>
      </c>
      <c r="R194" s="3">
        <v>0.154615</v>
      </c>
      <c r="S194" s="3">
        <v>5.8689919999999993E-2</v>
      </c>
      <c r="T194" s="3">
        <v>7.2860720000000004E-2</v>
      </c>
      <c r="U194" s="3">
        <v>0.21525607999999999</v>
      </c>
      <c r="V194" s="3">
        <v>0.20549103999999999</v>
      </c>
      <c r="W194" s="3">
        <v>9.6988400000000002E-2</v>
      </c>
      <c r="X194" s="3">
        <v>6.7049999999999998E-2</v>
      </c>
      <c r="Y194" s="3">
        <v>9.9443999999999991E-2</v>
      </c>
      <c r="Z194" s="3"/>
      <c r="AA194" s="3"/>
      <c r="AB194" s="3"/>
      <c r="AC194" s="3"/>
      <c r="AD194" s="3"/>
    </row>
    <row r="195" spans="1:30">
      <c r="A195" s="85" t="str">
        <f t="shared" si="11"/>
        <v>Ausfuhr_CH</v>
      </c>
      <c r="B195" s="2" t="str">
        <f t="shared" si="9"/>
        <v>Ausfuhr</v>
      </c>
      <c r="C195" s="2" t="s">
        <v>613</v>
      </c>
      <c r="D195" s="2" t="s">
        <v>61</v>
      </c>
      <c r="E195" s="3">
        <v>205.54026400000001</v>
      </c>
      <c r="F195" s="3">
        <v>234.90025800000001</v>
      </c>
      <c r="G195" s="3">
        <v>259.89747600000004</v>
      </c>
      <c r="H195" s="3">
        <v>311.29306399999996</v>
      </c>
      <c r="I195" s="3">
        <v>268.00491851999999</v>
      </c>
      <c r="J195" s="3">
        <v>205.75594000000001</v>
      </c>
      <c r="K195" s="3">
        <v>184.84196</v>
      </c>
      <c r="L195" s="3">
        <v>149.42094</v>
      </c>
      <c r="M195" s="3">
        <v>66.544452239999998</v>
      </c>
      <c r="N195" s="3">
        <v>69.340074799999996</v>
      </c>
      <c r="O195" s="3">
        <v>89.042716639999995</v>
      </c>
      <c r="P195" s="3">
        <v>122.60952816</v>
      </c>
      <c r="Q195" s="3">
        <v>152.84210075999999</v>
      </c>
      <c r="R195" s="3">
        <v>68.497493479999989</v>
      </c>
      <c r="S195" s="3">
        <v>97.945349399999984</v>
      </c>
      <c r="T195" s="3">
        <v>80.021066279999999</v>
      </c>
      <c r="U195" s="3">
        <v>44.901235639999996</v>
      </c>
      <c r="V195" s="3">
        <v>67.902604919999987</v>
      </c>
      <c r="W195" s="3">
        <v>77.221266039999989</v>
      </c>
      <c r="X195" s="3">
        <v>61.045502919999997</v>
      </c>
      <c r="Y195" s="3">
        <v>71.881945519999988</v>
      </c>
      <c r="Z195" s="3"/>
      <c r="AA195" s="3"/>
      <c r="AB195" s="3"/>
      <c r="AC195" s="3"/>
      <c r="AD195" s="3"/>
    </row>
    <row r="196" spans="1:30">
      <c r="A196" s="85" t="str">
        <f t="shared" si="11"/>
        <v>Ausfuhr_CI</v>
      </c>
      <c r="B196" s="2" t="str">
        <f t="shared" si="9"/>
        <v>Ausfuhr</v>
      </c>
      <c r="C196" s="2" t="s">
        <v>613</v>
      </c>
      <c r="D196" s="2" t="s">
        <v>62</v>
      </c>
      <c r="E196" s="3">
        <v>32.905699999999996</v>
      </c>
      <c r="F196" s="3">
        <v>54.827300000000001</v>
      </c>
      <c r="G196" s="3">
        <v>9.3421959999999995</v>
      </c>
      <c r="H196" s="3">
        <v>0.13169999999999998</v>
      </c>
      <c r="I196" s="3">
        <v>0.18639999999999998</v>
      </c>
      <c r="J196" s="3">
        <v>0.35399999999999998</v>
      </c>
      <c r="K196" s="3">
        <v>8.4600000000000005E-3</v>
      </c>
      <c r="L196" s="3">
        <v>6.6999999999999994E-3</v>
      </c>
      <c r="M196" s="3">
        <v>0.54626920000000001</v>
      </c>
      <c r="N196" s="3">
        <v>0.31232051999999999</v>
      </c>
      <c r="O196" s="3">
        <v>1.1167959999999999E-2</v>
      </c>
      <c r="P196" s="3">
        <v>9.4147999999999992E-3</v>
      </c>
      <c r="Q196" s="3">
        <v>6.0229599999999991E-3</v>
      </c>
      <c r="R196" s="3">
        <v>0.14643608</v>
      </c>
      <c r="S196" s="3">
        <v>2.470704E-2</v>
      </c>
      <c r="T196" s="3">
        <v>1.1172039999999999E-2</v>
      </c>
      <c r="U196" s="3">
        <v>3.9964600799999999</v>
      </c>
      <c r="V196" s="3">
        <v>2.0560327200000001</v>
      </c>
      <c r="W196" s="3">
        <v>1.9612101199999998</v>
      </c>
      <c r="X196" s="3">
        <v>7.5077039999999998E-2</v>
      </c>
      <c r="Y196" s="3">
        <v>1.070364E-2</v>
      </c>
      <c r="Z196" s="3"/>
      <c r="AA196" s="3"/>
      <c r="AB196" s="3"/>
      <c r="AC196" s="3"/>
      <c r="AD196" s="3"/>
    </row>
    <row r="197" spans="1:30">
      <c r="A197" s="85" t="str">
        <f t="shared" si="11"/>
        <v>Ausfuhr_CK</v>
      </c>
      <c r="B197" s="2" t="str">
        <f t="shared" si="9"/>
        <v>Ausfuhr</v>
      </c>
      <c r="C197" s="2" t="s">
        <v>613</v>
      </c>
      <c r="D197" s="2" t="s">
        <v>189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>
        <v>9.5999999999999992E-4</v>
      </c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85" t="str">
        <f t="shared" si="11"/>
        <v>Ausfuhr_CL</v>
      </c>
      <c r="B198" s="2" t="str">
        <f t="shared" si="9"/>
        <v>Ausfuhr</v>
      </c>
      <c r="C198" s="2" t="s">
        <v>613</v>
      </c>
      <c r="D198" s="2" t="s">
        <v>63</v>
      </c>
      <c r="E198" s="3">
        <v>0.13097200000000001</v>
      </c>
      <c r="F198" s="3">
        <v>7.0096999999999993E-2</v>
      </c>
      <c r="G198" s="3">
        <v>3.39E-2</v>
      </c>
      <c r="H198" s="3">
        <v>6.6E-3</v>
      </c>
      <c r="I198" s="3">
        <v>0.24179999999999999</v>
      </c>
      <c r="J198" s="3">
        <v>1.0499999999999999E-2</v>
      </c>
      <c r="K198" s="3">
        <v>1.1091999999999999E-2</v>
      </c>
      <c r="L198" s="3">
        <v>1.0291999999999999E-2</v>
      </c>
      <c r="M198" s="3">
        <v>2.0704E-2</v>
      </c>
      <c r="N198" s="3">
        <v>3.7129000000000002E-2</v>
      </c>
      <c r="O198" s="3">
        <v>8.6832160000000005E-2</v>
      </c>
      <c r="P198" s="3">
        <v>5.1327680000000001E-2</v>
      </c>
      <c r="Q198" s="3">
        <v>5.2374480000000001E-2</v>
      </c>
      <c r="R198" s="3">
        <v>4.7296280000000003E-2</v>
      </c>
      <c r="S198" s="3">
        <v>2.8512280000000001E-2</v>
      </c>
      <c r="T198" s="3">
        <v>7.3091280000000008E-2</v>
      </c>
      <c r="U198" s="3">
        <v>22.820551839999997</v>
      </c>
      <c r="V198" s="3">
        <v>7.4463639999999998E-2</v>
      </c>
      <c r="W198" s="3">
        <v>6.1642239999999994E-2</v>
      </c>
      <c r="X198" s="3">
        <v>6.092492E-2</v>
      </c>
      <c r="Y198" s="3">
        <v>6.5485080000000001E-2</v>
      </c>
      <c r="Z198" s="3"/>
      <c r="AA198" s="3"/>
      <c r="AB198" s="3"/>
      <c r="AC198" s="3"/>
      <c r="AD198" s="3"/>
    </row>
    <row r="199" spans="1:30">
      <c r="A199" s="85" t="str">
        <f t="shared" si="11"/>
        <v>Ausfuhr_CM</v>
      </c>
      <c r="B199" s="2" t="str">
        <f t="shared" si="9"/>
        <v>Ausfuhr</v>
      </c>
      <c r="C199" s="2" t="s">
        <v>613</v>
      </c>
      <c r="D199" s="2" t="s">
        <v>64</v>
      </c>
      <c r="E199" s="3">
        <v>36.425399999999996</v>
      </c>
      <c r="F199" s="3">
        <v>25.8583</v>
      </c>
      <c r="G199" s="3">
        <v>23.254099999999998</v>
      </c>
      <c r="H199" s="3">
        <v>17.652999999999999</v>
      </c>
      <c r="I199" s="3">
        <v>8.9184999999999999</v>
      </c>
      <c r="J199" s="3">
        <v>1.0128999999999999</v>
      </c>
      <c r="K199" s="3">
        <v>0.85289999999999999</v>
      </c>
      <c r="L199" s="3">
        <v>6.2149999999999999</v>
      </c>
      <c r="M199" s="3">
        <v>22.617524</v>
      </c>
      <c r="N199" s="3">
        <v>11.1091026</v>
      </c>
      <c r="O199" s="3">
        <v>20.761233999999998</v>
      </c>
      <c r="P199" s="3">
        <v>17.513782759999998</v>
      </c>
      <c r="Q199" s="3">
        <v>21.687213119999999</v>
      </c>
      <c r="R199" s="3">
        <v>21.860244479999999</v>
      </c>
      <c r="S199" s="3">
        <v>38.319271919999998</v>
      </c>
      <c r="T199" s="3">
        <v>34.25109732</v>
      </c>
      <c r="U199" s="3">
        <v>55.389162559999995</v>
      </c>
      <c r="V199" s="3">
        <v>41.896024080000004</v>
      </c>
      <c r="W199" s="3">
        <v>39.968503839999997</v>
      </c>
      <c r="X199" s="3">
        <v>31.00580304</v>
      </c>
      <c r="Y199" s="3">
        <v>11.4299292</v>
      </c>
      <c r="Z199" s="3"/>
      <c r="AA199" s="3"/>
      <c r="AB199" s="3"/>
      <c r="AC199" s="3"/>
      <c r="AD199" s="3"/>
    </row>
    <row r="200" spans="1:30">
      <c r="A200" s="85" t="str">
        <f t="shared" si="11"/>
        <v>Ausfuhr_CN</v>
      </c>
      <c r="B200" s="2" t="str">
        <f t="shared" si="9"/>
        <v>Ausfuhr</v>
      </c>
      <c r="C200" s="2" t="s">
        <v>613</v>
      </c>
      <c r="D200" s="2" t="s">
        <v>34</v>
      </c>
      <c r="E200" s="3">
        <v>7.2905671999999999</v>
      </c>
      <c r="F200" s="3">
        <v>2.2717519999999998</v>
      </c>
      <c r="G200" s="3">
        <v>0.2399</v>
      </c>
      <c r="H200" s="3">
        <v>7.3187999999999995</v>
      </c>
      <c r="I200" s="3">
        <v>70.063475999999994</v>
      </c>
      <c r="J200" s="3">
        <v>0.13843599999999998</v>
      </c>
      <c r="K200" s="3">
        <v>0.11115999999999999</v>
      </c>
      <c r="L200" s="3">
        <v>0.22877999999999998</v>
      </c>
      <c r="M200" s="3">
        <v>6.6074082799999996</v>
      </c>
      <c r="N200" s="3">
        <v>0.18013324</v>
      </c>
      <c r="O200" s="3">
        <v>0.14184084</v>
      </c>
      <c r="P200" s="3">
        <v>0.69385667999999989</v>
      </c>
      <c r="Q200" s="3">
        <v>0.31222403999999998</v>
      </c>
      <c r="R200" s="3">
        <v>0.1143212</v>
      </c>
      <c r="S200" s="3">
        <v>1.8618242</v>
      </c>
      <c r="T200" s="3">
        <v>0.98418667999999998</v>
      </c>
      <c r="U200" s="3">
        <v>6.307703319999999</v>
      </c>
      <c r="V200" s="3">
        <v>0.90824539999999998</v>
      </c>
      <c r="W200" s="3">
        <v>1.25955796</v>
      </c>
      <c r="X200" s="3">
        <v>0.87404455999999997</v>
      </c>
      <c r="Y200" s="3">
        <v>8.7172840000000001E-2</v>
      </c>
      <c r="Z200" s="3"/>
      <c r="AA200" s="3"/>
      <c r="AB200" s="3"/>
      <c r="AC200" s="3"/>
      <c r="AD200" s="3"/>
    </row>
    <row r="201" spans="1:30">
      <c r="A201" s="85" t="str">
        <f t="shared" si="11"/>
        <v>Ausfuhr_CO</v>
      </c>
      <c r="B201" s="2" t="str">
        <f t="shared" si="9"/>
        <v>Ausfuhr</v>
      </c>
      <c r="C201" s="2" t="s">
        <v>613</v>
      </c>
      <c r="D201" s="2" t="s">
        <v>65</v>
      </c>
      <c r="E201" s="3">
        <v>1.0999999999999998E-3</v>
      </c>
      <c r="F201" s="3">
        <v>3.4999999999999996E-3</v>
      </c>
      <c r="G201" s="3">
        <v>2.6119999999999997E-3</v>
      </c>
      <c r="H201" s="3">
        <v>5.0559999999999997E-3</v>
      </c>
      <c r="I201" s="3">
        <v>0.23802399999999999</v>
      </c>
      <c r="J201" s="3">
        <v>3.6676E-2</v>
      </c>
      <c r="K201" s="3">
        <v>6.6400000000000001E-3</v>
      </c>
      <c r="L201" s="3">
        <v>4.8999999999999998E-3</v>
      </c>
      <c r="M201" s="3">
        <v>1.3221E-2</v>
      </c>
      <c r="N201" s="3">
        <v>1.2621E-2</v>
      </c>
      <c r="O201" s="3">
        <v>1.0617999999999999E-2</v>
      </c>
      <c r="P201" s="3">
        <v>0.14912435999999998</v>
      </c>
      <c r="Q201" s="3">
        <v>2.6760600000000002E-2</v>
      </c>
      <c r="R201" s="3">
        <v>1.7898399999999998E-3</v>
      </c>
      <c r="S201" s="3">
        <v>4.8633599999999997E-3</v>
      </c>
      <c r="T201" s="3">
        <v>6.3383058399999994</v>
      </c>
      <c r="U201" s="3">
        <v>2.7122799999999996E-3</v>
      </c>
      <c r="V201" s="3">
        <v>4.308124E-2</v>
      </c>
      <c r="W201" s="3">
        <v>4.1402599999999998E-2</v>
      </c>
      <c r="X201" s="3">
        <v>9.7930799999999991E-3</v>
      </c>
      <c r="Y201" s="3">
        <v>2.1557920000000001E-2</v>
      </c>
      <c r="Z201" s="3"/>
      <c r="AA201" s="3"/>
      <c r="AB201" s="3"/>
      <c r="AC201" s="3"/>
      <c r="AD201" s="3"/>
    </row>
    <row r="202" spans="1:30">
      <c r="A202" s="85" t="str">
        <f t="shared" si="11"/>
        <v>Ausfuhr_CR</v>
      </c>
      <c r="B202" s="2" t="str">
        <f t="shared" si="9"/>
        <v>Ausfuhr</v>
      </c>
      <c r="C202" s="2" t="s">
        <v>613</v>
      </c>
      <c r="D202" s="2" t="s">
        <v>66</v>
      </c>
      <c r="E202" s="3"/>
      <c r="F202" s="3">
        <v>1.1599999999999999E-2</v>
      </c>
      <c r="G202" s="3">
        <v>1.0499999999999999E-2</v>
      </c>
      <c r="H202" s="3">
        <v>1.0699999999999999E-2</v>
      </c>
      <c r="I202" s="3">
        <v>1.1399999999999999E-2</v>
      </c>
      <c r="J202" s="3">
        <v>5.7999999999999996E-3</v>
      </c>
      <c r="K202" s="3"/>
      <c r="L202" s="3">
        <v>5.2199999999999996E-2</v>
      </c>
      <c r="M202" s="3">
        <v>2.9999999999999997E-5</v>
      </c>
      <c r="N202" s="3">
        <v>3.4199999999999996E-4</v>
      </c>
      <c r="O202" s="3">
        <v>2.0063599999999997E-2</v>
      </c>
      <c r="P202" s="3">
        <v>1.8999999999999998E-5</v>
      </c>
      <c r="Q202" s="3">
        <v>2.4149999999999998E-2</v>
      </c>
      <c r="R202" s="3"/>
      <c r="S202" s="3">
        <v>1.3972E-4</v>
      </c>
      <c r="T202" s="3">
        <v>2.0183999999999998E-4</v>
      </c>
      <c r="U202" s="3">
        <v>2.4952799999999999E-3</v>
      </c>
      <c r="V202" s="3">
        <v>1.5429999999999999E-3</v>
      </c>
      <c r="W202" s="3">
        <v>1.8100799999999999E-3</v>
      </c>
      <c r="X202" s="3">
        <v>3.2318799999999999E-3</v>
      </c>
      <c r="Y202" s="3">
        <v>7.7047999999999993E-4</v>
      </c>
      <c r="Z202" s="3"/>
      <c r="AA202" s="3"/>
      <c r="AB202" s="3"/>
      <c r="AC202" s="3"/>
      <c r="AD202" s="3"/>
    </row>
    <row r="203" spans="1:30">
      <c r="A203" s="85" t="str">
        <f t="shared" si="11"/>
        <v>Ausfuhr_CS</v>
      </c>
      <c r="B203" s="2" t="str">
        <f t="shared" si="9"/>
        <v>Ausfuhr</v>
      </c>
      <c r="C203" s="2" t="s">
        <v>613</v>
      </c>
      <c r="D203" s="2" t="s">
        <v>67</v>
      </c>
      <c r="E203" s="3"/>
      <c r="F203" s="3"/>
      <c r="G203" s="3">
        <v>27.369142159999999</v>
      </c>
      <c r="H203" s="3">
        <v>27.920464559999999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s="85" t="str">
        <f t="shared" si="11"/>
        <v>Ausfuhr_CU</v>
      </c>
      <c r="B204" s="2" t="str">
        <f t="shared" si="9"/>
        <v>Ausfuhr</v>
      </c>
      <c r="C204" s="2" t="s">
        <v>613</v>
      </c>
      <c r="D204" s="2" t="s">
        <v>68</v>
      </c>
      <c r="E204" s="3">
        <v>4.24E-2</v>
      </c>
      <c r="F204" s="3">
        <v>1.9400000000000001E-2</v>
      </c>
      <c r="G204" s="3">
        <v>5.0000000000000001E-3</v>
      </c>
      <c r="H204" s="3">
        <v>4.1799999999999997E-2</v>
      </c>
      <c r="I204" s="3">
        <v>2.4399999999999998E-2</v>
      </c>
      <c r="J204" s="3">
        <v>6.5500000000000003E-2</v>
      </c>
      <c r="K204" s="3">
        <v>6.9999999999999993E-3</v>
      </c>
      <c r="L204" s="3">
        <v>8.8999999999999999E-3</v>
      </c>
      <c r="M204" s="3">
        <v>1.036E-3</v>
      </c>
      <c r="N204" s="3">
        <v>6.2229999999999994E-3</v>
      </c>
      <c r="O204" s="3">
        <v>4.1649999999999994E-3</v>
      </c>
      <c r="P204" s="3">
        <v>8.2549199999999989E-3</v>
      </c>
      <c r="Q204" s="3">
        <v>3.5166399999999997E-3</v>
      </c>
      <c r="R204" s="3">
        <v>4.7264400000000002E-3</v>
      </c>
      <c r="S204" s="3">
        <v>5.9009999999999991E-3</v>
      </c>
      <c r="T204" s="3">
        <v>1.6414999999999999E-2</v>
      </c>
      <c r="U204" s="3">
        <v>44.021539839999996</v>
      </c>
      <c r="V204" s="3">
        <v>6.9528000000000005E-4</v>
      </c>
      <c r="W204" s="3">
        <v>2.7304719999999998E-2</v>
      </c>
      <c r="X204" s="3">
        <v>1.1656800000000001E-3</v>
      </c>
      <c r="Y204" s="3">
        <v>8.9996399999999997E-3</v>
      </c>
      <c r="Z204" s="3"/>
      <c r="AA204" s="3"/>
      <c r="AB204" s="3"/>
      <c r="AC204" s="3"/>
      <c r="AD204" s="3"/>
    </row>
    <row r="205" spans="1:30">
      <c r="A205" s="85" t="str">
        <f t="shared" si="11"/>
        <v>Ausfuhr_CV</v>
      </c>
      <c r="B205" s="2" t="str">
        <f t="shared" si="9"/>
        <v>Ausfuhr</v>
      </c>
      <c r="C205" s="2" t="s">
        <v>613</v>
      </c>
      <c r="D205" s="2" t="s">
        <v>69</v>
      </c>
      <c r="E205" s="3">
        <v>3.8898119999999996</v>
      </c>
      <c r="F205" s="3">
        <v>14.672169999999999</v>
      </c>
      <c r="G205" s="3">
        <v>3.6585999999999999</v>
      </c>
      <c r="H205" s="3">
        <v>2.7753999999999999</v>
      </c>
      <c r="I205" s="3">
        <v>3.6041839999999996</v>
      </c>
      <c r="J205" s="3">
        <v>6.4079999999999998E-2</v>
      </c>
      <c r="K205" s="3">
        <v>1.1984E-2</v>
      </c>
      <c r="L205" s="3">
        <v>9.3679999999999996E-3</v>
      </c>
      <c r="M205" s="3">
        <v>0.88761139999999994</v>
      </c>
      <c r="N205" s="3">
        <v>0.25164932000000001</v>
      </c>
      <c r="O205" s="3">
        <v>0.42169715999999996</v>
      </c>
      <c r="P205" s="3">
        <v>0.23195011999999998</v>
      </c>
      <c r="Q205" s="3">
        <v>0.14365084</v>
      </c>
      <c r="R205" s="3">
        <v>0.14856148</v>
      </c>
      <c r="S205" s="3">
        <v>0.17427192</v>
      </c>
      <c r="T205" s="3">
        <v>0.21812152000000001</v>
      </c>
      <c r="U205" s="3">
        <v>0.65106635999999996</v>
      </c>
      <c r="V205" s="3">
        <v>1.0025237199999999</v>
      </c>
      <c r="W205" s="3">
        <v>0.21116895999999999</v>
      </c>
      <c r="X205" s="3">
        <v>0.21845676</v>
      </c>
      <c r="Y205" s="3">
        <v>0.17139039999999997</v>
      </c>
      <c r="Z205" s="3"/>
      <c r="AA205" s="3"/>
      <c r="AB205" s="3"/>
      <c r="AC205" s="3"/>
      <c r="AD205" s="3"/>
    </row>
    <row r="206" spans="1:30">
      <c r="A206" s="85" t="str">
        <f t="shared" si="11"/>
        <v>Ausfuhr_CW</v>
      </c>
      <c r="B206" s="2" t="str">
        <f t="shared" si="9"/>
        <v>Ausfuhr</v>
      </c>
      <c r="C206" s="2" t="s">
        <v>613</v>
      </c>
      <c r="D206" s="2" t="s">
        <v>70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>
        <v>1E-3</v>
      </c>
      <c r="Q206" s="3">
        <v>9.4430799999999995E-3</v>
      </c>
      <c r="R206" s="3">
        <v>1.1647319999999999E-2</v>
      </c>
      <c r="S206" s="3">
        <v>8.1685200000000003E-3</v>
      </c>
      <c r="T206" s="3">
        <v>1.9091199999999998E-3</v>
      </c>
      <c r="U206" s="3">
        <v>3.2767199999999999E-3</v>
      </c>
      <c r="V206" s="3">
        <v>7.1623599999999996E-3</v>
      </c>
      <c r="W206" s="3">
        <v>8.6839199999999995E-3</v>
      </c>
      <c r="X206" s="3">
        <v>1.6481159999999998E-2</v>
      </c>
      <c r="Y206" s="3">
        <v>4.5433600000000005E-2</v>
      </c>
      <c r="Z206" s="3"/>
      <c r="AA206" s="3"/>
      <c r="AB206" s="3"/>
      <c r="AC206" s="3"/>
      <c r="AD206" s="3"/>
    </row>
    <row r="207" spans="1:30">
      <c r="A207" s="85" t="str">
        <f t="shared" si="11"/>
        <v>Ausfuhr_CX</v>
      </c>
      <c r="B207" s="2" t="str">
        <f t="shared" si="9"/>
        <v>Ausfuhr</v>
      </c>
      <c r="C207" s="2" t="s">
        <v>613</v>
      </c>
      <c r="D207" s="2" t="s">
        <v>190</v>
      </c>
      <c r="E207" s="3">
        <v>2.1499999999999998E-2</v>
      </c>
      <c r="F207" s="3"/>
      <c r="G207" s="3"/>
      <c r="H207" s="3">
        <v>4.9999999999999996E-2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>
      <c r="A208" s="85" t="str">
        <f t="shared" si="11"/>
        <v>Ausfuhr_DJ</v>
      </c>
      <c r="B208" s="2" t="str">
        <f t="shared" si="9"/>
        <v>Ausfuhr</v>
      </c>
      <c r="C208" s="2" t="s">
        <v>613</v>
      </c>
      <c r="D208" s="2" t="s">
        <v>191</v>
      </c>
      <c r="E208" s="3">
        <v>1.3413999999999999</v>
      </c>
      <c r="F208" s="3">
        <v>1.3773</v>
      </c>
      <c r="G208" s="3">
        <v>1.4888999999999999</v>
      </c>
      <c r="H208" s="3">
        <v>0.64700000000000002</v>
      </c>
      <c r="I208" s="3">
        <v>6.6735759999999997</v>
      </c>
      <c r="J208" s="3">
        <v>0.18047999999999997</v>
      </c>
      <c r="K208" s="3">
        <v>0.28231999999999996</v>
      </c>
      <c r="L208" s="3">
        <v>1.2421119999999999</v>
      </c>
      <c r="M208" s="3">
        <v>0.32122919999999999</v>
      </c>
      <c r="N208" s="3">
        <v>0.50559695999999998</v>
      </c>
      <c r="O208" s="3">
        <v>1.339396</v>
      </c>
      <c r="P208" s="3">
        <v>0.79596579999999995</v>
      </c>
      <c r="Q208" s="3">
        <v>0.12770099999999998</v>
      </c>
      <c r="R208" s="3">
        <v>0.33760715999999996</v>
      </c>
      <c r="S208" s="3">
        <v>3.9876959999999996E-2</v>
      </c>
      <c r="T208" s="3">
        <v>1.00742672</v>
      </c>
      <c r="U208" s="3">
        <v>7.8853334399999992</v>
      </c>
      <c r="V208" s="3">
        <v>0.26827527999999995</v>
      </c>
      <c r="W208" s="3">
        <v>1.8169599999999998E-2</v>
      </c>
      <c r="X208" s="3">
        <v>5.7852239999999992E-2</v>
      </c>
      <c r="Y208" s="3">
        <v>3.7686479999999994E-2</v>
      </c>
      <c r="Z208" s="3"/>
      <c r="AA208" s="3"/>
      <c r="AB208" s="3"/>
      <c r="AC208" s="3"/>
      <c r="AD208" s="3"/>
    </row>
    <row r="209" spans="1:30">
      <c r="A209" s="85" t="str">
        <f t="shared" si="11"/>
        <v>Ausfuhr_DM</v>
      </c>
      <c r="B209" s="2" t="str">
        <f t="shared" si="9"/>
        <v>Ausfuhr</v>
      </c>
      <c r="C209" s="2" t="s">
        <v>613</v>
      </c>
      <c r="D209" s="2" t="s">
        <v>192</v>
      </c>
      <c r="E209" s="3">
        <v>0.13499999999999998</v>
      </c>
      <c r="F209" s="3"/>
      <c r="G209" s="3"/>
      <c r="H209" s="3" t="s">
        <v>614</v>
      </c>
      <c r="I209" s="3">
        <v>0.13799999999999998</v>
      </c>
      <c r="J209" s="3">
        <v>0.15</v>
      </c>
      <c r="K209" s="3">
        <v>0.22499999999999998</v>
      </c>
      <c r="L209" s="3"/>
      <c r="M209" s="3">
        <v>9.9999999999999991E-5</v>
      </c>
      <c r="N209" s="3"/>
      <c r="O209" s="3"/>
      <c r="P209" s="3"/>
      <c r="Q209" s="3"/>
      <c r="R209" s="3"/>
      <c r="S209" s="3"/>
      <c r="T209" s="3">
        <v>1.5639999999999998E-4</v>
      </c>
      <c r="U209" s="3">
        <v>4.3349999999999994E-3</v>
      </c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>
      <c r="A210" s="85" t="str">
        <f t="shared" si="11"/>
        <v>Ausfuhr_DO</v>
      </c>
      <c r="B210" s="2" t="str">
        <f t="shared" si="9"/>
        <v>Ausfuhr</v>
      </c>
      <c r="C210" s="2" t="s">
        <v>613</v>
      </c>
      <c r="D210" s="2" t="s">
        <v>71</v>
      </c>
      <c r="E210" s="3">
        <v>1.0523</v>
      </c>
      <c r="F210" s="3">
        <v>2.8195999999999999</v>
      </c>
      <c r="G210" s="3">
        <v>7.6999999999999994E-3</v>
      </c>
      <c r="H210" s="3">
        <v>5.4999999999999997E-3</v>
      </c>
      <c r="I210" s="3">
        <v>4.1999999999999997E-3</v>
      </c>
      <c r="J210" s="3">
        <v>8.7999999999999988E-3</v>
      </c>
      <c r="K210" s="3">
        <v>6.1999999999999998E-3</v>
      </c>
      <c r="L210" s="3">
        <v>1.8E-3</v>
      </c>
      <c r="M210" s="3">
        <v>7.3385199999999994E-3</v>
      </c>
      <c r="N210" s="3">
        <v>2.1968520000000002E-2</v>
      </c>
      <c r="O210" s="3">
        <v>3.5077599999999995E-3</v>
      </c>
      <c r="P210" s="3">
        <v>3.86652E-3</v>
      </c>
      <c r="Q210" s="3">
        <v>7.0406399999999999E-3</v>
      </c>
      <c r="R210" s="3">
        <v>2.3844399999999998E-2</v>
      </c>
      <c r="S210" s="3">
        <v>4.5011959999999997E-2</v>
      </c>
      <c r="T210" s="3">
        <v>4.9547839999999996E-2</v>
      </c>
      <c r="U210" s="3">
        <v>6.5658519999999998E-2</v>
      </c>
      <c r="V210" s="3">
        <v>7.308511999999999E-2</v>
      </c>
      <c r="W210" s="3">
        <v>6.561191999999999E-2</v>
      </c>
      <c r="X210" s="3">
        <v>3.0725599999999998E-3</v>
      </c>
      <c r="Y210" s="3">
        <v>3.3776920000000002E-2</v>
      </c>
      <c r="Z210" s="3"/>
      <c r="AA210" s="3"/>
      <c r="AB210" s="3"/>
      <c r="AC210" s="3"/>
      <c r="AD210" s="3"/>
    </row>
    <row r="211" spans="1:30">
      <c r="A211" s="85" t="str">
        <f t="shared" si="11"/>
        <v>Ausfuhr_DZ</v>
      </c>
      <c r="B211" s="2" t="str">
        <f t="shared" si="9"/>
        <v>Ausfuhr</v>
      </c>
      <c r="C211" s="2" t="s">
        <v>613</v>
      </c>
      <c r="D211" s="2" t="s">
        <v>72</v>
      </c>
      <c r="E211" s="3">
        <v>554.22398799999996</v>
      </c>
      <c r="F211" s="3">
        <v>465.27339999999998</v>
      </c>
      <c r="G211" s="3">
        <v>296.30812800000001</v>
      </c>
      <c r="H211" s="3">
        <v>396.33549999999997</v>
      </c>
      <c r="I211" s="3">
        <v>374.05142000000001</v>
      </c>
      <c r="J211" s="3">
        <v>191.33320399999999</v>
      </c>
      <c r="K211" s="3">
        <v>200.69178799999997</v>
      </c>
      <c r="L211" s="3">
        <v>267.31335200000001</v>
      </c>
      <c r="M211" s="3">
        <v>168.25986800000001</v>
      </c>
      <c r="N211" s="3">
        <v>87.354377999999997</v>
      </c>
      <c r="O211" s="3">
        <v>42.478909999999999</v>
      </c>
      <c r="P211" s="3">
        <v>182.57285299999998</v>
      </c>
      <c r="Q211" s="3">
        <v>159.68820195999999</v>
      </c>
      <c r="R211" s="3">
        <v>162.57768160000001</v>
      </c>
      <c r="S211" s="3">
        <v>124.5150122</v>
      </c>
      <c r="T211" s="3">
        <v>49.451073559999998</v>
      </c>
      <c r="U211" s="3">
        <v>40.601041999999993</v>
      </c>
      <c r="V211" s="3">
        <v>8.4430224000000003</v>
      </c>
      <c r="W211" s="3">
        <v>2.5218867999999999</v>
      </c>
      <c r="X211" s="3">
        <v>1.1388479599999999</v>
      </c>
      <c r="Y211" s="3">
        <v>0.13690439999999998</v>
      </c>
      <c r="Z211" s="3"/>
      <c r="AA211" s="3"/>
      <c r="AB211" s="3"/>
      <c r="AC211" s="3"/>
      <c r="AD211" s="3"/>
    </row>
    <row r="212" spans="1:30">
      <c r="A212" s="85" t="str">
        <f t="shared" si="11"/>
        <v>Ausfuhr_EC</v>
      </c>
      <c r="B212" s="2" t="str">
        <f t="shared" si="9"/>
        <v>Ausfuhr</v>
      </c>
      <c r="C212" s="2" t="s">
        <v>613</v>
      </c>
      <c r="D212" s="2" t="s">
        <v>73</v>
      </c>
      <c r="E212" s="3">
        <v>2.1999999999999997E-3</v>
      </c>
      <c r="F212" s="3">
        <v>5.9999999999999995E-4</v>
      </c>
      <c r="G212" s="3">
        <v>5.9999999999999995E-4</v>
      </c>
      <c r="H212" s="3">
        <v>5.9999999999999995E-4</v>
      </c>
      <c r="I212" s="3">
        <v>2.8E-3</v>
      </c>
      <c r="J212" s="3">
        <v>2.3E-3</v>
      </c>
      <c r="K212" s="3">
        <v>2.3999999999999998E-3</v>
      </c>
      <c r="L212" s="3">
        <v>2.5999999999999999E-3</v>
      </c>
      <c r="M212" s="3">
        <v>4.9709999999999997E-3</v>
      </c>
      <c r="N212" s="3">
        <v>2.6999999999999997E-3</v>
      </c>
      <c r="O212" s="3">
        <v>3.8169999999999996E-3</v>
      </c>
      <c r="P212" s="3">
        <v>4.9819999999999994E-3</v>
      </c>
      <c r="Q212" s="3">
        <v>1.6339999999999998E-3</v>
      </c>
      <c r="R212" s="3">
        <v>3.382E-3</v>
      </c>
      <c r="S212" s="3">
        <v>1.8839999999999998E-3</v>
      </c>
      <c r="T212" s="3">
        <v>1.8209999999999999E-3</v>
      </c>
      <c r="U212" s="3">
        <v>0.48225599999999996</v>
      </c>
      <c r="V212" s="3">
        <v>1.9727884799999997</v>
      </c>
      <c r="W212" s="3">
        <v>1.6676000000000001E-4</v>
      </c>
      <c r="X212" s="3">
        <v>4.6699999999999997E-4</v>
      </c>
      <c r="Y212" s="3">
        <v>7.7399999999999995E-4</v>
      </c>
      <c r="Z212" s="3"/>
      <c r="AA212" s="3"/>
      <c r="AB212" s="3"/>
      <c r="AC212" s="3"/>
      <c r="AD212" s="3"/>
    </row>
    <row r="213" spans="1:30">
      <c r="A213" s="85" t="str">
        <f t="shared" si="11"/>
        <v>Ausfuhr_EG</v>
      </c>
      <c r="B213" s="2" t="str">
        <f t="shared" si="9"/>
        <v>Ausfuhr</v>
      </c>
      <c r="C213" s="2" t="s">
        <v>613</v>
      </c>
      <c r="D213" s="2" t="s">
        <v>74</v>
      </c>
      <c r="E213" s="3">
        <v>55.166919999999998</v>
      </c>
      <c r="F213" s="3">
        <v>68.564211999999998</v>
      </c>
      <c r="G213" s="3">
        <v>26.400559999999999</v>
      </c>
      <c r="H213" s="3">
        <v>14.623491999999999</v>
      </c>
      <c r="I213" s="3">
        <v>5.7523600000000004</v>
      </c>
      <c r="J213" s="3">
        <v>0.61904000000000003</v>
      </c>
      <c r="K213" s="3">
        <v>3.7246119999999996</v>
      </c>
      <c r="L213" s="3">
        <v>7.1854199999999997</v>
      </c>
      <c r="M213" s="3">
        <v>54.933104</v>
      </c>
      <c r="N213" s="3">
        <v>2.7246052399999998</v>
      </c>
      <c r="O213" s="3">
        <v>143.13116963999997</v>
      </c>
      <c r="P213" s="3">
        <v>35.242833439999998</v>
      </c>
      <c r="Q213" s="3">
        <v>79.786832360000005</v>
      </c>
      <c r="R213" s="3">
        <v>189.89702908000001</v>
      </c>
      <c r="S213" s="3">
        <v>19.719294359999999</v>
      </c>
      <c r="T213" s="3">
        <v>134.66506659999999</v>
      </c>
      <c r="U213" s="3">
        <v>515.60603503999994</v>
      </c>
      <c r="V213" s="3">
        <v>262.36234031999999</v>
      </c>
      <c r="W213" s="3">
        <v>83.938835679999997</v>
      </c>
      <c r="X213" s="3">
        <v>24.833164919999998</v>
      </c>
      <c r="Y213" s="3">
        <v>93.23043088</v>
      </c>
      <c r="Z213" s="3"/>
      <c r="AA213" s="3"/>
      <c r="AB213" s="3"/>
      <c r="AC213" s="3"/>
      <c r="AD213" s="3"/>
    </row>
    <row r="214" spans="1:30">
      <c r="A214" s="85" t="str">
        <f t="shared" si="11"/>
        <v>Ausfuhr_ER</v>
      </c>
      <c r="B214" s="2" t="str">
        <f t="shared" si="9"/>
        <v>Ausfuhr</v>
      </c>
      <c r="C214" s="2" t="s">
        <v>613</v>
      </c>
      <c r="D214" s="2" t="s">
        <v>193</v>
      </c>
      <c r="E214" s="3">
        <v>5.8999999999999999E-3</v>
      </c>
      <c r="F214" s="3">
        <v>1.061E-2</v>
      </c>
      <c r="G214" s="3">
        <v>0.38329999999999997</v>
      </c>
      <c r="H214" s="3">
        <v>0.37469999999999998</v>
      </c>
      <c r="I214" s="3">
        <v>19.801199999999998</v>
      </c>
      <c r="J214" s="3">
        <v>9.9999999999999991E-5</v>
      </c>
      <c r="K214" s="3">
        <v>3.0439999999999998E-3</v>
      </c>
      <c r="L214" s="3">
        <v>7.2759999999999995E-3</v>
      </c>
      <c r="M214" s="3">
        <v>1.7211999999999998E-2</v>
      </c>
      <c r="N214" s="3">
        <v>1.0319999999999999E-3</v>
      </c>
      <c r="O214" s="3">
        <v>4.4999999999999999E-4</v>
      </c>
      <c r="P214" s="3">
        <v>1.4999999999999999E-4</v>
      </c>
      <c r="Q214" s="3">
        <v>4.9999999999999996E-5</v>
      </c>
      <c r="R214" s="3">
        <v>1.8129999999999999E-3</v>
      </c>
      <c r="S214" s="3">
        <v>2E-3</v>
      </c>
      <c r="T214" s="3">
        <v>8.25E-4</v>
      </c>
      <c r="U214" s="3">
        <v>1.4386799999999999E-3</v>
      </c>
      <c r="V214" s="3">
        <v>1.1156E-3</v>
      </c>
      <c r="W214" s="3">
        <v>2.4103599999999998E-3</v>
      </c>
      <c r="X214" s="3">
        <v>2.1410000000000001E-3</v>
      </c>
      <c r="Y214" s="3">
        <v>2.9999999999999997E-4</v>
      </c>
      <c r="Z214" s="3"/>
      <c r="AA214" s="3"/>
      <c r="AB214" s="3"/>
      <c r="AC214" s="3"/>
      <c r="AD214" s="3"/>
    </row>
    <row r="215" spans="1:30">
      <c r="A215" s="85" t="str">
        <f t="shared" si="11"/>
        <v>Ausfuhr_ET</v>
      </c>
      <c r="B215" s="2" t="str">
        <f t="shared" si="9"/>
        <v>Ausfuhr</v>
      </c>
      <c r="C215" s="2" t="s">
        <v>613</v>
      </c>
      <c r="D215" s="2" t="s">
        <v>75</v>
      </c>
      <c r="E215" s="3">
        <v>0.61909999999999998</v>
      </c>
      <c r="F215" s="3">
        <v>1.5299999999999999E-2</v>
      </c>
      <c r="G215" s="3">
        <v>1.7100000000000001E-2</v>
      </c>
      <c r="H215" s="3">
        <v>0.15570000000000001</v>
      </c>
      <c r="I215" s="3">
        <v>0.68599999999999994</v>
      </c>
      <c r="J215" s="3">
        <v>0.1552</v>
      </c>
      <c r="K215" s="3">
        <v>0.4859</v>
      </c>
      <c r="L215" s="3">
        <v>0.94779999999999998</v>
      </c>
      <c r="M215" s="3">
        <v>0.40498799999999996</v>
      </c>
      <c r="N215" s="3">
        <v>1.2151049999999999</v>
      </c>
      <c r="O215" s="3">
        <v>1.686639</v>
      </c>
      <c r="P215" s="3">
        <v>0.47561799999999999</v>
      </c>
      <c r="Q215" s="3">
        <v>0.45111299999999999</v>
      </c>
      <c r="R215" s="3">
        <v>1.4433209999999999</v>
      </c>
      <c r="S215" s="3">
        <v>5.3099999999999994E-2</v>
      </c>
      <c r="T215" s="3">
        <v>6.4872999999999986E-2</v>
      </c>
      <c r="U215" s="3">
        <v>2.2354419999999999</v>
      </c>
      <c r="V215" s="3">
        <v>0.28252299999999997</v>
      </c>
      <c r="W215" s="3">
        <v>7.8100000000000001E-4</v>
      </c>
      <c r="X215" s="3">
        <v>5.2030000000000002E-3</v>
      </c>
      <c r="Y215" s="3">
        <v>1.0163E-2</v>
      </c>
      <c r="Z215" s="3"/>
      <c r="AA215" s="3"/>
      <c r="AB215" s="3"/>
      <c r="AC215" s="3"/>
      <c r="AD215" s="3"/>
    </row>
    <row r="216" spans="1:30">
      <c r="A216" s="85" t="str">
        <f t="shared" si="11"/>
        <v>Ausfuhr_FJ</v>
      </c>
      <c r="B216" s="2" t="str">
        <f t="shared" si="9"/>
        <v>Ausfuhr</v>
      </c>
      <c r="C216" s="2" t="s">
        <v>613</v>
      </c>
      <c r="D216" s="2" t="s">
        <v>76</v>
      </c>
      <c r="E216" s="3" t="s">
        <v>614</v>
      </c>
      <c r="F216" s="3">
        <v>0.15049999999999999</v>
      </c>
      <c r="G216" s="3">
        <v>0.15049999999999999</v>
      </c>
      <c r="H216" s="3"/>
      <c r="I216" s="3">
        <v>4.4999999999999998E-2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>
      <c r="A217" s="85" t="str">
        <f t="shared" si="11"/>
        <v>Ausfuhr_FK</v>
      </c>
      <c r="B217" s="2" t="str">
        <f t="shared" si="9"/>
        <v>Ausfuhr</v>
      </c>
      <c r="C217" s="2" t="s">
        <v>613</v>
      </c>
      <c r="D217" s="2" t="s">
        <v>194</v>
      </c>
      <c r="E217" s="3"/>
      <c r="F217" s="3"/>
      <c r="G217" s="3"/>
      <c r="H217" s="3">
        <v>2.1499999999999998E-2</v>
      </c>
      <c r="I217" s="3"/>
      <c r="J217" s="3"/>
      <c r="K217" s="3"/>
      <c r="L217" s="3"/>
      <c r="M217" s="3"/>
      <c r="N217" s="3"/>
      <c r="O217" s="3"/>
      <c r="P217" s="3"/>
      <c r="Q217" s="3"/>
      <c r="R217" s="3">
        <v>9.5399999999999999E-4</v>
      </c>
      <c r="S217" s="3">
        <v>3.0399999999999996E-4</v>
      </c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>
      <c r="A218" s="85" t="str">
        <f t="shared" si="11"/>
        <v>Ausfuhr_FO</v>
      </c>
      <c r="B218" s="2" t="str">
        <f t="shared" si="9"/>
        <v>Ausfuhr</v>
      </c>
      <c r="C218" s="2" t="s">
        <v>613</v>
      </c>
      <c r="D218" s="2" t="s">
        <v>195</v>
      </c>
      <c r="E218" s="3">
        <v>1.0911999999999999</v>
      </c>
      <c r="F218" s="3">
        <v>0.86939999999999995</v>
      </c>
      <c r="G218" s="3">
        <v>0.68032400000000004</v>
      </c>
      <c r="H218" s="3">
        <v>0.67416799999999999</v>
      </c>
      <c r="I218" s="3">
        <v>0.63882399999999995</v>
      </c>
      <c r="J218" s="3">
        <v>0.51461199999999996</v>
      </c>
      <c r="K218" s="3">
        <v>9.4535999999999995E-2</v>
      </c>
      <c r="L218" s="3">
        <v>1.082E-2</v>
      </c>
      <c r="M218" s="3">
        <v>0.3445646</v>
      </c>
      <c r="N218" s="3">
        <v>0.28132312000000004</v>
      </c>
      <c r="O218" s="3">
        <v>7.698112E-2</v>
      </c>
      <c r="P218" s="3">
        <v>7.6191679999999998E-2</v>
      </c>
      <c r="Q218" s="3">
        <v>2.9101760000000001E-2</v>
      </c>
      <c r="R218" s="3">
        <v>2.4334039999999998E-2</v>
      </c>
      <c r="S218" s="3">
        <v>3.5011559999999997E-2</v>
      </c>
      <c r="T218" s="3">
        <v>6.3844159999999997E-2</v>
      </c>
      <c r="U218" s="3">
        <v>0.5241069599999999</v>
      </c>
      <c r="V218" s="3">
        <v>0.47044836000000001</v>
      </c>
      <c r="W218" s="3">
        <v>0.52743684000000002</v>
      </c>
      <c r="X218" s="3">
        <v>0.59100303999999992</v>
      </c>
      <c r="Y218" s="3">
        <v>0.37525560000000002</v>
      </c>
      <c r="Z218" s="3"/>
      <c r="AA218" s="3"/>
      <c r="AB218" s="3"/>
      <c r="AC218" s="3"/>
      <c r="AD218" s="3"/>
    </row>
    <row r="219" spans="1:30">
      <c r="A219" s="85" t="str">
        <f t="shared" si="11"/>
        <v>Ausfuhr_GA</v>
      </c>
      <c r="B219" s="2" t="str">
        <f t="shared" ref="B219:B282" si="12">IF(C219="1","Einfuhr","Ausfuhr")</f>
        <v>Ausfuhr</v>
      </c>
      <c r="C219" s="2" t="s">
        <v>613</v>
      </c>
      <c r="D219" s="2" t="s">
        <v>196</v>
      </c>
      <c r="E219" s="3">
        <v>1.5759999999999999E-3</v>
      </c>
      <c r="F219" s="3">
        <v>2.9919999999999999E-3</v>
      </c>
      <c r="G219" s="3">
        <v>3.8679999999999995E-3</v>
      </c>
      <c r="H219" s="3">
        <v>6.692E-3</v>
      </c>
      <c r="I219" s="3">
        <v>4.3E-3</v>
      </c>
      <c r="J219" s="3">
        <v>1.023428</v>
      </c>
      <c r="K219" s="3">
        <v>2.5999999999999999E-3</v>
      </c>
      <c r="L219" s="3">
        <v>8.3999999999999995E-3</v>
      </c>
      <c r="M219" s="3">
        <v>2.3921999999999999E-2</v>
      </c>
      <c r="N219" s="3">
        <v>3.7660000000000003E-3</v>
      </c>
      <c r="O219" s="3">
        <v>0.56150091999999996</v>
      </c>
      <c r="P219" s="3">
        <v>1.7448117999999999</v>
      </c>
      <c r="Q219" s="3">
        <v>2.7014730400000002</v>
      </c>
      <c r="R219" s="3">
        <v>3.14070136</v>
      </c>
      <c r="S219" s="3">
        <v>3.7941973600000001</v>
      </c>
      <c r="T219" s="3">
        <v>1.1236471599999998</v>
      </c>
      <c r="U219" s="3">
        <v>1.7800049200000001</v>
      </c>
      <c r="V219" s="3">
        <v>1.8434560000000003E-2</v>
      </c>
      <c r="W219" s="3">
        <v>0.61377312000000006</v>
      </c>
      <c r="X219" s="3">
        <v>1.0084319999999999E-2</v>
      </c>
      <c r="Y219" s="3">
        <v>2.4807508399999998</v>
      </c>
      <c r="Z219" s="3"/>
      <c r="AA219" s="3"/>
      <c r="AB219" s="3"/>
      <c r="AC219" s="3"/>
      <c r="AD219" s="3"/>
    </row>
    <row r="220" spans="1:30">
      <c r="A220" s="85" t="str">
        <f t="shared" si="11"/>
        <v>Ausfuhr_GD</v>
      </c>
      <c r="B220" s="2" t="str">
        <f t="shared" si="12"/>
        <v>Ausfuhr</v>
      </c>
      <c r="C220" s="2" t="s">
        <v>613</v>
      </c>
      <c r="D220" s="2" t="s">
        <v>197</v>
      </c>
      <c r="E220" s="3">
        <v>8.5999999999999993E-2</v>
      </c>
      <c r="F220" s="3">
        <v>9.2E-5</v>
      </c>
      <c r="G220" s="3"/>
      <c r="H220" s="3">
        <v>1.4E-3</v>
      </c>
      <c r="I220" s="3" t="s">
        <v>614</v>
      </c>
      <c r="J220" s="3">
        <v>0.15</v>
      </c>
      <c r="K220" s="3">
        <v>0.40029999999999999</v>
      </c>
      <c r="L220" s="3"/>
      <c r="M220" s="3"/>
      <c r="N220" s="3"/>
      <c r="O220" s="3"/>
      <c r="P220" s="3"/>
      <c r="Q220" s="3"/>
      <c r="R220" s="3"/>
      <c r="S220" s="3">
        <v>0.230098</v>
      </c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>
      <c r="A221" s="85" t="str">
        <f t="shared" si="11"/>
        <v>Ausfuhr_GE</v>
      </c>
      <c r="B221" s="2" t="str">
        <f t="shared" si="12"/>
        <v>Ausfuhr</v>
      </c>
      <c r="C221" s="2" t="s">
        <v>613</v>
      </c>
      <c r="D221" s="2" t="s">
        <v>77</v>
      </c>
      <c r="E221" s="3">
        <v>14.248545999999999</v>
      </c>
      <c r="F221" s="3">
        <v>55.825951999999994</v>
      </c>
      <c r="G221" s="3">
        <v>0.56592299999999995</v>
      </c>
      <c r="H221" s="3">
        <v>12.0319</v>
      </c>
      <c r="I221" s="3">
        <v>11.885062999999999</v>
      </c>
      <c r="J221" s="3">
        <v>0.21722</v>
      </c>
      <c r="K221" s="3">
        <v>3.4643999999999999</v>
      </c>
      <c r="L221" s="3">
        <v>0.80055999999999994</v>
      </c>
      <c r="M221" s="3">
        <v>4.1096821600000002</v>
      </c>
      <c r="N221" s="3">
        <v>2.3719759999999999E-2</v>
      </c>
      <c r="O221" s="3">
        <v>0.56404611999999998</v>
      </c>
      <c r="P221" s="3">
        <v>0.28590631999999999</v>
      </c>
      <c r="Q221" s="3">
        <v>12.827022839999998</v>
      </c>
      <c r="R221" s="3">
        <v>26.491342</v>
      </c>
      <c r="S221" s="3">
        <v>27.078093159999998</v>
      </c>
      <c r="T221" s="3">
        <v>43.984624359999998</v>
      </c>
      <c r="U221" s="3">
        <v>80.50200439999999</v>
      </c>
      <c r="V221" s="3">
        <v>64.208396999999991</v>
      </c>
      <c r="W221" s="3">
        <v>28.739513639999998</v>
      </c>
      <c r="X221" s="3">
        <v>27.640115999999995</v>
      </c>
      <c r="Y221" s="3">
        <v>25.668700239999996</v>
      </c>
      <c r="Z221" s="3"/>
      <c r="AA221" s="3"/>
      <c r="AB221" s="3"/>
      <c r="AC221" s="3"/>
      <c r="AD221" s="3"/>
    </row>
    <row r="222" spans="1:30">
      <c r="A222" s="85" t="str">
        <f t="shared" si="11"/>
        <v>Ausfuhr_GH</v>
      </c>
      <c r="B222" s="2" t="str">
        <f t="shared" si="12"/>
        <v>Ausfuhr</v>
      </c>
      <c r="C222" s="2" t="s">
        <v>613</v>
      </c>
      <c r="D222" s="2" t="s">
        <v>78</v>
      </c>
      <c r="E222" s="3">
        <v>10.3774</v>
      </c>
      <c r="F222" s="3">
        <v>9.5814000000000004</v>
      </c>
      <c r="G222" s="3">
        <v>7.2295999999999996</v>
      </c>
      <c r="H222" s="3">
        <v>6.5973999999999995</v>
      </c>
      <c r="I222" s="3">
        <v>42.778500000000001</v>
      </c>
      <c r="J222" s="3">
        <v>2.323</v>
      </c>
      <c r="K222" s="3">
        <v>2.7098999999999998</v>
      </c>
      <c r="L222" s="3">
        <v>1.5556999999999999</v>
      </c>
      <c r="M222" s="3">
        <v>25.910722</v>
      </c>
      <c r="N222" s="3">
        <v>2.4060594000000002</v>
      </c>
      <c r="O222" s="3">
        <v>11.321999559999998</v>
      </c>
      <c r="P222" s="3">
        <v>2.0508360799999998</v>
      </c>
      <c r="Q222" s="3">
        <v>3.3151118799999999</v>
      </c>
      <c r="R222" s="3">
        <v>3.713406</v>
      </c>
      <c r="S222" s="3">
        <v>7.435063959999999</v>
      </c>
      <c r="T222" s="3">
        <v>25.014382599999998</v>
      </c>
      <c r="U222" s="3">
        <v>82.588813479999999</v>
      </c>
      <c r="V222" s="3">
        <v>59.976326399999998</v>
      </c>
      <c r="W222" s="3">
        <v>38.12904872</v>
      </c>
      <c r="X222" s="3">
        <v>31.746261559999997</v>
      </c>
      <c r="Y222" s="3">
        <v>16.379003319999999</v>
      </c>
      <c r="Z222" s="3"/>
      <c r="AA222" s="3"/>
      <c r="AB222" s="3"/>
      <c r="AC222" s="3"/>
      <c r="AD222" s="3"/>
    </row>
    <row r="223" spans="1:30">
      <c r="A223" s="85" t="str">
        <f t="shared" si="11"/>
        <v>Ausfuhr_GI</v>
      </c>
      <c r="B223" s="2" t="str">
        <f t="shared" si="12"/>
        <v>Ausfuhr</v>
      </c>
      <c r="C223" s="2" t="s">
        <v>613</v>
      </c>
      <c r="D223" s="2" t="s">
        <v>198</v>
      </c>
      <c r="E223" s="3">
        <v>1.5670959999999998</v>
      </c>
      <c r="F223" s="3">
        <v>1.238156</v>
      </c>
      <c r="G223" s="3">
        <v>1.13845</v>
      </c>
      <c r="H223" s="3">
        <v>1.0171999999999999</v>
      </c>
      <c r="I223" s="3">
        <v>0.88969999999999994</v>
      </c>
      <c r="J223" s="3">
        <v>0.59470000000000001</v>
      </c>
      <c r="K223" s="3">
        <v>0.51700400000000002</v>
      </c>
      <c r="L223" s="3">
        <v>0.34389999999999998</v>
      </c>
      <c r="M223" s="3">
        <v>0.19323399999999999</v>
      </c>
      <c r="N223" s="3">
        <v>0.11702804</v>
      </c>
      <c r="O223" s="3">
        <v>9.8667919999999992E-2</v>
      </c>
      <c r="P223" s="3">
        <v>0.11555319999999999</v>
      </c>
      <c r="Q223" s="3">
        <v>0.10302387999999998</v>
      </c>
      <c r="R223" s="3">
        <v>9.4878559999999987E-2</v>
      </c>
      <c r="S223" s="3">
        <v>0.10637928000000001</v>
      </c>
      <c r="T223" s="3">
        <v>0.11541192</v>
      </c>
      <c r="U223" s="3">
        <v>0.13802492</v>
      </c>
      <c r="V223" s="3">
        <v>0.13483644</v>
      </c>
      <c r="W223" s="3">
        <v>0.11388535999999999</v>
      </c>
      <c r="X223" s="3">
        <v>0.10726168</v>
      </c>
      <c r="Y223" s="3">
        <v>0.1312026</v>
      </c>
      <c r="Z223" s="3"/>
      <c r="AA223" s="3"/>
      <c r="AB223" s="3"/>
      <c r="AC223" s="3"/>
      <c r="AD223" s="3"/>
    </row>
    <row r="224" spans="1:30">
      <c r="A224" s="85" t="str">
        <f t="shared" si="11"/>
        <v>Ausfuhr_GL</v>
      </c>
      <c r="B224" s="2" t="str">
        <f t="shared" si="12"/>
        <v>Ausfuhr</v>
      </c>
      <c r="C224" s="2" t="s">
        <v>613</v>
      </c>
      <c r="D224" s="2" t="s">
        <v>199</v>
      </c>
      <c r="E224" s="3">
        <v>3.5649959999999998</v>
      </c>
      <c r="F224" s="3">
        <v>3.8983439999999998</v>
      </c>
      <c r="G224" s="3">
        <v>2.5883079999999996</v>
      </c>
      <c r="H224" s="3">
        <v>2.0414120000000002</v>
      </c>
      <c r="I224" s="3">
        <v>1.589116</v>
      </c>
      <c r="J224" s="3">
        <v>1.5906439999999999</v>
      </c>
      <c r="K224" s="3">
        <v>0.91050799999999998</v>
      </c>
      <c r="L224" s="3">
        <v>0.81614399999999998</v>
      </c>
      <c r="M224" s="3">
        <v>1.36283384</v>
      </c>
      <c r="N224" s="3">
        <v>1.29184692</v>
      </c>
      <c r="O224" s="3">
        <v>0.75875075999999997</v>
      </c>
      <c r="P224" s="3">
        <v>0.72442700000000004</v>
      </c>
      <c r="Q224" s="3">
        <v>0.81739695999999995</v>
      </c>
      <c r="R224" s="3">
        <v>0.71647847999999992</v>
      </c>
      <c r="S224" s="3">
        <v>0.6917073199999999</v>
      </c>
      <c r="T224" s="3">
        <v>0.73019988000000002</v>
      </c>
      <c r="U224" s="3">
        <v>1.2873075599999999</v>
      </c>
      <c r="V224" s="3">
        <v>1.31655352</v>
      </c>
      <c r="W224" s="3">
        <v>1.18415684</v>
      </c>
      <c r="X224" s="3">
        <v>1.18003108</v>
      </c>
      <c r="Y224" s="3">
        <v>0.88869027999999994</v>
      </c>
      <c r="Z224" s="3"/>
      <c r="AA224" s="3"/>
      <c r="AB224" s="3"/>
      <c r="AC224" s="3"/>
      <c r="AD224" s="3"/>
    </row>
    <row r="225" spans="1:30">
      <c r="A225" s="85" t="str">
        <f t="shared" si="11"/>
        <v>Ausfuhr_GM</v>
      </c>
      <c r="B225" s="2" t="str">
        <f t="shared" si="12"/>
        <v>Ausfuhr</v>
      </c>
      <c r="C225" s="2" t="s">
        <v>613</v>
      </c>
      <c r="D225" s="2" t="s">
        <v>79</v>
      </c>
      <c r="E225" s="3">
        <v>6.5389179999999998</v>
      </c>
      <c r="F225" s="3">
        <v>4.0305059999999999</v>
      </c>
      <c r="G225" s="3">
        <v>1.1615</v>
      </c>
      <c r="H225" s="3">
        <v>8.4699999999999998E-2</v>
      </c>
      <c r="I225" s="3">
        <v>1.0277000000000001</v>
      </c>
      <c r="J225" s="3">
        <v>0.37459999999999999</v>
      </c>
      <c r="K225" s="3">
        <v>8.8999999999999996E-2</v>
      </c>
      <c r="L225" s="3">
        <v>0.17699999999999999</v>
      </c>
      <c r="M225" s="3">
        <v>2.588711</v>
      </c>
      <c r="N225" s="3">
        <v>0.23661699999999997</v>
      </c>
      <c r="O225" s="3">
        <v>0.17715039999999999</v>
      </c>
      <c r="P225" s="3">
        <v>0.39510359999999994</v>
      </c>
      <c r="Q225" s="3">
        <v>0.30747740000000001</v>
      </c>
      <c r="R225" s="3">
        <v>0.36212432</v>
      </c>
      <c r="S225" s="3">
        <v>0.30688699999999997</v>
      </c>
      <c r="T225" s="3">
        <v>0.46025899999999997</v>
      </c>
      <c r="U225" s="3">
        <v>1.7072645999999998</v>
      </c>
      <c r="V225" s="3">
        <v>3.7825281199999998</v>
      </c>
      <c r="W225" s="3">
        <v>0.33642728</v>
      </c>
      <c r="X225" s="3">
        <v>0.50469960000000003</v>
      </c>
      <c r="Y225" s="3">
        <v>0.36641559999999995</v>
      </c>
      <c r="Z225" s="3"/>
      <c r="AA225" s="3"/>
      <c r="AB225" s="3"/>
      <c r="AC225" s="3"/>
      <c r="AD225" s="3"/>
    </row>
    <row r="226" spans="1:30">
      <c r="A226" s="85" t="str">
        <f t="shared" si="11"/>
        <v>Ausfuhr_GN</v>
      </c>
      <c r="B226" s="2" t="str">
        <f t="shared" si="12"/>
        <v>Ausfuhr</v>
      </c>
      <c r="C226" s="2" t="s">
        <v>613</v>
      </c>
      <c r="D226" s="2" t="s">
        <v>200</v>
      </c>
      <c r="E226" s="3">
        <v>65.060119999999998</v>
      </c>
      <c r="F226" s="3">
        <v>64.893500000000003</v>
      </c>
      <c r="G226" s="3">
        <v>29.854399999999998</v>
      </c>
      <c r="H226" s="3">
        <v>7.7891999999999992</v>
      </c>
      <c r="I226" s="3">
        <v>12.601899999999999</v>
      </c>
      <c r="J226" s="3">
        <v>1.2378</v>
      </c>
      <c r="K226" s="3">
        <v>0.76519999999999999</v>
      </c>
      <c r="L226" s="3">
        <v>0.7258</v>
      </c>
      <c r="M226" s="3">
        <v>2.950542</v>
      </c>
      <c r="N226" s="3">
        <v>1.4250289999999999</v>
      </c>
      <c r="O226" s="3">
        <v>1.3514364000000001</v>
      </c>
      <c r="P226" s="3">
        <v>1.478669</v>
      </c>
      <c r="Q226" s="3">
        <v>2.7855006000000002</v>
      </c>
      <c r="R226" s="3">
        <v>1.7331685999999999</v>
      </c>
      <c r="S226" s="3">
        <v>1.5431058</v>
      </c>
      <c r="T226" s="3">
        <v>3.3804424399999999</v>
      </c>
      <c r="U226" s="3">
        <v>46.127452359999992</v>
      </c>
      <c r="V226" s="3">
        <v>23.253438120000002</v>
      </c>
      <c r="W226" s="3">
        <v>4.2739993999999992</v>
      </c>
      <c r="X226" s="3">
        <v>3.6665505999999994</v>
      </c>
      <c r="Y226" s="3">
        <v>7.3828744400000001</v>
      </c>
      <c r="Z226" s="3"/>
      <c r="AA226" s="3"/>
      <c r="AB226" s="3"/>
      <c r="AC226" s="3"/>
      <c r="AD226" s="3"/>
    </row>
    <row r="227" spans="1:30">
      <c r="A227" s="85" t="str">
        <f t="shared" si="11"/>
        <v>Ausfuhr_GQ</v>
      </c>
      <c r="B227" s="2" t="str">
        <f t="shared" si="12"/>
        <v>Ausfuhr</v>
      </c>
      <c r="C227" s="2" t="s">
        <v>613</v>
      </c>
      <c r="D227" s="2" t="s">
        <v>201</v>
      </c>
      <c r="E227" s="3">
        <v>2.0667999999999997</v>
      </c>
      <c r="F227" s="3">
        <v>2.7763</v>
      </c>
      <c r="G227" s="3">
        <v>2.0631999999999997</v>
      </c>
      <c r="H227" s="3">
        <v>2.7668999999999997</v>
      </c>
      <c r="I227" s="3">
        <v>7.8874359999999992</v>
      </c>
      <c r="J227" s="3">
        <v>0.83589999999999998</v>
      </c>
      <c r="K227" s="3">
        <v>1.2428999999999999</v>
      </c>
      <c r="L227" s="3">
        <v>1.5583</v>
      </c>
      <c r="M227" s="3">
        <v>1.5752283599999999</v>
      </c>
      <c r="N227" s="3">
        <v>2.1089518000000003</v>
      </c>
      <c r="O227" s="3">
        <v>2.3358589199999997</v>
      </c>
      <c r="P227" s="3">
        <v>1.4232863199999999</v>
      </c>
      <c r="Q227" s="3">
        <v>2.1993477599999998</v>
      </c>
      <c r="R227" s="3">
        <v>2.0673821600000002</v>
      </c>
      <c r="S227" s="3">
        <v>2.12745432</v>
      </c>
      <c r="T227" s="3">
        <v>2.7783874800000001</v>
      </c>
      <c r="U227" s="3">
        <v>1.8363685599999999</v>
      </c>
      <c r="V227" s="3">
        <v>1.2841904</v>
      </c>
      <c r="W227" s="3">
        <v>1.9863241599999999</v>
      </c>
      <c r="X227" s="3">
        <v>0.89520240000000006</v>
      </c>
      <c r="Y227" s="3">
        <v>1.5646942400000001</v>
      </c>
      <c r="Z227" s="3"/>
      <c r="AA227" s="3"/>
      <c r="AB227" s="3"/>
      <c r="AC227" s="3"/>
      <c r="AD227" s="3"/>
    </row>
    <row r="228" spans="1:30">
      <c r="A228" s="85" t="str">
        <f t="shared" si="11"/>
        <v>Ausfuhr_GT</v>
      </c>
      <c r="B228" s="2" t="str">
        <f t="shared" si="12"/>
        <v>Ausfuhr</v>
      </c>
      <c r="C228" s="2" t="s">
        <v>613</v>
      </c>
      <c r="D228" s="2" t="s">
        <v>80</v>
      </c>
      <c r="E228" s="3">
        <v>1.738E-3</v>
      </c>
      <c r="F228" s="3">
        <v>2.3999999999999998E-3</v>
      </c>
      <c r="G228" s="3">
        <v>9.9999999999999991E-5</v>
      </c>
      <c r="H228" s="3">
        <v>9.9999999999999991E-5</v>
      </c>
      <c r="I228" s="3">
        <v>5.0999999999999995E-3</v>
      </c>
      <c r="J228" s="3"/>
      <c r="K228" s="3">
        <v>5.9999999999999995E-4</v>
      </c>
      <c r="L228" s="3">
        <v>7.9999999999999993E-4</v>
      </c>
      <c r="M228" s="3">
        <v>1.482E-3</v>
      </c>
      <c r="N228" s="3">
        <v>1.387E-3</v>
      </c>
      <c r="O228" s="3">
        <v>3.483E-3</v>
      </c>
      <c r="P228" s="3">
        <v>1.281E-3</v>
      </c>
      <c r="Q228" s="3">
        <v>6.3199999999999997E-4</v>
      </c>
      <c r="R228" s="3">
        <v>2.4999999999999998E-5</v>
      </c>
      <c r="S228" s="3">
        <v>4.0413599999999999E-3</v>
      </c>
      <c r="T228" s="3">
        <v>6.3933999999999996E-3</v>
      </c>
      <c r="U228" s="3">
        <v>2.2681719999999999E-2</v>
      </c>
      <c r="V228" s="3">
        <v>2.0384E-4</v>
      </c>
      <c r="W228" s="3">
        <v>4.9179999999999992E-4</v>
      </c>
      <c r="X228" s="3">
        <v>5.4799999999999998E-4</v>
      </c>
      <c r="Y228" s="3">
        <v>1.2963999999999999E-3</v>
      </c>
      <c r="Z228" s="3"/>
      <c r="AA228" s="3"/>
      <c r="AB228" s="3"/>
      <c r="AC228" s="3"/>
      <c r="AD228" s="3"/>
    </row>
    <row r="229" spans="1:30">
      <c r="A229" s="85" t="str">
        <f t="shared" si="11"/>
        <v>Ausfuhr_GU</v>
      </c>
      <c r="B229" s="2" t="str">
        <f t="shared" si="12"/>
        <v>Ausfuhr</v>
      </c>
      <c r="C229" s="2" t="s">
        <v>613</v>
      </c>
      <c r="D229" s="2" t="s">
        <v>81</v>
      </c>
      <c r="E229" s="3"/>
      <c r="F229" s="3">
        <v>4.8000000000000001E-2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>
        <v>0.14399999999999999</v>
      </c>
      <c r="W229" s="3"/>
      <c r="X229" s="3"/>
      <c r="Y229" s="3"/>
      <c r="Z229" s="3"/>
      <c r="AA229" s="3"/>
      <c r="AB229" s="3"/>
      <c r="AC229" s="3"/>
      <c r="AD229" s="3"/>
    </row>
    <row r="230" spans="1:30">
      <c r="A230" s="85" t="str">
        <f t="shared" si="11"/>
        <v>Ausfuhr_GW</v>
      </c>
      <c r="B230" s="2" t="str">
        <f t="shared" si="12"/>
        <v>Ausfuhr</v>
      </c>
      <c r="C230" s="2" t="s">
        <v>613</v>
      </c>
      <c r="D230" s="2" t="s">
        <v>202</v>
      </c>
      <c r="E230" s="3">
        <v>3.7269089999999996</v>
      </c>
      <c r="F230" s="3">
        <v>3.7573999999999996</v>
      </c>
      <c r="G230" s="3">
        <v>3.0821999999999998</v>
      </c>
      <c r="H230" s="3">
        <v>11.433</v>
      </c>
      <c r="I230" s="3">
        <v>13.9313</v>
      </c>
      <c r="J230" s="3">
        <v>0.36169999999999997</v>
      </c>
      <c r="K230" s="3">
        <v>0.4103</v>
      </c>
      <c r="L230" s="3">
        <v>0.57199999999999995</v>
      </c>
      <c r="M230" s="3">
        <v>2.6998831999999999</v>
      </c>
      <c r="N230" s="3">
        <v>0.17814099999999999</v>
      </c>
      <c r="O230" s="3">
        <v>0.242618</v>
      </c>
      <c r="P230" s="3">
        <v>9.5213999999999993E-2</v>
      </c>
      <c r="Q230" s="3">
        <v>1.9589999999999998E-3</v>
      </c>
      <c r="R230" s="3">
        <v>9.4652E-3</v>
      </c>
      <c r="S230" s="3">
        <v>2.3683759999999998E-2</v>
      </c>
      <c r="T230" s="3">
        <v>8.4119999999999993E-3</v>
      </c>
      <c r="U230" s="3">
        <v>1.4779852</v>
      </c>
      <c r="V230" s="3">
        <v>0.72824840000000002</v>
      </c>
      <c r="W230" s="3">
        <v>1.16998E-2</v>
      </c>
      <c r="X230" s="3">
        <v>1.004508E-2</v>
      </c>
      <c r="Y230" s="3">
        <v>0.29120308</v>
      </c>
      <c r="Z230" s="3"/>
      <c r="AA230" s="3"/>
      <c r="AB230" s="3"/>
      <c r="AC230" s="3"/>
      <c r="AD230" s="3"/>
    </row>
    <row r="231" spans="1:30">
      <c r="A231" s="85" t="str">
        <f t="shared" si="11"/>
        <v>Ausfuhr_GY</v>
      </c>
      <c r="B231" s="2" t="str">
        <f t="shared" si="12"/>
        <v>Ausfuhr</v>
      </c>
      <c r="C231" s="2" t="s">
        <v>613</v>
      </c>
      <c r="D231" s="2" t="s">
        <v>82</v>
      </c>
      <c r="E231" s="3">
        <v>0.45149999999999996</v>
      </c>
      <c r="F231" s="3">
        <v>0.26400000000000001</v>
      </c>
      <c r="G231" s="3"/>
      <c r="H231" s="3"/>
      <c r="I231" s="3"/>
      <c r="J231" s="3">
        <v>0.17499999999999999</v>
      </c>
      <c r="K231" s="3"/>
      <c r="L231" s="3"/>
      <c r="M231" s="3">
        <v>1.1088</v>
      </c>
      <c r="N231" s="3">
        <v>1.35E-2</v>
      </c>
      <c r="O231" s="3">
        <v>0.23099999999999998</v>
      </c>
      <c r="P231" s="3">
        <v>3.9999999999999996E-4</v>
      </c>
      <c r="Q231" s="3"/>
      <c r="R231" s="3"/>
      <c r="S231" s="3"/>
      <c r="T231" s="3"/>
      <c r="U231" s="3">
        <v>4.3999999999999996E-4</v>
      </c>
      <c r="V231" s="3">
        <v>1.9849999999999998E-3</v>
      </c>
      <c r="W231" s="3">
        <v>1.1999999999999999E-4</v>
      </c>
      <c r="X231" s="3">
        <v>5.0363999999999997E-4</v>
      </c>
      <c r="Y231" s="3">
        <v>1.4999999999999999E-4</v>
      </c>
      <c r="Z231" s="3"/>
      <c r="AA231" s="3"/>
      <c r="AB231" s="3"/>
      <c r="AC231" s="3"/>
      <c r="AD231" s="3"/>
    </row>
    <row r="232" spans="1:30">
      <c r="A232" s="85" t="str">
        <f t="shared" si="11"/>
        <v>Ausfuhr_HK</v>
      </c>
      <c r="B232" s="2" t="str">
        <f t="shared" si="12"/>
        <v>Ausfuhr</v>
      </c>
      <c r="C232" s="2" t="s">
        <v>613</v>
      </c>
      <c r="D232" s="2" t="s">
        <v>83</v>
      </c>
      <c r="E232" s="3">
        <v>0.96724999999999994</v>
      </c>
      <c r="F232" s="3">
        <v>0.41336200000000001</v>
      </c>
      <c r="G232" s="3">
        <v>0.31082799999999999</v>
      </c>
      <c r="H232" s="3">
        <v>1.7224999999999999</v>
      </c>
      <c r="I232" s="3">
        <v>13.422375999999998</v>
      </c>
      <c r="J232" s="3">
        <v>3.4200000000000001E-2</v>
      </c>
      <c r="K232" s="3">
        <v>0.17497599999999999</v>
      </c>
      <c r="L232" s="3">
        <v>0.108084</v>
      </c>
      <c r="M232" s="3">
        <v>1.0377985199999999</v>
      </c>
      <c r="N232" s="3">
        <v>3.411836E-2</v>
      </c>
      <c r="O232" s="3">
        <v>3.0837481599999998</v>
      </c>
      <c r="P232" s="3">
        <v>4.268752E-2</v>
      </c>
      <c r="Q232" s="3">
        <v>4.5260599999999998E-2</v>
      </c>
      <c r="R232" s="3">
        <v>5.5497039999999997E-2</v>
      </c>
      <c r="S232" s="3">
        <v>5.3595199999999996E-2</v>
      </c>
      <c r="T232" s="3">
        <v>4.9868320000000001E-2</v>
      </c>
      <c r="U232" s="3">
        <v>1.06049664</v>
      </c>
      <c r="V232" s="3">
        <v>0.17288547999999998</v>
      </c>
      <c r="W232" s="3">
        <v>0.20097656</v>
      </c>
      <c r="X232" s="3">
        <v>1.27420884</v>
      </c>
      <c r="Y232" s="3">
        <v>7.006772E-2</v>
      </c>
      <c r="Z232" s="3"/>
      <c r="AA232" s="3"/>
      <c r="AB232" s="3"/>
      <c r="AC232" s="3"/>
      <c r="AD232" s="3"/>
    </row>
    <row r="233" spans="1:30">
      <c r="A233" s="85" t="str">
        <f t="shared" si="11"/>
        <v>Ausfuhr_HN</v>
      </c>
      <c r="B233" s="2" t="str">
        <f t="shared" si="12"/>
        <v>Ausfuhr</v>
      </c>
      <c r="C233" s="2" t="s">
        <v>613</v>
      </c>
      <c r="D233" s="2" t="s">
        <v>84</v>
      </c>
      <c r="E233" s="3"/>
      <c r="F233" s="3"/>
      <c r="G233" s="3"/>
      <c r="H233" s="3">
        <v>2.1249999999999997E-3</v>
      </c>
      <c r="I233" s="3"/>
      <c r="J233" s="3"/>
      <c r="K233" s="3"/>
      <c r="L233" s="3"/>
      <c r="M233" s="3"/>
      <c r="N233" s="3"/>
      <c r="O233" s="3">
        <v>1E-3</v>
      </c>
      <c r="P233" s="3">
        <v>1.188E-3</v>
      </c>
      <c r="Q233" s="3">
        <v>4.4999999999999999E-4</v>
      </c>
      <c r="R233" s="3"/>
      <c r="S233" s="3"/>
      <c r="T233" s="3"/>
      <c r="U233" s="3">
        <v>7.0399999999999998E-4</v>
      </c>
      <c r="V233" s="3"/>
      <c r="W233" s="3"/>
      <c r="X233" s="3">
        <v>5.3999999999999998E-5</v>
      </c>
      <c r="Y233" s="3"/>
      <c r="Z233" s="3"/>
      <c r="AA233" s="3"/>
      <c r="AB233" s="3"/>
      <c r="AC233" s="3"/>
      <c r="AD233" s="3"/>
    </row>
    <row r="234" spans="1:30">
      <c r="A234" s="85" t="str">
        <f t="shared" si="11"/>
        <v>Ausfuhr_HT</v>
      </c>
      <c r="B234" s="2" t="str">
        <f t="shared" si="12"/>
        <v>Ausfuhr</v>
      </c>
      <c r="C234" s="2" t="s">
        <v>613</v>
      </c>
      <c r="D234" s="2" t="s">
        <v>85</v>
      </c>
      <c r="E234" s="3">
        <v>0.6351</v>
      </c>
      <c r="F234" s="3">
        <v>2.3199999999999998E-2</v>
      </c>
      <c r="G234" s="3">
        <v>4.2900000000000001E-2</v>
      </c>
      <c r="H234" s="3">
        <v>0.4783</v>
      </c>
      <c r="I234" s="3">
        <v>7.17E-2</v>
      </c>
      <c r="J234" s="3">
        <v>1.8E-3</v>
      </c>
      <c r="K234" s="3">
        <v>3.1999999999999997E-3</v>
      </c>
      <c r="L234" s="3">
        <v>0.36899999999999999</v>
      </c>
      <c r="M234" s="3">
        <v>9.3951999999999994E-2</v>
      </c>
      <c r="N234" s="3">
        <v>0.17624599999999999</v>
      </c>
      <c r="O234" s="3">
        <v>0.37291407999999998</v>
      </c>
      <c r="P234" s="3">
        <v>9.2986999999999986E-2</v>
      </c>
      <c r="Q234" s="3">
        <v>4.5867999999999994E-3</v>
      </c>
      <c r="R234" s="3">
        <v>2.3843200000000001E-3</v>
      </c>
      <c r="S234" s="3">
        <v>4.6899999999999996E-4</v>
      </c>
      <c r="T234" s="3">
        <v>6.0133999999999995E-3</v>
      </c>
      <c r="U234" s="3">
        <v>10.905662999999999</v>
      </c>
      <c r="V234" s="3">
        <v>5.2678200000000001E-2</v>
      </c>
      <c r="W234" s="3">
        <v>3.5599999999999998E-5</v>
      </c>
      <c r="X234" s="3">
        <v>2.8180000000000002E-4</v>
      </c>
      <c r="Y234" s="3">
        <v>0.14407319999999998</v>
      </c>
      <c r="Z234" s="3"/>
      <c r="AA234" s="3"/>
      <c r="AB234" s="3"/>
      <c r="AC234" s="3"/>
      <c r="AD234" s="3"/>
    </row>
    <row r="235" spans="1:30">
      <c r="A235" s="85" t="str">
        <f t="shared" si="11"/>
        <v>Ausfuhr_ID</v>
      </c>
      <c r="B235" s="2" t="str">
        <f t="shared" si="12"/>
        <v>Ausfuhr</v>
      </c>
      <c r="C235" s="2" t="s">
        <v>613</v>
      </c>
      <c r="D235" s="2" t="s">
        <v>86</v>
      </c>
      <c r="E235" s="3">
        <v>24.614991999999997</v>
      </c>
      <c r="F235" s="3">
        <v>40.0518</v>
      </c>
      <c r="G235" s="3">
        <v>18.567899999999998</v>
      </c>
      <c r="H235" s="3">
        <v>129.60810000000001</v>
      </c>
      <c r="I235" s="3">
        <v>262.79179999999997</v>
      </c>
      <c r="J235" s="3">
        <v>0.19159999999999999</v>
      </c>
      <c r="K235" s="3">
        <v>0.27781999999999996</v>
      </c>
      <c r="L235" s="3">
        <v>0.16009999999999999</v>
      </c>
      <c r="M235" s="3">
        <v>3.7154989999999999</v>
      </c>
      <c r="N235" s="3">
        <v>2.0808999999999998E-2</v>
      </c>
      <c r="O235" s="3">
        <v>1.0173999999999999E-2</v>
      </c>
      <c r="P235" s="3">
        <v>1.6215E-2</v>
      </c>
      <c r="Q235" s="3">
        <v>1.8696799999999999E-3</v>
      </c>
      <c r="R235" s="3">
        <v>5.7279999999999996E-3</v>
      </c>
      <c r="S235" s="3">
        <v>9.8180000000000003E-3</v>
      </c>
      <c r="T235" s="3">
        <v>8.0519999999999995E-4</v>
      </c>
      <c r="U235" s="3">
        <v>6.8800000000000003E-4</v>
      </c>
      <c r="V235" s="3">
        <v>2.0899999999999998E-4</v>
      </c>
      <c r="W235" s="3">
        <v>1.7891999999999998E-2</v>
      </c>
      <c r="X235" s="3">
        <v>2.5820000000000001E-3</v>
      </c>
      <c r="Y235" s="3">
        <v>6.1309999999999993E-3</v>
      </c>
      <c r="Z235" s="3"/>
      <c r="AA235" s="3"/>
      <c r="AB235" s="3"/>
      <c r="AC235" s="3"/>
      <c r="AD235" s="3"/>
    </row>
    <row r="236" spans="1:30">
      <c r="A236" s="85" t="str">
        <f t="shared" si="11"/>
        <v>Ausfuhr_IL</v>
      </c>
      <c r="B236" s="2" t="str">
        <f t="shared" si="12"/>
        <v>Ausfuhr</v>
      </c>
      <c r="C236" s="2" t="s">
        <v>613</v>
      </c>
      <c r="D236" s="2" t="s">
        <v>87</v>
      </c>
      <c r="E236" s="3">
        <v>325.76361999999995</v>
      </c>
      <c r="F236" s="3">
        <v>344.79883799999999</v>
      </c>
      <c r="G236" s="3">
        <v>319.29181599999998</v>
      </c>
      <c r="H236" s="3">
        <v>298.54924700000004</v>
      </c>
      <c r="I236" s="3">
        <v>334.93891600000001</v>
      </c>
      <c r="J236" s="3">
        <v>156.728692</v>
      </c>
      <c r="K236" s="3">
        <v>378.02580799999998</v>
      </c>
      <c r="L236" s="3">
        <v>182.228444</v>
      </c>
      <c r="M236" s="3">
        <v>201.73948375999998</v>
      </c>
      <c r="N236" s="3">
        <v>88.365188079999996</v>
      </c>
      <c r="O236" s="3">
        <v>249.39800423999998</v>
      </c>
      <c r="P236" s="3">
        <v>202.77895027999998</v>
      </c>
      <c r="Q236" s="3">
        <v>209.99850523999999</v>
      </c>
      <c r="R236" s="3">
        <v>223.15390947999998</v>
      </c>
      <c r="S236" s="3">
        <v>262.92481520000001</v>
      </c>
      <c r="T236" s="3">
        <v>204.93355923999997</v>
      </c>
      <c r="U236" s="3">
        <v>372.16400304000001</v>
      </c>
      <c r="V236" s="3">
        <v>348.45664519999997</v>
      </c>
      <c r="W236" s="3">
        <v>217.68329991999997</v>
      </c>
      <c r="X236" s="3">
        <v>223.72269031999997</v>
      </c>
      <c r="Y236" s="3">
        <v>201.21728056000001</v>
      </c>
      <c r="Z236" s="3"/>
      <c r="AA236" s="3"/>
      <c r="AB236" s="3"/>
      <c r="AC236" s="3"/>
      <c r="AD236" s="3"/>
    </row>
    <row r="237" spans="1:30">
      <c r="A237" s="85" t="str">
        <f t="shared" si="11"/>
        <v>Ausfuhr_IN</v>
      </c>
      <c r="B237" s="2" t="str">
        <f t="shared" si="12"/>
        <v>Ausfuhr</v>
      </c>
      <c r="C237" s="2" t="s">
        <v>613</v>
      </c>
      <c r="D237" s="2" t="s">
        <v>88</v>
      </c>
      <c r="E237" s="3">
        <v>0.28711300000000001</v>
      </c>
      <c r="F237" s="3">
        <v>4.6899999999999997E-2</v>
      </c>
      <c r="G237" s="3">
        <v>0.44194999999999995</v>
      </c>
      <c r="H237" s="3">
        <v>3.8028499999999998</v>
      </c>
      <c r="I237" s="3">
        <v>1.4303999999999999</v>
      </c>
      <c r="J237" s="3">
        <v>9.6491999999999994E-2</v>
      </c>
      <c r="K237" s="3">
        <v>0.1278</v>
      </c>
      <c r="L237" s="3">
        <v>4.8999999999999995E-2</v>
      </c>
      <c r="M237" s="3">
        <v>55.834282199999997</v>
      </c>
      <c r="N237" s="3">
        <v>0.31165399999999999</v>
      </c>
      <c r="O237" s="3">
        <v>0.21818708000000001</v>
      </c>
      <c r="P237" s="3">
        <v>0.78410212000000001</v>
      </c>
      <c r="Q237" s="3">
        <v>0.56848532000000007</v>
      </c>
      <c r="R237" s="3">
        <v>0.17488791999999997</v>
      </c>
      <c r="S237" s="3">
        <v>0.1354088</v>
      </c>
      <c r="T237" s="3">
        <v>9.3916999999999987E-2</v>
      </c>
      <c r="U237" s="3">
        <v>1.25848976</v>
      </c>
      <c r="V237" s="3">
        <v>0.34393728000000001</v>
      </c>
      <c r="W237" s="3">
        <v>0.3916926</v>
      </c>
      <c r="X237" s="3">
        <v>8.6397248399999995</v>
      </c>
      <c r="Y237" s="3">
        <v>3.44091368</v>
      </c>
      <c r="Z237" s="3"/>
      <c r="AA237" s="3"/>
      <c r="AB237" s="3"/>
      <c r="AC237" s="3"/>
      <c r="AD237" s="3"/>
    </row>
    <row r="238" spans="1:30">
      <c r="A238" s="85" t="str">
        <f t="shared" si="11"/>
        <v>Ausfuhr_IO</v>
      </c>
      <c r="B238" s="2" t="str">
        <f t="shared" si="12"/>
        <v>Ausfuhr</v>
      </c>
      <c r="C238" s="2" t="s">
        <v>613</v>
      </c>
      <c r="D238" s="2" t="s">
        <v>203</v>
      </c>
      <c r="E238" s="3"/>
      <c r="F238" s="3">
        <v>2.1499999999999998E-2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>
      <c r="A239" s="85" t="str">
        <f t="shared" si="11"/>
        <v>Ausfuhr_IQ</v>
      </c>
      <c r="B239" s="2" t="str">
        <f t="shared" si="12"/>
        <v>Ausfuhr</v>
      </c>
      <c r="C239" s="2" t="s">
        <v>613</v>
      </c>
      <c r="D239" s="2" t="s">
        <v>204</v>
      </c>
      <c r="E239" s="3">
        <v>96.473299999999995</v>
      </c>
      <c r="F239" s="3">
        <v>128.7835</v>
      </c>
      <c r="G239" s="3">
        <v>58.236399999999996</v>
      </c>
      <c r="H239" s="3">
        <v>19.903600000000001</v>
      </c>
      <c r="I239" s="3">
        <v>44.5227</v>
      </c>
      <c r="J239" s="3">
        <v>7.3999999999999995E-3</v>
      </c>
      <c r="K239" s="3">
        <v>6.6999999999999994E-3</v>
      </c>
      <c r="L239" s="3">
        <v>9.9999999999999991E-5</v>
      </c>
      <c r="M239" s="3">
        <v>3.2406159999999997</v>
      </c>
      <c r="N239" s="3">
        <v>8.1599999999999999E-4</v>
      </c>
      <c r="O239" s="3">
        <v>49.884172999999997</v>
      </c>
      <c r="P239" s="3">
        <v>76.017737080000003</v>
      </c>
      <c r="Q239" s="3">
        <v>92.006408119999989</v>
      </c>
      <c r="R239" s="3">
        <v>2.5498E-2</v>
      </c>
      <c r="S239" s="3">
        <v>2.6034399999999999E-2</v>
      </c>
      <c r="T239" s="3">
        <v>4.0891999999999994E-3</v>
      </c>
      <c r="U239" s="3">
        <v>8.0565665200000005</v>
      </c>
      <c r="V239" s="3">
        <v>0.99007499999999993</v>
      </c>
      <c r="W239" s="3">
        <v>1.8363000000000001E-2</v>
      </c>
      <c r="X239" s="3">
        <v>2.6019479999999998E-2</v>
      </c>
      <c r="Y239" s="3">
        <v>3.1527559999999996E-2</v>
      </c>
      <c r="Z239" s="3"/>
      <c r="AA239" s="3"/>
      <c r="AB239" s="3"/>
      <c r="AC239" s="3"/>
      <c r="AD239" s="3"/>
    </row>
    <row r="240" spans="1:30">
      <c r="A240" s="85" t="str">
        <f t="shared" si="11"/>
        <v>Ausfuhr_IR</v>
      </c>
      <c r="B240" s="2" t="str">
        <f t="shared" si="12"/>
        <v>Ausfuhr</v>
      </c>
      <c r="C240" s="2" t="s">
        <v>613</v>
      </c>
      <c r="D240" s="2" t="s">
        <v>89</v>
      </c>
      <c r="E240" s="3">
        <v>0.9294</v>
      </c>
      <c r="F240" s="3">
        <v>9.1014999999999997</v>
      </c>
      <c r="G240" s="3">
        <v>8.3199999999999996E-2</v>
      </c>
      <c r="H240" s="3">
        <v>20.753999999999998</v>
      </c>
      <c r="I240" s="3">
        <v>114.89219999999999</v>
      </c>
      <c r="J240" s="3">
        <v>0.1421</v>
      </c>
      <c r="K240" s="3">
        <v>1.2499999999999999E-2</v>
      </c>
      <c r="L240" s="3">
        <v>5.7299999999999997E-2</v>
      </c>
      <c r="M240" s="3">
        <v>0.83612399999999998</v>
      </c>
      <c r="N240" s="3">
        <v>1.5316299999999998</v>
      </c>
      <c r="O240" s="3">
        <v>0.31165599999999999</v>
      </c>
      <c r="P240" s="3">
        <v>5.4672679999999994E-2</v>
      </c>
      <c r="Q240" s="3">
        <v>1.6939599999999999E-2</v>
      </c>
      <c r="R240" s="3">
        <v>7.7844999999999998E-2</v>
      </c>
      <c r="S240" s="3">
        <v>5.6384039999999996E-2</v>
      </c>
      <c r="T240" s="3">
        <v>7.1404999999999996E-2</v>
      </c>
      <c r="U240" s="3">
        <v>8.2999999999999998E-5</v>
      </c>
      <c r="V240" s="3">
        <v>1.54E-4</v>
      </c>
      <c r="W240" s="3">
        <v>5.4054999999999999E-2</v>
      </c>
      <c r="X240" s="3">
        <v>3.6414999999999996E-2</v>
      </c>
      <c r="Y240" s="3">
        <v>7.2139599999999998E-2</v>
      </c>
      <c r="Z240" s="3"/>
      <c r="AA240" s="3"/>
      <c r="AB240" s="3"/>
      <c r="AC240" s="3"/>
      <c r="AD240" s="3"/>
    </row>
    <row r="241" spans="1:30">
      <c r="A241" s="85" t="str">
        <f t="shared" si="11"/>
        <v>Ausfuhr_IS</v>
      </c>
      <c r="B241" s="2" t="str">
        <f t="shared" si="12"/>
        <v>Ausfuhr</v>
      </c>
      <c r="C241" s="2" t="s">
        <v>613</v>
      </c>
      <c r="D241" s="2" t="s">
        <v>90</v>
      </c>
      <c r="E241" s="3">
        <v>12.013643999999999</v>
      </c>
      <c r="F241" s="3">
        <v>13.020399999999999</v>
      </c>
      <c r="G241" s="3">
        <v>11.57816</v>
      </c>
      <c r="H241" s="3">
        <v>10.386832</v>
      </c>
      <c r="I241" s="3">
        <v>9.7219039999999985</v>
      </c>
      <c r="J241" s="3">
        <v>10.210196</v>
      </c>
      <c r="K241" s="3">
        <v>10.411223999999999</v>
      </c>
      <c r="L241" s="3">
        <v>6.6193959999999992</v>
      </c>
      <c r="M241" s="3">
        <v>10.05842664</v>
      </c>
      <c r="N241" s="3">
        <v>8.5327809199999987</v>
      </c>
      <c r="O241" s="3">
        <v>10.3146556</v>
      </c>
      <c r="P241" s="3">
        <v>9.4202328000000009</v>
      </c>
      <c r="Q241" s="3">
        <v>8.92785428</v>
      </c>
      <c r="R241" s="3">
        <v>8.5776362400000004</v>
      </c>
      <c r="S241" s="3">
        <v>9.7761994800000007</v>
      </c>
      <c r="T241" s="3">
        <v>8.6772761999999997</v>
      </c>
      <c r="U241" s="3">
        <v>7.3244098400000004</v>
      </c>
      <c r="V241" s="3">
        <v>7.5510085199999999</v>
      </c>
      <c r="W241" s="3">
        <v>6.7392211999999994</v>
      </c>
      <c r="X241" s="3">
        <v>4.4845962399999992</v>
      </c>
      <c r="Y241" s="3">
        <v>2.6064136799999997</v>
      </c>
      <c r="Z241" s="3"/>
      <c r="AA241" s="3"/>
      <c r="AB241" s="3"/>
      <c r="AC241" s="3"/>
      <c r="AD241" s="3"/>
    </row>
    <row r="242" spans="1:30">
      <c r="A242" s="85" t="str">
        <f t="shared" si="11"/>
        <v>Ausfuhr_JM</v>
      </c>
      <c r="B242" s="2" t="str">
        <f t="shared" si="12"/>
        <v>Ausfuhr</v>
      </c>
      <c r="C242" s="2" t="s">
        <v>613</v>
      </c>
      <c r="D242" s="2" t="s">
        <v>91</v>
      </c>
      <c r="E242" s="3">
        <v>0.88015999999999994</v>
      </c>
      <c r="F242" s="3">
        <v>0.90110000000000001</v>
      </c>
      <c r="G242" s="3">
        <v>4.3999999999999997E-2</v>
      </c>
      <c r="H242" s="3">
        <v>1.8E-3</v>
      </c>
      <c r="I242" s="3">
        <v>0.13799999999999998</v>
      </c>
      <c r="J242" s="3"/>
      <c r="K242" s="3" t="s">
        <v>614</v>
      </c>
      <c r="L242" s="3" t="s">
        <v>614</v>
      </c>
      <c r="M242" s="3" t="s">
        <v>614</v>
      </c>
      <c r="N242" s="3">
        <v>6.3699999999999998E-4</v>
      </c>
      <c r="O242" s="3" t="s">
        <v>614</v>
      </c>
      <c r="P242" s="3">
        <v>8.2000000000000001E-5</v>
      </c>
      <c r="Q242" s="3">
        <v>2.2899999999999998E-4</v>
      </c>
      <c r="R242" s="3">
        <v>4.1199999999999999E-4</v>
      </c>
      <c r="S242" s="3">
        <v>7.3019999999999997E-4</v>
      </c>
      <c r="T242" s="3">
        <v>4.9299999999999995E-4</v>
      </c>
      <c r="U242" s="3">
        <v>3.1399999999999999E-4</v>
      </c>
      <c r="V242" s="3">
        <v>1.2482999999999999E-2</v>
      </c>
      <c r="W242" s="3">
        <v>3.2114400000000003E-3</v>
      </c>
      <c r="X242" s="3">
        <v>2.1499999999999999E-4</v>
      </c>
      <c r="Y242" s="3"/>
      <c r="Z242" s="3"/>
      <c r="AA242" s="3"/>
      <c r="AB242" s="3"/>
      <c r="AC242" s="3"/>
      <c r="AD242" s="3"/>
    </row>
    <row r="243" spans="1:30">
      <c r="A243" s="85" t="str">
        <f t="shared" si="11"/>
        <v>Ausfuhr_JO</v>
      </c>
      <c r="B243" s="2" t="str">
        <f t="shared" si="12"/>
        <v>Ausfuhr</v>
      </c>
      <c r="C243" s="2" t="s">
        <v>613</v>
      </c>
      <c r="D243" s="2" t="s">
        <v>92</v>
      </c>
      <c r="E243" s="3">
        <v>57.354517999999999</v>
      </c>
      <c r="F243" s="3">
        <v>103.40928399999999</v>
      </c>
      <c r="G243" s="3">
        <v>10.127927999999999</v>
      </c>
      <c r="H243" s="3">
        <v>38.980219999999996</v>
      </c>
      <c r="I243" s="3">
        <v>109.54403599999999</v>
      </c>
      <c r="J243" s="3">
        <v>7.1284E-2</v>
      </c>
      <c r="K243" s="3">
        <v>0.9479439999999999</v>
      </c>
      <c r="L243" s="3">
        <v>1.7073799999999999</v>
      </c>
      <c r="M243" s="3">
        <v>19.026811519999999</v>
      </c>
      <c r="N243" s="3">
        <v>7.6475440799999994</v>
      </c>
      <c r="O243" s="3">
        <v>59.939779839999993</v>
      </c>
      <c r="P243" s="3">
        <v>26.138007159999997</v>
      </c>
      <c r="Q243" s="3">
        <v>9.57177188</v>
      </c>
      <c r="R243" s="3">
        <v>22.320133199999997</v>
      </c>
      <c r="S243" s="3">
        <v>4.9232556799999996</v>
      </c>
      <c r="T243" s="3">
        <v>15.9810254</v>
      </c>
      <c r="U243" s="3">
        <v>27.301806199999998</v>
      </c>
      <c r="V243" s="3">
        <v>12.042500159999999</v>
      </c>
      <c r="W243" s="3">
        <v>1.0765165999999999</v>
      </c>
      <c r="X243" s="3">
        <v>0.65367299999999995</v>
      </c>
      <c r="Y243" s="3">
        <v>0.55193996000000001</v>
      </c>
      <c r="Z243" s="3"/>
      <c r="AA243" s="3"/>
      <c r="AB243" s="3"/>
      <c r="AC243" s="3"/>
      <c r="AD243" s="3"/>
    </row>
    <row r="244" spans="1:30">
      <c r="A244" s="85" t="str">
        <f t="shared" si="11"/>
        <v>Ausfuhr_JP</v>
      </c>
      <c r="B244" s="2" t="str">
        <f t="shared" si="12"/>
        <v>Ausfuhr</v>
      </c>
      <c r="C244" s="2" t="s">
        <v>613</v>
      </c>
      <c r="D244" s="2" t="s">
        <v>93</v>
      </c>
      <c r="E244" s="3">
        <v>0.934388</v>
      </c>
      <c r="F244" s="3">
        <v>0.71961199999999992</v>
      </c>
      <c r="G244" s="3">
        <v>0.79701599999999995</v>
      </c>
      <c r="H244" s="3">
        <v>0.96816400000000002</v>
      </c>
      <c r="I244" s="3">
        <v>1.5888199999999999</v>
      </c>
      <c r="J244" s="3">
        <v>1.1893039999999999</v>
      </c>
      <c r="K244" s="3">
        <v>1.432628</v>
      </c>
      <c r="L244" s="3">
        <v>1.026888</v>
      </c>
      <c r="M244" s="3">
        <v>1.2330193999999999</v>
      </c>
      <c r="N244" s="3">
        <v>1.3162635600000001</v>
      </c>
      <c r="O244" s="3">
        <v>1.5029419599999998</v>
      </c>
      <c r="P244" s="3">
        <v>1.6276576</v>
      </c>
      <c r="Q244" s="3">
        <v>1.68189484</v>
      </c>
      <c r="R244" s="3">
        <v>1.4338858000000001</v>
      </c>
      <c r="S244" s="3">
        <v>1.4356661199999998</v>
      </c>
      <c r="T244" s="3">
        <v>1.2887356000000001</v>
      </c>
      <c r="U244" s="3">
        <v>1.4088638399999998</v>
      </c>
      <c r="V244" s="3">
        <v>1.69164548</v>
      </c>
      <c r="W244" s="3">
        <v>1.22632264</v>
      </c>
      <c r="X244" s="3">
        <v>1.1071404</v>
      </c>
      <c r="Y244" s="3">
        <v>1.7192664799999999</v>
      </c>
      <c r="Z244" s="3"/>
      <c r="AA244" s="3"/>
      <c r="AB244" s="3"/>
      <c r="AC244" s="3"/>
      <c r="AD244" s="3"/>
    </row>
    <row r="245" spans="1:30">
      <c r="A245" s="85" t="str">
        <f t="shared" si="11"/>
        <v>Ausfuhr_KE</v>
      </c>
      <c r="B245" s="2" t="str">
        <f t="shared" si="12"/>
        <v>Ausfuhr</v>
      </c>
      <c r="C245" s="2" t="s">
        <v>613</v>
      </c>
      <c r="D245" s="2" t="s">
        <v>94</v>
      </c>
      <c r="E245" s="3">
        <v>0.73343199999999997</v>
      </c>
      <c r="F245" s="3">
        <v>0.35539999999999999</v>
      </c>
      <c r="G245" s="3">
        <v>0.50149999999999995</v>
      </c>
      <c r="H245" s="3">
        <v>1.2747839999999999</v>
      </c>
      <c r="I245" s="3">
        <v>4.9535</v>
      </c>
      <c r="J245" s="3">
        <v>1.5900000000000001E-2</v>
      </c>
      <c r="K245" s="3">
        <v>0.1042</v>
      </c>
      <c r="L245" s="3">
        <v>0.1348</v>
      </c>
      <c r="M245" s="3">
        <v>3.1010339999999998</v>
      </c>
      <c r="N245" s="3">
        <v>0.31296160000000001</v>
      </c>
      <c r="O245" s="3">
        <v>10.559538</v>
      </c>
      <c r="P245" s="3">
        <v>0.94710499999999997</v>
      </c>
      <c r="Q245" s="3">
        <v>1.3669999999999999E-3</v>
      </c>
      <c r="R245" s="3">
        <v>0.94683399999999995</v>
      </c>
      <c r="S245" s="3">
        <v>1.8735257599999999</v>
      </c>
      <c r="T245" s="3">
        <v>0.44062499999999999</v>
      </c>
      <c r="U245" s="3">
        <v>12.799677479999998</v>
      </c>
      <c r="V245" s="3">
        <v>3.0836709999999998</v>
      </c>
      <c r="W245" s="3">
        <v>1.7873188799999999</v>
      </c>
      <c r="X245" s="3">
        <v>1.20225184</v>
      </c>
      <c r="Y245" s="3">
        <v>0.15160628000000001</v>
      </c>
      <c r="Z245" s="3"/>
      <c r="AA245" s="3"/>
      <c r="AB245" s="3"/>
      <c r="AC245" s="3"/>
      <c r="AD245" s="3"/>
    </row>
    <row r="246" spans="1:30">
      <c r="A246" s="85" t="str">
        <f t="shared" si="11"/>
        <v>Ausfuhr_KG</v>
      </c>
      <c r="B246" s="2" t="str">
        <f t="shared" si="12"/>
        <v>Ausfuhr</v>
      </c>
      <c r="C246" s="2" t="s">
        <v>613</v>
      </c>
      <c r="D246" s="2" t="s">
        <v>205</v>
      </c>
      <c r="E246" s="3">
        <v>2.552092</v>
      </c>
      <c r="F246" s="3">
        <v>7.47</v>
      </c>
      <c r="G246" s="3">
        <v>10.651999999999999</v>
      </c>
      <c r="H246" s="3">
        <v>16.217199999999998</v>
      </c>
      <c r="I246" s="3">
        <v>29.463915999999998</v>
      </c>
      <c r="J246" s="3">
        <v>1.6856</v>
      </c>
      <c r="K246" s="3">
        <v>3</v>
      </c>
      <c r="L246" s="3">
        <v>3</v>
      </c>
      <c r="M246" s="3">
        <v>3.4980499999999997</v>
      </c>
      <c r="N246" s="3">
        <v>3.4865119999999998</v>
      </c>
      <c r="O246" s="3">
        <v>12.68685</v>
      </c>
      <c r="P246" s="3">
        <v>2.5005379999999997</v>
      </c>
      <c r="Q246" s="3">
        <v>21.019065199999996</v>
      </c>
      <c r="R246" s="3">
        <v>19.340436</v>
      </c>
      <c r="S246" s="3">
        <v>3.5175329999999998</v>
      </c>
      <c r="T246" s="3">
        <v>1.5609600000000001E-3</v>
      </c>
      <c r="U246" s="3">
        <v>2.3040000000000001E-3</v>
      </c>
      <c r="V246" s="3">
        <v>0.20000599999999999</v>
      </c>
      <c r="W246" s="3">
        <v>0.136268</v>
      </c>
      <c r="X246" s="3">
        <v>0.86302199999999996</v>
      </c>
      <c r="Y246" s="3">
        <v>3.0720000000000001E-3</v>
      </c>
      <c r="Z246" s="3"/>
      <c r="AA246" s="3"/>
      <c r="AB246" s="3"/>
      <c r="AC246" s="3"/>
      <c r="AD246" s="3"/>
    </row>
    <row r="247" spans="1:30">
      <c r="A247" s="85" t="str">
        <f t="shared" si="11"/>
        <v>Ausfuhr_KH</v>
      </c>
      <c r="B247" s="2" t="str">
        <f t="shared" si="12"/>
        <v>Ausfuhr</v>
      </c>
      <c r="C247" s="2" t="s">
        <v>613</v>
      </c>
      <c r="D247" s="2" t="s">
        <v>95</v>
      </c>
      <c r="E247" s="3">
        <v>1.5360759999999999E-2</v>
      </c>
      <c r="F247" s="3">
        <v>2.8317999999999999E-2</v>
      </c>
      <c r="G247" s="3">
        <v>1.5219999999999999E-3</v>
      </c>
      <c r="H247" s="3">
        <v>1.21E-4</v>
      </c>
      <c r="I247" s="3">
        <v>4.781828</v>
      </c>
      <c r="J247" s="3">
        <v>2.9999999999999997E-4</v>
      </c>
      <c r="K247" s="3"/>
      <c r="L247" s="3"/>
      <c r="M247" s="3">
        <v>2.5799999999999998E-4</v>
      </c>
      <c r="N247" s="3">
        <v>7.8651999999999997E-4</v>
      </c>
      <c r="O247" s="3">
        <v>0.21553923999999999</v>
      </c>
      <c r="P247" s="3">
        <v>7.1999999999999994E-4</v>
      </c>
      <c r="Q247" s="3">
        <v>1.1429999999999999E-3</v>
      </c>
      <c r="R247" s="3">
        <v>6.5600000000000001E-4</v>
      </c>
      <c r="S247" s="3">
        <v>1.8331999999999999E-3</v>
      </c>
      <c r="T247" s="3">
        <v>1.3159999999999999E-3</v>
      </c>
      <c r="U247" s="3"/>
      <c r="V247" s="3">
        <v>2.0999999999999998E-4</v>
      </c>
      <c r="W247" s="3">
        <v>9.9599999999999992E-4</v>
      </c>
      <c r="X247" s="3">
        <v>6.9999999999999999E-4</v>
      </c>
      <c r="Y247" s="3">
        <v>7.6800000000000002E-4</v>
      </c>
      <c r="Z247" s="3"/>
      <c r="AA247" s="3"/>
      <c r="AB247" s="3"/>
      <c r="AC247" s="3"/>
      <c r="AD247" s="3"/>
    </row>
    <row r="248" spans="1:30">
      <c r="A248" s="85" t="str">
        <f t="shared" si="11"/>
        <v>Ausfuhr_KI</v>
      </c>
      <c r="B248" s="2" t="str">
        <f t="shared" si="12"/>
        <v>Ausfuhr</v>
      </c>
      <c r="C248" s="2" t="s">
        <v>613</v>
      </c>
      <c r="D248" s="2" t="s">
        <v>206</v>
      </c>
      <c r="E248" s="3"/>
      <c r="F248" s="3">
        <v>2.1499999999999998E-2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>
      <c r="A249" s="85" t="str">
        <f t="shared" si="11"/>
        <v>Ausfuhr_KM</v>
      </c>
      <c r="B249" s="2" t="str">
        <f t="shared" si="12"/>
        <v>Ausfuhr</v>
      </c>
      <c r="C249" s="2" t="s">
        <v>613</v>
      </c>
      <c r="D249" s="2" t="s">
        <v>207</v>
      </c>
      <c r="E249" s="3">
        <v>3.5829999999999997</v>
      </c>
      <c r="F249" s="3">
        <v>3.1050999999999997</v>
      </c>
      <c r="G249" s="3">
        <v>2.2499999999999999E-2</v>
      </c>
      <c r="H249" s="3">
        <v>0.1139</v>
      </c>
      <c r="I249" s="3">
        <v>1.3038999999999998</v>
      </c>
      <c r="J249" s="3">
        <v>1.74E-4</v>
      </c>
      <c r="K249" s="3"/>
      <c r="L249" s="3"/>
      <c r="M249" s="3"/>
      <c r="N249" s="3">
        <v>1.9188E-3</v>
      </c>
      <c r="O249" s="3">
        <v>1.3998000000000001E-3</v>
      </c>
      <c r="P249" s="3">
        <v>3.6419999999999998E-3</v>
      </c>
      <c r="Q249" s="3">
        <v>2.7949999999999997E-3</v>
      </c>
      <c r="R249" s="3">
        <v>2.96576E-3</v>
      </c>
      <c r="S249" s="3">
        <v>6.1266799999999998E-3</v>
      </c>
      <c r="T249" s="3">
        <v>3.0492399999999999E-3</v>
      </c>
      <c r="U249" s="3">
        <v>0.49803399999999998</v>
      </c>
      <c r="V249" s="3">
        <v>0.73528399999999994</v>
      </c>
      <c r="W249" s="3">
        <v>0.13316799999999998</v>
      </c>
      <c r="X249" s="3">
        <v>0.60595599999999994</v>
      </c>
      <c r="Y249" s="3">
        <v>0.74134927999999989</v>
      </c>
      <c r="Z249" s="3"/>
      <c r="AA249" s="3"/>
      <c r="AB249" s="3"/>
      <c r="AC249" s="3"/>
      <c r="AD249" s="3"/>
    </row>
    <row r="250" spans="1:30">
      <c r="A250" s="85" t="str">
        <f t="shared" si="11"/>
        <v>Ausfuhr_KN</v>
      </c>
      <c r="B250" s="2" t="str">
        <f t="shared" si="12"/>
        <v>Ausfuhr</v>
      </c>
      <c r="C250" s="2" t="s">
        <v>613</v>
      </c>
      <c r="D250" s="2" t="s">
        <v>96</v>
      </c>
      <c r="E250" s="3"/>
      <c r="F250" s="3"/>
      <c r="G250" s="3"/>
      <c r="H250" s="3"/>
      <c r="I250" s="3"/>
      <c r="J250" s="3">
        <v>0.19999999999999998</v>
      </c>
      <c r="K250" s="3">
        <v>2.4999999999999998E-2</v>
      </c>
      <c r="L250" s="3"/>
      <c r="M250" s="3">
        <v>0.16169999999999998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>
      <c r="A251" s="85" t="str">
        <f t="shared" si="11"/>
        <v>Ausfuhr_KP</v>
      </c>
      <c r="B251" s="2" t="str">
        <f t="shared" si="12"/>
        <v>Ausfuhr</v>
      </c>
      <c r="C251" s="2" t="s">
        <v>613</v>
      </c>
      <c r="D251" s="2" t="s">
        <v>208</v>
      </c>
      <c r="E251" s="3">
        <v>5.3730399999999996</v>
      </c>
      <c r="F251" s="3">
        <v>2.0425999999999997</v>
      </c>
      <c r="G251" s="3">
        <v>0.17399999999999999</v>
      </c>
      <c r="H251" s="3">
        <v>0.13749999999999998</v>
      </c>
      <c r="I251" s="3">
        <v>0.63822999999999996</v>
      </c>
      <c r="J251" s="3"/>
      <c r="K251" s="3">
        <v>0.63</v>
      </c>
      <c r="L251" s="3">
        <v>1.6559999999999999</v>
      </c>
      <c r="M251" s="3">
        <v>1.8427899999999999</v>
      </c>
      <c r="N251" s="3">
        <v>1.9151669999999998</v>
      </c>
      <c r="O251" s="3">
        <v>1.070981</v>
      </c>
      <c r="P251" s="3">
        <v>0.78724899999999998</v>
      </c>
      <c r="Q251" s="3">
        <v>5.7439600000000002E-3</v>
      </c>
      <c r="R251" s="3">
        <v>1.1278240399999999</v>
      </c>
      <c r="S251" s="3">
        <v>2.7499999999999996E-4</v>
      </c>
      <c r="T251" s="3">
        <v>1.3114409999999999</v>
      </c>
      <c r="U251" s="3">
        <v>0.26501223999999995</v>
      </c>
      <c r="V251" s="3">
        <v>2.6867999999999999</v>
      </c>
      <c r="W251" s="3">
        <v>0.32400000000000001</v>
      </c>
      <c r="X251" s="3"/>
      <c r="Y251" s="3"/>
      <c r="Z251" s="3"/>
      <c r="AA251" s="3"/>
      <c r="AB251" s="3"/>
      <c r="AC251" s="3"/>
      <c r="AD251" s="3"/>
    </row>
    <row r="252" spans="1:30">
      <c r="A252" s="85" t="str">
        <f t="shared" si="11"/>
        <v>Ausfuhr_KR</v>
      </c>
      <c r="B252" s="2" t="str">
        <f t="shared" si="12"/>
        <v>Ausfuhr</v>
      </c>
      <c r="C252" s="2" t="s">
        <v>613</v>
      </c>
      <c r="D252" s="2" t="s">
        <v>97</v>
      </c>
      <c r="E252" s="3">
        <v>0.29507599999999995</v>
      </c>
      <c r="F252" s="3">
        <v>1.0708360000000001</v>
      </c>
      <c r="G252" s="3">
        <v>0.31172</v>
      </c>
      <c r="H252" s="3">
        <v>6.6628280000000002</v>
      </c>
      <c r="I252" s="3">
        <v>0.39511199999999996</v>
      </c>
      <c r="J252" s="3">
        <v>3.2160000000000001E-2</v>
      </c>
      <c r="K252" s="3">
        <v>0.44885999999999998</v>
      </c>
      <c r="L252" s="3">
        <v>0.899864</v>
      </c>
      <c r="M252" s="3">
        <v>0.82674839999999994</v>
      </c>
      <c r="N252" s="3">
        <v>0.71624480000000001</v>
      </c>
      <c r="O252" s="3">
        <v>1.13118276</v>
      </c>
      <c r="P252" s="3">
        <v>1.2416871999999999</v>
      </c>
      <c r="Q252" s="3">
        <v>0.76545180000000002</v>
      </c>
      <c r="R252" s="3">
        <v>0.91709448000000005</v>
      </c>
      <c r="S252" s="3">
        <v>1.2988875599999998</v>
      </c>
      <c r="T252" s="3">
        <v>1.5138958399999998</v>
      </c>
      <c r="U252" s="3">
        <v>3.6615682399999998</v>
      </c>
      <c r="V252" s="3">
        <v>5.7800993999999992</v>
      </c>
      <c r="W252" s="3">
        <v>3.3002461599999999</v>
      </c>
      <c r="X252" s="3">
        <v>3.0926862399999999</v>
      </c>
      <c r="Y252" s="3">
        <v>1.6845260399999999</v>
      </c>
      <c r="Z252" s="3"/>
      <c r="AA252" s="3"/>
      <c r="AB252" s="3"/>
      <c r="AC252" s="3"/>
      <c r="AD252" s="3"/>
    </row>
    <row r="253" spans="1:30">
      <c r="A253" s="85" t="str">
        <f t="shared" si="11"/>
        <v>Ausfuhr_KW</v>
      </c>
      <c r="B253" s="2" t="str">
        <f t="shared" si="12"/>
        <v>Ausfuhr</v>
      </c>
      <c r="C253" s="2" t="s">
        <v>613</v>
      </c>
      <c r="D253" s="2" t="s">
        <v>209</v>
      </c>
      <c r="E253" s="3">
        <v>54.831364000000001</v>
      </c>
      <c r="F253" s="3">
        <v>92.697643999999997</v>
      </c>
      <c r="G253" s="3">
        <v>73.957791999999998</v>
      </c>
      <c r="H253" s="3">
        <v>131.869812</v>
      </c>
      <c r="I253" s="3">
        <v>240.40455599999999</v>
      </c>
      <c r="J253" s="3">
        <v>11.359447999999999</v>
      </c>
      <c r="K253" s="3">
        <v>24.316523999999998</v>
      </c>
      <c r="L253" s="3">
        <v>35.181035999999999</v>
      </c>
      <c r="M253" s="3">
        <v>61.441490000000002</v>
      </c>
      <c r="N253" s="3">
        <v>36.470768360000001</v>
      </c>
      <c r="O253" s="3">
        <v>104.76348939999998</v>
      </c>
      <c r="P253" s="3">
        <v>64.23965299999999</v>
      </c>
      <c r="Q253" s="3">
        <v>59.765641479999999</v>
      </c>
      <c r="R253" s="3">
        <v>51.154347999999999</v>
      </c>
      <c r="S253" s="3">
        <v>49.249415640000002</v>
      </c>
      <c r="T253" s="3">
        <v>48.972290440000002</v>
      </c>
      <c r="U253" s="3">
        <v>70.639524319999992</v>
      </c>
      <c r="V253" s="3">
        <v>46.052373879999998</v>
      </c>
      <c r="W253" s="3">
        <v>38.644986799999998</v>
      </c>
      <c r="X253" s="3">
        <v>20.5730726</v>
      </c>
      <c r="Y253" s="3">
        <v>22.596730719999996</v>
      </c>
      <c r="Z253" s="3"/>
      <c r="AA253" s="3"/>
      <c r="AB253" s="3"/>
      <c r="AC253" s="3"/>
      <c r="AD253" s="3"/>
    </row>
    <row r="254" spans="1:30">
      <c r="A254" s="85" t="str">
        <f t="shared" ref="A254:A317" si="13">CONCATENATE(B254,"_",D254)</f>
        <v>Ausfuhr_KY</v>
      </c>
      <c r="B254" s="2" t="str">
        <f t="shared" si="12"/>
        <v>Ausfuhr</v>
      </c>
      <c r="C254" s="2" t="s">
        <v>613</v>
      </c>
      <c r="D254" s="2" t="s">
        <v>210</v>
      </c>
      <c r="E254" s="3">
        <v>1.03E-4</v>
      </c>
      <c r="F254" s="3">
        <v>4.9999999999999996E-5</v>
      </c>
      <c r="G254" s="3">
        <v>9.2E-5</v>
      </c>
      <c r="H254" s="3">
        <v>1.4999999999999999E-4</v>
      </c>
      <c r="I254" s="3"/>
      <c r="J254" s="3"/>
      <c r="K254" s="3"/>
      <c r="L254" s="3">
        <v>9.9999999999999991E-5</v>
      </c>
      <c r="M254" s="3">
        <v>1.00092E-3</v>
      </c>
      <c r="N254" s="3"/>
      <c r="O254" s="3">
        <v>2.0999999999999999E-3</v>
      </c>
      <c r="P254" s="3">
        <v>3.3E-3</v>
      </c>
      <c r="Q254" s="3">
        <v>1.8999999999999998E-5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>
      <c r="A255" s="85" t="str">
        <f t="shared" si="13"/>
        <v>Ausfuhr_KZ</v>
      </c>
      <c r="B255" s="2" t="str">
        <f t="shared" si="12"/>
        <v>Ausfuhr</v>
      </c>
      <c r="C255" s="2" t="s">
        <v>613</v>
      </c>
      <c r="D255" s="2" t="s">
        <v>98</v>
      </c>
      <c r="E255" s="3">
        <v>1.5630999999999999E-2</v>
      </c>
      <c r="F255" s="3">
        <v>4.8348990000000001</v>
      </c>
      <c r="G255" s="3">
        <v>10.732897999999999</v>
      </c>
      <c r="H255" s="3">
        <v>15.878499999999999</v>
      </c>
      <c r="I255" s="3">
        <v>10.720203999999999</v>
      </c>
      <c r="J255" s="3">
        <v>6.5826760000000002</v>
      </c>
      <c r="K255" s="3">
        <v>10.6358</v>
      </c>
      <c r="L255" s="3">
        <v>4.7600000000000003E-3</v>
      </c>
      <c r="M255" s="3">
        <v>9.245999999999999E-3</v>
      </c>
      <c r="N255" s="3">
        <v>1.1198705599999998</v>
      </c>
      <c r="O255" s="3">
        <v>28.846968</v>
      </c>
      <c r="P255" s="3">
        <v>13.560708119999999</v>
      </c>
      <c r="Q255" s="3">
        <v>84.139943279999997</v>
      </c>
      <c r="R255" s="3">
        <v>81.923259760000008</v>
      </c>
      <c r="S255" s="3">
        <v>38.960822</v>
      </c>
      <c r="T255" s="3">
        <v>19.011154999999999</v>
      </c>
      <c r="U255" s="3">
        <v>19.586698999999999</v>
      </c>
      <c r="V255" s="3">
        <v>18.607182999999999</v>
      </c>
      <c r="W255" s="3">
        <v>0.8506149999999999</v>
      </c>
      <c r="X255" s="3">
        <v>0.27901756</v>
      </c>
      <c r="Y255" s="3">
        <v>0.63977355999999996</v>
      </c>
      <c r="Z255" s="3"/>
      <c r="AA255" s="3"/>
      <c r="AB255" s="3"/>
      <c r="AC255" s="3"/>
      <c r="AD255" s="3"/>
    </row>
    <row r="256" spans="1:30">
      <c r="A256" s="85" t="str">
        <f t="shared" si="13"/>
        <v>Ausfuhr_LA</v>
      </c>
      <c r="B256" s="2" t="str">
        <f t="shared" si="12"/>
        <v>Ausfuhr</v>
      </c>
      <c r="C256" s="2" t="s">
        <v>613</v>
      </c>
      <c r="D256" s="2" t="s">
        <v>99</v>
      </c>
      <c r="E256" s="3"/>
      <c r="F256" s="3">
        <v>0.37809999999999999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>
        <v>5.9999999999999995E-5</v>
      </c>
      <c r="T256" s="3">
        <v>5.9999999999999995E-5</v>
      </c>
      <c r="U256" s="3">
        <v>6.4999999999999994E-5</v>
      </c>
      <c r="V256" s="3">
        <v>2.4999999999999998E-5</v>
      </c>
      <c r="W256" s="3">
        <v>5.8E-5</v>
      </c>
      <c r="X256" s="3">
        <v>1.2299999999999998E-4</v>
      </c>
      <c r="Y256" s="3">
        <v>1.4E-5</v>
      </c>
      <c r="Z256" s="3"/>
      <c r="AA256" s="3"/>
      <c r="AB256" s="3"/>
      <c r="AC256" s="3"/>
      <c r="AD256" s="3"/>
    </row>
    <row r="257" spans="1:30">
      <c r="A257" s="85" t="str">
        <f t="shared" si="13"/>
        <v>Ausfuhr_LB</v>
      </c>
      <c r="B257" s="2" t="str">
        <f t="shared" si="12"/>
        <v>Ausfuhr</v>
      </c>
      <c r="C257" s="2" t="s">
        <v>613</v>
      </c>
      <c r="D257" s="2" t="s">
        <v>100</v>
      </c>
      <c r="E257" s="3">
        <v>88.039643999999996</v>
      </c>
      <c r="F257" s="3">
        <v>156.83600300000001</v>
      </c>
      <c r="G257" s="3">
        <v>87.780919999999995</v>
      </c>
      <c r="H257" s="3">
        <v>128.94764800000002</v>
      </c>
      <c r="I257" s="3">
        <v>129.92442</v>
      </c>
      <c r="J257" s="3">
        <v>28.559807999999997</v>
      </c>
      <c r="K257" s="3">
        <v>18.404155999999997</v>
      </c>
      <c r="L257" s="3">
        <v>9.5854359999999996</v>
      </c>
      <c r="M257" s="3">
        <v>63.562130400000001</v>
      </c>
      <c r="N257" s="3">
        <v>26.188467999999997</v>
      </c>
      <c r="O257" s="3">
        <v>121.16082951999999</v>
      </c>
      <c r="P257" s="3">
        <v>75.247398399999994</v>
      </c>
      <c r="Q257" s="3">
        <v>47.352714200000001</v>
      </c>
      <c r="R257" s="3">
        <v>56.766231959999999</v>
      </c>
      <c r="S257" s="3">
        <v>56.944154839999996</v>
      </c>
      <c r="T257" s="3">
        <v>72.505566919999993</v>
      </c>
      <c r="U257" s="3">
        <v>121.82022163999999</v>
      </c>
      <c r="V257" s="3">
        <v>48.179542240000004</v>
      </c>
      <c r="W257" s="3">
        <v>15.59464272</v>
      </c>
      <c r="X257" s="3">
        <v>7.6720070399999996</v>
      </c>
      <c r="Y257" s="3">
        <v>7.8220702399999995</v>
      </c>
      <c r="Z257" s="3"/>
      <c r="AA257" s="3"/>
      <c r="AB257" s="3"/>
      <c r="AC257" s="3"/>
      <c r="AD257" s="3"/>
    </row>
    <row r="258" spans="1:30">
      <c r="A258" s="85" t="str">
        <f t="shared" si="13"/>
        <v>Ausfuhr_LC</v>
      </c>
      <c r="B258" s="2" t="str">
        <f t="shared" si="12"/>
        <v>Ausfuhr</v>
      </c>
      <c r="C258" s="2" t="s">
        <v>613</v>
      </c>
      <c r="D258" s="2" t="s">
        <v>101</v>
      </c>
      <c r="E258" s="3">
        <v>8.5999999999999993E-2</v>
      </c>
      <c r="F258" s="3"/>
      <c r="G258" s="3"/>
      <c r="H258" s="3"/>
      <c r="I258" s="3"/>
      <c r="J258" s="3">
        <v>0.350184</v>
      </c>
      <c r="K258" s="3">
        <v>0.25</v>
      </c>
      <c r="L258" s="3"/>
      <c r="M258" s="3"/>
      <c r="N258" s="3"/>
      <c r="O258" s="3"/>
      <c r="P258" s="3"/>
      <c r="Q258" s="3"/>
      <c r="R258" s="3"/>
      <c r="S258" s="3"/>
      <c r="T258" s="3">
        <v>2.9999999999999997E-5</v>
      </c>
      <c r="U258" s="3">
        <v>3.6999999999999998E-5</v>
      </c>
      <c r="V258" s="3">
        <v>1.4E-5</v>
      </c>
      <c r="W258" s="3">
        <v>1.1999999999999999E-3</v>
      </c>
      <c r="X258" s="3">
        <v>2.4999999999999998E-2</v>
      </c>
      <c r="Y258" s="3">
        <v>2.2499999999999998E-3</v>
      </c>
      <c r="Z258" s="3"/>
      <c r="AA258" s="3"/>
      <c r="AB258" s="3"/>
      <c r="AC258" s="3"/>
      <c r="AD258" s="3"/>
    </row>
    <row r="259" spans="1:30">
      <c r="A259" s="85" t="str">
        <f t="shared" si="13"/>
        <v>Ausfuhr_LI</v>
      </c>
      <c r="B259" s="2" t="str">
        <f t="shared" si="12"/>
        <v>Ausfuhr</v>
      </c>
      <c r="C259" s="2" t="s">
        <v>613</v>
      </c>
      <c r="D259" s="2" t="s">
        <v>102</v>
      </c>
      <c r="E259" s="3">
        <v>0.81950000000000001</v>
      </c>
      <c r="F259" s="3">
        <v>1.5286</v>
      </c>
      <c r="G259" s="3">
        <v>0.36629999999999996</v>
      </c>
      <c r="H259" s="3">
        <v>0.16289999999999999</v>
      </c>
      <c r="I259" s="3">
        <v>5.0099999999999999E-2</v>
      </c>
      <c r="J259" s="3">
        <v>7.1899999999999992E-2</v>
      </c>
      <c r="K259" s="3">
        <v>1.9999999999999998E-4</v>
      </c>
      <c r="L259" s="3" t="s">
        <v>614</v>
      </c>
      <c r="M259" s="3">
        <v>1.1058799999999998E-3</v>
      </c>
      <c r="N259" s="3">
        <v>1.668E-3</v>
      </c>
      <c r="O259" s="3">
        <v>1.653E-3</v>
      </c>
      <c r="P259" s="3">
        <v>2.8600000000000001E-4</v>
      </c>
      <c r="Q259" s="3">
        <v>3.6299999999999999E-4</v>
      </c>
      <c r="R259" s="3">
        <v>4.5399999999999998E-4</v>
      </c>
      <c r="S259" s="3">
        <v>9.3499999999999996E-4</v>
      </c>
      <c r="T259" s="3">
        <v>8.3000000000000001E-4</v>
      </c>
      <c r="U259" s="3">
        <v>1.4300000000000001E-4</v>
      </c>
      <c r="V259" s="3">
        <v>2.5700000000000001E-4</v>
      </c>
      <c r="W259" s="3">
        <v>2.1999999999999998E-4</v>
      </c>
      <c r="X259" s="3">
        <v>3.86E-4</v>
      </c>
      <c r="Y259" s="3">
        <v>2.6241599999999999E-3</v>
      </c>
      <c r="Z259" s="3"/>
      <c r="AA259" s="3"/>
      <c r="AB259" s="3"/>
      <c r="AC259" s="3"/>
      <c r="AD259" s="3"/>
    </row>
    <row r="260" spans="1:30">
      <c r="A260" s="85" t="str">
        <f t="shared" si="13"/>
        <v>Ausfuhr_LK</v>
      </c>
      <c r="B260" s="2" t="str">
        <f t="shared" si="12"/>
        <v>Ausfuhr</v>
      </c>
      <c r="C260" s="2" t="s">
        <v>613</v>
      </c>
      <c r="D260" s="2" t="s">
        <v>103</v>
      </c>
      <c r="E260" s="3">
        <v>24.552499999999998</v>
      </c>
      <c r="F260" s="3">
        <v>34.595599999999997</v>
      </c>
      <c r="G260" s="3">
        <v>62.513099999999994</v>
      </c>
      <c r="H260" s="3">
        <v>261.38099999999997</v>
      </c>
      <c r="I260" s="3">
        <v>163.39509999999999</v>
      </c>
      <c r="J260" s="3">
        <v>0.47299999999999998</v>
      </c>
      <c r="K260" s="3">
        <v>0.44</v>
      </c>
      <c r="L260" s="3" t="s">
        <v>614</v>
      </c>
      <c r="M260" s="3">
        <v>24.854132999999997</v>
      </c>
      <c r="N260" s="3">
        <v>0.53870099999999999</v>
      </c>
      <c r="O260" s="3">
        <v>6.9193089999999993</v>
      </c>
      <c r="P260" s="3">
        <v>1.3542339999999999</v>
      </c>
      <c r="Q260" s="3">
        <v>1.0532999999999999E-2</v>
      </c>
      <c r="R260" s="3">
        <v>1.7314E-2</v>
      </c>
      <c r="S260" s="3">
        <v>37.397696959999998</v>
      </c>
      <c r="T260" s="3">
        <v>35.037729880000001</v>
      </c>
      <c r="U260" s="3">
        <v>169.5611208</v>
      </c>
      <c r="V260" s="3">
        <v>2.9914799999999999E-3</v>
      </c>
      <c r="W260" s="3">
        <v>1.6567999999999999E-3</v>
      </c>
      <c r="X260" s="3">
        <v>8.8248000000000005E-4</v>
      </c>
      <c r="Y260" s="3">
        <v>7.9999999999999996E-6</v>
      </c>
      <c r="Z260" s="3"/>
      <c r="AA260" s="3"/>
      <c r="AB260" s="3"/>
      <c r="AC260" s="3"/>
      <c r="AD260" s="3"/>
    </row>
    <row r="261" spans="1:30">
      <c r="A261" s="85" t="str">
        <f t="shared" si="13"/>
        <v>Ausfuhr_LR</v>
      </c>
      <c r="B261" s="2" t="str">
        <f t="shared" si="12"/>
        <v>Ausfuhr</v>
      </c>
      <c r="C261" s="2" t="s">
        <v>613</v>
      </c>
      <c r="D261" s="2" t="s">
        <v>104</v>
      </c>
      <c r="E261" s="3">
        <v>3.0666700000000002</v>
      </c>
      <c r="F261" s="3">
        <v>4.0186455199999997</v>
      </c>
      <c r="G261" s="3">
        <v>1.348444</v>
      </c>
      <c r="H261" s="3">
        <v>0.66722499999999996</v>
      </c>
      <c r="I261" s="3">
        <v>3.5664709999999999</v>
      </c>
      <c r="J261" s="3">
        <v>0.58983499999999989</v>
      </c>
      <c r="K261" s="3">
        <v>0.1867</v>
      </c>
      <c r="L261" s="3">
        <v>0.1115</v>
      </c>
      <c r="M261" s="3">
        <v>0.31393599999999999</v>
      </c>
      <c r="N261" s="3">
        <v>0.1589622</v>
      </c>
      <c r="O261" s="3">
        <v>0.22537279999999998</v>
      </c>
      <c r="P261" s="3">
        <v>0.16536687999999999</v>
      </c>
      <c r="Q261" s="3">
        <v>0.18619240000000001</v>
      </c>
      <c r="R261" s="3">
        <v>0.17807615999999998</v>
      </c>
      <c r="S261" s="3">
        <v>0.19735436000000001</v>
      </c>
      <c r="T261" s="3">
        <v>0.41552099999999997</v>
      </c>
      <c r="U261" s="3">
        <v>4.1585849599999998</v>
      </c>
      <c r="V261" s="3">
        <v>2.5731931599999998</v>
      </c>
      <c r="W261" s="3">
        <v>0.13903499999999999</v>
      </c>
      <c r="X261" s="3">
        <v>0.18340099999999998</v>
      </c>
      <c r="Y261" s="3">
        <v>1.6323999999999999</v>
      </c>
      <c r="Z261" s="3"/>
      <c r="AA261" s="3"/>
      <c r="AB261" s="3"/>
      <c r="AC261" s="3"/>
      <c r="AD261" s="3"/>
    </row>
    <row r="262" spans="1:30">
      <c r="A262" s="85" t="str">
        <f t="shared" si="13"/>
        <v>Ausfuhr_LS</v>
      </c>
      <c r="B262" s="2" t="str">
        <f t="shared" si="12"/>
        <v>Ausfuhr</v>
      </c>
      <c r="C262" s="2" t="s">
        <v>613</v>
      </c>
      <c r="D262" s="2" t="s">
        <v>211</v>
      </c>
      <c r="E262" s="3"/>
      <c r="F262" s="3">
        <v>4.3999999999999994E-3</v>
      </c>
      <c r="G262" s="3">
        <v>4.4999999999999998E-2</v>
      </c>
      <c r="H262" s="3">
        <v>6.3699999999999993E-2</v>
      </c>
      <c r="I262" s="3">
        <v>2.52E-2</v>
      </c>
      <c r="J262" s="3">
        <v>6.0000000000000001E-3</v>
      </c>
      <c r="K262" s="3">
        <v>6.0000000000000001E-3</v>
      </c>
      <c r="L262" s="3"/>
      <c r="M262" s="3"/>
      <c r="N262" s="3">
        <v>8.5999999999999993E-2</v>
      </c>
      <c r="O262" s="3"/>
      <c r="P262" s="3"/>
      <c r="Q262" s="3"/>
      <c r="R262" s="3">
        <v>0.45999999999999996</v>
      </c>
      <c r="S262" s="3"/>
      <c r="T262" s="3"/>
      <c r="U262" s="3">
        <v>9.1999999999999998E-2</v>
      </c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>
      <c r="A263" s="85" t="str">
        <f t="shared" si="13"/>
        <v>Ausfuhr_LY</v>
      </c>
      <c r="B263" s="2" t="str">
        <f t="shared" si="12"/>
        <v>Ausfuhr</v>
      </c>
      <c r="C263" s="2" t="s">
        <v>613</v>
      </c>
      <c r="D263" s="2" t="s">
        <v>105</v>
      </c>
      <c r="E263" s="3">
        <v>117.96385179999999</v>
      </c>
      <c r="F263" s="3">
        <v>223.81609899999998</v>
      </c>
      <c r="G263" s="3">
        <v>15.920939999999998</v>
      </c>
      <c r="H263" s="3">
        <v>99.546019999999984</v>
      </c>
      <c r="I263" s="3">
        <v>170.3493</v>
      </c>
      <c r="J263" s="3">
        <v>11.054631999999998</v>
      </c>
      <c r="K263" s="3">
        <v>23.382791999999998</v>
      </c>
      <c r="L263" s="3">
        <v>23.459015999999998</v>
      </c>
      <c r="M263" s="3">
        <v>93.708389999999994</v>
      </c>
      <c r="N263" s="3">
        <v>33.528297999999999</v>
      </c>
      <c r="O263" s="3">
        <v>91.601010399999993</v>
      </c>
      <c r="P263" s="3">
        <v>60.449666839999999</v>
      </c>
      <c r="Q263" s="3">
        <v>3.2391160000000002E-2</v>
      </c>
      <c r="R263" s="3">
        <v>2.088889</v>
      </c>
      <c r="S263" s="3">
        <v>30.87076716</v>
      </c>
      <c r="T263" s="3">
        <v>9.1657925599999981</v>
      </c>
      <c r="U263" s="3">
        <v>87.693787399999991</v>
      </c>
      <c r="V263" s="3">
        <v>18.790093719999998</v>
      </c>
      <c r="W263" s="3">
        <v>4.3418968800000002</v>
      </c>
      <c r="X263" s="3">
        <v>8.5472073599999998</v>
      </c>
      <c r="Y263" s="3">
        <v>26.5168426</v>
      </c>
      <c r="Z263" s="3"/>
      <c r="AA263" s="3"/>
      <c r="AB263" s="3"/>
      <c r="AC263" s="3"/>
      <c r="AD263" s="3"/>
    </row>
    <row r="264" spans="1:30">
      <c r="A264" s="85" t="str">
        <f t="shared" si="13"/>
        <v>Ausfuhr_MA</v>
      </c>
      <c r="B264" s="2" t="str">
        <f t="shared" si="12"/>
        <v>Ausfuhr</v>
      </c>
      <c r="C264" s="2" t="s">
        <v>613</v>
      </c>
      <c r="D264" s="2" t="s">
        <v>106</v>
      </c>
      <c r="E264" s="3">
        <v>6.767701999999999</v>
      </c>
      <c r="F264" s="3">
        <v>4.5481759999999998</v>
      </c>
      <c r="G264" s="3">
        <v>5.6145959999999997</v>
      </c>
      <c r="H264" s="3">
        <v>5.9585479999999995</v>
      </c>
      <c r="I264" s="3">
        <v>2.651964</v>
      </c>
      <c r="J264" s="3">
        <v>50.879875999999996</v>
      </c>
      <c r="K264" s="3">
        <v>0.189444</v>
      </c>
      <c r="L264" s="3">
        <v>0.31224800000000003</v>
      </c>
      <c r="M264" s="3">
        <v>0.19683119999999998</v>
      </c>
      <c r="N264" s="3">
        <v>0.56707328000000001</v>
      </c>
      <c r="O264" s="3">
        <v>0.31836688000000002</v>
      </c>
      <c r="P264" s="3">
        <v>0.19398831999999999</v>
      </c>
      <c r="Q264" s="3">
        <v>0.22637047999999999</v>
      </c>
      <c r="R264" s="3">
        <v>0.43177176</v>
      </c>
      <c r="S264" s="3">
        <v>0.67260419999999999</v>
      </c>
      <c r="T264" s="3">
        <v>0.74666063999999999</v>
      </c>
      <c r="U264" s="3">
        <v>3.9556499999999999</v>
      </c>
      <c r="V264" s="3">
        <v>2.3699543599999999</v>
      </c>
      <c r="W264" s="3">
        <v>1.01465976</v>
      </c>
      <c r="X264" s="3">
        <v>1.2759229999999999</v>
      </c>
      <c r="Y264" s="3">
        <v>1.9622022799999999</v>
      </c>
      <c r="Z264" s="3"/>
      <c r="AA264" s="3"/>
      <c r="AB264" s="3"/>
      <c r="AC264" s="3"/>
      <c r="AD264" s="3"/>
    </row>
    <row r="265" spans="1:30">
      <c r="A265" s="85" t="str">
        <f t="shared" si="13"/>
        <v>Ausfuhr_MD</v>
      </c>
      <c r="B265" s="2" t="str">
        <f t="shared" si="12"/>
        <v>Ausfuhr</v>
      </c>
      <c r="C265" s="2" t="s">
        <v>613</v>
      </c>
      <c r="D265" s="2" t="s">
        <v>107</v>
      </c>
      <c r="E265" s="3">
        <v>8.7581559999999996</v>
      </c>
      <c r="F265" s="3">
        <v>46.796825999999996</v>
      </c>
      <c r="G265" s="3">
        <v>4.6834760000000006</v>
      </c>
      <c r="H265" s="3">
        <v>13.895975999999999</v>
      </c>
      <c r="I265" s="3">
        <v>34.920021999999996</v>
      </c>
      <c r="J265" s="3">
        <v>0.214614</v>
      </c>
      <c r="K265" s="3">
        <v>6.1915999999999993</v>
      </c>
      <c r="L265" s="3">
        <v>0.58379599999999998</v>
      </c>
      <c r="M265" s="3">
        <v>23.483211439999998</v>
      </c>
      <c r="N265" s="3">
        <v>0.52901303999999993</v>
      </c>
      <c r="O265" s="3">
        <v>11.3625372</v>
      </c>
      <c r="P265" s="3">
        <v>8.2532462800000008</v>
      </c>
      <c r="Q265" s="3">
        <v>12.95868928</v>
      </c>
      <c r="R265" s="3">
        <v>1.0808217999999998</v>
      </c>
      <c r="S265" s="3">
        <v>19.310232319999997</v>
      </c>
      <c r="T265" s="3">
        <v>11.657145119999999</v>
      </c>
      <c r="U265" s="3">
        <v>11.60102564</v>
      </c>
      <c r="V265" s="3">
        <v>14.201674319999999</v>
      </c>
      <c r="W265" s="3">
        <v>9.6098747199999988</v>
      </c>
      <c r="X265" s="3">
        <v>16.059479320000001</v>
      </c>
      <c r="Y265" s="3">
        <v>5.35377144</v>
      </c>
      <c r="Z265" s="3"/>
      <c r="AA265" s="3"/>
      <c r="AB265" s="3"/>
      <c r="AC265" s="3"/>
      <c r="AD265" s="3"/>
    </row>
    <row r="266" spans="1:30">
      <c r="A266" s="85" t="str">
        <f t="shared" si="13"/>
        <v>Ausfuhr_ME</v>
      </c>
      <c r="B266" s="2" t="str">
        <f t="shared" si="12"/>
        <v>Ausfuhr</v>
      </c>
      <c r="C266" s="2" t="s">
        <v>613</v>
      </c>
      <c r="D266" s="2" t="s">
        <v>108</v>
      </c>
      <c r="E266" s="3"/>
      <c r="F266" s="3"/>
      <c r="G266" s="3"/>
      <c r="H266" s="3"/>
      <c r="I266" s="3"/>
      <c r="J266" s="3">
        <v>4.2924360000000002E-2</v>
      </c>
      <c r="K266" s="3">
        <v>6.8267999999999995E-2</v>
      </c>
      <c r="L266" s="3">
        <v>4.4915999999999998E-2</v>
      </c>
      <c r="M266" s="3">
        <v>4.8390200000000001E-2</v>
      </c>
      <c r="N266" s="3">
        <v>6.25444E-2</v>
      </c>
      <c r="O266" s="3">
        <v>4.5374560000000001E-2</v>
      </c>
      <c r="P266" s="3">
        <v>4.7132439999999998E-2</v>
      </c>
      <c r="Q266" s="3">
        <v>2.7298159999999998E-2</v>
      </c>
      <c r="R266" s="3">
        <v>1.6500560000000001E-2</v>
      </c>
      <c r="S266" s="3">
        <v>5.9317999999999992E-3</v>
      </c>
      <c r="T266" s="3">
        <v>2.7748559999999999E-2</v>
      </c>
      <c r="U266" s="3">
        <v>2.8632294799999998</v>
      </c>
      <c r="V266" s="3">
        <v>7.6051720000000003E-2</v>
      </c>
      <c r="W266" s="3">
        <v>8.0639200000000005E-3</v>
      </c>
      <c r="X266" s="3">
        <v>5.0094440000000004E-2</v>
      </c>
      <c r="Y266" s="3">
        <v>3.2736439999999999E-2</v>
      </c>
      <c r="Z266" s="3"/>
      <c r="AA266" s="3"/>
      <c r="AB266" s="3"/>
      <c r="AC266" s="3"/>
      <c r="AD266" s="3"/>
    </row>
    <row r="267" spans="1:30">
      <c r="A267" s="85" t="str">
        <f t="shared" si="13"/>
        <v>Ausfuhr_MG</v>
      </c>
      <c r="B267" s="2" t="str">
        <f t="shared" si="12"/>
        <v>Ausfuhr</v>
      </c>
      <c r="C267" s="2" t="s">
        <v>613</v>
      </c>
      <c r="D267" s="2" t="s">
        <v>109</v>
      </c>
      <c r="E267" s="3">
        <v>5.1494999999999997</v>
      </c>
      <c r="F267" s="3">
        <v>9.2495999999999992</v>
      </c>
      <c r="G267" s="3">
        <v>2.6749999999999998</v>
      </c>
      <c r="H267" s="3">
        <v>0.75219999999999998</v>
      </c>
      <c r="I267" s="3">
        <v>1.127</v>
      </c>
      <c r="J267" s="3">
        <v>2.9999999999999997E-4</v>
      </c>
      <c r="K267" s="3" t="s">
        <v>614</v>
      </c>
      <c r="L267" s="3">
        <v>1.8699999999999998E-2</v>
      </c>
      <c r="M267" s="3">
        <v>2.4461999999999999E-3</v>
      </c>
      <c r="N267" s="3">
        <v>1.9367039999999999E-2</v>
      </c>
      <c r="O267" s="3">
        <v>5.777E-3</v>
      </c>
      <c r="P267" s="3">
        <v>3.9992399999999994E-3</v>
      </c>
      <c r="Q267" s="3">
        <v>2.2599999999999999E-3</v>
      </c>
      <c r="R267" s="3">
        <v>1.9159999999999997E-3</v>
      </c>
      <c r="S267" s="3">
        <v>1.5363279999999998E-2</v>
      </c>
      <c r="T267" s="3">
        <v>1.6444759999999999E-2</v>
      </c>
      <c r="U267" s="3">
        <v>0.12640087999999999</v>
      </c>
      <c r="V267" s="3">
        <v>3.2294800000000003E-3</v>
      </c>
      <c r="W267" s="3">
        <v>2.9711559999999998E-2</v>
      </c>
      <c r="X267" s="3">
        <v>6.9286E-3</v>
      </c>
      <c r="Y267" s="3">
        <v>1.450336E-2</v>
      </c>
      <c r="Z267" s="3"/>
      <c r="AA267" s="3"/>
      <c r="AB267" s="3"/>
      <c r="AC267" s="3"/>
      <c r="AD267" s="3"/>
    </row>
    <row r="268" spans="1:30">
      <c r="A268" s="85" t="str">
        <f t="shared" si="13"/>
        <v>Ausfuhr_MH</v>
      </c>
      <c r="B268" s="2" t="str">
        <f t="shared" si="12"/>
        <v>Ausfuhr</v>
      </c>
      <c r="C268" s="2" t="s">
        <v>613</v>
      </c>
      <c r="D268" s="2" t="s">
        <v>212</v>
      </c>
      <c r="E268" s="3">
        <v>1.7889999999999998E-3</v>
      </c>
      <c r="F268" s="3">
        <v>9.7639999999999999E-4</v>
      </c>
      <c r="G268" s="3">
        <v>2.4265999999999999E-2</v>
      </c>
      <c r="H268" s="3">
        <v>6.3499999999999993E-4</v>
      </c>
      <c r="I268" s="3"/>
      <c r="J268" s="3"/>
      <c r="K268" s="3" t="s">
        <v>614</v>
      </c>
      <c r="L268" s="3">
        <v>9.9999999999999991E-5</v>
      </c>
      <c r="M268" s="3"/>
      <c r="N268" s="3"/>
      <c r="O268" s="3"/>
      <c r="P268" s="3"/>
      <c r="Q268" s="3"/>
      <c r="R268" s="3"/>
      <c r="S268" s="3">
        <v>7.36E-5</v>
      </c>
      <c r="T268" s="3">
        <v>3.8907999999999998E-4</v>
      </c>
      <c r="U268" s="3"/>
      <c r="V268" s="3"/>
      <c r="W268" s="3">
        <v>1.84E-6</v>
      </c>
      <c r="X268" s="3"/>
      <c r="Y268" s="3"/>
      <c r="Z268" s="3"/>
      <c r="AA268" s="3"/>
      <c r="AB268" s="3"/>
      <c r="AC268" s="3"/>
      <c r="AD268" s="3"/>
    </row>
    <row r="269" spans="1:30">
      <c r="A269" s="85" t="str">
        <f t="shared" si="13"/>
        <v>Ausfuhr_MK</v>
      </c>
      <c r="B269" s="2" t="str">
        <f t="shared" si="12"/>
        <v>Ausfuhr</v>
      </c>
      <c r="C269" s="2" t="s">
        <v>613</v>
      </c>
      <c r="D269" s="2" t="s">
        <v>110</v>
      </c>
      <c r="E269" s="3">
        <v>29.217499</v>
      </c>
      <c r="F269" s="3">
        <v>32.261021999999997</v>
      </c>
      <c r="G269" s="3">
        <v>20.090636</v>
      </c>
      <c r="H269" s="3">
        <v>48.156118999999997</v>
      </c>
      <c r="I269" s="3">
        <v>75.152409879999993</v>
      </c>
      <c r="J269" s="3">
        <v>5.1532330000000002</v>
      </c>
      <c r="K269" s="3">
        <v>1.4762069999999998</v>
      </c>
      <c r="L269" s="3">
        <v>4.5129999999999999</v>
      </c>
      <c r="M269" s="3">
        <v>3.6153959999999999E-2</v>
      </c>
      <c r="N269" s="3">
        <v>1.07368704</v>
      </c>
      <c r="O269" s="3">
        <v>3.3095519999999996E-2</v>
      </c>
      <c r="P269" s="3">
        <v>0.73063480000000003</v>
      </c>
      <c r="Q269" s="3">
        <v>4.8218799999999999E-2</v>
      </c>
      <c r="R269" s="3">
        <v>4.3987120000000005E-2</v>
      </c>
      <c r="S269" s="3">
        <v>18.756227920000001</v>
      </c>
      <c r="T269" s="3">
        <v>6.1023719999999997E-2</v>
      </c>
      <c r="U269" s="3">
        <v>33.721916399999998</v>
      </c>
      <c r="V269" s="3">
        <v>28.708426999999997</v>
      </c>
      <c r="W269" s="3">
        <v>9.3262929200000002</v>
      </c>
      <c r="X269" s="3">
        <v>0.31292547999999998</v>
      </c>
      <c r="Y269" s="3">
        <v>3.0488501600000002</v>
      </c>
      <c r="Z269" s="3"/>
      <c r="AA269" s="3"/>
      <c r="AB269" s="3"/>
      <c r="AC269" s="3"/>
      <c r="AD269" s="3"/>
    </row>
    <row r="270" spans="1:30">
      <c r="A270" s="85" t="str">
        <f t="shared" si="13"/>
        <v>Ausfuhr_ML</v>
      </c>
      <c r="B270" s="2" t="str">
        <f t="shared" si="12"/>
        <v>Ausfuhr</v>
      </c>
      <c r="C270" s="2" t="s">
        <v>613</v>
      </c>
      <c r="D270" s="2" t="s">
        <v>111</v>
      </c>
      <c r="E270" s="3">
        <v>13.963099999999999</v>
      </c>
      <c r="F270" s="3">
        <v>28.046099999999999</v>
      </c>
      <c r="G270" s="3">
        <v>12.352599999999999</v>
      </c>
      <c r="H270" s="3">
        <v>6.9779999999999998</v>
      </c>
      <c r="I270" s="3">
        <v>12.5718</v>
      </c>
      <c r="J270" s="3">
        <v>1.0674999999999999</v>
      </c>
      <c r="K270" s="3">
        <v>0.31090000000000001</v>
      </c>
      <c r="L270" s="3">
        <v>0.22689999999999999</v>
      </c>
      <c r="M270" s="3">
        <v>7.0361279999999997</v>
      </c>
      <c r="N270" s="3">
        <v>1.4109999999999999E-3</v>
      </c>
      <c r="O270" s="3">
        <v>2.6084925600000002</v>
      </c>
      <c r="P270" s="3">
        <v>2.4013390000000001</v>
      </c>
      <c r="Q270" s="3">
        <v>0.33596100000000001</v>
      </c>
      <c r="R270" s="3">
        <v>0.69795676000000006</v>
      </c>
      <c r="S270" s="3">
        <v>0.34054311999999998</v>
      </c>
      <c r="T270" s="3">
        <v>12.836740199999999</v>
      </c>
      <c r="U270" s="3">
        <v>13.115443600000001</v>
      </c>
      <c r="V270" s="3">
        <v>10.355457199999998</v>
      </c>
      <c r="W270" s="3">
        <v>0.28331660000000003</v>
      </c>
      <c r="X270" s="3">
        <v>5.2657439999999993E-2</v>
      </c>
      <c r="Y270" s="3">
        <v>2.6302355999999998</v>
      </c>
      <c r="Z270" s="3"/>
      <c r="AA270" s="3"/>
      <c r="AB270" s="3"/>
      <c r="AC270" s="3"/>
      <c r="AD270" s="3"/>
    </row>
    <row r="271" spans="1:30">
      <c r="A271" s="85" t="str">
        <f t="shared" si="13"/>
        <v>Ausfuhr_MM</v>
      </c>
      <c r="B271" s="2" t="str">
        <f t="shared" si="12"/>
        <v>Ausfuhr</v>
      </c>
      <c r="C271" s="2" t="s">
        <v>613</v>
      </c>
      <c r="D271" s="2" t="s">
        <v>112</v>
      </c>
      <c r="E271" s="3"/>
      <c r="F271" s="3">
        <v>9.9999999999999991E-6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>
        <v>1.375</v>
      </c>
      <c r="T271" s="3"/>
      <c r="U271" s="3">
        <v>5.8960039999999996</v>
      </c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s="85" t="str">
        <f t="shared" si="13"/>
        <v>Ausfuhr_MN</v>
      </c>
      <c r="B272" s="2" t="str">
        <f t="shared" si="12"/>
        <v>Ausfuhr</v>
      </c>
      <c r="C272" s="2" t="s">
        <v>613</v>
      </c>
      <c r="D272" s="2" t="s">
        <v>113</v>
      </c>
      <c r="E272" s="3">
        <v>6.5946089999999993</v>
      </c>
      <c r="F272" s="3">
        <v>2.9677799999999999</v>
      </c>
      <c r="G272" s="3">
        <v>1.0626499999999999</v>
      </c>
      <c r="H272" s="3">
        <v>4.2099999999999999E-2</v>
      </c>
      <c r="I272" s="3">
        <v>1.9902</v>
      </c>
      <c r="J272" s="3">
        <v>5.7239999999999992E-2</v>
      </c>
      <c r="K272" s="3">
        <v>5.8448E-2</v>
      </c>
      <c r="L272" s="3">
        <v>5.0900000000000001E-2</v>
      </c>
      <c r="M272" s="3">
        <v>2.9466570000000001</v>
      </c>
      <c r="N272" s="3">
        <v>1.0599088000000001</v>
      </c>
      <c r="O272" s="3">
        <v>2.5956073599999998</v>
      </c>
      <c r="P272" s="3">
        <v>0.63461435999999993</v>
      </c>
      <c r="Q272" s="3">
        <v>0.14064743999999998</v>
      </c>
      <c r="R272" s="3">
        <v>7.3903999999999997E-2</v>
      </c>
      <c r="S272" s="3">
        <v>1.6651091600000001</v>
      </c>
      <c r="T272" s="3">
        <v>3.3303514000000001</v>
      </c>
      <c r="U272" s="3">
        <v>9.2451412800000004</v>
      </c>
      <c r="V272" s="3">
        <v>1.8684323599999999</v>
      </c>
      <c r="W272" s="3">
        <v>1.5081486399999999</v>
      </c>
      <c r="X272" s="3">
        <v>1.58217936</v>
      </c>
      <c r="Y272" s="3">
        <v>0.19329756000000001</v>
      </c>
      <c r="Z272" s="3"/>
      <c r="AA272" s="3"/>
      <c r="AB272" s="3"/>
      <c r="AC272" s="3"/>
      <c r="AD272" s="3"/>
    </row>
    <row r="273" spans="1:30">
      <c r="A273" s="85" t="str">
        <f t="shared" si="13"/>
        <v>Ausfuhr_MO</v>
      </c>
      <c r="B273" s="2" t="str">
        <f t="shared" si="12"/>
        <v>Ausfuhr</v>
      </c>
      <c r="C273" s="2" t="s">
        <v>613</v>
      </c>
      <c r="D273" s="2" t="s">
        <v>213</v>
      </c>
      <c r="E273" s="3">
        <v>4.7699999999999999E-4</v>
      </c>
      <c r="F273" s="3">
        <v>4.9591999999999997E-2</v>
      </c>
      <c r="G273" s="3">
        <v>5.0000000000000001E-4</v>
      </c>
      <c r="H273" s="3">
        <v>6.9999999999999999E-4</v>
      </c>
      <c r="I273" s="3">
        <v>2.3999999999999998E-3</v>
      </c>
      <c r="J273" s="3">
        <v>5.9999999999999995E-4</v>
      </c>
      <c r="K273" s="3">
        <v>9.9999999999999991E-5</v>
      </c>
      <c r="L273" s="3">
        <v>1.9999999999999998E-4</v>
      </c>
      <c r="M273" s="3">
        <v>3.3999999999999997E-4</v>
      </c>
      <c r="N273" s="3">
        <v>1.3959999999999999E-3</v>
      </c>
      <c r="O273" s="3">
        <v>1.9999999999999999E-6</v>
      </c>
      <c r="P273" s="3">
        <v>5.0000000000000001E-4</v>
      </c>
      <c r="Q273" s="3">
        <v>8.1999999999999998E-4</v>
      </c>
      <c r="R273" s="3">
        <v>1.8159999999999999E-3</v>
      </c>
      <c r="S273" s="3">
        <v>1.1949999999999999E-3</v>
      </c>
      <c r="T273" s="3">
        <v>2.3059999999999999E-3</v>
      </c>
      <c r="U273" s="3">
        <v>5.04E-4</v>
      </c>
      <c r="V273" s="3">
        <v>1.99E-3</v>
      </c>
      <c r="W273" s="3">
        <v>1.9565999999999997E-3</v>
      </c>
      <c r="X273" s="3">
        <v>9.2360000000000001E-4</v>
      </c>
      <c r="Y273" s="3">
        <v>2.1928799999999999E-3</v>
      </c>
      <c r="Z273" s="3"/>
      <c r="AA273" s="3"/>
      <c r="AB273" s="3"/>
      <c r="AC273" s="3"/>
      <c r="AD273" s="3"/>
    </row>
    <row r="274" spans="1:30">
      <c r="A274" s="85" t="str">
        <f t="shared" si="13"/>
        <v>Ausfuhr_MR</v>
      </c>
      <c r="B274" s="2" t="str">
        <f t="shared" si="12"/>
        <v>Ausfuhr</v>
      </c>
      <c r="C274" s="2" t="s">
        <v>613</v>
      </c>
      <c r="D274" s="2" t="s">
        <v>114</v>
      </c>
      <c r="E274" s="3">
        <v>75.281099999999995</v>
      </c>
      <c r="F274" s="3">
        <v>56.944599999999994</v>
      </c>
      <c r="G274" s="3">
        <v>23.744299999999999</v>
      </c>
      <c r="H274" s="3">
        <v>18.143000000000001</v>
      </c>
      <c r="I274" s="3">
        <v>52.382300000000001</v>
      </c>
      <c r="J274" s="3">
        <v>0.49709999999999999</v>
      </c>
      <c r="K274" s="3">
        <v>0.77759999999999996</v>
      </c>
      <c r="L274" s="3">
        <v>0.94099999999999995</v>
      </c>
      <c r="M274" s="3">
        <v>15.049418999999999</v>
      </c>
      <c r="N274" s="3">
        <v>0.55619239999999992</v>
      </c>
      <c r="O274" s="3">
        <v>0.8367195999999999</v>
      </c>
      <c r="P274" s="3">
        <v>6.2704599999999999E-2</v>
      </c>
      <c r="Q274" s="3">
        <v>2.45496E-3</v>
      </c>
      <c r="R274" s="3">
        <v>2.9584400000000001E-3</v>
      </c>
      <c r="S274" s="3">
        <v>4.7164919999999999E-2</v>
      </c>
      <c r="T274" s="3">
        <v>8.6280175200000002</v>
      </c>
      <c r="U274" s="3">
        <v>121.22533780000001</v>
      </c>
      <c r="V274" s="3">
        <v>4.6727319999999996E-2</v>
      </c>
      <c r="W274" s="3">
        <v>12.049626959999999</v>
      </c>
      <c r="X274" s="3">
        <v>0.34981371999999994</v>
      </c>
      <c r="Y274" s="3">
        <v>5.3597599999999995E-2</v>
      </c>
      <c r="Z274" s="3"/>
      <c r="AA274" s="3"/>
      <c r="AB274" s="3"/>
      <c r="AC274" s="3"/>
      <c r="AD274" s="3"/>
    </row>
    <row r="275" spans="1:30">
      <c r="A275" s="85" t="str">
        <f t="shared" si="13"/>
        <v>Ausfuhr_MS</v>
      </c>
      <c r="B275" s="2" t="str">
        <f t="shared" si="12"/>
        <v>Ausfuhr</v>
      </c>
      <c r="C275" s="2" t="s">
        <v>613</v>
      </c>
      <c r="D275" s="2" t="s">
        <v>214</v>
      </c>
      <c r="E275" s="3"/>
      <c r="F275" s="3"/>
      <c r="G275" s="3"/>
      <c r="H275" s="3"/>
      <c r="I275" s="3"/>
      <c r="J275" s="3">
        <v>2.4999999999999998E-2</v>
      </c>
      <c r="K275" s="3">
        <v>2.4999999999999998E-2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>
      <c r="A276" s="85" t="str">
        <f t="shared" si="13"/>
        <v>Ausfuhr_MU</v>
      </c>
      <c r="B276" s="2" t="str">
        <f t="shared" si="12"/>
        <v>Ausfuhr</v>
      </c>
      <c r="C276" s="2" t="s">
        <v>613</v>
      </c>
      <c r="D276" s="2" t="s">
        <v>115</v>
      </c>
      <c r="E276" s="3">
        <v>7.9999999999999993E-4</v>
      </c>
      <c r="F276" s="3">
        <v>0.22439999999999999</v>
      </c>
      <c r="G276" s="3">
        <v>3.6999999999999998E-2</v>
      </c>
      <c r="H276" s="3">
        <v>1.0499999999999999E-2</v>
      </c>
      <c r="I276" s="3">
        <v>16.329799999999999</v>
      </c>
      <c r="J276" s="3">
        <v>1.0799999999999999E-2</v>
      </c>
      <c r="K276" s="3"/>
      <c r="L276" s="3" t="s">
        <v>614</v>
      </c>
      <c r="M276" s="3">
        <v>1.92E-4</v>
      </c>
      <c r="N276" s="3">
        <v>7.5257680000000007E-2</v>
      </c>
      <c r="O276" s="3">
        <v>3.3667999999999995E-4</v>
      </c>
      <c r="P276" s="3">
        <v>8.6339999999999993E-3</v>
      </c>
      <c r="Q276" s="3">
        <v>1.7999999999999998E-4</v>
      </c>
      <c r="R276" s="3">
        <v>7.6399999999999992E-4</v>
      </c>
      <c r="S276" s="3">
        <v>7.1931999999999996E-4</v>
      </c>
      <c r="T276" s="3">
        <v>2.9784000000000001E-4</v>
      </c>
      <c r="U276" s="3">
        <v>4.1671200000000005E-2</v>
      </c>
      <c r="V276" s="3">
        <v>6.5807999999999991E-4</v>
      </c>
      <c r="W276" s="3">
        <v>1.2707E-2</v>
      </c>
      <c r="X276" s="3">
        <v>1.07536E-3</v>
      </c>
      <c r="Y276" s="3">
        <v>3.9892E-3</v>
      </c>
      <c r="Z276" s="3"/>
      <c r="AA276" s="3"/>
      <c r="AB276" s="3"/>
      <c r="AC276" s="3"/>
      <c r="AD276" s="3"/>
    </row>
    <row r="277" spans="1:30">
      <c r="A277" s="85" t="str">
        <f t="shared" si="13"/>
        <v>Ausfuhr_MV</v>
      </c>
      <c r="B277" s="2" t="str">
        <f t="shared" si="12"/>
        <v>Ausfuhr</v>
      </c>
      <c r="C277" s="2" t="s">
        <v>613</v>
      </c>
      <c r="D277" s="2" t="s">
        <v>116</v>
      </c>
      <c r="E277" s="3">
        <v>2.1499999999999998E-2</v>
      </c>
      <c r="F277" s="3"/>
      <c r="G277" s="3"/>
      <c r="H277" s="3">
        <v>0.126</v>
      </c>
      <c r="I277" s="3">
        <v>0.129</v>
      </c>
      <c r="J277" s="3">
        <v>2.9999999999999997E-4</v>
      </c>
      <c r="K277" s="3">
        <v>7.92E-3</v>
      </c>
      <c r="L277" s="3">
        <v>2.6599999999999996E-3</v>
      </c>
      <c r="M277" s="3">
        <v>5.7540000000000004E-3</v>
      </c>
      <c r="N277" s="3">
        <v>1.0697E-2</v>
      </c>
      <c r="O277" s="3">
        <v>8.5386799999999999E-3</v>
      </c>
      <c r="P277" s="3">
        <v>8.09876E-3</v>
      </c>
      <c r="Q277" s="3">
        <v>2.5542E-3</v>
      </c>
      <c r="R277" s="3">
        <v>6.3219999999999995E-3</v>
      </c>
      <c r="S277" s="3">
        <v>7.3460000000000001E-3</v>
      </c>
      <c r="T277" s="3">
        <v>8.6979999999999991E-3</v>
      </c>
      <c r="U277" s="3">
        <v>1.078E-2</v>
      </c>
      <c r="V277" s="3">
        <v>1.2870439999999999E-2</v>
      </c>
      <c r="W277" s="3">
        <v>3.7803199999999998E-3</v>
      </c>
      <c r="X277" s="3">
        <v>7.80768E-3</v>
      </c>
      <c r="Y277" s="3">
        <v>7.2613999999999995E-3</v>
      </c>
      <c r="Z277" s="3"/>
      <c r="AA277" s="3"/>
      <c r="AB277" s="3"/>
      <c r="AC277" s="3"/>
      <c r="AD277" s="3"/>
    </row>
    <row r="278" spans="1:30">
      <c r="A278" s="85" t="str">
        <f t="shared" si="13"/>
        <v>Ausfuhr_MW</v>
      </c>
      <c r="B278" s="2" t="str">
        <f t="shared" si="12"/>
        <v>Ausfuhr</v>
      </c>
      <c r="C278" s="2" t="s">
        <v>613</v>
      </c>
      <c r="D278" s="2" t="s">
        <v>117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v>2.0999999999999999E-5</v>
      </c>
      <c r="Q278" s="3">
        <v>4.9999999999999996E-6</v>
      </c>
      <c r="R278" s="3">
        <v>2.1999999999999999E-5</v>
      </c>
      <c r="S278" s="3">
        <v>5.9199999999999992E-6</v>
      </c>
      <c r="T278" s="3">
        <v>2.5299999999999997E-4</v>
      </c>
      <c r="U278" s="3">
        <v>9.9999999999999995E-7</v>
      </c>
      <c r="V278" s="3"/>
      <c r="W278" s="3"/>
      <c r="X278" s="3">
        <v>9.1999999999999998E-7</v>
      </c>
      <c r="Y278" s="3"/>
      <c r="Z278" s="3"/>
      <c r="AA278" s="3"/>
      <c r="AB278" s="3"/>
      <c r="AC278" s="3"/>
      <c r="AD278" s="3"/>
    </row>
    <row r="279" spans="1:30">
      <c r="A279" s="85" t="str">
        <f t="shared" si="13"/>
        <v>Ausfuhr_MX</v>
      </c>
      <c r="B279" s="2" t="str">
        <f t="shared" si="12"/>
        <v>Ausfuhr</v>
      </c>
      <c r="C279" s="2" t="s">
        <v>613</v>
      </c>
      <c r="D279" s="2" t="s">
        <v>118</v>
      </c>
      <c r="E279" s="3">
        <v>8.1099999999999992E-2</v>
      </c>
      <c r="F279" s="3">
        <v>4.3199999999999995E-2</v>
      </c>
      <c r="G279" s="3">
        <v>3.5900000000000001E-2</v>
      </c>
      <c r="H279" s="3">
        <v>6.5000000000000002E-2</v>
      </c>
      <c r="I279" s="3">
        <v>0.11489999999999999</v>
      </c>
      <c r="J279" s="3">
        <v>6.1399999999999996E-2</v>
      </c>
      <c r="K279" s="3">
        <v>6.3100000000000003E-2</v>
      </c>
      <c r="L279" s="3">
        <v>6.4799999999999996E-2</v>
      </c>
      <c r="M279" s="3">
        <v>4.7379049999999996</v>
      </c>
      <c r="N279" s="3">
        <v>4.4781873599999997</v>
      </c>
      <c r="O279" s="3">
        <v>0.70632899999999998</v>
      </c>
      <c r="P279" s="3">
        <v>3.2703320000000001E-2</v>
      </c>
      <c r="Q279" s="3">
        <v>1.5366999999999999E-2</v>
      </c>
      <c r="R279" s="3">
        <v>2.8104799999999999E-2</v>
      </c>
      <c r="S279" s="3">
        <v>8.3067559999999999E-2</v>
      </c>
      <c r="T279" s="3">
        <v>0.12988232</v>
      </c>
      <c r="U279" s="3">
        <v>0.13310884000000001</v>
      </c>
      <c r="V279" s="3">
        <v>6.1339279999999996E-2</v>
      </c>
      <c r="W279" s="3">
        <v>2.8007239999999999E-2</v>
      </c>
      <c r="X279" s="3">
        <v>3.7800559999999997E-2</v>
      </c>
      <c r="Y279" s="3">
        <v>5.0330919999999994E-2</v>
      </c>
      <c r="Z279" s="3"/>
      <c r="AA279" s="3"/>
      <c r="AB279" s="3"/>
      <c r="AC279" s="3"/>
      <c r="AD279" s="3"/>
    </row>
    <row r="280" spans="1:30">
      <c r="A280" s="85" t="str">
        <f t="shared" si="13"/>
        <v>Ausfuhr_MY</v>
      </c>
      <c r="B280" s="2" t="str">
        <f t="shared" si="12"/>
        <v>Ausfuhr</v>
      </c>
      <c r="C280" s="2" t="s">
        <v>613</v>
      </c>
      <c r="D280" s="2" t="s">
        <v>119</v>
      </c>
      <c r="E280" s="3">
        <v>3.3513999999999999</v>
      </c>
      <c r="F280" s="3">
        <v>4.5430000000000001</v>
      </c>
      <c r="G280" s="3">
        <v>0.47649999999999998</v>
      </c>
      <c r="H280" s="3">
        <v>0.46639999999999998</v>
      </c>
      <c r="I280" s="3">
        <v>9.8399999999999985E-4</v>
      </c>
      <c r="J280" s="3">
        <v>3.0000000000000001E-3</v>
      </c>
      <c r="K280" s="3">
        <v>6.3999999999999994E-3</v>
      </c>
      <c r="L280" s="3">
        <v>7.899999999999999E-3</v>
      </c>
      <c r="M280" s="3">
        <v>1.503648E-2</v>
      </c>
      <c r="N280" s="3">
        <v>1.6013840000000001E-2</v>
      </c>
      <c r="O280" s="3">
        <v>1.090784E-2</v>
      </c>
      <c r="P280" s="3">
        <v>1.0607036799999998</v>
      </c>
      <c r="Q280" s="3">
        <v>1.38846E-2</v>
      </c>
      <c r="R280" s="3">
        <v>6.5354919999999997E-2</v>
      </c>
      <c r="S280" s="3">
        <v>4.9733199999999998E-2</v>
      </c>
      <c r="T280" s="3">
        <v>5.3427799999999998E-2</v>
      </c>
      <c r="U280" s="3">
        <v>2.2665239999999996E-2</v>
      </c>
      <c r="V280" s="3">
        <v>9.0509800000000001E-2</v>
      </c>
      <c r="W280" s="3">
        <v>6.1492479999999995E-2</v>
      </c>
      <c r="X280" s="3">
        <v>0.11040704</v>
      </c>
      <c r="Y280" s="3">
        <v>5.1432919999999993E-2</v>
      </c>
      <c r="Z280" s="3"/>
      <c r="AA280" s="3"/>
      <c r="AB280" s="3"/>
      <c r="AC280" s="3"/>
      <c r="AD280" s="3"/>
    </row>
    <row r="281" spans="1:30">
      <c r="A281" s="85" t="str">
        <f t="shared" si="13"/>
        <v>Ausfuhr_MZ</v>
      </c>
      <c r="B281" s="2" t="str">
        <f t="shared" si="12"/>
        <v>Ausfuhr</v>
      </c>
      <c r="C281" s="2" t="s">
        <v>613</v>
      </c>
      <c r="D281" s="2" t="s">
        <v>120</v>
      </c>
      <c r="E281" s="3">
        <v>0.26150000000000001</v>
      </c>
      <c r="F281" s="3">
        <v>7.4999999999999997E-3</v>
      </c>
      <c r="G281" s="3">
        <v>2.3299999999999998E-2</v>
      </c>
      <c r="H281" s="3">
        <v>4.8999999999999998E-3</v>
      </c>
      <c r="I281" s="3">
        <v>6.3E-3</v>
      </c>
      <c r="J281" s="3">
        <v>4.0920000000000002E-3</v>
      </c>
      <c r="K281" s="3">
        <v>2.0999999999999999E-3</v>
      </c>
      <c r="L281" s="3">
        <v>3.5999999999999999E-3</v>
      </c>
      <c r="M281" s="3">
        <v>4.6867200000000001E-3</v>
      </c>
      <c r="N281" s="3">
        <v>4.9220000000000002E-3</v>
      </c>
      <c r="O281" s="3">
        <v>1.6153064799999999</v>
      </c>
      <c r="P281" s="3">
        <v>9.8739999999999991E-3</v>
      </c>
      <c r="Q281" s="3">
        <v>4.1684799999999996E-3</v>
      </c>
      <c r="R281" s="3">
        <v>4.3528000000000004E-3</v>
      </c>
      <c r="S281" s="3">
        <v>2.0869199999999999E-3</v>
      </c>
      <c r="T281" s="3">
        <v>9.3700000000000001E-4</v>
      </c>
      <c r="U281" s="3">
        <v>7.5709999999999996E-3</v>
      </c>
      <c r="V281" s="3">
        <v>8.5786000000000005E-3</v>
      </c>
      <c r="W281" s="3">
        <v>7.3242400000000001E-3</v>
      </c>
      <c r="X281" s="3">
        <v>8.6635240000000002E-2</v>
      </c>
      <c r="Y281" s="3">
        <v>1.0932839999999999E-2</v>
      </c>
      <c r="Z281" s="3"/>
      <c r="AA281" s="3"/>
      <c r="AB281" s="3"/>
      <c r="AC281" s="3"/>
      <c r="AD281" s="3"/>
    </row>
    <row r="282" spans="1:30">
      <c r="A282" s="85" t="str">
        <f t="shared" si="13"/>
        <v>Ausfuhr_NA</v>
      </c>
      <c r="B282" s="2" t="str">
        <f t="shared" si="12"/>
        <v>Ausfuhr</v>
      </c>
      <c r="C282" s="2" t="s">
        <v>613</v>
      </c>
      <c r="D282" s="2" t="s">
        <v>215</v>
      </c>
      <c r="E282" s="3">
        <v>5.9999999999999995E-4</v>
      </c>
      <c r="F282" s="3">
        <v>8.7099999999999997E-2</v>
      </c>
      <c r="G282" s="3">
        <v>6.8400000000000002E-2</v>
      </c>
      <c r="H282" s="3">
        <v>2.5999999999999999E-2</v>
      </c>
      <c r="I282" s="3">
        <v>2.1999999999999997E-3</v>
      </c>
      <c r="J282" s="3">
        <v>2.9999999999999997E-4</v>
      </c>
      <c r="K282" s="3">
        <v>4.82E-2</v>
      </c>
      <c r="L282" s="3">
        <v>7.9999999999999993E-4</v>
      </c>
      <c r="M282" s="3">
        <v>7.3342759999999993E-2</v>
      </c>
      <c r="N282" s="3">
        <v>5.7199999999999994E-3</v>
      </c>
      <c r="O282" s="3">
        <v>2.6587E-2</v>
      </c>
      <c r="P282" s="3">
        <v>8.0668399999999987E-3</v>
      </c>
      <c r="Q282" s="3">
        <v>2.8139999999999997E-3</v>
      </c>
      <c r="R282" s="3">
        <v>5.0050999999999998E-2</v>
      </c>
      <c r="S282" s="3">
        <v>2.1159999999999998E-3</v>
      </c>
      <c r="T282" s="3">
        <v>6.2541690000000001</v>
      </c>
      <c r="U282" s="3">
        <v>12.160577999999999</v>
      </c>
      <c r="V282" s="3">
        <v>5.1531E-2</v>
      </c>
      <c r="W282" s="3">
        <v>7.2940000000000001E-3</v>
      </c>
      <c r="X282" s="3">
        <v>2.627E-3</v>
      </c>
      <c r="Y282" s="3">
        <v>2.5919999999999997E-3</v>
      </c>
      <c r="Z282" s="3"/>
      <c r="AA282" s="3"/>
      <c r="AB282" s="3"/>
      <c r="AC282" s="3"/>
      <c r="AD282" s="3"/>
    </row>
    <row r="283" spans="1:30">
      <c r="A283" s="85" t="str">
        <f t="shared" si="13"/>
        <v>Ausfuhr_NC</v>
      </c>
      <c r="B283" s="2" t="str">
        <f t="shared" ref="B283:B339" si="14">IF(C283="1","Einfuhr","Ausfuhr")</f>
        <v>Ausfuhr</v>
      </c>
      <c r="C283" s="2" t="s">
        <v>613</v>
      </c>
      <c r="D283" s="2" t="s">
        <v>121</v>
      </c>
      <c r="E283" s="3">
        <v>0.58090799999999998</v>
      </c>
      <c r="F283" s="3">
        <v>0.67542799999999992</v>
      </c>
      <c r="G283" s="3">
        <v>0.72380800000000001</v>
      </c>
      <c r="H283" s="3">
        <v>1.039952</v>
      </c>
      <c r="I283" s="3">
        <v>0.58700799999999997</v>
      </c>
      <c r="J283" s="3">
        <v>0.24762799999999999</v>
      </c>
      <c r="K283" s="3">
        <v>0.25584800000000002</v>
      </c>
      <c r="L283" s="3">
        <v>0.232684</v>
      </c>
      <c r="M283" s="3">
        <v>0.21037783999999998</v>
      </c>
      <c r="N283" s="3">
        <v>0.30743579999999998</v>
      </c>
      <c r="O283" s="3">
        <v>0.43542499999999995</v>
      </c>
      <c r="P283" s="3">
        <v>0.39673947999999998</v>
      </c>
      <c r="Q283" s="3">
        <v>0.31567003999999999</v>
      </c>
      <c r="R283" s="3">
        <v>0.39318976</v>
      </c>
      <c r="S283" s="3">
        <v>0.36819888000000001</v>
      </c>
      <c r="T283" s="3">
        <v>0.35920015999999999</v>
      </c>
      <c r="U283" s="3">
        <v>0.32473359999999996</v>
      </c>
      <c r="V283" s="3">
        <v>0.26658603999999997</v>
      </c>
      <c r="W283" s="3">
        <v>0.22096067999999999</v>
      </c>
      <c r="X283" s="3">
        <v>0.22344767999999998</v>
      </c>
      <c r="Y283" s="3">
        <v>0.21555724000000001</v>
      </c>
      <c r="Z283" s="3"/>
      <c r="AA283" s="3"/>
      <c r="AB283" s="3"/>
      <c r="AC283" s="3"/>
      <c r="AD283" s="3"/>
    </row>
    <row r="284" spans="1:30">
      <c r="A284" s="85" t="str">
        <f t="shared" si="13"/>
        <v>Ausfuhr_NE</v>
      </c>
      <c r="B284" s="2" t="str">
        <f t="shared" si="14"/>
        <v>Ausfuhr</v>
      </c>
      <c r="C284" s="2" t="s">
        <v>613</v>
      </c>
      <c r="D284" s="2" t="s">
        <v>122</v>
      </c>
      <c r="E284" s="3">
        <v>8.7082999999999995</v>
      </c>
      <c r="F284" s="3">
        <v>8.8987999999999996</v>
      </c>
      <c r="G284" s="3">
        <v>6.0023</v>
      </c>
      <c r="H284" s="3">
        <v>3.3749239999999996</v>
      </c>
      <c r="I284" s="3">
        <v>15.631399999999999</v>
      </c>
      <c r="J284" s="3">
        <v>3.1048</v>
      </c>
      <c r="K284" s="3">
        <v>7.2786839999999993</v>
      </c>
      <c r="L284" s="3">
        <v>7.6575999999999995</v>
      </c>
      <c r="M284" s="3">
        <v>12.332407999999999</v>
      </c>
      <c r="N284" s="3">
        <v>1.970372</v>
      </c>
      <c r="O284" s="3">
        <v>1.5074829999999999</v>
      </c>
      <c r="P284" s="3">
        <v>4.7510019999999997</v>
      </c>
      <c r="Q284" s="3">
        <v>3.6356931999999995</v>
      </c>
      <c r="R284" s="3">
        <v>4.995031</v>
      </c>
      <c r="S284" s="3">
        <v>6.18232728</v>
      </c>
      <c r="T284" s="3">
        <v>5.4733364</v>
      </c>
      <c r="U284" s="3">
        <v>10.918723159999999</v>
      </c>
      <c r="V284" s="3">
        <v>2.785679</v>
      </c>
      <c r="W284" s="3">
        <v>2.8983384799999996</v>
      </c>
      <c r="X284" s="3">
        <v>2.5135412799999997</v>
      </c>
      <c r="Y284" s="3">
        <v>2.8611395599999998</v>
      </c>
      <c r="Z284" s="3"/>
      <c r="AA284" s="3"/>
      <c r="AB284" s="3"/>
      <c r="AC284" s="3"/>
      <c r="AD284" s="3"/>
    </row>
    <row r="285" spans="1:30">
      <c r="A285" s="85" t="str">
        <f t="shared" si="13"/>
        <v>Ausfuhr_NG</v>
      </c>
      <c r="B285" s="2" t="str">
        <f t="shared" si="14"/>
        <v>Ausfuhr</v>
      </c>
      <c r="C285" s="2" t="s">
        <v>613</v>
      </c>
      <c r="D285" s="2" t="s">
        <v>123</v>
      </c>
      <c r="E285" s="3">
        <v>36.891100000000002</v>
      </c>
      <c r="F285" s="3">
        <v>89.072919999999996</v>
      </c>
      <c r="G285" s="3">
        <v>31.571199999999997</v>
      </c>
      <c r="H285" s="3">
        <v>18.6676</v>
      </c>
      <c r="I285" s="3">
        <v>20.865299999999998</v>
      </c>
      <c r="J285" s="3">
        <v>26.363199999999999</v>
      </c>
      <c r="K285" s="3">
        <v>23.0687</v>
      </c>
      <c r="L285" s="3">
        <v>23.2408</v>
      </c>
      <c r="M285" s="3">
        <v>39.489035639999997</v>
      </c>
      <c r="N285" s="3">
        <v>21.429423879999998</v>
      </c>
      <c r="O285" s="3">
        <v>19.741352079999999</v>
      </c>
      <c r="P285" s="3">
        <v>18.484410919999998</v>
      </c>
      <c r="Q285" s="3">
        <v>17.775970839999999</v>
      </c>
      <c r="R285" s="3">
        <v>9.4925999999999986E-3</v>
      </c>
      <c r="S285" s="3">
        <v>1.71028E-3</v>
      </c>
      <c r="T285" s="3">
        <v>0.95598919999999998</v>
      </c>
      <c r="U285" s="3">
        <v>7.4782399999999997E-3</v>
      </c>
      <c r="V285" s="3">
        <v>2.84484E-3</v>
      </c>
      <c r="W285" s="3">
        <v>3.7759999999999998E-3</v>
      </c>
      <c r="X285" s="3">
        <v>0.46177067999999999</v>
      </c>
      <c r="Y285" s="3">
        <v>1.2103395999999997</v>
      </c>
      <c r="Z285" s="3"/>
      <c r="AA285" s="3"/>
      <c r="AB285" s="3"/>
      <c r="AC285" s="3"/>
      <c r="AD285" s="3"/>
    </row>
    <row r="286" spans="1:30">
      <c r="A286" s="85" t="str">
        <f t="shared" si="13"/>
        <v>Ausfuhr_NI</v>
      </c>
      <c r="B286" s="2" t="str">
        <f t="shared" si="14"/>
        <v>Ausfuhr</v>
      </c>
      <c r="C286" s="2" t="s">
        <v>613</v>
      </c>
      <c r="D286" s="2" t="s">
        <v>124</v>
      </c>
      <c r="E286" s="3"/>
      <c r="F286" s="3"/>
      <c r="G286" s="3"/>
      <c r="H286" s="3"/>
      <c r="I286" s="3"/>
      <c r="J286" s="3"/>
      <c r="K286" s="3"/>
      <c r="L286" s="3" t="s">
        <v>614</v>
      </c>
      <c r="M286" s="3"/>
      <c r="N286" s="3"/>
      <c r="O286" s="3">
        <v>6.0000000000000002E-6</v>
      </c>
      <c r="P286" s="3">
        <v>9.9999999999999995E-7</v>
      </c>
      <c r="Q286" s="3">
        <v>2.0032999999999999E-2</v>
      </c>
      <c r="R286" s="3">
        <v>3.0000000000000001E-6</v>
      </c>
      <c r="S286" s="3">
        <v>4.0000999999999995E-2</v>
      </c>
      <c r="T286" s="3">
        <v>5.5069999999999997E-3</v>
      </c>
      <c r="U286" s="3">
        <v>6.0000000000000001E-3</v>
      </c>
      <c r="V286" s="3">
        <v>2.3199999999999998E-2</v>
      </c>
      <c r="W286" s="3">
        <v>1.2E-2</v>
      </c>
      <c r="X286" s="3">
        <v>1.7599999999999998E-2</v>
      </c>
      <c r="Y286" s="3" t="s">
        <v>614</v>
      </c>
      <c r="Z286" s="3"/>
      <c r="AA286" s="3"/>
      <c r="AB286" s="3"/>
      <c r="AC286" s="3"/>
      <c r="AD286" s="3"/>
    </row>
    <row r="287" spans="1:30">
      <c r="A287" s="85" t="str">
        <f t="shared" si="13"/>
        <v>Ausfuhr_NO</v>
      </c>
      <c r="B287" s="2" t="str">
        <f t="shared" si="14"/>
        <v>Ausfuhr</v>
      </c>
      <c r="C287" s="2" t="s">
        <v>613</v>
      </c>
      <c r="D287" s="2" t="s">
        <v>125</v>
      </c>
      <c r="E287" s="3">
        <v>120.385002</v>
      </c>
      <c r="F287" s="3">
        <v>127.6964488</v>
      </c>
      <c r="G287" s="3">
        <v>120.56533171999999</v>
      </c>
      <c r="H287" s="3">
        <v>109.998108</v>
      </c>
      <c r="I287" s="3">
        <v>107.512016</v>
      </c>
      <c r="J287" s="3">
        <v>107.45066399999999</v>
      </c>
      <c r="K287" s="3">
        <v>105.008404</v>
      </c>
      <c r="L287" s="3">
        <v>56.152340000000002</v>
      </c>
      <c r="M287" s="3">
        <v>88.053356239999985</v>
      </c>
      <c r="N287" s="3">
        <v>57.243840079999998</v>
      </c>
      <c r="O287" s="3">
        <v>81.910673559999992</v>
      </c>
      <c r="P287" s="3">
        <v>50.267626079999999</v>
      </c>
      <c r="Q287" s="3">
        <v>79.216797600000007</v>
      </c>
      <c r="R287" s="3">
        <v>81.933208359999995</v>
      </c>
      <c r="S287" s="3">
        <v>85.800211999999988</v>
      </c>
      <c r="T287" s="3">
        <v>78.002506199999999</v>
      </c>
      <c r="U287" s="3">
        <v>88.901336999999998</v>
      </c>
      <c r="V287" s="3">
        <v>27.920659839999999</v>
      </c>
      <c r="W287" s="3">
        <v>69.317375519999999</v>
      </c>
      <c r="X287" s="3">
        <v>80.077465560000007</v>
      </c>
      <c r="Y287" s="3">
        <v>23.173547879999997</v>
      </c>
      <c r="Z287" s="3"/>
      <c r="AA287" s="3"/>
      <c r="AB287" s="3"/>
      <c r="AC287" s="3"/>
      <c r="AD287" s="3"/>
    </row>
    <row r="288" spans="1:30">
      <c r="A288" s="85" t="str">
        <f t="shared" si="13"/>
        <v>Ausfuhr_NP</v>
      </c>
      <c r="B288" s="2" t="str">
        <f t="shared" si="14"/>
        <v>Ausfuhr</v>
      </c>
      <c r="C288" s="2" t="s">
        <v>613</v>
      </c>
      <c r="D288" s="2" t="s">
        <v>126</v>
      </c>
      <c r="E288" s="3">
        <v>0.19349999999999998</v>
      </c>
      <c r="F288" s="3">
        <v>0.19349999999999998</v>
      </c>
      <c r="G288" s="3">
        <v>0.3226</v>
      </c>
      <c r="H288" s="3">
        <v>7.7974999999999994</v>
      </c>
      <c r="I288" s="3">
        <v>0.25800000000000001</v>
      </c>
      <c r="J288" s="3"/>
      <c r="K288" s="3" t="s">
        <v>614</v>
      </c>
      <c r="L288" s="3"/>
      <c r="M288" s="3">
        <v>0.2089</v>
      </c>
      <c r="N288" s="3"/>
      <c r="O288" s="3">
        <v>6.3E-2</v>
      </c>
      <c r="P288" s="3">
        <v>6.4519999999999994E-2</v>
      </c>
      <c r="Q288" s="3"/>
      <c r="R288" s="3"/>
      <c r="S288" s="3"/>
      <c r="T288" s="3">
        <v>0.04</v>
      </c>
      <c r="U288" s="3">
        <v>1.0489999999999999</v>
      </c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>
      <c r="A289" s="85" t="str">
        <f t="shared" si="13"/>
        <v>Ausfuhr_NZ</v>
      </c>
      <c r="B289" s="2" t="str">
        <f t="shared" si="14"/>
        <v>Ausfuhr</v>
      </c>
      <c r="C289" s="2" t="s">
        <v>613</v>
      </c>
      <c r="D289" s="2" t="s">
        <v>127</v>
      </c>
      <c r="E289" s="3">
        <v>1.0210569999999999</v>
      </c>
      <c r="F289" s="3">
        <v>1.6999999999999999E-3</v>
      </c>
      <c r="G289" s="3">
        <v>1.9636000000000001E-2</v>
      </c>
      <c r="H289" s="3">
        <v>0.44422799999999996</v>
      </c>
      <c r="I289" s="3">
        <v>3.986E-2</v>
      </c>
      <c r="J289" s="3">
        <v>7.6839999999999999E-3</v>
      </c>
      <c r="K289" s="3">
        <v>4.6440000000000006E-3</v>
      </c>
      <c r="L289" s="3">
        <v>5.1719999999999995E-3</v>
      </c>
      <c r="M289" s="3">
        <v>7.8361200000000002E-3</v>
      </c>
      <c r="N289" s="3">
        <v>1.242852E-2</v>
      </c>
      <c r="O289" s="3">
        <v>8.3170799999999993E-3</v>
      </c>
      <c r="P289" s="3">
        <v>1.6346879999999998E-2</v>
      </c>
      <c r="Q289" s="3">
        <v>5.6515599999999999E-3</v>
      </c>
      <c r="R289" s="3">
        <v>9.8148799999999998E-3</v>
      </c>
      <c r="S289" s="3">
        <v>8.5152400000000003E-3</v>
      </c>
      <c r="T289" s="3">
        <v>1.17401596</v>
      </c>
      <c r="U289" s="3">
        <v>1.66855464</v>
      </c>
      <c r="V289" s="3">
        <v>2.2318173199999998</v>
      </c>
      <c r="W289" s="3">
        <v>1.5690827199999999</v>
      </c>
      <c r="X289" s="3">
        <v>0.82305335999999996</v>
      </c>
      <c r="Y289" s="3">
        <v>3.7527599999999999E-3</v>
      </c>
      <c r="Z289" s="3"/>
      <c r="AA289" s="3"/>
      <c r="AB289" s="3"/>
      <c r="AC289" s="3"/>
      <c r="AD289" s="3"/>
    </row>
    <row r="290" spans="1:30">
      <c r="A290" s="85" t="str">
        <f t="shared" si="13"/>
        <v>Ausfuhr_OM</v>
      </c>
      <c r="B290" s="2" t="str">
        <f t="shared" si="14"/>
        <v>Ausfuhr</v>
      </c>
      <c r="C290" s="2" t="s">
        <v>613</v>
      </c>
      <c r="D290" s="2" t="s">
        <v>216</v>
      </c>
      <c r="E290" s="3">
        <v>11.1411</v>
      </c>
      <c r="F290" s="3">
        <v>8.3672000000000004</v>
      </c>
      <c r="G290" s="3">
        <v>3.3603999999999998</v>
      </c>
      <c r="H290" s="3">
        <v>10.4499</v>
      </c>
      <c r="I290" s="3">
        <v>8.5875000000000004</v>
      </c>
      <c r="J290" s="3">
        <v>0.1457</v>
      </c>
      <c r="K290" s="3">
        <v>0.9496</v>
      </c>
      <c r="L290" s="3">
        <v>0.51179199999999991</v>
      </c>
      <c r="M290" s="3">
        <v>2.170102</v>
      </c>
      <c r="N290" s="3">
        <v>0.18967140000000002</v>
      </c>
      <c r="O290" s="3">
        <v>2.3659681599999995</v>
      </c>
      <c r="P290" s="3">
        <v>3.4415883599999999</v>
      </c>
      <c r="Q290" s="3">
        <v>4.7208611599999992</v>
      </c>
      <c r="R290" s="3">
        <v>9.9748395599999995</v>
      </c>
      <c r="S290" s="3">
        <v>6.4454254400000002</v>
      </c>
      <c r="T290" s="3">
        <v>8.1064401199999985</v>
      </c>
      <c r="U290" s="3">
        <v>9.0095396000000001</v>
      </c>
      <c r="V290" s="3">
        <v>3.7340822399999998</v>
      </c>
      <c r="W290" s="3">
        <v>0.67371080000000005</v>
      </c>
      <c r="X290" s="3">
        <v>1.03834428</v>
      </c>
      <c r="Y290" s="3">
        <v>0.70841980000000004</v>
      </c>
      <c r="Z290" s="3"/>
      <c r="AA290" s="3"/>
      <c r="AB290" s="3"/>
      <c r="AC290" s="3"/>
      <c r="AD290" s="3"/>
    </row>
    <row r="291" spans="1:30">
      <c r="A291" s="85" t="str">
        <f t="shared" si="13"/>
        <v>Ausfuhr_PA</v>
      </c>
      <c r="B291" s="2" t="str">
        <f t="shared" si="14"/>
        <v>Ausfuhr</v>
      </c>
      <c r="C291" s="2" t="s">
        <v>613</v>
      </c>
      <c r="D291" s="2" t="s">
        <v>128</v>
      </c>
      <c r="E291" s="3">
        <v>1.0262979999999999</v>
      </c>
      <c r="F291" s="3">
        <v>1.2915080000000001E-2</v>
      </c>
      <c r="G291" s="3">
        <v>6.0930000000000003E-3</v>
      </c>
      <c r="H291" s="3">
        <v>2.0480999999999999E-2</v>
      </c>
      <c r="I291" s="3">
        <v>1.8249999999999998E-3</v>
      </c>
      <c r="J291" s="3">
        <v>6.0899999999999995E-4</v>
      </c>
      <c r="K291" s="3">
        <v>2.06E-2</v>
      </c>
      <c r="L291" s="3">
        <v>9.9999999999999991E-5</v>
      </c>
      <c r="M291" s="3">
        <v>2.7900000000000001E-4</v>
      </c>
      <c r="N291" s="3">
        <v>2.1489999999999999E-3</v>
      </c>
      <c r="O291" s="3">
        <v>8.827999999999999E-3</v>
      </c>
      <c r="P291" s="3">
        <v>8.7999999999999992E-4</v>
      </c>
      <c r="Q291" s="3">
        <v>6.1799999999999995E-4</v>
      </c>
      <c r="R291" s="3">
        <v>1.5099999999999998E-3</v>
      </c>
      <c r="S291" s="3">
        <v>1.7303559999999999E-2</v>
      </c>
      <c r="T291" s="3">
        <v>1.18772E-3</v>
      </c>
      <c r="U291" s="3">
        <v>3.3360399999999998E-3</v>
      </c>
      <c r="V291" s="3">
        <v>2.4103879999999998E-2</v>
      </c>
      <c r="W291" s="3">
        <v>1.169596E-2</v>
      </c>
      <c r="X291" s="3">
        <v>1.2732879999999999E-2</v>
      </c>
      <c r="Y291" s="3">
        <v>1.8099999999999998E-2</v>
      </c>
      <c r="Z291" s="3"/>
      <c r="AA291" s="3"/>
      <c r="AB291" s="3"/>
      <c r="AC291" s="3"/>
      <c r="AD291" s="3"/>
    </row>
    <row r="292" spans="1:30">
      <c r="A292" s="85" t="str">
        <f t="shared" si="13"/>
        <v>Ausfuhr_PE</v>
      </c>
      <c r="B292" s="2" t="str">
        <f t="shared" si="14"/>
        <v>Ausfuhr</v>
      </c>
      <c r="C292" s="2" t="s">
        <v>613</v>
      </c>
      <c r="D292" s="2" t="s">
        <v>129</v>
      </c>
      <c r="E292" s="3">
        <v>3.6699999999999997E-2</v>
      </c>
      <c r="F292" s="3">
        <v>9.0163999999999994E-2</v>
      </c>
      <c r="G292" s="3">
        <v>2.2252000000000001E-2</v>
      </c>
      <c r="H292" s="3">
        <v>3.2199999999999998E-3</v>
      </c>
      <c r="I292" s="3">
        <v>4.5999999999999999E-2</v>
      </c>
      <c r="J292" s="3">
        <v>2.3999999999999998E-3</v>
      </c>
      <c r="K292" s="3">
        <v>1E-3</v>
      </c>
      <c r="L292" s="3">
        <v>1E-3</v>
      </c>
      <c r="M292" s="3">
        <v>8.6619999999999996E-3</v>
      </c>
      <c r="N292" s="3">
        <v>8.2469999999999991E-3</v>
      </c>
      <c r="O292" s="3">
        <v>3.7039999999999998E-3</v>
      </c>
      <c r="P292" s="3">
        <v>3.9439999999999996E-3</v>
      </c>
      <c r="Q292" s="3">
        <v>2.029E-3</v>
      </c>
      <c r="R292" s="3">
        <v>9.8999999999999999E-4</v>
      </c>
      <c r="S292" s="3">
        <v>6.8171999999999992E-4</v>
      </c>
      <c r="T292" s="3">
        <v>2.79824E-3</v>
      </c>
      <c r="U292" s="3">
        <v>1.5088799999999998E-3</v>
      </c>
      <c r="V292" s="3">
        <v>3.8595999999999997E-4</v>
      </c>
      <c r="W292" s="3">
        <v>3.9523280000000001E-2</v>
      </c>
      <c r="X292" s="3">
        <v>1.3167999999999999E-4</v>
      </c>
      <c r="Y292" s="3">
        <v>2.0731999999999999E-4</v>
      </c>
      <c r="Z292" s="3"/>
      <c r="AA292" s="3"/>
      <c r="AB292" s="3"/>
      <c r="AC292" s="3"/>
      <c r="AD292" s="3"/>
    </row>
    <row r="293" spans="1:30">
      <c r="A293" s="85" t="str">
        <f t="shared" si="13"/>
        <v>Ausfuhr_PF</v>
      </c>
      <c r="B293" s="2" t="str">
        <f t="shared" si="14"/>
        <v>Ausfuhr</v>
      </c>
      <c r="C293" s="2" t="s">
        <v>613</v>
      </c>
      <c r="D293" s="2" t="s">
        <v>130</v>
      </c>
      <c r="E293" s="3">
        <v>0.44257999999999997</v>
      </c>
      <c r="F293" s="3">
        <v>2.2283919999999999</v>
      </c>
      <c r="G293" s="3">
        <v>1.4265559999999999</v>
      </c>
      <c r="H293" s="3">
        <v>2.3023759999999998</v>
      </c>
      <c r="I293" s="3">
        <v>2.8274279999999998</v>
      </c>
      <c r="J293" s="3">
        <v>0.19003199999999998</v>
      </c>
      <c r="K293" s="3">
        <v>0.21838799999999997</v>
      </c>
      <c r="L293" s="3">
        <v>0.17829999999999999</v>
      </c>
      <c r="M293" s="3">
        <v>0.58911656000000001</v>
      </c>
      <c r="N293" s="3">
        <v>0.71144843999999996</v>
      </c>
      <c r="O293" s="3">
        <v>0.36282559999999997</v>
      </c>
      <c r="P293" s="3">
        <v>0.29211359999999997</v>
      </c>
      <c r="Q293" s="3">
        <v>0.15740999999999999</v>
      </c>
      <c r="R293" s="3">
        <v>0.12722323999999999</v>
      </c>
      <c r="S293" s="3">
        <v>8.6975079999999996E-2</v>
      </c>
      <c r="T293" s="3">
        <v>0.10522528</v>
      </c>
      <c r="U293" s="3">
        <v>5.5548800000000002E-2</v>
      </c>
      <c r="V293" s="3">
        <v>9.6914119999999992E-2</v>
      </c>
      <c r="W293" s="3">
        <v>7.0205359999999994E-2</v>
      </c>
      <c r="X293" s="3">
        <v>9.8522759999999987E-2</v>
      </c>
      <c r="Y293" s="3">
        <v>0.16533371999999999</v>
      </c>
      <c r="Z293" s="3"/>
      <c r="AA293" s="3"/>
      <c r="AB293" s="3"/>
      <c r="AC293" s="3"/>
      <c r="AD293" s="3"/>
    </row>
    <row r="294" spans="1:30">
      <c r="A294" s="85" t="str">
        <f t="shared" si="13"/>
        <v>Ausfuhr_PG</v>
      </c>
      <c r="B294" s="2" t="str">
        <f t="shared" si="14"/>
        <v>Ausfuhr</v>
      </c>
      <c r="C294" s="2" t="s">
        <v>613</v>
      </c>
      <c r="D294" s="2" t="s">
        <v>131</v>
      </c>
      <c r="E294" s="3"/>
      <c r="F294" s="3"/>
      <c r="G294" s="3">
        <v>0.19549999999999998</v>
      </c>
      <c r="H294" s="3">
        <v>0.1081</v>
      </c>
      <c r="I294" s="3">
        <v>2.41E-2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>
        <v>9.4999999999999992E-5</v>
      </c>
      <c r="W294" s="3">
        <v>2.4999999999999998E-5</v>
      </c>
      <c r="X294" s="3">
        <v>2.0999999999999999E-5</v>
      </c>
      <c r="Y294" s="3"/>
      <c r="Z294" s="3"/>
      <c r="AA294" s="3"/>
      <c r="AB294" s="3"/>
      <c r="AC294" s="3"/>
      <c r="AD294" s="3"/>
    </row>
    <row r="295" spans="1:30">
      <c r="A295" s="85" t="str">
        <f t="shared" si="13"/>
        <v>Ausfuhr_PH</v>
      </c>
      <c r="B295" s="2" t="str">
        <f t="shared" si="14"/>
        <v>Ausfuhr</v>
      </c>
      <c r="C295" s="2" t="s">
        <v>613</v>
      </c>
      <c r="D295" s="2" t="s">
        <v>132</v>
      </c>
      <c r="E295" s="3">
        <v>4.4108969999999994</v>
      </c>
      <c r="F295" s="3">
        <v>7.0766999999999998</v>
      </c>
      <c r="G295" s="3">
        <v>2.8191999999999999</v>
      </c>
      <c r="H295" s="3">
        <v>8.803668</v>
      </c>
      <c r="I295" s="3">
        <v>67.279935359999996</v>
      </c>
      <c r="J295" s="3">
        <v>8.2099999999999992E-2</v>
      </c>
      <c r="K295" s="3">
        <v>8.4999999999999989E-3</v>
      </c>
      <c r="L295" s="3">
        <v>0.22369999999999998</v>
      </c>
      <c r="M295" s="3">
        <v>5.4861930000000001</v>
      </c>
      <c r="N295" s="3">
        <v>2.762588</v>
      </c>
      <c r="O295" s="3">
        <v>1.3073E-2</v>
      </c>
      <c r="P295" s="3">
        <v>1.3893600000000001E-3</v>
      </c>
      <c r="Q295" s="3">
        <v>3.4647999999999998E-2</v>
      </c>
      <c r="R295" s="3">
        <v>4.0268999999999992E-2</v>
      </c>
      <c r="S295" s="3">
        <v>3.7026999999999997E-2</v>
      </c>
      <c r="T295" s="3">
        <v>4.1394199999999999E-2</v>
      </c>
      <c r="U295" s="3">
        <v>1.3694599999999999E-2</v>
      </c>
      <c r="V295" s="3">
        <v>3.8317159999999996E-2</v>
      </c>
      <c r="W295" s="3">
        <v>8.5009999999999999E-3</v>
      </c>
      <c r="X295" s="3">
        <v>5.6829999999999997E-3</v>
      </c>
      <c r="Y295" s="3">
        <v>5.7678E-2</v>
      </c>
      <c r="Z295" s="3"/>
      <c r="AA295" s="3"/>
      <c r="AB295" s="3"/>
      <c r="AC295" s="3"/>
      <c r="AD295" s="3"/>
    </row>
    <row r="296" spans="1:30">
      <c r="A296" s="85" t="str">
        <f t="shared" si="13"/>
        <v>Ausfuhr_PK</v>
      </c>
      <c r="B296" s="2" t="str">
        <f t="shared" si="14"/>
        <v>Ausfuhr</v>
      </c>
      <c r="C296" s="2" t="s">
        <v>613</v>
      </c>
      <c r="D296" s="2" t="s">
        <v>133</v>
      </c>
      <c r="E296" s="3">
        <v>4.5892999999999997</v>
      </c>
      <c r="F296" s="3">
        <v>9.6021999999999998</v>
      </c>
      <c r="G296" s="3">
        <v>7.2003999999999992</v>
      </c>
      <c r="H296" s="3">
        <v>127.70659999999999</v>
      </c>
      <c r="I296" s="3">
        <v>185.64499999999998</v>
      </c>
      <c r="J296" s="3">
        <v>0.45279999999999998</v>
      </c>
      <c r="K296" s="3">
        <v>0.32050000000000001</v>
      </c>
      <c r="L296" s="3">
        <v>0.84919999999999995</v>
      </c>
      <c r="M296" s="3">
        <v>8.9741809999999997</v>
      </c>
      <c r="N296" s="3">
        <v>0.22594199999999998</v>
      </c>
      <c r="O296" s="3">
        <v>0.317328</v>
      </c>
      <c r="P296" s="3">
        <v>0.31786199999999998</v>
      </c>
      <c r="Q296" s="3">
        <v>0.20010799999999998</v>
      </c>
      <c r="R296" s="3">
        <v>0.201154</v>
      </c>
      <c r="S296" s="3">
        <v>0.24573299999999998</v>
      </c>
      <c r="T296" s="3">
        <v>0.28276699999999999</v>
      </c>
      <c r="U296" s="3">
        <v>0.240758</v>
      </c>
      <c r="V296" s="3">
        <v>0.24080663999999999</v>
      </c>
      <c r="W296" s="3">
        <v>0.32076199999999999</v>
      </c>
      <c r="X296" s="3">
        <v>0.36266799999999999</v>
      </c>
      <c r="Y296" s="3">
        <v>0.38777999999999996</v>
      </c>
      <c r="Z296" s="3"/>
      <c r="AA296" s="3"/>
      <c r="AB296" s="3"/>
      <c r="AC296" s="3"/>
      <c r="AD296" s="3"/>
    </row>
    <row r="297" spans="1:30">
      <c r="A297" s="85" t="str">
        <f t="shared" si="13"/>
        <v>Ausfuhr_PM</v>
      </c>
      <c r="B297" s="2" t="str">
        <f t="shared" si="14"/>
        <v>Ausfuhr</v>
      </c>
      <c r="C297" s="2" t="s">
        <v>613</v>
      </c>
      <c r="D297" s="2" t="s">
        <v>217</v>
      </c>
      <c r="E297" s="3"/>
      <c r="F297" s="3"/>
      <c r="G297" s="3"/>
      <c r="H297" s="3">
        <v>6.4400000000000004E-4</v>
      </c>
      <c r="I297" s="3"/>
      <c r="J297" s="3"/>
      <c r="K297" s="3"/>
      <c r="L297" s="3"/>
      <c r="M297" s="3">
        <v>2.8899999999999998E-4</v>
      </c>
      <c r="N297" s="3">
        <v>7.7123999999999997E-4</v>
      </c>
      <c r="O297" s="3">
        <v>5.31E-4</v>
      </c>
      <c r="P297" s="3">
        <v>4.6599999999999994E-4</v>
      </c>
      <c r="Q297" s="3">
        <v>2.162E-4</v>
      </c>
      <c r="R297" s="3">
        <v>2.9315999999999999E-4</v>
      </c>
      <c r="S297" s="3">
        <v>1.3992399999999999E-3</v>
      </c>
      <c r="T297" s="3">
        <v>3.4452799999999998E-3</v>
      </c>
      <c r="U297" s="3">
        <v>2.0012799999999998E-3</v>
      </c>
      <c r="V297" s="3">
        <v>1.8297999999999999E-3</v>
      </c>
      <c r="W297" s="3">
        <v>1.1848E-3</v>
      </c>
      <c r="X297" s="3">
        <v>7.2495999999999997E-4</v>
      </c>
      <c r="Y297" s="3">
        <v>5.8104000000000001E-4</v>
      </c>
      <c r="Z297" s="3"/>
      <c r="AA297" s="3"/>
      <c r="AB297" s="3"/>
      <c r="AC297" s="3"/>
      <c r="AD297" s="3"/>
    </row>
    <row r="298" spans="1:30">
      <c r="A298" s="85" t="str">
        <f t="shared" si="13"/>
        <v>Ausfuhr_PS</v>
      </c>
      <c r="B298" s="2" t="str">
        <f t="shared" si="14"/>
        <v>Ausfuhr</v>
      </c>
      <c r="C298" s="2" t="s">
        <v>613</v>
      </c>
      <c r="D298" s="2" t="s">
        <v>134</v>
      </c>
      <c r="E298" s="3">
        <v>3.8672999999999997</v>
      </c>
      <c r="F298" s="3">
        <v>1.6124999999999998</v>
      </c>
      <c r="G298" s="3"/>
      <c r="H298" s="3"/>
      <c r="I298" s="3">
        <v>1.6495</v>
      </c>
      <c r="J298" s="3"/>
      <c r="K298" s="3">
        <v>0.61199999999999999</v>
      </c>
      <c r="L298" s="3"/>
      <c r="M298" s="3">
        <v>6.21</v>
      </c>
      <c r="N298" s="3">
        <v>3.6799999999999997</v>
      </c>
      <c r="O298" s="3">
        <v>4.6029999999999998</v>
      </c>
      <c r="P298" s="3">
        <v>2.3306399999999998</v>
      </c>
      <c r="Q298" s="3">
        <v>8.5289999999999999</v>
      </c>
      <c r="R298" s="3">
        <v>5.8380000000000001</v>
      </c>
      <c r="S298" s="3">
        <v>5.3959199999999994</v>
      </c>
      <c r="T298" s="3">
        <v>9.5019999999999989</v>
      </c>
      <c r="U298" s="3">
        <v>6.1919999999999993</v>
      </c>
      <c r="V298" s="3">
        <v>4.3679999999999994</v>
      </c>
      <c r="W298" s="3">
        <v>6.2159999999999993</v>
      </c>
      <c r="X298" s="3">
        <v>2.2559999999999998</v>
      </c>
      <c r="Y298" s="3">
        <v>0.65015999999999996</v>
      </c>
      <c r="Z298" s="3"/>
      <c r="AA298" s="3"/>
      <c r="AB298" s="3"/>
      <c r="AC298" s="3"/>
      <c r="AD298" s="3"/>
    </row>
    <row r="299" spans="1:30">
      <c r="A299" s="85" t="str">
        <f t="shared" si="13"/>
        <v>Ausfuhr_PW</v>
      </c>
      <c r="B299" s="2" t="str">
        <f t="shared" si="14"/>
        <v>Ausfuhr</v>
      </c>
      <c r="C299" s="2" t="s">
        <v>613</v>
      </c>
      <c r="D299" s="2" t="s">
        <v>219</v>
      </c>
      <c r="E299" s="3"/>
      <c r="F299" s="3"/>
      <c r="G299" s="3"/>
      <c r="H299" s="3"/>
      <c r="I299" s="3">
        <v>0.47299999999999998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>
      <c r="A300" s="85" t="str">
        <f t="shared" si="13"/>
        <v>Ausfuhr_PY</v>
      </c>
      <c r="B300" s="2" t="str">
        <f t="shared" si="14"/>
        <v>Ausfuhr</v>
      </c>
      <c r="C300" s="2" t="s">
        <v>613</v>
      </c>
      <c r="D300" s="2" t="s">
        <v>135</v>
      </c>
      <c r="E300" s="3"/>
      <c r="F300" s="3"/>
      <c r="G300" s="3">
        <v>1.0999999999999998E-3</v>
      </c>
      <c r="H300" s="3"/>
      <c r="I300" s="3"/>
      <c r="J300" s="3"/>
      <c r="K300" s="3"/>
      <c r="L300" s="3">
        <v>1.9999999999999998E-4</v>
      </c>
      <c r="M300" s="3">
        <v>4.9999999999999996E-5</v>
      </c>
      <c r="N300" s="3">
        <v>7.8899999999999999E-4</v>
      </c>
      <c r="O300" s="3">
        <v>8.0999999999999996E-4</v>
      </c>
      <c r="P300" s="3">
        <v>1.55E-4</v>
      </c>
      <c r="Q300" s="3">
        <v>3.2699999999999998E-4</v>
      </c>
      <c r="R300" s="3">
        <v>4.3899999999999999E-4</v>
      </c>
      <c r="S300" s="3">
        <v>3.4E-5</v>
      </c>
      <c r="T300" s="3">
        <v>7.8599999999999991E-4</v>
      </c>
      <c r="U300" s="3">
        <v>6.1799999999999995E-4</v>
      </c>
      <c r="V300" s="3">
        <v>1.3179999999999999E-3</v>
      </c>
      <c r="W300" s="3"/>
      <c r="X300" s="3">
        <v>1.0679999999999999E-3</v>
      </c>
      <c r="Y300" s="3">
        <v>4.0876999999999997E-2</v>
      </c>
      <c r="Z300" s="3"/>
      <c r="AA300" s="3"/>
      <c r="AB300" s="3"/>
      <c r="AC300" s="3"/>
      <c r="AD300" s="3"/>
    </row>
    <row r="301" spans="1:30">
      <c r="A301" s="85" t="str">
        <f t="shared" si="13"/>
        <v>Ausfuhr_QA</v>
      </c>
      <c r="B301" s="2" t="str">
        <f t="shared" si="14"/>
        <v>Ausfuhr</v>
      </c>
      <c r="C301" s="2" t="s">
        <v>613</v>
      </c>
      <c r="D301" s="2" t="s">
        <v>136</v>
      </c>
      <c r="E301" s="3">
        <v>4.7602839999999995</v>
      </c>
      <c r="F301" s="3">
        <v>1.6597</v>
      </c>
      <c r="G301" s="3">
        <v>2.5911999999999997</v>
      </c>
      <c r="H301" s="3">
        <v>3.0867</v>
      </c>
      <c r="I301" s="3">
        <v>2.1393999999999997</v>
      </c>
      <c r="J301" s="3">
        <v>0.85809999999999997</v>
      </c>
      <c r="K301" s="3">
        <v>1.4530999999999998</v>
      </c>
      <c r="L301" s="3">
        <v>1.9793919999999998</v>
      </c>
      <c r="M301" s="3">
        <v>4.134938</v>
      </c>
      <c r="N301" s="3">
        <v>0.146286</v>
      </c>
      <c r="O301" s="3">
        <v>1.21382704</v>
      </c>
      <c r="P301" s="3">
        <v>1.3524434799999998</v>
      </c>
      <c r="Q301" s="3">
        <v>0.30668000000000001</v>
      </c>
      <c r="R301" s="3">
        <v>0.195438</v>
      </c>
      <c r="S301" s="3">
        <v>0.79123019999999988</v>
      </c>
      <c r="T301" s="3">
        <v>1.1689344399999999</v>
      </c>
      <c r="U301" s="3">
        <v>4.00539076</v>
      </c>
      <c r="V301" s="3">
        <v>0.94167951999999999</v>
      </c>
      <c r="W301" s="3">
        <v>0.53316951999999995</v>
      </c>
      <c r="X301" s="3">
        <v>7.9202720000000004E-2</v>
      </c>
      <c r="Y301" s="3">
        <v>4.5087839999999997E-2</v>
      </c>
      <c r="Z301" s="3"/>
      <c r="AA301" s="3"/>
      <c r="AB301" s="3"/>
      <c r="AC301" s="3"/>
      <c r="AD301" s="3"/>
    </row>
    <row r="302" spans="1:30">
      <c r="A302" s="85" t="str">
        <f t="shared" si="13"/>
        <v>Ausfuhr_QP</v>
      </c>
      <c r="B302" s="2" t="str">
        <f t="shared" si="14"/>
        <v>Ausfuhr</v>
      </c>
      <c r="C302" s="2" t="s">
        <v>613</v>
      </c>
      <c r="D302" s="2" t="s">
        <v>470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>
        <v>3.4E-5</v>
      </c>
      <c r="X302" s="3"/>
      <c r="Y302" s="3"/>
      <c r="Z302" s="3"/>
      <c r="AA302" s="3"/>
      <c r="AB302" s="3"/>
      <c r="AC302" s="3"/>
      <c r="AD302" s="3"/>
    </row>
    <row r="303" spans="1:30">
      <c r="A303" s="85" t="str">
        <f t="shared" si="13"/>
        <v>Ausfuhr_QS</v>
      </c>
      <c r="B303" s="2" t="str">
        <f t="shared" si="14"/>
        <v>Ausfuhr</v>
      </c>
      <c r="C303" s="2" t="s">
        <v>613</v>
      </c>
      <c r="D303" s="2" t="s">
        <v>220</v>
      </c>
      <c r="E303" s="3">
        <v>0.17799200000000001</v>
      </c>
      <c r="F303" s="3">
        <v>0.14319999999999999</v>
      </c>
      <c r="G303" s="3">
        <v>2.1132599999999999</v>
      </c>
      <c r="H303" s="3">
        <v>0.12067199999999999</v>
      </c>
      <c r="I303" s="3">
        <v>0.18758</v>
      </c>
      <c r="J303" s="3">
        <v>0.283248</v>
      </c>
      <c r="K303" s="3">
        <v>0.15254399999999999</v>
      </c>
      <c r="L303" s="3">
        <v>7.5219999999999995E-2</v>
      </c>
      <c r="M303" s="3">
        <v>0.38139580000000001</v>
      </c>
      <c r="N303" s="3">
        <v>0.12082728</v>
      </c>
      <c r="O303" s="3">
        <v>8.0632599999999999E-2</v>
      </c>
      <c r="P303" s="3">
        <v>3.4776479999999999E-2</v>
      </c>
      <c r="Q303" s="3">
        <v>2.2698240000000001E-2</v>
      </c>
      <c r="R303" s="3">
        <v>2.6760239999999998E-2</v>
      </c>
      <c r="S303" s="3">
        <v>0.10825863999999999</v>
      </c>
      <c r="T303" s="3">
        <v>0.20757048</v>
      </c>
      <c r="U303" s="3">
        <v>1.05750012</v>
      </c>
      <c r="V303" s="3">
        <v>3.1027243599999998</v>
      </c>
      <c r="W303" s="3">
        <v>0.35419460000000003</v>
      </c>
      <c r="X303" s="3">
        <v>0.24592472000000001</v>
      </c>
      <c r="Y303" s="3">
        <v>0.47275228000000002</v>
      </c>
      <c r="Z303" s="3"/>
      <c r="AA303" s="3"/>
      <c r="AB303" s="3"/>
      <c r="AC303" s="3"/>
      <c r="AD303" s="3"/>
    </row>
    <row r="304" spans="1:30">
      <c r="A304" s="85" t="str">
        <f t="shared" si="13"/>
        <v>Ausfuhr_QW</v>
      </c>
      <c r="B304" s="2" t="str">
        <f t="shared" si="14"/>
        <v>Ausfuhr</v>
      </c>
      <c r="C304" s="2" t="s">
        <v>613</v>
      </c>
      <c r="D304" s="2" t="s">
        <v>140</v>
      </c>
      <c r="E304" s="3">
        <v>1.1992239999999998</v>
      </c>
      <c r="F304" s="3">
        <v>2.3330199999999999</v>
      </c>
      <c r="G304" s="3">
        <v>4.1526759999999996</v>
      </c>
      <c r="H304" s="3">
        <v>11.599303999999998</v>
      </c>
      <c r="I304" s="3">
        <v>0.59750399999999992</v>
      </c>
      <c r="J304" s="3">
        <v>0.62085999999999997</v>
      </c>
      <c r="K304" s="3">
        <v>0.549176</v>
      </c>
      <c r="L304" s="3">
        <v>6.6600000000000001E-3</v>
      </c>
      <c r="M304" s="3">
        <v>1.95824E-2</v>
      </c>
      <c r="N304" s="3">
        <v>2.3470199999999997E-2</v>
      </c>
      <c r="O304" s="3">
        <v>1.915244E-2</v>
      </c>
      <c r="P304" s="3">
        <v>5.0305679999999998E-2</v>
      </c>
      <c r="Q304" s="3">
        <v>4.0916439999999998E-2</v>
      </c>
      <c r="R304" s="3">
        <v>0.51007672000000004</v>
      </c>
      <c r="S304" s="3">
        <v>0.63536051999999998</v>
      </c>
      <c r="T304" s="3">
        <v>6.34422628</v>
      </c>
      <c r="U304" s="3">
        <v>0.41233359999999997</v>
      </c>
      <c r="V304" s="3">
        <v>3.1876179599999999</v>
      </c>
      <c r="W304" s="3">
        <v>1.7221773600000001</v>
      </c>
      <c r="X304" s="3">
        <v>0.14416324</v>
      </c>
      <c r="Y304" s="3">
        <v>2.632176E-2</v>
      </c>
      <c r="Z304" s="3"/>
      <c r="AA304" s="3"/>
      <c r="AB304" s="3"/>
      <c r="AC304" s="3"/>
      <c r="AD304" s="3"/>
    </row>
    <row r="305" spans="1:30">
      <c r="A305" s="85" t="str">
        <f t="shared" si="13"/>
        <v>Ausfuhr_QZ</v>
      </c>
      <c r="B305" s="2" t="str">
        <f t="shared" si="14"/>
        <v>Ausfuhr</v>
      </c>
      <c r="C305" s="2" t="s">
        <v>613</v>
      </c>
      <c r="D305" s="2" t="s">
        <v>142</v>
      </c>
      <c r="E305" s="3"/>
      <c r="F305" s="3"/>
      <c r="G305" s="3">
        <v>4.496E-2</v>
      </c>
      <c r="H305" s="3">
        <v>1.2735999999999999E-2</v>
      </c>
      <c r="I305" s="3">
        <v>1.0999999999999998E-3</v>
      </c>
      <c r="J305" s="3">
        <v>4.0000000000000001E-3</v>
      </c>
      <c r="K305" s="3"/>
      <c r="L305" s="3"/>
      <c r="M305" s="3"/>
      <c r="N305" s="3">
        <v>2.8379999999999998E-3</v>
      </c>
      <c r="O305" s="3">
        <v>2.0242990000000001</v>
      </c>
      <c r="P305" s="3">
        <v>2.1359999999999999E-3</v>
      </c>
      <c r="Q305" s="3">
        <v>8.1840000000000003E-3</v>
      </c>
      <c r="R305" s="3">
        <v>0.66441399999999995</v>
      </c>
      <c r="S305" s="3">
        <v>8.4392553199999991</v>
      </c>
      <c r="T305" s="3">
        <v>0.59811475999999997</v>
      </c>
      <c r="U305" s="3">
        <v>31.778458799999999</v>
      </c>
      <c r="V305" s="3">
        <v>6.0935439999999996</v>
      </c>
      <c r="W305" s="3">
        <v>1.1434235599999998</v>
      </c>
      <c r="X305" s="3">
        <v>0.22096195999999999</v>
      </c>
      <c r="Y305" s="3">
        <v>6.0215999999999999E-2</v>
      </c>
      <c r="Z305" s="3"/>
      <c r="AA305" s="3"/>
      <c r="AB305" s="3"/>
      <c r="AC305" s="3"/>
      <c r="AD305" s="3"/>
    </row>
    <row r="306" spans="1:30">
      <c r="A306" s="85" t="str">
        <f t="shared" si="13"/>
        <v>Ausfuhr_RU</v>
      </c>
      <c r="B306" s="2" t="str">
        <f t="shared" si="14"/>
        <v>Ausfuhr</v>
      </c>
      <c r="C306" s="2" t="s">
        <v>613</v>
      </c>
      <c r="D306" s="2" t="s">
        <v>143</v>
      </c>
      <c r="E306" s="3">
        <v>51.035847559999993</v>
      </c>
      <c r="F306" s="3">
        <v>135.6183838</v>
      </c>
      <c r="G306" s="3">
        <v>68.276102000000009</v>
      </c>
      <c r="H306" s="3">
        <v>71.538257000000002</v>
      </c>
      <c r="I306" s="3">
        <v>72.989489999999989</v>
      </c>
      <c r="J306" s="3">
        <v>40.783250280000004</v>
      </c>
      <c r="K306" s="3">
        <v>63.089119999999994</v>
      </c>
      <c r="L306" s="3">
        <v>28.215815999999997</v>
      </c>
      <c r="M306" s="3">
        <v>56.047225920000002</v>
      </c>
      <c r="N306" s="3">
        <v>26.949422039999998</v>
      </c>
      <c r="O306" s="3">
        <v>49.095375320000002</v>
      </c>
      <c r="P306" s="3">
        <v>45.951062359999995</v>
      </c>
      <c r="Q306" s="3">
        <v>34.573095079999995</v>
      </c>
      <c r="R306" s="3">
        <v>43.361314280000002</v>
      </c>
      <c r="S306" s="3">
        <v>42.25270012</v>
      </c>
      <c r="T306" s="3">
        <v>33.370436159999997</v>
      </c>
      <c r="U306" s="3">
        <v>42.980314</v>
      </c>
      <c r="V306" s="3">
        <v>32.311779880000003</v>
      </c>
      <c r="W306" s="3">
        <v>1.9090053999999999</v>
      </c>
      <c r="X306" s="3">
        <v>6.8605787599999992</v>
      </c>
      <c r="Y306" s="3">
        <v>2.02116696</v>
      </c>
      <c r="Z306" s="3"/>
      <c r="AA306" s="3"/>
      <c r="AB306" s="3"/>
      <c r="AC306" s="3"/>
      <c r="AD306" s="3"/>
    </row>
    <row r="307" spans="1:30">
      <c r="A307" s="85" t="str">
        <f t="shared" si="13"/>
        <v>Ausfuhr_RW</v>
      </c>
      <c r="B307" s="2" t="str">
        <f t="shared" si="14"/>
        <v>Ausfuhr</v>
      </c>
      <c r="C307" s="2" t="s">
        <v>613</v>
      </c>
      <c r="D307" s="2" t="s">
        <v>221</v>
      </c>
      <c r="E307" s="3">
        <v>0.57579999999999998</v>
      </c>
      <c r="F307" s="3">
        <v>0.1016</v>
      </c>
      <c r="G307" s="3">
        <v>0.64379999999999993</v>
      </c>
      <c r="H307" s="3">
        <v>0.82439999999999991</v>
      </c>
      <c r="I307" s="3">
        <v>0.3201</v>
      </c>
      <c r="J307" s="3">
        <v>7.6499999999999999E-2</v>
      </c>
      <c r="K307" s="3">
        <v>2.46E-2</v>
      </c>
      <c r="L307" s="3"/>
      <c r="M307" s="3">
        <v>3.1999999999999997E-3</v>
      </c>
      <c r="N307" s="3">
        <v>0.11089199999999999</v>
      </c>
      <c r="O307" s="3">
        <v>5.2299999999999999E-2</v>
      </c>
      <c r="P307" s="3">
        <v>5.5119999999999995E-3</v>
      </c>
      <c r="Q307" s="3">
        <v>8.8349999999999991E-3</v>
      </c>
      <c r="R307" s="3">
        <v>1.9370759999999997E-2</v>
      </c>
      <c r="S307" s="3">
        <v>1.780528E-2</v>
      </c>
      <c r="T307" s="3">
        <v>1.687228E-2</v>
      </c>
      <c r="U307" s="3">
        <v>1.5231249999999998</v>
      </c>
      <c r="V307" s="3">
        <v>1.5831545199999999</v>
      </c>
      <c r="W307" s="3">
        <v>0.15390319999999999</v>
      </c>
      <c r="X307" s="3">
        <v>1.5941E-2</v>
      </c>
      <c r="Y307" s="3">
        <v>1.18922E-2</v>
      </c>
      <c r="Z307" s="3"/>
      <c r="AA307" s="3"/>
      <c r="AB307" s="3"/>
      <c r="AC307" s="3"/>
      <c r="AD307" s="3"/>
    </row>
    <row r="308" spans="1:30">
      <c r="A308" s="85" t="str">
        <f t="shared" si="13"/>
        <v>Ausfuhr_SA</v>
      </c>
      <c r="B308" s="2" t="str">
        <f t="shared" si="14"/>
        <v>Ausfuhr</v>
      </c>
      <c r="C308" s="2" t="s">
        <v>613</v>
      </c>
      <c r="D308" s="2" t="s">
        <v>144</v>
      </c>
      <c r="E308" s="3">
        <v>6.4319199999999999</v>
      </c>
      <c r="F308" s="3">
        <v>10.6745</v>
      </c>
      <c r="G308" s="3">
        <v>3.9823399999999998</v>
      </c>
      <c r="H308" s="3">
        <v>2.4952800000000002</v>
      </c>
      <c r="I308" s="3">
        <v>1.9790999999999999</v>
      </c>
      <c r="J308" s="3">
        <v>2.3781439999999998</v>
      </c>
      <c r="K308" s="3">
        <v>2.42842</v>
      </c>
      <c r="L308" s="3">
        <v>9.275684</v>
      </c>
      <c r="M308" s="3">
        <v>73.004436119999994</v>
      </c>
      <c r="N308" s="3">
        <v>17.5612496</v>
      </c>
      <c r="O308" s="3">
        <v>74.987553079999998</v>
      </c>
      <c r="P308" s="3">
        <v>75.76601423999999</v>
      </c>
      <c r="Q308" s="3">
        <v>55.225221439999991</v>
      </c>
      <c r="R308" s="3">
        <v>62.603082999999991</v>
      </c>
      <c r="S308" s="3">
        <v>29.093082839999997</v>
      </c>
      <c r="T308" s="3">
        <v>60.401525999999997</v>
      </c>
      <c r="U308" s="3">
        <v>97.711119159999996</v>
      </c>
      <c r="V308" s="3">
        <v>43.165144640000001</v>
      </c>
      <c r="W308" s="3">
        <v>40.436159119999999</v>
      </c>
      <c r="X308" s="3">
        <v>22.330525999999999</v>
      </c>
      <c r="Y308" s="3">
        <v>4.96979244</v>
      </c>
      <c r="Z308" s="3"/>
      <c r="AA308" s="3"/>
      <c r="AB308" s="3"/>
      <c r="AC308" s="3"/>
      <c r="AD308" s="3"/>
    </row>
    <row r="309" spans="1:30">
      <c r="A309" s="85" t="str">
        <f t="shared" si="13"/>
        <v>Ausfuhr_SB</v>
      </c>
      <c r="B309" s="2" t="str">
        <f t="shared" si="14"/>
        <v>Ausfuhr</v>
      </c>
      <c r="C309" s="2" t="s">
        <v>613</v>
      </c>
      <c r="D309" s="2" t="s">
        <v>222</v>
      </c>
      <c r="E309" s="3"/>
      <c r="F309" s="3"/>
      <c r="G309" s="3">
        <v>0.1075</v>
      </c>
      <c r="H309" s="3">
        <v>2.1499999999999998E-2</v>
      </c>
      <c r="I309" s="3">
        <v>4.3999999999999997E-2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>
      <c r="A310" s="85" t="str">
        <f t="shared" si="13"/>
        <v>Ausfuhr_SC</v>
      </c>
      <c r="B310" s="2" t="str">
        <f t="shared" si="14"/>
        <v>Ausfuhr</v>
      </c>
      <c r="C310" s="2" t="s">
        <v>613</v>
      </c>
      <c r="D310" s="2" t="s">
        <v>223</v>
      </c>
      <c r="E310" s="3">
        <v>3.3279999999999998E-3</v>
      </c>
      <c r="F310" s="3">
        <v>1.1999999999999999E-3</v>
      </c>
      <c r="G310" s="3">
        <v>1.0999999999999998E-3</v>
      </c>
      <c r="H310" s="3"/>
      <c r="I310" s="3">
        <v>7.1300000000000002E-2</v>
      </c>
      <c r="J310" s="3">
        <v>3.2000000000000001E-2</v>
      </c>
      <c r="K310" s="3">
        <v>4.176E-3</v>
      </c>
      <c r="L310" s="3">
        <v>3.7439999999999999E-3</v>
      </c>
      <c r="M310" s="3">
        <v>1.8519999999999998E-2</v>
      </c>
      <c r="N310" s="3">
        <v>3.055E-3</v>
      </c>
      <c r="O310" s="3">
        <v>2.5999999999999999E-3</v>
      </c>
      <c r="P310" s="3">
        <v>3.637E-3</v>
      </c>
      <c r="Q310" s="3">
        <v>8.6012000000000003E-4</v>
      </c>
      <c r="R310" s="3">
        <v>4.3564399999999996E-3</v>
      </c>
      <c r="S310" s="3">
        <v>6.0003999999999995E-3</v>
      </c>
      <c r="T310" s="3">
        <v>3.4042E-3</v>
      </c>
      <c r="U310" s="3">
        <v>2.5743200000000002E-3</v>
      </c>
      <c r="V310" s="3">
        <v>1.79944E-3</v>
      </c>
      <c r="W310" s="3">
        <v>5.3896E-4</v>
      </c>
      <c r="X310" s="3">
        <v>7.1444E-4</v>
      </c>
      <c r="Y310" s="3">
        <v>1.3550400000000001E-3</v>
      </c>
      <c r="Z310" s="3"/>
      <c r="AA310" s="3"/>
      <c r="AB310" s="3"/>
      <c r="AC310" s="3"/>
      <c r="AD310" s="3"/>
    </row>
    <row r="311" spans="1:30">
      <c r="A311" s="85" t="str">
        <f t="shared" si="13"/>
        <v>Ausfuhr_SD</v>
      </c>
      <c r="B311" s="2" t="str">
        <f t="shared" si="14"/>
        <v>Ausfuhr</v>
      </c>
      <c r="C311" s="2" t="s">
        <v>613</v>
      </c>
      <c r="D311" s="2" t="s">
        <v>145</v>
      </c>
      <c r="E311" s="3">
        <v>1.1638999999999999</v>
      </c>
      <c r="F311" s="3">
        <v>0.75149999999999995</v>
      </c>
      <c r="G311" s="3">
        <v>1.02346</v>
      </c>
      <c r="H311" s="3">
        <v>53.0914</v>
      </c>
      <c r="I311" s="3">
        <v>335.42309999999998</v>
      </c>
      <c r="J311" s="3">
        <v>1.5282</v>
      </c>
      <c r="K311" s="3">
        <v>2.5291999999999999</v>
      </c>
      <c r="L311" s="3">
        <v>5.0000000000000001E-3</v>
      </c>
      <c r="M311" s="3">
        <v>51.733059999999995</v>
      </c>
      <c r="N311" s="3">
        <v>7.3215539999999999</v>
      </c>
      <c r="O311" s="3">
        <v>55.11653192</v>
      </c>
      <c r="P311" s="3">
        <v>9.5637E-2</v>
      </c>
      <c r="Q311" s="3">
        <v>6.3699999999999998E-4</v>
      </c>
      <c r="R311" s="3">
        <v>6.431413</v>
      </c>
      <c r="S311" s="3">
        <v>30.314197999999998</v>
      </c>
      <c r="T311" s="3">
        <v>20.533718799999999</v>
      </c>
      <c r="U311" s="3">
        <v>37.201493599999999</v>
      </c>
      <c r="V311" s="3">
        <v>0.33935779999999999</v>
      </c>
      <c r="W311" s="3">
        <v>1.9444800000000002E-2</v>
      </c>
      <c r="X311" s="3">
        <v>6.2749999999999993E-3</v>
      </c>
      <c r="Y311" s="3">
        <v>6.5859999999999998E-3</v>
      </c>
      <c r="Z311" s="3"/>
      <c r="AA311" s="3"/>
      <c r="AB311" s="3"/>
      <c r="AC311" s="3"/>
      <c r="AD311" s="3"/>
    </row>
    <row r="312" spans="1:30">
      <c r="A312" s="85" t="str">
        <f t="shared" si="13"/>
        <v>Ausfuhr_SG</v>
      </c>
      <c r="B312" s="2" t="str">
        <f t="shared" si="14"/>
        <v>Ausfuhr</v>
      </c>
      <c r="C312" s="2" t="s">
        <v>613</v>
      </c>
      <c r="D312" s="2" t="s">
        <v>146</v>
      </c>
      <c r="E312" s="3">
        <v>9.7638619999999996</v>
      </c>
      <c r="F312" s="3">
        <v>8.0656216000000001</v>
      </c>
      <c r="G312" s="3">
        <v>3.4027560000000001</v>
      </c>
      <c r="H312" s="3">
        <v>32.342008</v>
      </c>
      <c r="I312" s="3">
        <v>42.248879999999993</v>
      </c>
      <c r="J312" s="3">
        <v>5.0011999999999994E-2</v>
      </c>
      <c r="K312" s="3">
        <v>1.6271999999999998E-2</v>
      </c>
      <c r="L312" s="3">
        <v>2.1172E-2</v>
      </c>
      <c r="M312" s="3">
        <v>27.225164199999998</v>
      </c>
      <c r="N312" s="3">
        <v>2.3978240400000002</v>
      </c>
      <c r="O312" s="3">
        <v>8.7005985999999993</v>
      </c>
      <c r="P312" s="3">
        <v>1.3864912399999998</v>
      </c>
      <c r="Q312" s="3">
        <v>6.1013120000000004E-2</v>
      </c>
      <c r="R312" s="3">
        <v>4.1629239999999998E-2</v>
      </c>
      <c r="S312" s="3">
        <v>6.2831060000000001</v>
      </c>
      <c r="T312" s="3">
        <v>10.310076919999998</v>
      </c>
      <c r="U312" s="3">
        <v>10.64619448</v>
      </c>
      <c r="V312" s="3">
        <v>3.44494108</v>
      </c>
      <c r="W312" s="3">
        <v>0.11255403999999999</v>
      </c>
      <c r="X312" s="3">
        <v>0.58424292</v>
      </c>
      <c r="Y312" s="3">
        <v>7.5205959999999988E-2</v>
      </c>
      <c r="Z312" s="3"/>
      <c r="AA312" s="3"/>
      <c r="AB312" s="3"/>
      <c r="AC312" s="3"/>
      <c r="AD312" s="3"/>
    </row>
    <row r="313" spans="1:30">
      <c r="A313" s="85" t="str">
        <f t="shared" si="13"/>
        <v>Ausfuhr_SL</v>
      </c>
      <c r="B313" s="2" t="str">
        <f t="shared" si="14"/>
        <v>Ausfuhr</v>
      </c>
      <c r="C313" s="2" t="s">
        <v>613</v>
      </c>
      <c r="D313" s="2" t="s">
        <v>147</v>
      </c>
      <c r="E313" s="3">
        <v>11.914634999999999</v>
      </c>
      <c r="F313" s="3">
        <v>5.5701184000000001</v>
      </c>
      <c r="G313" s="3">
        <v>2.6196919999999997</v>
      </c>
      <c r="H313" s="3">
        <v>1.3461999999999998</v>
      </c>
      <c r="I313" s="3">
        <v>6.9062999999999999</v>
      </c>
      <c r="J313" s="3">
        <v>0.66379999999999995</v>
      </c>
      <c r="K313" s="3">
        <v>0.45799999999999996</v>
      </c>
      <c r="L313" s="3">
        <v>0.40859999999999996</v>
      </c>
      <c r="M313" s="3">
        <v>1.703738</v>
      </c>
      <c r="N313" s="3">
        <v>0.92301599999999995</v>
      </c>
      <c r="O313" s="3">
        <v>2.0151499999999998</v>
      </c>
      <c r="P313" s="3">
        <v>3.4186839999999998</v>
      </c>
      <c r="Q313" s="3">
        <v>0.9538549999999999</v>
      </c>
      <c r="R313" s="3">
        <v>5.5083579999999994</v>
      </c>
      <c r="S313" s="3">
        <v>0.93142679999999989</v>
      </c>
      <c r="T313" s="3">
        <v>19.996449599999998</v>
      </c>
      <c r="U313" s="3">
        <v>28.480823999999998</v>
      </c>
      <c r="V313" s="3">
        <v>17.686781280000002</v>
      </c>
      <c r="W313" s="3">
        <v>14.95814352</v>
      </c>
      <c r="X313" s="3">
        <v>6.6567427599999993</v>
      </c>
      <c r="Y313" s="3">
        <v>2.9344899999999998</v>
      </c>
      <c r="Z313" s="3"/>
      <c r="AA313" s="3"/>
      <c r="AB313" s="3"/>
      <c r="AC313" s="3"/>
      <c r="AD313" s="3"/>
    </row>
    <row r="314" spans="1:30">
      <c r="A314" s="85" t="str">
        <f t="shared" si="13"/>
        <v>Ausfuhr_SM</v>
      </c>
      <c r="B314" s="2" t="str">
        <f t="shared" si="14"/>
        <v>Ausfuhr</v>
      </c>
      <c r="C314" s="2" t="s">
        <v>613</v>
      </c>
      <c r="D314" s="2" t="s">
        <v>148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>
        <v>1.9999999999999999E-6</v>
      </c>
      <c r="R314" s="3">
        <v>3.9999999999999998E-6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>
      <c r="A315" s="85" t="str">
        <f t="shared" si="13"/>
        <v>Ausfuhr_SN</v>
      </c>
      <c r="B315" s="2" t="str">
        <f t="shared" si="14"/>
        <v>Ausfuhr</v>
      </c>
      <c r="C315" s="2" t="s">
        <v>613</v>
      </c>
      <c r="D315" s="2" t="s">
        <v>149</v>
      </c>
      <c r="E315" s="3">
        <v>46.981808000000001</v>
      </c>
      <c r="F315" s="3">
        <v>42.902000000000001</v>
      </c>
      <c r="G315" s="3">
        <v>17.750499999999999</v>
      </c>
      <c r="H315" s="3">
        <v>44.625124</v>
      </c>
      <c r="I315" s="3">
        <v>83.159919999999985</v>
      </c>
      <c r="J315" s="3">
        <v>15.1365</v>
      </c>
      <c r="K315" s="3">
        <v>10.699675999999998</v>
      </c>
      <c r="L315" s="3">
        <v>39.093927999999998</v>
      </c>
      <c r="M315" s="3">
        <v>77.402962200000005</v>
      </c>
      <c r="N315" s="3">
        <v>19.204023879999998</v>
      </c>
      <c r="O315" s="3">
        <v>48.176766000000001</v>
      </c>
      <c r="P315" s="3">
        <v>17.807225560000003</v>
      </c>
      <c r="Q315" s="3">
        <v>11.4026944</v>
      </c>
      <c r="R315" s="3">
        <v>11.12790392</v>
      </c>
      <c r="S315" s="3">
        <v>11.041359119999999</v>
      </c>
      <c r="T315" s="3">
        <v>16.487710480000001</v>
      </c>
      <c r="U315" s="3">
        <v>61.045972799999994</v>
      </c>
      <c r="V315" s="3">
        <v>50.294683199999994</v>
      </c>
      <c r="W315" s="3">
        <v>9.4455895200000004</v>
      </c>
      <c r="X315" s="3">
        <v>6.4927299199999995</v>
      </c>
      <c r="Y315" s="3">
        <v>10.822814919999999</v>
      </c>
      <c r="Z315" s="3"/>
      <c r="AA315" s="3"/>
      <c r="AB315" s="3"/>
      <c r="AC315" s="3"/>
      <c r="AD315" s="3"/>
    </row>
    <row r="316" spans="1:30">
      <c r="A316" s="85" t="str">
        <f t="shared" si="13"/>
        <v>Ausfuhr_SO</v>
      </c>
      <c r="B316" s="2" t="str">
        <f t="shared" si="14"/>
        <v>Ausfuhr</v>
      </c>
      <c r="C316" s="2" t="s">
        <v>613</v>
      </c>
      <c r="D316" s="2" t="s">
        <v>225</v>
      </c>
      <c r="E316" s="3">
        <v>2.1499999999999998E-2</v>
      </c>
      <c r="F316" s="3"/>
      <c r="G316" s="3">
        <v>2.3E-2</v>
      </c>
      <c r="H316" s="3">
        <v>0.3463</v>
      </c>
      <c r="I316" s="3"/>
      <c r="J316" s="3"/>
      <c r="K316" s="3"/>
      <c r="L316" s="3"/>
      <c r="M316" s="3">
        <v>7.2729000000000002E-2</v>
      </c>
      <c r="N316" s="3"/>
      <c r="O316" s="3"/>
      <c r="P316" s="3"/>
      <c r="Q316" s="3"/>
      <c r="R316" s="3">
        <v>1.0725E-2</v>
      </c>
      <c r="S316" s="3">
        <v>8.574E-3</v>
      </c>
      <c r="T316" s="3">
        <v>0.21893799999999999</v>
      </c>
      <c r="U316" s="3">
        <v>7.0893169599999997</v>
      </c>
      <c r="V316" s="3">
        <v>1.0198319999999998</v>
      </c>
      <c r="W316" s="3">
        <v>1.3448E-2</v>
      </c>
      <c r="X316" s="3">
        <v>1.6427999999999998E-2</v>
      </c>
      <c r="Y316" s="3">
        <v>1.1611E-2</v>
      </c>
      <c r="Z316" s="3"/>
      <c r="AA316" s="3"/>
      <c r="AB316" s="3"/>
      <c r="AC316" s="3"/>
      <c r="AD316" s="3"/>
    </row>
    <row r="317" spans="1:30">
      <c r="A317" s="85" t="str">
        <f t="shared" si="13"/>
        <v>Ausfuhr_SR</v>
      </c>
      <c r="B317" s="2" t="str">
        <f t="shared" si="14"/>
        <v>Ausfuhr</v>
      </c>
      <c r="C317" s="2" t="s">
        <v>613</v>
      </c>
      <c r="D317" s="2" t="s">
        <v>150</v>
      </c>
      <c r="E317" s="3">
        <v>5.0663839999999993</v>
      </c>
      <c r="F317" s="3">
        <v>5.2660600000000004</v>
      </c>
      <c r="G317" s="3">
        <v>5.9364999999999997</v>
      </c>
      <c r="H317" s="3">
        <v>5.8132999999999999</v>
      </c>
      <c r="I317" s="3">
        <v>5.7212999999999994</v>
      </c>
      <c r="J317" s="3">
        <v>1.0390999999999999</v>
      </c>
      <c r="K317" s="3">
        <v>0.2339</v>
      </c>
      <c r="L317" s="3">
        <v>1.0644799999999999</v>
      </c>
      <c r="M317" s="3">
        <v>3.6484627999999999</v>
      </c>
      <c r="N317" s="3">
        <v>0.61080560000000006</v>
      </c>
      <c r="O317" s="3">
        <v>3.7529815599999998</v>
      </c>
      <c r="P317" s="3">
        <v>2.1645125200000002</v>
      </c>
      <c r="Q317" s="3">
        <v>1.26352164</v>
      </c>
      <c r="R317" s="3">
        <v>1.4836798</v>
      </c>
      <c r="S317" s="3">
        <v>1.2160879199999999</v>
      </c>
      <c r="T317" s="3">
        <v>0.99397215999999999</v>
      </c>
      <c r="U317" s="3">
        <v>3.7899803599999999</v>
      </c>
      <c r="V317" s="3">
        <v>0.82083611999999995</v>
      </c>
      <c r="W317" s="3">
        <v>0.50220796000000001</v>
      </c>
      <c r="X317" s="3">
        <v>1.2195514000000001</v>
      </c>
      <c r="Y317" s="3">
        <v>0.85695712000000002</v>
      </c>
      <c r="Z317" s="3"/>
      <c r="AA317" s="3"/>
      <c r="AB317" s="3"/>
      <c r="AC317" s="3"/>
      <c r="AD317" s="3"/>
    </row>
    <row r="318" spans="1:30">
      <c r="A318" s="85" t="str">
        <f t="shared" ref="A318:A363" si="15">CONCATENATE(B318,"_",D318)</f>
        <v>Ausfuhr_SS</v>
      </c>
      <c r="B318" s="2" t="str">
        <f t="shared" si="14"/>
        <v>Ausfuhr</v>
      </c>
      <c r="C318" s="2" t="s">
        <v>613</v>
      </c>
      <c r="D318" s="2" t="s">
        <v>505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>
        <v>1.2699999999999999E-3</v>
      </c>
      <c r="X318" s="3">
        <v>4.4999999999999999E-4</v>
      </c>
      <c r="Y318" s="3">
        <v>5.8E-4</v>
      </c>
      <c r="Z318" s="3"/>
      <c r="AA318" s="3"/>
      <c r="AB318" s="3"/>
      <c r="AC318" s="3"/>
      <c r="AD318" s="3"/>
    </row>
    <row r="319" spans="1:30">
      <c r="A319" s="85" t="str">
        <f t="shared" si="15"/>
        <v>Ausfuhr_ST</v>
      </c>
      <c r="B319" s="2" t="str">
        <f t="shared" si="14"/>
        <v>Ausfuhr</v>
      </c>
      <c r="C319" s="2" t="s">
        <v>613</v>
      </c>
      <c r="D319" s="2" t="s">
        <v>226</v>
      </c>
      <c r="E319" s="3">
        <v>2.4785219999999999</v>
      </c>
      <c r="F319" s="3">
        <v>2.0671999999999997</v>
      </c>
      <c r="G319" s="3">
        <v>2.1398919999999997</v>
      </c>
      <c r="H319" s="3">
        <v>2.5074000000000001</v>
      </c>
      <c r="I319" s="3">
        <v>2.3927</v>
      </c>
      <c r="J319" s="3">
        <v>0.77718399999999987</v>
      </c>
      <c r="K319" s="3">
        <v>0.37089199999999994</v>
      </c>
      <c r="L319" s="3">
        <v>9.0399999999999994E-2</v>
      </c>
      <c r="M319" s="3">
        <v>6.8561999999999998E-2</v>
      </c>
      <c r="N319" s="3">
        <v>0.183392</v>
      </c>
      <c r="O319" s="3">
        <v>0.19219396</v>
      </c>
      <c r="P319" s="3">
        <v>0.50942303999999994</v>
      </c>
      <c r="Q319" s="3">
        <v>0.28906659999999995</v>
      </c>
      <c r="R319" s="3">
        <v>0.68269000000000002</v>
      </c>
      <c r="S319" s="3">
        <v>1.3101364</v>
      </c>
      <c r="T319" s="3">
        <v>0.63385855999999996</v>
      </c>
      <c r="U319" s="3">
        <v>0.27003388</v>
      </c>
      <c r="V319" s="3">
        <v>0.49488659999999995</v>
      </c>
      <c r="W319" s="3">
        <v>0.28990623999999998</v>
      </c>
      <c r="X319" s="3">
        <v>9.3793479999999985E-2</v>
      </c>
      <c r="Y319" s="3">
        <v>2.4714799999999999E-2</v>
      </c>
      <c r="Z319" s="3"/>
      <c r="AA319" s="3"/>
      <c r="AB319" s="3"/>
      <c r="AC319" s="3"/>
      <c r="AD319" s="3"/>
    </row>
    <row r="320" spans="1:30">
      <c r="A320" s="85" t="str">
        <f t="shared" si="15"/>
        <v>Ausfuhr_SV</v>
      </c>
      <c r="B320" s="2" t="str">
        <f t="shared" si="14"/>
        <v>Ausfuhr</v>
      </c>
      <c r="C320" s="2" t="s">
        <v>613</v>
      </c>
      <c r="D320" s="2" t="s">
        <v>151</v>
      </c>
      <c r="E320" s="3"/>
      <c r="F320" s="3"/>
      <c r="G320" s="3">
        <v>1.53</v>
      </c>
      <c r="H320" s="3">
        <v>8.1199999999999994E-2</v>
      </c>
      <c r="I320" s="3"/>
      <c r="J320" s="3"/>
      <c r="K320" s="3"/>
      <c r="L320" s="3"/>
      <c r="M320" s="3"/>
      <c r="N320" s="3"/>
      <c r="O320" s="3"/>
      <c r="P320" s="3">
        <v>7.9999999999999996E-6</v>
      </c>
      <c r="Q320" s="3"/>
      <c r="R320" s="3">
        <v>1E-3</v>
      </c>
      <c r="S320" s="3"/>
      <c r="T320" s="3">
        <v>8.9999999999999998E-4</v>
      </c>
      <c r="U320" s="3"/>
      <c r="V320" s="3">
        <v>1.8E-3</v>
      </c>
      <c r="W320" s="3"/>
      <c r="X320" s="3"/>
      <c r="Y320" s="3">
        <v>2.6999999999999997E-3</v>
      </c>
      <c r="Z320" s="3"/>
      <c r="AA320" s="3"/>
      <c r="AB320" s="3"/>
      <c r="AC320" s="3"/>
      <c r="AD320" s="3"/>
    </row>
    <row r="321" spans="1:30">
      <c r="A321" s="85" t="str">
        <f t="shared" si="15"/>
        <v>Ausfuhr_SX</v>
      </c>
      <c r="B321" s="2" t="str">
        <f t="shared" si="14"/>
        <v>Ausfuhr</v>
      </c>
      <c r="C321" s="2" t="s">
        <v>613</v>
      </c>
      <c r="D321" s="2" t="s">
        <v>152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v>6.9999999999999994E-5</v>
      </c>
      <c r="Q321" s="3">
        <v>2.2284000000000002E-3</v>
      </c>
      <c r="R321" s="3">
        <v>2.1427600000000001E-3</v>
      </c>
      <c r="S321" s="3">
        <v>5.0109999999999998E-3</v>
      </c>
      <c r="T321" s="3">
        <v>4.15716E-3</v>
      </c>
      <c r="U321" s="3">
        <v>1.7809999999999998E-3</v>
      </c>
      <c r="V321" s="3">
        <v>2.26064E-3</v>
      </c>
      <c r="W321" s="3">
        <v>6.3609999999999995E-3</v>
      </c>
      <c r="X321" s="3">
        <v>1.309132E-2</v>
      </c>
      <c r="Y321" s="3">
        <v>5.1617999999999994E-3</v>
      </c>
      <c r="Z321" s="3"/>
      <c r="AA321" s="3"/>
      <c r="AB321" s="3"/>
      <c r="AC321" s="3"/>
      <c r="AD321" s="3"/>
    </row>
    <row r="322" spans="1:30">
      <c r="A322" s="85" t="str">
        <f t="shared" si="15"/>
        <v>Ausfuhr_SY</v>
      </c>
      <c r="B322" s="2" t="str">
        <f t="shared" si="14"/>
        <v>Ausfuhr</v>
      </c>
      <c r="C322" s="2" t="s">
        <v>613</v>
      </c>
      <c r="D322" s="2" t="s">
        <v>153</v>
      </c>
      <c r="E322" s="3">
        <v>467.32225499999998</v>
      </c>
      <c r="F322" s="3">
        <v>625.42110000000002</v>
      </c>
      <c r="G322" s="3">
        <v>512.17079999999999</v>
      </c>
      <c r="H322" s="3">
        <v>544.84619999999995</v>
      </c>
      <c r="I322" s="3">
        <v>697.86479999999995</v>
      </c>
      <c r="J322" s="3">
        <v>64.763899999999992</v>
      </c>
      <c r="K322" s="3">
        <v>23.874199999999998</v>
      </c>
      <c r="L322" s="3">
        <v>18.370200000000001</v>
      </c>
      <c r="M322" s="3">
        <v>141.972039</v>
      </c>
      <c r="N322" s="3">
        <v>56.739266999999998</v>
      </c>
      <c r="O322" s="3">
        <v>280.80762899999996</v>
      </c>
      <c r="P322" s="3">
        <v>85.308543</v>
      </c>
      <c r="Q322" s="3">
        <v>38.107301999999997</v>
      </c>
      <c r="R322" s="3">
        <v>38.402101999999999</v>
      </c>
      <c r="S322" s="3">
        <v>21.626137</v>
      </c>
      <c r="T322" s="3">
        <v>40.036187999999996</v>
      </c>
      <c r="U322" s="3">
        <v>226.192432</v>
      </c>
      <c r="V322" s="3">
        <v>30.367999999999999</v>
      </c>
      <c r="W322" s="3">
        <v>3.3359999999999999</v>
      </c>
      <c r="X322" s="3">
        <v>10.863999999999999</v>
      </c>
      <c r="Y322" s="3"/>
      <c r="Z322" s="3"/>
      <c r="AA322" s="3"/>
      <c r="AB322" s="3"/>
      <c r="AC322" s="3"/>
      <c r="AD322" s="3"/>
    </row>
    <row r="323" spans="1:30">
      <c r="A323" s="85" t="str">
        <f t="shared" si="15"/>
        <v>Ausfuhr_SZ</v>
      </c>
      <c r="B323" s="2" t="str">
        <f t="shared" si="14"/>
        <v>Ausfuhr</v>
      </c>
      <c r="C323" s="2" t="s">
        <v>613</v>
      </c>
      <c r="D323" s="2" t="s">
        <v>154</v>
      </c>
      <c r="E323" s="3"/>
      <c r="F323" s="3"/>
      <c r="G323" s="3">
        <v>2.9999999999999997E-4</v>
      </c>
      <c r="H323" s="3"/>
      <c r="I323" s="3">
        <v>4.6000000000000001E-4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>
        <v>9.9999999999999995E-7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>
      <c r="A324" s="85" t="str">
        <f t="shared" si="15"/>
        <v>Ausfuhr_TC</v>
      </c>
      <c r="B324" s="2" t="str">
        <f t="shared" si="14"/>
        <v>Ausfuhr</v>
      </c>
      <c r="C324" s="2" t="s">
        <v>613</v>
      </c>
      <c r="D324" s="2" t="s">
        <v>155</v>
      </c>
      <c r="E324" s="3"/>
      <c r="F324" s="3">
        <v>2.1499999999999998E-2</v>
      </c>
      <c r="G324" s="3">
        <v>6.5</v>
      </c>
      <c r="H324" s="3">
        <v>9.3647999999999989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>
        <v>2.7600000000000003E-6</v>
      </c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>
      <c r="A325" s="85" t="str">
        <f t="shared" si="15"/>
        <v>Ausfuhr_TD</v>
      </c>
      <c r="B325" s="2" t="str">
        <f t="shared" si="14"/>
        <v>Ausfuhr</v>
      </c>
      <c r="C325" s="2" t="s">
        <v>613</v>
      </c>
      <c r="D325" s="2" t="s">
        <v>227</v>
      </c>
      <c r="E325" s="3">
        <v>1.1595</v>
      </c>
      <c r="F325" s="3">
        <v>0.15140000000000001</v>
      </c>
      <c r="G325" s="3">
        <v>0.37589999999999996</v>
      </c>
      <c r="H325" s="3">
        <v>1.5091999999999999</v>
      </c>
      <c r="I325" s="3">
        <v>0.52739599999999998</v>
      </c>
      <c r="J325" s="3">
        <v>0.71479999999999999</v>
      </c>
      <c r="K325" s="3">
        <v>1.0451999999999999</v>
      </c>
      <c r="L325" s="3">
        <v>1.4705999999999999</v>
      </c>
      <c r="M325" s="3">
        <v>6.3823659999999993</v>
      </c>
      <c r="N325" s="3">
        <v>1.898212</v>
      </c>
      <c r="O325" s="3">
        <v>0.13800300000000001</v>
      </c>
      <c r="P325" s="3">
        <v>0.31276499999999996</v>
      </c>
      <c r="Q325" s="3">
        <v>1.3854E-2</v>
      </c>
      <c r="R325" s="3">
        <v>1.684772E-2</v>
      </c>
      <c r="S325" s="3">
        <v>1.667476E-2</v>
      </c>
      <c r="T325" s="3">
        <v>0.76403927999999988</v>
      </c>
      <c r="U325" s="3">
        <v>5.4325844400000003</v>
      </c>
      <c r="V325" s="3">
        <v>0.96768559999999992</v>
      </c>
      <c r="W325" s="3">
        <v>3.2243008799999999</v>
      </c>
      <c r="X325" s="3">
        <v>6.2690799999999998E-3</v>
      </c>
      <c r="Y325" s="3">
        <v>1.6936359999999998E-2</v>
      </c>
      <c r="Z325" s="3"/>
      <c r="AA325" s="3"/>
      <c r="AB325" s="3"/>
      <c r="AC325" s="3"/>
      <c r="AD325" s="3"/>
    </row>
    <row r="326" spans="1:30">
      <c r="A326" s="85" t="str">
        <f t="shared" si="15"/>
        <v>Ausfuhr_TF</v>
      </c>
      <c r="B326" s="2" t="str">
        <f t="shared" si="14"/>
        <v>Ausfuhr</v>
      </c>
      <c r="C326" s="2" t="s">
        <v>613</v>
      </c>
      <c r="D326" s="2" t="s">
        <v>156</v>
      </c>
      <c r="E326" s="3"/>
      <c r="F326" s="3">
        <v>1.9E-3</v>
      </c>
      <c r="G326" s="3"/>
      <c r="H326" s="3">
        <v>1.9999999999999998E-4</v>
      </c>
      <c r="I326" s="3"/>
      <c r="J326" s="3">
        <v>9.9999999999999991E-5</v>
      </c>
      <c r="K326" s="3"/>
      <c r="L326" s="3"/>
      <c r="M326" s="3"/>
      <c r="N326" s="3"/>
      <c r="O326" s="3">
        <v>4.4640000000000006E-5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>
      <c r="A327" s="85" t="str">
        <f t="shared" si="15"/>
        <v>Ausfuhr_TG</v>
      </c>
      <c r="B327" s="2" t="str">
        <f t="shared" si="14"/>
        <v>Ausfuhr</v>
      </c>
      <c r="C327" s="2" t="s">
        <v>613</v>
      </c>
      <c r="D327" s="2" t="s">
        <v>157</v>
      </c>
      <c r="E327" s="3">
        <v>29.602399999999999</v>
      </c>
      <c r="F327" s="3">
        <v>48.878299999999996</v>
      </c>
      <c r="G327" s="3">
        <v>39.627899999999997</v>
      </c>
      <c r="H327" s="3">
        <v>20.1143</v>
      </c>
      <c r="I327" s="3">
        <v>24.668399999999998</v>
      </c>
      <c r="J327" s="3">
        <v>4.8697999999999997</v>
      </c>
      <c r="K327" s="3">
        <v>1.3804999999999998</v>
      </c>
      <c r="L327" s="3">
        <v>2.4188999999999998</v>
      </c>
      <c r="M327" s="3">
        <v>5.8293779999999993</v>
      </c>
      <c r="N327" s="3">
        <v>5.8086089999999997</v>
      </c>
      <c r="O327" s="3">
        <v>6.1942027999999993</v>
      </c>
      <c r="P327" s="3">
        <v>2.5196888399999997</v>
      </c>
      <c r="Q327" s="3">
        <v>2.1349377600000001</v>
      </c>
      <c r="R327" s="3">
        <v>10.29337248</v>
      </c>
      <c r="S327" s="3">
        <v>6.9329310399999997</v>
      </c>
      <c r="T327" s="3">
        <v>8.4662549999999985</v>
      </c>
      <c r="U327" s="3">
        <v>41.605338119999992</v>
      </c>
      <c r="V327" s="3">
        <v>30.00443688</v>
      </c>
      <c r="W327" s="3">
        <v>11.024232039999999</v>
      </c>
      <c r="X327" s="3">
        <v>14.07913224</v>
      </c>
      <c r="Y327" s="3">
        <v>13.732795039999999</v>
      </c>
      <c r="Z327" s="3"/>
      <c r="AA327" s="3"/>
      <c r="AB327" s="3"/>
      <c r="AC327" s="3"/>
      <c r="AD327" s="3"/>
    </row>
    <row r="328" spans="1:30">
      <c r="A328" s="85" t="str">
        <f t="shared" si="15"/>
        <v>Ausfuhr_TH</v>
      </c>
      <c r="B328" s="2" t="str">
        <f t="shared" si="14"/>
        <v>Ausfuhr</v>
      </c>
      <c r="C328" s="2" t="s">
        <v>613</v>
      </c>
      <c r="D328" s="2" t="s">
        <v>158</v>
      </c>
      <c r="E328" s="3">
        <v>3.4065999999999999E-2</v>
      </c>
      <c r="F328" s="3">
        <v>1.3399999999999999E-2</v>
      </c>
      <c r="G328" s="3">
        <v>2.4591999999999996E-2</v>
      </c>
      <c r="H328" s="3">
        <v>4.4699</v>
      </c>
      <c r="I328" s="3">
        <v>8.6725999999999992</v>
      </c>
      <c r="J328" s="3">
        <v>3.5699999999999996E-2</v>
      </c>
      <c r="K328" s="3">
        <v>4.0500000000000001E-2</v>
      </c>
      <c r="L328" s="3">
        <v>5.1643999999999995E-2</v>
      </c>
      <c r="M328" s="3">
        <v>6.9989999999999997E-2</v>
      </c>
      <c r="N328" s="3">
        <v>8.0506999999999995E-2</v>
      </c>
      <c r="O328" s="3">
        <v>7.5458999999999998E-2</v>
      </c>
      <c r="P328" s="3">
        <v>6.3058639999999999E-2</v>
      </c>
      <c r="Q328" s="3">
        <v>6.5896159999999995E-2</v>
      </c>
      <c r="R328" s="3">
        <v>5.9990399999999999E-2</v>
      </c>
      <c r="S328" s="3">
        <v>3.6480359999999996E-2</v>
      </c>
      <c r="T328" s="3">
        <v>3.4887999999999995E-2</v>
      </c>
      <c r="U328" s="3">
        <v>4.1437079999999994E-2</v>
      </c>
      <c r="V328" s="3">
        <v>5.9536600000000002E-2</v>
      </c>
      <c r="W328" s="3">
        <v>4.04874E-2</v>
      </c>
      <c r="X328" s="3">
        <v>7.096791999999999E-2</v>
      </c>
      <c r="Y328" s="3">
        <v>3.2990999999999999E-2</v>
      </c>
      <c r="Z328" s="3"/>
      <c r="AA328" s="3"/>
      <c r="AB328" s="3"/>
      <c r="AC328" s="3"/>
      <c r="AD328" s="3"/>
    </row>
    <row r="329" spans="1:30">
      <c r="A329" s="85" t="str">
        <f t="shared" si="15"/>
        <v>Ausfuhr_TJ</v>
      </c>
      <c r="B329" s="2" t="str">
        <f t="shared" si="14"/>
        <v>Ausfuhr</v>
      </c>
      <c r="C329" s="2" t="s">
        <v>613</v>
      </c>
      <c r="D329" s="2" t="s">
        <v>228</v>
      </c>
      <c r="E329" s="3">
        <v>11.039</v>
      </c>
      <c r="F329" s="3">
        <v>64.667649999999995</v>
      </c>
      <c r="G329" s="3">
        <v>63.950499999999998</v>
      </c>
      <c r="H329" s="3">
        <v>90.03609999999999</v>
      </c>
      <c r="I329" s="3">
        <v>113.6206</v>
      </c>
      <c r="J329" s="3">
        <v>34.798899999999996</v>
      </c>
      <c r="K329" s="3">
        <v>61.936099999999996</v>
      </c>
      <c r="L329" s="3">
        <v>4.8479999999999999</v>
      </c>
      <c r="M329" s="3">
        <v>64.010179999999991</v>
      </c>
      <c r="N329" s="3">
        <v>4.3019029999999994</v>
      </c>
      <c r="O329" s="3">
        <v>5.4503519999999996</v>
      </c>
      <c r="P329" s="3">
        <v>1.8599999999999999E-4</v>
      </c>
      <c r="Q329" s="3">
        <v>1.250256</v>
      </c>
      <c r="R329" s="3">
        <v>4.6552519999999999</v>
      </c>
      <c r="S329" s="3">
        <v>1.0054719999999999</v>
      </c>
      <c r="T329" s="3">
        <v>0.63580499999999995</v>
      </c>
      <c r="U329" s="3">
        <v>1.97126728</v>
      </c>
      <c r="V329" s="3">
        <v>0.39992099999999997</v>
      </c>
      <c r="W329" s="3">
        <v>1.2669999999999999E-3</v>
      </c>
      <c r="X329" s="3">
        <v>0.882552</v>
      </c>
      <c r="Y329" s="3">
        <v>1.3829999999999999E-3</v>
      </c>
      <c r="Z329" s="3"/>
      <c r="AA329" s="3"/>
      <c r="AB329" s="3"/>
      <c r="AC329" s="3"/>
      <c r="AD329" s="3"/>
    </row>
    <row r="330" spans="1:30">
      <c r="A330" s="85" t="str">
        <f t="shared" si="15"/>
        <v>Ausfuhr_TL</v>
      </c>
      <c r="B330" s="2" t="str">
        <f t="shared" si="14"/>
        <v>Ausfuhr</v>
      </c>
      <c r="C330" s="2" t="s">
        <v>613</v>
      </c>
      <c r="D330" s="2" t="s">
        <v>229</v>
      </c>
      <c r="E330" s="3"/>
      <c r="F330" s="3">
        <v>3.5400000000000001E-2</v>
      </c>
      <c r="G330" s="3">
        <v>2.98E-2</v>
      </c>
      <c r="H330" s="3">
        <v>1.5999999999999999E-3</v>
      </c>
      <c r="I330" s="3">
        <v>4.7299999999999995E-2</v>
      </c>
      <c r="J330" s="3">
        <v>4.24E-2</v>
      </c>
      <c r="K330" s="3">
        <v>0.1779</v>
      </c>
      <c r="L330" s="3">
        <v>0.154</v>
      </c>
      <c r="M330" s="3">
        <v>0.1103312</v>
      </c>
      <c r="N330" s="3">
        <v>9.1655199999999999E-3</v>
      </c>
      <c r="O330" s="3">
        <v>4.2407999999999994E-3</v>
      </c>
      <c r="P330" s="3">
        <v>1.7025200000000001E-3</v>
      </c>
      <c r="Q330" s="3">
        <v>2.0707199999999999E-3</v>
      </c>
      <c r="R330" s="3">
        <v>3.6171999999999997E-3</v>
      </c>
      <c r="S330" s="3">
        <v>2.6159999999999998E-3</v>
      </c>
      <c r="T330" s="3">
        <v>7.2369999999999995E-3</v>
      </c>
      <c r="U330" s="3">
        <v>7.123E-3</v>
      </c>
      <c r="V330" s="3">
        <v>1.0911799999999999E-2</v>
      </c>
      <c r="W330" s="3">
        <v>5.0489999999999997E-3</v>
      </c>
      <c r="X330" s="3">
        <v>5.2009599999999993E-3</v>
      </c>
      <c r="Y330" s="3">
        <v>4.9442399999999999E-3</v>
      </c>
      <c r="Z330" s="3"/>
      <c r="AA330" s="3"/>
      <c r="AB330" s="3"/>
      <c r="AC330" s="3"/>
      <c r="AD330" s="3"/>
    </row>
    <row r="331" spans="1:30">
      <c r="A331" s="85" t="str">
        <f t="shared" si="15"/>
        <v>Ausfuhr_TM</v>
      </c>
      <c r="B331" s="2" t="str">
        <f t="shared" si="14"/>
        <v>Ausfuhr</v>
      </c>
      <c r="C331" s="2" t="s">
        <v>613</v>
      </c>
      <c r="D331" s="2" t="s">
        <v>230</v>
      </c>
      <c r="E331" s="3">
        <v>0.91740899999999992</v>
      </c>
      <c r="F331" s="3">
        <v>0.77008299999999996</v>
      </c>
      <c r="G331" s="3">
        <v>3.3396319999999999</v>
      </c>
      <c r="H331" s="3">
        <v>32.0122</v>
      </c>
      <c r="I331" s="3">
        <v>37.186199999999999</v>
      </c>
      <c r="J331" s="3">
        <v>15.7425</v>
      </c>
      <c r="K331" s="3">
        <v>10.5</v>
      </c>
      <c r="L331" s="3" t="s">
        <v>614</v>
      </c>
      <c r="M331" s="3">
        <v>4.7560000000000002</v>
      </c>
      <c r="N331" s="3">
        <v>1.5165</v>
      </c>
      <c r="O331" s="3">
        <v>0.80124299999999993</v>
      </c>
      <c r="P331" s="3">
        <v>0.19085259999999998</v>
      </c>
      <c r="Q331" s="3">
        <v>0.38899999999999996</v>
      </c>
      <c r="R331" s="3">
        <v>0.75075999999999998</v>
      </c>
      <c r="S331" s="3">
        <v>0.2406624</v>
      </c>
      <c r="T331" s="3">
        <v>4.4401000000000002</v>
      </c>
      <c r="U331" s="3">
        <v>0.19970599999999999</v>
      </c>
      <c r="V331" s="3">
        <v>1.3455999999999999E-4</v>
      </c>
      <c r="W331" s="3">
        <v>1.2032E-3</v>
      </c>
      <c r="X331" s="3">
        <v>0.1356</v>
      </c>
      <c r="Y331" s="3">
        <v>9.2E-5</v>
      </c>
      <c r="Z331" s="3"/>
      <c r="AA331" s="3"/>
      <c r="AB331" s="3"/>
      <c r="AC331" s="3"/>
      <c r="AD331" s="3"/>
    </row>
    <row r="332" spans="1:30">
      <c r="A332" s="85" t="str">
        <f t="shared" si="15"/>
        <v>Ausfuhr_TN</v>
      </c>
      <c r="B332" s="2" t="str">
        <f t="shared" si="14"/>
        <v>Ausfuhr</v>
      </c>
      <c r="C332" s="2" t="s">
        <v>613</v>
      </c>
      <c r="D332" s="2" t="s">
        <v>159</v>
      </c>
      <c r="E332" s="3">
        <v>23.939679999999999</v>
      </c>
      <c r="F332" s="3">
        <v>116.5821</v>
      </c>
      <c r="G332" s="3">
        <v>114.83529999999999</v>
      </c>
      <c r="H332" s="3">
        <v>65.864099999999993</v>
      </c>
      <c r="I332" s="3">
        <v>160.60553199999998</v>
      </c>
      <c r="J332" s="3">
        <v>48.570927999999995</v>
      </c>
      <c r="K332" s="3">
        <v>27.129851999999996</v>
      </c>
      <c r="L332" s="3">
        <v>1.4740959999999999</v>
      </c>
      <c r="M332" s="3">
        <v>145.81471199999999</v>
      </c>
      <c r="N332" s="3">
        <v>30.807151999999999</v>
      </c>
      <c r="O332" s="3">
        <v>81.140197999999998</v>
      </c>
      <c r="P332" s="3">
        <v>20.335103999999998</v>
      </c>
      <c r="Q332" s="3">
        <v>0.72922947999999999</v>
      </c>
      <c r="R332" s="3">
        <v>26.164260119999998</v>
      </c>
      <c r="S332" s="3">
        <v>0.7017718799999999</v>
      </c>
      <c r="T332" s="3">
        <v>0.92298323999999998</v>
      </c>
      <c r="U332" s="3">
        <v>0.81413131999999999</v>
      </c>
      <c r="V332" s="3">
        <v>15.4564574</v>
      </c>
      <c r="W332" s="3">
        <v>0.78314223999999999</v>
      </c>
      <c r="X332" s="3">
        <v>0.57135999999999998</v>
      </c>
      <c r="Y332" s="3">
        <v>0.79539291999999995</v>
      </c>
      <c r="Z332" s="3"/>
      <c r="AA332" s="3"/>
      <c r="AB332" s="3"/>
      <c r="AC332" s="3"/>
      <c r="AD332" s="3"/>
    </row>
    <row r="333" spans="1:30">
      <c r="A333" s="85" t="str">
        <f t="shared" si="15"/>
        <v>Ausfuhr_TO</v>
      </c>
      <c r="B333" s="2" t="str">
        <f t="shared" si="14"/>
        <v>Ausfuhr</v>
      </c>
      <c r="C333" s="2" t="s">
        <v>613</v>
      </c>
      <c r="D333" s="2" t="s">
        <v>231</v>
      </c>
      <c r="E333" s="3">
        <v>3.3999999999999997E-4</v>
      </c>
      <c r="F333" s="3">
        <v>9.9999999999999991E-5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>
      <c r="A334" s="85" t="str">
        <f t="shared" si="15"/>
        <v>Ausfuhr_TP</v>
      </c>
      <c r="B334" s="2" t="str">
        <f t="shared" si="14"/>
        <v>Ausfuhr</v>
      </c>
      <c r="C334" s="2" t="s">
        <v>613</v>
      </c>
      <c r="D334" s="2" t="s">
        <v>232</v>
      </c>
      <c r="E334" s="3">
        <v>2.8799999999999999E-2</v>
      </c>
      <c r="F334" s="3">
        <v>1.1299999999999999E-2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>
      <c r="A335" s="85" t="str">
        <f t="shared" si="15"/>
        <v>Ausfuhr_TR</v>
      </c>
      <c r="B335" s="2" t="str">
        <f t="shared" si="14"/>
        <v>Ausfuhr</v>
      </c>
      <c r="C335" s="2" t="s">
        <v>613</v>
      </c>
      <c r="D335" s="2" t="s">
        <v>160</v>
      </c>
      <c r="E335" s="3">
        <v>3.4317709999999999</v>
      </c>
      <c r="F335" s="3">
        <v>3.6754540000000002</v>
      </c>
      <c r="G335" s="3">
        <v>28.371538999999999</v>
      </c>
      <c r="H335" s="3">
        <v>29.549599999999998</v>
      </c>
      <c r="I335" s="3">
        <v>14.649092</v>
      </c>
      <c r="J335" s="3">
        <v>0.56066800000000006</v>
      </c>
      <c r="K335" s="3">
        <v>0.41637599999999997</v>
      </c>
      <c r="L335" s="3">
        <v>0.29219999999999996</v>
      </c>
      <c r="M335" s="3">
        <v>0.82705223999999988</v>
      </c>
      <c r="N335" s="3">
        <v>2.5334677600000002</v>
      </c>
      <c r="O335" s="3">
        <v>2.4262351600000001</v>
      </c>
      <c r="P335" s="3">
        <v>5.3314903199999994</v>
      </c>
      <c r="Q335" s="3">
        <v>2.8592315599999996</v>
      </c>
      <c r="R335" s="3">
        <v>4.4119489600000001</v>
      </c>
      <c r="S335" s="3">
        <v>102.11580244</v>
      </c>
      <c r="T335" s="3">
        <v>49.927269519999996</v>
      </c>
      <c r="U335" s="3">
        <v>166.95421944</v>
      </c>
      <c r="V335" s="3">
        <v>22.155231279999999</v>
      </c>
      <c r="W335" s="3">
        <v>9.7374881199999983</v>
      </c>
      <c r="X335" s="3">
        <v>12.149968600000001</v>
      </c>
      <c r="Y335" s="3">
        <v>15.7325386</v>
      </c>
      <c r="Z335" s="3"/>
      <c r="AA335" s="3"/>
      <c r="AB335" s="3"/>
      <c r="AC335" s="3"/>
      <c r="AD335" s="3"/>
    </row>
    <row r="336" spans="1:30">
      <c r="A336" s="85" t="str">
        <f t="shared" si="15"/>
        <v>Ausfuhr_TT</v>
      </c>
      <c r="B336" s="2" t="str">
        <f t="shared" si="14"/>
        <v>Ausfuhr</v>
      </c>
      <c r="C336" s="2" t="s">
        <v>613</v>
      </c>
      <c r="D336" s="2" t="s">
        <v>161</v>
      </c>
      <c r="E336" s="3">
        <v>2.9099999999999997E-2</v>
      </c>
      <c r="F336" s="3">
        <v>1.4E-3</v>
      </c>
      <c r="G336" s="3">
        <v>0.52100000000000002</v>
      </c>
      <c r="H336" s="3">
        <v>1.9E-3</v>
      </c>
      <c r="I336" s="3">
        <v>0.52969999999999995</v>
      </c>
      <c r="J336" s="3">
        <v>5.0000000000000001E-4</v>
      </c>
      <c r="K336" s="3">
        <v>5.3E-3</v>
      </c>
      <c r="L336" s="3">
        <v>9.9999999999999991E-5</v>
      </c>
      <c r="M336" s="3">
        <v>2.0999999999999998E-4</v>
      </c>
      <c r="N336" s="3">
        <v>1.1999999999999999E-4</v>
      </c>
      <c r="O336" s="3">
        <v>4.08E-4</v>
      </c>
      <c r="P336" s="3">
        <v>1.1769999999999999E-3</v>
      </c>
      <c r="Q336" s="3">
        <v>1.0671999999999999E-2</v>
      </c>
      <c r="R336" s="3">
        <v>4.4699999999999997E-4</v>
      </c>
      <c r="S336" s="3">
        <v>1.7999999999999998E-4</v>
      </c>
      <c r="T336" s="3"/>
      <c r="U336" s="3"/>
      <c r="V336" s="3"/>
      <c r="W336" s="3"/>
      <c r="X336" s="3"/>
      <c r="Y336" s="3">
        <v>5.3000000000000001E-5</v>
      </c>
      <c r="Z336" s="3"/>
      <c r="AA336" s="3"/>
      <c r="AB336" s="3"/>
      <c r="AC336" s="3"/>
      <c r="AD336" s="3"/>
    </row>
    <row r="337" spans="1:30">
      <c r="A337" s="85" t="str">
        <f t="shared" si="15"/>
        <v>Ausfuhr_TW</v>
      </c>
      <c r="B337" s="2" t="str">
        <f t="shared" si="14"/>
        <v>Ausfuhr</v>
      </c>
      <c r="C337" s="2" t="s">
        <v>613</v>
      </c>
      <c r="D337" s="2" t="s">
        <v>162</v>
      </c>
      <c r="E337" s="3">
        <v>3.49E-2</v>
      </c>
      <c r="F337" s="3">
        <v>1.2587999999999998E-2</v>
      </c>
      <c r="G337" s="3">
        <v>0.43569599999999997</v>
      </c>
      <c r="H337" s="3">
        <v>0.31779999999999997</v>
      </c>
      <c r="I337" s="3">
        <v>9.5607839999999999</v>
      </c>
      <c r="J337" s="3">
        <v>0.16895999999999997</v>
      </c>
      <c r="K337" s="3">
        <v>1.7678919999999998</v>
      </c>
      <c r="L337" s="3">
        <v>1.9276599999999997</v>
      </c>
      <c r="M337" s="3">
        <v>0.96972675999999991</v>
      </c>
      <c r="N337" s="3">
        <v>0.19523623999999998</v>
      </c>
      <c r="O337" s="3">
        <v>0.43297755999999998</v>
      </c>
      <c r="P337" s="3">
        <v>0.5380719599999999</v>
      </c>
      <c r="Q337" s="3">
        <v>7.2438599999999992E-2</v>
      </c>
      <c r="R337" s="3">
        <v>9.7113920000000006E-2</v>
      </c>
      <c r="S337" s="3">
        <v>9.3922679999999995E-2</v>
      </c>
      <c r="T337" s="3">
        <v>0.11224555999999999</v>
      </c>
      <c r="U337" s="3">
        <v>0.24878339999999999</v>
      </c>
      <c r="V337" s="3">
        <v>0.39934259999999999</v>
      </c>
      <c r="W337" s="3">
        <v>0.1849152</v>
      </c>
      <c r="X337" s="3">
        <v>0.18577768</v>
      </c>
      <c r="Y337" s="3">
        <v>0.10395699999999999</v>
      </c>
      <c r="Z337" s="3"/>
      <c r="AA337" s="3"/>
      <c r="AB337" s="3"/>
      <c r="AC337" s="3"/>
      <c r="AD337" s="3"/>
    </row>
    <row r="338" spans="1:30">
      <c r="A338" s="85" t="str">
        <f t="shared" si="15"/>
        <v>Ausfuhr_TZ</v>
      </c>
      <c r="B338" s="2" t="str">
        <f t="shared" si="14"/>
        <v>Ausfuhr</v>
      </c>
      <c r="C338" s="2" t="s">
        <v>613</v>
      </c>
      <c r="D338" s="2" t="s">
        <v>163</v>
      </c>
      <c r="E338" s="3">
        <v>0.26319999999999999</v>
      </c>
      <c r="F338" s="3">
        <v>1.1924999999999999</v>
      </c>
      <c r="G338" s="3">
        <v>0.24049999999999999</v>
      </c>
      <c r="H338" s="3">
        <v>7.2300000000000003E-2</v>
      </c>
      <c r="I338" s="3">
        <v>12.235735999999999</v>
      </c>
      <c r="J338" s="3">
        <v>1.5E-3</v>
      </c>
      <c r="K338" s="3">
        <v>5.0000000000000001E-3</v>
      </c>
      <c r="L338" s="3">
        <v>1.4E-3</v>
      </c>
      <c r="M338" s="3">
        <v>0.50059599999999993</v>
      </c>
      <c r="N338" s="3">
        <v>0.80513999999999997</v>
      </c>
      <c r="O338" s="3">
        <v>1.8619999999999999E-3</v>
      </c>
      <c r="P338" s="3">
        <v>4.7828000000000002E-2</v>
      </c>
      <c r="Q338" s="3">
        <v>4.6999999999999997E-5</v>
      </c>
      <c r="R338" s="3">
        <v>4.2312509999999994</v>
      </c>
      <c r="S338" s="3">
        <v>2.0200199999999997</v>
      </c>
      <c r="T338" s="3">
        <v>3.9169999999999998</v>
      </c>
      <c r="U338" s="3">
        <v>36.060400000000001</v>
      </c>
      <c r="V338" s="3">
        <v>4.4840200000000001</v>
      </c>
      <c r="W338" s="3"/>
      <c r="X338" s="3">
        <v>0.720001</v>
      </c>
      <c r="Y338" s="3">
        <v>0.74514999999999998</v>
      </c>
      <c r="Z338" s="3"/>
      <c r="AA338" s="3"/>
      <c r="AB338" s="3"/>
      <c r="AC338" s="3"/>
      <c r="AD338" s="3"/>
    </row>
    <row r="339" spans="1:30">
      <c r="A339" s="85" t="str">
        <f t="shared" si="15"/>
        <v>Ausfuhr_UA</v>
      </c>
      <c r="B339" s="2" t="str">
        <f t="shared" si="14"/>
        <v>Ausfuhr</v>
      </c>
      <c r="C339" s="2" t="s">
        <v>613</v>
      </c>
      <c r="D339" s="2" t="s">
        <v>164</v>
      </c>
      <c r="E339" s="3">
        <v>37.354405320000005</v>
      </c>
      <c r="F339" s="3">
        <v>135.24375451999998</v>
      </c>
      <c r="G339" s="3">
        <v>103.50724319999999</v>
      </c>
      <c r="H339" s="3">
        <v>26.217181</v>
      </c>
      <c r="I339" s="3">
        <v>1.397559</v>
      </c>
      <c r="J339" s="3">
        <v>1.0419100000000001</v>
      </c>
      <c r="K339" s="3">
        <v>1.04562</v>
      </c>
      <c r="L339" s="3">
        <v>0.29753600000000002</v>
      </c>
      <c r="M339" s="3">
        <v>0.34319127999999999</v>
      </c>
      <c r="N339" s="3">
        <v>0.30415547999999998</v>
      </c>
      <c r="O339" s="3">
        <v>0.45558727999999993</v>
      </c>
      <c r="P339" s="3">
        <v>0.41880203999999999</v>
      </c>
      <c r="Q339" s="3">
        <v>0.35952615999999998</v>
      </c>
      <c r="R339" s="3">
        <v>0.71304911999999998</v>
      </c>
      <c r="S339" s="3">
        <v>30.776892079999996</v>
      </c>
      <c r="T339" s="3">
        <v>10.67743076</v>
      </c>
      <c r="U339" s="3">
        <v>0.73909459999999993</v>
      </c>
      <c r="V339" s="3">
        <v>0.87801012000000001</v>
      </c>
      <c r="W339" s="3">
        <v>1.2390356</v>
      </c>
      <c r="X339" s="3">
        <v>41.705946519999998</v>
      </c>
      <c r="Y339" s="3">
        <v>8.4683182399999986</v>
      </c>
      <c r="Z339" s="3"/>
      <c r="AA339" s="3"/>
      <c r="AB339" s="3"/>
      <c r="AC339" s="3"/>
      <c r="AD339" s="3"/>
    </row>
    <row r="340" spans="1:30">
      <c r="A340" s="85" t="str">
        <f t="shared" ref="A340:A362" si="16">CONCATENATE(B340,"_",D340)</f>
        <v>Ausfuhr_UG</v>
      </c>
      <c r="B340" s="2" t="str">
        <f t="shared" ref="B340:B362" si="17">IF(C340="1","Einfuhr","Ausfuhr")</f>
        <v>Ausfuhr</v>
      </c>
      <c r="C340" s="2" t="s">
        <v>613</v>
      </c>
      <c r="D340" s="2" t="s">
        <v>165</v>
      </c>
      <c r="E340" s="3">
        <v>2.1499999999999998E-2</v>
      </c>
      <c r="F340" s="3">
        <v>0.42849999999999999</v>
      </c>
      <c r="G340" s="3">
        <v>4.6899999999999997E-2</v>
      </c>
      <c r="H340" s="3">
        <v>0.78079999999999994</v>
      </c>
      <c r="I340" s="3">
        <v>7.166944</v>
      </c>
      <c r="J340" s="3">
        <v>0.1147</v>
      </c>
      <c r="K340" s="3">
        <v>0.39099999999999996</v>
      </c>
      <c r="L340" s="3" t="s">
        <v>614</v>
      </c>
      <c r="M340" s="3">
        <v>0.52867599999999992</v>
      </c>
      <c r="N340" s="3">
        <v>2.34E-4</v>
      </c>
      <c r="O340" s="3">
        <v>5.2564E-2</v>
      </c>
      <c r="P340" s="3">
        <v>0.11457099999999999</v>
      </c>
      <c r="Q340" s="3">
        <v>3.1159999999999998E-3</v>
      </c>
      <c r="R340" s="3">
        <v>8.0949999999999998E-3</v>
      </c>
      <c r="S340" s="3">
        <v>1.052E-3</v>
      </c>
      <c r="T340" s="3">
        <v>6.3999999999999997E-5</v>
      </c>
      <c r="U340" s="3">
        <v>5.0793900000000001</v>
      </c>
      <c r="V340" s="3">
        <v>0.191385</v>
      </c>
      <c r="W340" s="3">
        <v>3.63E-3</v>
      </c>
      <c r="X340" s="3">
        <v>2.2759999999999998E-3</v>
      </c>
      <c r="Y340" s="3">
        <v>2.1492899999999997</v>
      </c>
      <c r="Z340" s="3"/>
      <c r="AA340" s="3"/>
      <c r="AB340" s="3"/>
      <c r="AC340" s="3"/>
      <c r="AD340" s="3"/>
    </row>
    <row r="341" spans="1:30">
      <c r="A341" s="85" t="str">
        <f t="shared" si="16"/>
        <v>Ausfuhr_UM</v>
      </c>
      <c r="B341" s="2" t="str">
        <f t="shared" si="17"/>
        <v>Ausfuhr</v>
      </c>
      <c r="C341" s="2" t="s">
        <v>613</v>
      </c>
      <c r="D341" s="2" t="s">
        <v>534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>
        <v>9.9999999999999995E-7</v>
      </c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>
      <c r="A342" s="85" t="str">
        <f t="shared" si="16"/>
        <v>Ausfuhr_US</v>
      </c>
      <c r="B342" s="2" t="str">
        <f t="shared" si="17"/>
        <v>Ausfuhr</v>
      </c>
      <c r="C342" s="2" t="s">
        <v>613</v>
      </c>
      <c r="D342" s="2" t="s">
        <v>35</v>
      </c>
      <c r="E342" s="3">
        <v>1.1823006</v>
      </c>
      <c r="F342" s="3">
        <v>1.0298444</v>
      </c>
      <c r="G342" s="3">
        <v>0.89575156</v>
      </c>
      <c r="H342" s="3">
        <v>1.4778039999999999</v>
      </c>
      <c r="I342" s="3">
        <v>29.314227999999996</v>
      </c>
      <c r="J342" s="3">
        <v>0.96658899999999992</v>
      </c>
      <c r="K342" s="3">
        <v>6.0171629999999992</v>
      </c>
      <c r="L342" s="3">
        <v>0.81356399999999995</v>
      </c>
      <c r="M342" s="3">
        <v>3.9639570799999997</v>
      </c>
      <c r="N342" s="3">
        <v>1.7156704399999998</v>
      </c>
      <c r="O342" s="3">
        <v>3.54376216</v>
      </c>
      <c r="P342" s="3">
        <v>3.7658917199999999</v>
      </c>
      <c r="Q342" s="3">
        <v>1.9883563199999998</v>
      </c>
      <c r="R342" s="3">
        <v>2.1356927999999997</v>
      </c>
      <c r="S342" s="3">
        <v>2.4160299599999999</v>
      </c>
      <c r="T342" s="3">
        <v>1.48240788</v>
      </c>
      <c r="U342" s="3">
        <v>1.5981614400000002</v>
      </c>
      <c r="V342" s="3">
        <v>2.0193095999999997</v>
      </c>
      <c r="W342" s="3">
        <v>1.8570660000000001</v>
      </c>
      <c r="X342" s="3">
        <v>2.0625713999999999</v>
      </c>
      <c r="Y342" s="3">
        <v>1.6399740799999998</v>
      </c>
      <c r="Z342" s="3"/>
      <c r="AA342" s="3"/>
      <c r="AB342" s="3"/>
      <c r="AC342" s="3"/>
      <c r="AD342" s="3"/>
    </row>
    <row r="343" spans="1:30">
      <c r="A343" s="85" t="str">
        <f t="shared" si="16"/>
        <v>Ausfuhr_UY</v>
      </c>
      <c r="B343" s="2" t="str">
        <f t="shared" si="17"/>
        <v>Ausfuhr</v>
      </c>
      <c r="C343" s="2" t="s">
        <v>613</v>
      </c>
      <c r="D343" s="2" t="s">
        <v>166</v>
      </c>
      <c r="E343" s="3">
        <v>2.1499999999999998E-2</v>
      </c>
      <c r="F343" s="3"/>
      <c r="G343" s="3">
        <v>0.01</v>
      </c>
      <c r="H343" s="3">
        <v>0.11589999999999999</v>
      </c>
      <c r="I343" s="3">
        <v>2E-3</v>
      </c>
      <c r="J343" s="3">
        <v>1.0999999999999998E-3</v>
      </c>
      <c r="K343" s="3"/>
      <c r="L343" s="3" t="s">
        <v>614</v>
      </c>
      <c r="M343" s="3">
        <v>5.5899999999999993E-4</v>
      </c>
      <c r="N343" s="3">
        <v>2.5219999999999999E-3</v>
      </c>
      <c r="O343" s="3">
        <v>1.359E-3</v>
      </c>
      <c r="P343" s="3">
        <v>9.9099999999999991E-4</v>
      </c>
      <c r="Q343" s="3">
        <v>2.3410399999999998E-2</v>
      </c>
      <c r="R343" s="3">
        <v>3.5203999999999997E-4</v>
      </c>
      <c r="S343" s="3">
        <v>5.3999999999999998E-5</v>
      </c>
      <c r="T343" s="3">
        <v>4.41188E-3</v>
      </c>
      <c r="U343" s="3">
        <v>4.2324399999999996E-3</v>
      </c>
      <c r="V343" s="3">
        <v>6.3780799999999995E-3</v>
      </c>
      <c r="W343" s="3">
        <v>7.2826799999999997E-3</v>
      </c>
      <c r="X343" s="3">
        <v>3.0095999999999996E-4</v>
      </c>
      <c r="Y343" s="3">
        <v>1.3256800000000001E-3</v>
      </c>
      <c r="Z343" s="3"/>
      <c r="AA343" s="3"/>
      <c r="AB343" s="3"/>
      <c r="AC343" s="3"/>
      <c r="AD343" s="3"/>
    </row>
    <row r="344" spans="1:30">
      <c r="A344" s="85" t="str">
        <f t="shared" si="16"/>
        <v>Ausfuhr_UZ</v>
      </c>
      <c r="B344" s="2" t="str">
        <f t="shared" si="17"/>
        <v>Ausfuhr</v>
      </c>
      <c r="C344" s="2" t="s">
        <v>613</v>
      </c>
      <c r="D344" s="2" t="s">
        <v>167</v>
      </c>
      <c r="E344" s="3">
        <v>47.479399999999998</v>
      </c>
      <c r="F344" s="3">
        <v>50.066800000000001</v>
      </c>
      <c r="G344" s="3">
        <v>94.150899999999993</v>
      </c>
      <c r="H344" s="3">
        <v>118.46589999999999</v>
      </c>
      <c r="I344" s="3">
        <v>123.133</v>
      </c>
      <c r="J344" s="3">
        <v>27.364999999999998</v>
      </c>
      <c r="K344" s="3">
        <v>74.578400000000002</v>
      </c>
      <c r="L344" s="3">
        <v>21.000599999999999</v>
      </c>
      <c r="M344" s="3">
        <v>43.966284000000002</v>
      </c>
      <c r="N344" s="3">
        <v>26.044378999999999</v>
      </c>
      <c r="O344" s="3">
        <v>39.064605999999998</v>
      </c>
      <c r="P344" s="3">
        <v>23.260037000000001</v>
      </c>
      <c r="Q344" s="3">
        <v>4.7376779999999998</v>
      </c>
      <c r="R344" s="3">
        <v>2.6969279999999998</v>
      </c>
      <c r="S344" s="3">
        <v>4.1799999999999997E-4</v>
      </c>
      <c r="T344" s="3">
        <v>1.2569999999999999E-3</v>
      </c>
      <c r="U344" s="3">
        <v>18.675044</v>
      </c>
      <c r="V344" s="3">
        <v>7.9116789999999995</v>
      </c>
      <c r="W344" s="3">
        <v>6.8512400000000001E-2</v>
      </c>
      <c r="X344" s="3">
        <v>7.0226799999999994</v>
      </c>
      <c r="Y344" s="3">
        <v>0.2702736</v>
      </c>
      <c r="Z344" s="3"/>
      <c r="AA344" s="3"/>
      <c r="AB344" s="3"/>
      <c r="AC344" s="3"/>
      <c r="AD344" s="3"/>
    </row>
    <row r="345" spans="1:30">
      <c r="A345" s="85" t="str">
        <f t="shared" si="16"/>
        <v>Ausfuhr_VA</v>
      </c>
      <c r="B345" s="2" t="str">
        <f t="shared" si="17"/>
        <v>Ausfuhr</v>
      </c>
      <c r="C345" s="2" t="s">
        <v>613</v>
      </c>
      <c r="D345" s="2" t="s">
        <v>233</v>
      </c>
      <c r="E345" s="3">
        <v>1.2747999999999999</v>
      </c>
      <c r="F345" s="3">
        <v>1.1343999999999999</v>
      </c>
      <c r="G345" s="3">
        <v>1.8270999999999999</v>
      </c>
      <c r="H345" s="3">
        <v>1.133</v>
      </c>
      <c r="I345" s="3">
        <v>1.8853</v>
      </c>
      <c r="J345" s="3">
        <v>0.3574</v>
      </c>
      <c r="K345" s="3"/>
      <c r="L345" s="3"/>
      <c r="M345" s="3">
        <v>8.6399999999999991E-2</v>
      </c>
      <c r="N345" s="3">
        <v>8.6399999999999991E-2</v>
      </c>
      <c r="O345" s="3">
        <v>2.2619999999999997E-3</v>
      </c>
      <c r="P345" s="3">
        <v>1.2599999999999998E-3</v>
      </c>
      <c r="Q345" s="3"/>
      <c r="R345" s="3">
        <v>8.6399999999999991E-2</v>
      </c>
      <c r="S345" s="3">
        <v>2.9627999999999998E-2</v>
      </c>
      <c r="T345" s="3">
        <v>5.8243999999999997E-2</v>
      </c>
      <c r="U345" s="3">
        <v>5.8234799999999996E-2</v>
      </c>
      <c r="V345" s="3">
        <v>6.1439999999999995E-2</v>
      </c>
      <c r="W345" s="3">
        <v>1.5399999999999999E-2</v>
      </c>
      <c r="X345" s="3">
        <v>4.4719999999999996E-2</v>
      </c>
      <c r="Y345" s="3">
        <v>3.5696720000000001E-2</v>
      </c>
      <c r="Z345" s="3"/>
      <c r="AA345" s="3"/>
      <c r="AB345" s="3"/>
      <c r="AC345" s="3"/>
      <c r="AD345" s="3"/>
    </row>
    <row r="346" spans="1:30">
      <c r="A346" s="85" t="str">
        <f t="shared" si="16"/>
        <v>Ausfuhr_VC</v>
      </c>
      <c r="B346" s="2" t="str">
        <f t="shared" si="17"/>
        <v>Ausfuhr</v>
      </c>
      <c r="C346" s="2" t="s">
        <v>613</v>
      </c>
      <c r="D346" s="2" t="s">
        <v>234</v>
      </c>
      <c r="E346" s="3">
        <v>0.16213620000000001</v>
      </c>
      <c r="F346" s="3">
        <v>4.7999999999999996E-3</v>
      </c>
      <c r="G346" s="3">
        <v>2.5899999999999999E-3</v>
      </c>
      <c r="H346" s="3">
        <v>8.4099999999999995E-4</v>
      </c>
      <c r="I346" s="3">
        <v>0.99033199999999999</v>
      </c>
      <c r="J346" s="3">
        <v>0.17627699999999999</v>
      </c>
      <c r="K346" s="3">
        <v>0.42549999999999999</v>
      </c>
      <c r="L346" s="3"/>
      <c r="M346" s="3"/>
      <c r="N346" s="3"/>
      <c r="O346" s="3"/>
      <c r="P346" s="3"/>
      <c r="Q346" s="3">
        <v>4.9999999999999996E-5</v>
      </c>
      <c r="R346" s="3"/>
      <c r="S346" s="3"/>
      <c r="T346" s="3">
        <v>3.8999999999999999E-5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>
      <c r="A347" s="85" t="str">
        <f t="shared" si="16"/>
        <v>Ausfuhr_VE</v>
      </c>
      <c r="B347" s="2" t="str">
        <f t="shared" si="17"/>
        <v>Ausfuhr</v>
      </c>
      <c r="C347" s="2" t="s">
        <v>613</v>
      </c>
      <c r="D347" s="2" t="s">
        <v>168</v>
      </c>
      <c r="E347" s="3">
        <v>2.76E-2</v>
      </c>
      <c r="F347" s="3">
        <v>8.9999999999999993E-3</v>
      </c>
      <c r="G347" s="3">
        <v>2.4E-2</v>
      </c>
      <c r="H347" s="3">
        <v>9.4999999999999998E-3</v>
      </c>
      <c r="I347" s="3">
        <v>4.7679999999999997E-3</v>
      </c>
      <c r="J347" s="3">
        <v>1.444E-3</v>
      </c>
      <c r="K347" s="3">
        <v>2.8999999999999998E-3</v>
      </c>
      <c r="L347" s="3">
        <v>8.9999999999999998E-4</v>
      </c>
      <c r="M347" s="3">
        <v>4.1210999999999998E-2</v>
      </c>
      <c r="N347" s="3">
        <v>1.825E-3</v>
      </c>
      <c r="O347" s="3">
        <v>1.5354E-2</v>
      </c>
      <c r="P347" s="3">
        <v>1.4989999999999999E-3</v>
      </c>
      <c r="Q347" s="3">
        <v>3.1639999999999997E-3</v>
      </c>
      <c r="R347" s="3">
        <v>1.137E-3</v>
      </c>
      <c r="S347" s="3">
        <v>3.2242399999999997E-3</v>
      </c>
      <c r="T347" s="3">
        <v>0.55583556000000001</v>
      </c>
      <c r="U347" s="3">
        <v>0.56307704000000003</v>
      </c>
      <c r="V347" s="3">
        <v>3.26692E-3</v>
      </c>
      <c r="W347" s="3">
        <v>5.1318000000000003E-2</v>
      </c>
      <c r="X347" s="3">
        <v>2.598E-3</v>
      </c>
      <c r="Y347" s="3">
        <v>9.5204000000000003E-4</v>
      </c>
      <c r="Z347" s="3"/>
      <c r="AA347" s="3"/>
      <c r="AB347" s="3"/>
      <c r="AC347" s="3"/>
      <c r="AD347" s="3"/>
    </row>
    <row r="348" spans="1:30">
      <c r="A348" s="85" t="str">
        <f t="shared" si="16"/>
        <v>Ausfuhr_VG</v>
      </c>
      <c r="B348" s="2" t="str">
        <f t="shared" si="17"/>
        <v>Ausfuhr</v>
      </c>
      <c r="C348" s="2" t="s">
        <v>613</v>
      </c>
      <c r="D348" s="2" t="s">
        <v>235</v>
      </c>
      <c r="E348" s="3">
        <v>2.9999999999999997E-5</v>
      </c>
      <c r="F348" s="3"/>
      <c r="G348" s="3"/>
      <c r="H348" s="3"/>
      <c r="I348" s="3"/>
      <c r="J348" s="3"/>
      <c r="K348" s="3">
        <v>5.9999999999999995E-4</v>
      </c>
      <c r="L348" s="3"/>
      <c r="M348" s="3"/>
      <c r="N348" s="3"/>
      <c r="O348" s="3"/>
      <c r="P348" s="3"/>
      <c r="Q348" s="3">
        <v>5.1E-5</v>
      </c>
      <c r="R348" s="3"/>
      <c r="S348" s="3"/>
      <c r="T348" s="3"/>
      <c r="U348" s="3"/>
      <c r="V348" s="3"/>
      <c r="W348" s="3">
        <v>2.4999999999999998E-5</v>
      </c>
      <c r="X348" s="3"/>
      <c r="Y348" s="3">
        <v>7.9900000000000001E-4</v>
      </c>
      <c r="Z348" s="3"/>
      <c r="AA348" s="3"/>
      <c r="AB348" s="3"/>
      <c r="AC348" s="3"/>
      <c r="AD348" s="3"/>
    </row>
    <row r="349" spans="1:30">
      <c r="A349" s="85" t="str">
        <f t="shared" si="16"/>
        <v>Ausfuhr_VN</v>
      </c>
      <c r="B349" s="2" t="str">
        <f t="shared" si="17"/>
        <v>Ausfuhr</v>
      </c>
      <c r="C349" s="2" t="s">
        <v>613</v>
      </c>
      <c r="D349" s="2" t="s">
        <v>170</v>
      </c>
      <c r="E349" s="3">
        <v>6.7929999999999996E-3</v>
      </c>
      <c r="F349" s="3">
        <v>1.7843999999999999E-2</v>
      </c>
      <c r="G349" s="3">
        <v>4.3279999999999994E-3</v>
      </c>
      <c r="H349" s="3">
        <v>4.3999999999999994E-3</v>
      </c>
      <c r="I349" s="3">
        <v>27.285799999999998</v>
      </c>
      <c r="J349" s="3">
        <v>8.0559999999999989E-3</v>
      </c>
      <c r="K349" s="3">
        <v>2.3400000000000001E-2</v>
      </c>
      <c r="L349" s="3">
        <v>2E-3</v>
      </c>
      <c r="M349" s="3">
        <v>1.5074459999999998</v>
      </c>
      <c r="N349" s="3">
        <v>0.47200899999999996</v>
      </c>
      <c r="O349" s="3">
        <v>1.5448E-2</v>
      </c>
      <c r="P349" s="3">
        <v>2.314592E-2</v>
      </c>
      <c r="Q349" s="3">
        <v>0.14417191999999998</v>
      </c>
      <c r="R349" s="3">
        <v>9.3988520000000006E-2</v>
      </c>
      <c r="S349" s="3">
        <v>0.10374396</v>
      </c>
      <c r="T349" s="3">
        <v>0.11984356</v>
      </c>
      <c r="U349" s="3">
        <v>0.12959772</v>
      </c>
      <c r="V349" s="3">
        <v>0.10432623999999999</v>
      </c>
      <c r="W349" s="3">
        <v>6.9057320000000005E-2</v>
      </c>
      <c r="X349" s="3">
        <v>0.10478496</v>
      </c>
      <c r="Y349" s="3">
        <v>0.22435459999999999</v>
      </c>
      <c r="Z349" s="3"/>
      <c r="AA349" s="3"/>
      <c r="AB349" s="3"/>
      <c r="AC349" s="3"/>
      <c r="AD349" s="3"/>
    </row>
    <row r="350" spans="1:30">
      <c r="A350" s="85" t="str">
        <f t="shared" si="16"/>
        <v>Ausfuhr_VU</v>
      </c>
      <c r="B350" s="2" t="str">
        <f t="shared" si="17"/>
        <v>Ausfuhr</v>
      </c>
      <c r="C350" s="2" t="s">
        <v>613</v>
      </c>
      <c r="D350" s="2" t="s">
        <v>236</v>
      </c>
      <c r="E350" s="3">
        <v>4.9999999999999996E-5</v>
      </c>
      <c r="F350" s="3">
        <v>1.5199999999999998E-4</v>
      </c>
      <c r="G350" s="3">
        <v>7.1000000000000002E-4</v>
      </c>
      <c r="H350" s="3"/>
      <c r="I350" s="3"/>
      <c r="J350" s="3"/>
      <c r="K350" s="3">
        <v>9.9999999999999991E-5</v>
      </c>
      <c r="L350" s="3"/>
      <c r="M350" s="3"/>
      <c r="N350" s="3">
        <v>5.4000000000000001E-4</v>
      </c>
      <c r="O350" s="3">
        <v>1.5304399999999999E-3</v>
      </c>
      <c r="P350" s="3">
        <v>1.1792E-3</v>
      </c>
      <c r="Q350" s="3">
        <v>4.84E-4</v>
      </c>
      <c r="R350" s="3">
        <v>8.7219999999999995E-4</v>
      </c>
      <c r="S350" s="3">
        <v>1.0646E-3</v>
      </c>
      <c r="T350" s="3">
        <v>1.0241600000000001E-3</v>
      </c>
      <c r="U350" s="3">
        <v>1.7309999999999999E-3</v>
      </c>
      <c r="V350" s="3">
        <v>1.2057599999999999E-3</v>
      </c>
      <c r="W350" s="3">
        <v>1.10144E-3</v>
      </c>
      <c r="X350" s="3">
        <v>8.138799999999999E-4</v>
      </c>
      <c r="Y350" s="3">
        <v>1.1216799999999999E-3</v>
      </c>
      <c r="Z350" s="3"/>
      <c r="AA350" s="3"/>
      <c r="AB350" s="3"/>
      <c r="AC350" s="3"/>
      <c r="AD350" s="3"/>
    </row>
    <row r="351" spans="1:30">
      <c r="A351" s="85" t="str">
        <f t="shared" si="16"/>
        <v>Ausfuhr_WF</v>
      </c>
      <c r="B351" s="2" t="str">
        <f t="shared" si="17"/>
        <v>Ausfuhr</v>
      </c>
      <c r="C351" s="2" t="s">
        <v>613</v>
      </c>
      <c r="D351" s="2" t="s">
        <v>237</v>
      </c>
      <c r="E351" s="3"/>
      <c r="F351" s="3"/>
      <c r="G351" s="3"/>
      <c r="H351" s="3"/>
      <c r="I351" s="3"/>
      <c r="J351" s="3"/>
      <c r="K351" s="3"/>
      <c r="L351" s="3"/>
      <c r="M351" s="3">
        <v>2.2751999999999998E-3</v>
      </c>
      <c r="N351" s="3">
        <v>5.9150000000000001E-3</v>
      </c>
      <c r="O351" s="3">
        <v>6.1403999999999999E-3</v>
      </c>
      <c r="P351" s="3">
        <v>6.9479999999999993E-3</v>
      </c>
      <c r="Q351" s="3">
        <v>5.189E-3</v>
      </c>
      <c r="R351" s="3">
        <v>1.0299919999999999E-2</v>
      </c>
      <c r="S351" s="3">
        <v>5.6184E-3</v>
      </c>
      <c r="T351" s="3">
        <v>6.0571999999999996E-3</v>
      </c>
      <c r="U351" s="3">
        <v>1.22688E-2</v>
      </c>
      <c r="V351" s="3">
        <v>1.2478999999999999E-2</v>
      </c>
      <c r="W351" s="3">
        <v>3.9359999999999994E-3</v>
      </c>
      <c r="X351" s="3">
        <v>6.4079999999999996E-3</v>
      </c>
      <c r="Y351" s="3">
        <v>7.3865599999999995E-3</v>
      </c>
      <c r="Z351" s="3"/>
      <c r="AA351" s="3"/>
      <c r="AB351" s="3"/>
      <c r="AC351" s="3"/>
      <c r="AD351" s="3"/>
    </row>
    <row r="352" spans="1:30">
      <c r="A352" s="85" t="str">
        <f t="shared" si="16"/>
        <v>Ausfuhr_XC</v>
      </c>
      <c r="B352" s="2" t="str">
        <f t="shared" si="17"/>
        <v>Ausfuhr</v>
      </c>
      <c r="C352" s="2" t="s">
        <v>613</v>
      </c>
      <c r="D352" s="2" t="s">
        <v>171</v>
      </c>
      <c r="E352" s="3">
        <v>7.9388999999999994</v>
      </c>
      <c r="F352" s="3">
        <v>5.2256</v>
      </c>
      <c r="G352" s="3">
        <v>8.1122999999999994</v>
      </c>
      <c r="H352" s="3">
        <v>8.0609999999999999</v>
      </c>
      <c r="I352" s="3">
        <v>10.234299999999999</v>
      </c>
      <c r="J352" s="3">
        <v>13.3188</v>
      </c>
      <c r="K352" s="3">
        <v>1.081504</v>
      </c>
      <c r="L352" s="3">
        <v>1.019244</v>
      </c>
      <c r="M352" s="3">
        <v>1.1586367599999998</v>
      </c>
      <c r="N352" s="3">
        <v>0.75983447999999998</v>
      </c>
      <c r="O352" s="3">
        <v>0.9025617199999999</v>
      </c>
      <c r="P352" s="3">
        <v>0.6762262</v>
      </c>
      <c r="Q352" s="3">
        <v>1.9047215199999998</v>
      </c>
      <c r="R352" s="3">
        <v>1.2523498399999999</v>
      </c>
      <c r="S352" s="3">
        <v>1.0868994000000001</v>
      </c>
      <c r="T352" s="3">
        <v>0.64044676</v>
      </c>
      <c r="U352" s="3">
        <v>0.77738852000000003</v>
      </c>
      <c r="V352" s="3">
        <v>0.47186703999999996</v>
      </c>
      <c r="W352" s="3">
        <v>0.59497195999999997</v>
      </c>
      <c r="X352" s="3">
        <v>0.61027891999999995</v>
      </c>
      <c r="Y352" s="3">
        <v>0.79569491999999997</v>
      </c>
      <c r="Z352" s="3"/>
      <c r="AA352" s="3"/>
      <c r="AB352" s="3"/>
      <c r="AC352" s="3"/>
      <c r="AD352" s="3"/>
    </row>
    <row r="353" spans="1:30">
      <c r="A353" s="85" t="str">
        <f t="shared" si="16"/>
        <v>Ausfuhr_XK</v>
      </c>
      <c r="B353" s="2" t="str">
        <f t="shared" si="17"/>
        <v>Ausfuhr</v>
      </c>
      <c r="C353" s="2" t="s">
        <v>613</v>
      </c>
      <c r="D353" s="2" t="s">
        <v>238</v>
      </c>
      <c r="E353" s="3"/>
      <c r="F353" s="3"/>
      <c r="G353" s="3"/>
      <c r="H353" s="3">
        <v>4.5830000000000002</v>
      </c>
      <c r="I353" s="3">
        <v>6.4698120000000001</v>
      </c>
      <c r="J353" s="3">
        <v>1.0696000000000001E-2</v>
      </c>
      <c r="K353" s="3">
        <v>1.4939999999999998E-2</v>
      </c>
      <c r="L353" s="3">
        <v>3.9875239999999996</v>
      </c>
      <c r="M353" s="3">
        <v>0.89339539999999995</v>
      </c>
      <c r="N353" s="3">
        <v>3.0069119999999998E-2</v>
      </c>
      <c r="O353" s="3">
        <v>3.8344119999999995E-2</v>
      </c>
      <c r="P353" s="3">
        <v>1.6389999999999998E-2</v>
      </c>
      <c r="Q353" s="3">
        <v>4.6246399999999993E-2</v>
      </c>
      <c r="R353" s="3">
        <v>4.9470599999999997E-2</v>
      </c>
      <c r="S353" s="3">
        <v>2.6645500799999997</v>
      </c>
      <c r="T353" s="3">
        <v>6.5326640000000005E-2</v>
      </c>
      <c r="U353" s="3">
        <v>2.0616267600000002</v>
      </c>
      <c r="V353" s="3">
        <v>20.062182</v>
      </c>
      <c r="W353" s="3">
        <v>32.040362599999995</v>
      </c>
      <c r="X353" s="3">
        <v>10.295485319999999</v>
      </c>
      <c r="Y353" s="3">
        <v>15.2047078</v>
      </c>
      <c r="Z353" s="3"/>
      <c r="AA353" s="3"/>
      <c r="AB353" s="3"/>
      <c r="AC353" s="3"/>
      <c r="AD353" s="3"/>
    </row>
    <row r="354" spans="1:30">
      <c r="A354" s="85" t="str">
        <f t="shared" si="16"/>
        <v>Ausfuhr_XL</v>
      </c>
      <c r="B354" s="2" t="str">
        <f t="shared" si="17"/>
        <v>Ausfuhr</v>
      </c>
      <c r="C354" s="2" t="s">
        <v>613</v>
      </c>
      <c r="D354" s="2" t="s">
        <v>239</v>
      </c>
      <c r="E354" s="3">
        <v>0.83099999999999996</v>
      </c>
      <c r="F354" s="3">
        <v>0.79609999999999992</v>
      </c>
      <c r="G354" s="3">
        <v>0.82189999999999996</v>
      </c>
      <c r="H354" s="3">
        <v>0.7248</v>
      </c>
      <c r="I354" s="3">
        <v>0.85839999999999994</v>
      </c>
      <c r="J354" s="3">
        <v>0.77749999999999997</v>
      </c>
      <c r="K354" s="3">
        <v>0.70828400000000002</v>
      </c>
      <c r="L354" s="3">
        <v>0.73270000000000002</v>
      </c>
      <c r="M354" s="3">
        <v>0.60362199999999999</v>
      </c>
      <c r="N354" s="3">
        <v>0.37350063999999999</v>
      </c>
      <c r="O354" s="3">
        <v>0.25071019999999999</v>
      </c>
      <c r="P354" s="3">
        <v>0.32765039999999995</v>
      </c>
      <c r="Q354" s="3">
        <v>0.34491659999999996</v>
      </c>
      <c r="R354" s="3">
        <v>0.16452123999999999</v>
      </c>
      <c r="S354" s="3">
        <v>0.20660323999999999</v>
      </c>
      <c r="T354" s="3">
        <v>0.26906395999999999</v>
      </c>
      <c r="U354" s="3">
        <v>0.27491143999999995</v>
      </c>
      <c r="V354" s="3">
        <v>0.23406431999999999</v>
      </c>
      <c r="W354" s="3">
        <v>0.4025456</v>
      </c>
      <c r="X354" s="3">
        <v>0.55830511999999999</v>
      </c>
      <c r="Y354" s="3">
        <v>0.52526684000000001</v>
      </c>
      <c r="Z354" s="3"/>
      <c r="AA354" s="3"/>
      <c r="AB354" s="3"/>
      <c r="AC354" s="3"/>
      <c r="AD354" s="3"/>
    </row>
    <row r="355" spans="1:30">
      <c r="A355" s="85" t="str">
        <f t="shared" si="16"/>
        <v>Ausfuhr_XM</v>
      </c>
      <c r="B355" s="2" t="str">
        <f t="shared" si="17"/>
        <v>Ausfuhr</v>
      </c>
      <c r="C355" s="2" t="s">
        <v>613</v>
      </c>
      <c r="D355" s="2" t="s">
        <v>172</v>
      </c>
      <c r="E355" s="3"/>
      <c r="F355" s="3"/>
      <c r="G355" s="3"/>
      <c r="H355" s="3">
        <v>6.4687920000000005</v>
      </c>
      <c r="I355" s="3">
        <v>31.352943999999997</v>
      </c>
      <c r="J355" s="3">
        <v>2.3609999999999998E-3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>
      <c r="A356" s="85" t="str">
        <f t="shared" si="16"/>
        <v>Ausfuhr_XS</v>
      </c>
      <c r="B356" s="2" t="str">
        <f t="shared" si="17"/>
        <v>Ausfuhr</v>
      </c>
      <c r="C356" s="2" t="s">
        <v>613</v>
      </c>
      <c r="D356" s="2" t="s">
        <v>173</v>
      </c>
      <c r="E356" s="3"/>
      <c r="F356" s="3"/>
      <c r="G356" s="3"/>
      <c r="H356" s="3">
        <v>24.941075999999999</v>
      </c>
      <c r="I356" s="3">
        <v>35.233753999999998</v>
      </c>
      <c r="J356" s="3">
        <v>1.5860165999999998</v>
      </c>
      <c r="K356" s="3">
        <v>0.88358079999999994</v>
      </c>
      <c r="L356" s="3">
        <v>4.0497284000000002</v>
      </c>
      <c r="M356" s="3">
        <v>9.4143400000000002E-2</v>
      </c>
      <c r="N356" s="3">
        <v>0.80120831999999986</v>
      </c>
      <c r="O356" s="3">
        <v>0.64407904000000005</v>
      </c>
      <c r="P356" s="3">
        <v>0.19137408</v>
      </c>
      <c r="Q356" s="3">
        <v>0.20491236000000002</v>
      </c>
      <c r="R356" s="3">
        <v>0.17041988</v>
      </c>
      <c r="S356" s="3">
        <v>0.58689652000000003</v>
      </c>
      <c r="T356" s="3">
        <v>0.48373691999999996</v>
      </c>
      <c r="U356" s="3">
        <v>1.7697635599999999</v>
      </c>
      <c r="V356" s="3">
        <v>1.8747013999999997</v>
      </c>
      <c r="W356" s="3">
        <v>2.1877810799999997</v>
      </c>
      <c r="X356" s="3">
        <v>2.42922832</v>
      </c>
      <c r="Y356" s="3">
        <v>2.3533130799999999</v>
      </c>
      <c r="Z356" s="3"/>
      <c r="AA356" s="3"/>
      <c r="AB356" s="3"/>
      <c r="AC356" s="3"/>
      <c r="AD356" s="3"/>
    </row>
    <row r="357" spans="1:30">
      <c r="A357" s="85" t="str">
        <f t="shared" si="16"/>
        <v>Ausfuhr_YE</v>
      </c>
      <c r="B357" s="2" t="str">
        <f t="shared" si="17"/>
        <v>Ausfuhr</v>
      </c>
      <c r="C357" s="2" t="s">
        <v>613</v>
      </c>
      <c r="D357" s="2" t="s">
        <v>242</v>
      </c>
      <c r="E357" s="3">
        <v>3.5299999999999998E-2</v>
      </c>
      <c r="F357" s="3">
        <v>0.17579999999999998</v>
      </c>
      <c r="G357" s="3">
        <v>0.17759999999999998</v>
      </c>
      <c r="H357" s="3">
        <v>37.654199999999996</v>
      </c>
      <c r="I357" s="3">
        <v>62.190799999999996</v>
      </c>
      <c r="J357" s="3">
        <v>2.7873999999999999</v>
      </c>
      <c r="K357" s="3">
        <v>1.9599999999999999E-2</v>
      </c>
      <c r="L357" s="3">
        <v>2.7799999999999998E-2</v>
      </c>
      <c r="M357" s="3">
        <v>12.037293999999999</v>
      </c>
      <c r="N357" s="3">
        <v>0.79715099999999994</v>
      </c>
      <c r="O357" s="3">
        <v>16.308243999999998</v>
      </c>
      <c r="P357" s="3">
        <v>0.6028</v>
      </c>
      <c r="Q357" s="3">
        <v>0.84572799999999992</v>
      </c>
      <c r="R357" s="3">
        <v>0.26863999999999999</v>
      </c>
      <c r="S357" s="3"/>
      <c r="T357" s="3">
        <v>1.7249999999999999</v>
      </c>
      <c r="U357" s="3">
        <v>7.8239999999999998</v>
      </c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>
      <c r="A358" s="85" t="str">
        <f t="shared" si="16"/>
        <v>Ausfuhr_YT</v>
      </c>
      <c r="B358" s="2" t="str">
        <f t="shared" si="17"/>
        <v>Ausfuhr</v>
      </c>
      <c r="C358" s="2" t="s">
        <v>613</v>
      </c>
      <c r="D358" s="2" t="s">
        <v>243</v>
      </c>
      <c r="E358" s="3">
        <v>4.2099999999999999E-2</v>
      </c>
      <c r="F358" s="3">
        <v>4.3299999999999998E-2</v>
      </c>
      <c r="G358" s="3">
        <v>3.5719999999999997E-3</v>
      </c>
      <c r="H358" s="3">
        <v>9.9120000000000007E-3</v>
      </c>
      <c r="I358" s="3">
        <v>1.0424000000000001E-2</v>
      </c>
      <c r="J358" s="3">
        <v>9.8320000000000005E-3</v>
      </c>
      <c r="K358" s="3">
        <v>6.020000000000001E-3</v>
      </c>
      <c r="L358" s="3">
        <v>6.4799999999999996E-3</v>
      </c>
      <c r="M358" s="3">
        <v>1.53294E-2</v>
      </c>
      <c r="N358" s="3">
        <v>1.4533599999999999E-2</v>
      </c>
      <c r="O358" s="3">
        <v>1.6882560000000001E-2</v>
      </c>
      <c r="P358" s="3">
        <v>1.9433720000000002E-2</v>
      </c>
      <c r="Q358" s="3">
        <v>2.9743999999999999E-3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>
      <c r="A359" s="85" t="str">
        <f t="shared" si="16"/>
        <v>Ausfuhr_YU</v>
      </c>
      <c r="B359" s="2" t="str">
        <f t="shared" si="17"/>
        <v>Ausfuhr</v>
      </c>
      <c r="C359" s="2" t="s">
        <v>613</v>
      </c>
      <c r="D359" s="2" t="s">
        <v>174</v>
      </c>
      <c r="E359" s="3">
        <v>103.65586672000001</v>
      </c>
      <c r="F359" s="3">
        <v>118.34698928</v>
      </c>
      <c r="G359" s="3">
        <v>5.0286658399999995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>
      <c r="A360" s="85" t="str">
        <f t="shared" si="16"/>
        <v>Ausfuhr_ZA</v>
      </c>
      <c r="B360" s="2" t="str">
        <f t="shared" si="17"/>
        <v>Ausfuhr</v>
      </c>
      <c r="C360" s="2" t="s">
        <v>613</v>
      </c>
      <c r="D360" s="2" t="s">
        <v>175</v>
      </c>
      <c r="E360" s="3">
        <v>0.134936</v>
      </c>
      <c r="F360" s="3">
        <v>0.12324399999999999</v>
      </c>
      <c r="G360" s="3">
        <v>0.22908000000000001</v>
      </c>
      <c r="H360" s="3">
        <v>0.148172</v>
      </c>
      <c r="I360" s="3">
        <v>0.428952</v>
      </c>
      <c r="J360" s="3">
        <v>0.10668</v>
      </c>
      <c r="K360" s="3">
        <v>0.123004</v>
      </c>
      <c r="L360" s="3">
        <v>6.7591999999999999E-2</v>
      </c>
      <c r="M360" s="3">
        <v>0.92673011999999988</v>
      </c>
      <c r="N360" s="3">
        <v>8.4477759999999985E-2</v>
      </c>
      <c r="O360" s="3">
        <v>7.1262607199999994</v>
      </c>
      <c r="P360" s="3">
        <v>0.15540028</v>
      </c>
      <c r="Q360" s="3">
        <v>0.12727359999999999</v>
      </c>
      <c r="R360" s="3">
        <v>0.12900439999999999</v>
      </c>
      <c r="S360" s="3">
        <v>33.931744919999993</v>
      </c>
      <c r="T360" s="3">
        <v>11.77600112</v>
      </c>
      <c r="U360" s="3">
        <v>47.170922999999995</v>
      </c>
      <c r="V360" s="3">
        <v>6.7029515599999998</v>
      </c>
      <c r="W360" s="3">
        <v>2.3980827599999999</v>
      </c>
      <c r="X360" s="3">
        <v>1.0905260800000001</v>
      </c>
      <c r="Y360" s="3">
        <v>1.6854652000000001</v>
      </c>
      <c r="Z360" s="3"/>
      <c r="AA360" s="3"/>
      <c r="AB360" s="3"/>
      <c r="AC360" s="3"/>
      <c r="AD360" s="3"/>
    </row>
    <row r="361" spans="1:30">
      <c r="A361" s="85" t="str">
        <f t="shared" si="16"/>
        <v>Ausfuhr_ZM</v>
      </c>
      <c r="B361" s="2" t="str">
        <f t="shared" si="17"/>
        <v>Ausfuhr</v>
      </c>
      <c r="C361" s="2" t="s">
        <v>613</v>
      </c>
      <c r="D361" s="2" t="s">
        <v>176</v>
      </c>
      <c r="E361" s="3"/>
      <c r="F361" s="3"/>
      <c r="G361" s="3"/>
      <c r="H361" s="3"/>
      <c r="I361" s="3">
        <v>4.5999999999999999E-2</v>
      </c>
      <c r="J361" s="3"/>
      <c r="K361" s="3"/>
      <c r="L361" s="3"/>
      <c r="M361" s="3"/>
      <c r="N361" s="3"/>
      <c r="O361" s="3">
        <v>1.03E-4</v>
      </c>
      <c r="P361" s="3">
        <v>8.2000000000000001E-5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>
      <c r="A362" s="85" t="str">
        <f t="shared" si="16"/>
        <v>Ausfuhr_ZW</v>
      </c>
      <c r="B362" s="2" t="str">
        <f t="shared" si="17"/>
        <v>Ausfuhr</v>
      </c>
      <c r="C362" s="2" t="s">
        <v>613</v>
      </c>
      <c r="D362" s="2" t="s">
        <v>177</v>
      </c>
      <c r="E362" s="3"/>
      <c r="F362" s="3">
        <v>2.9999999999999997E-4</v>
      </c>
      <c r="G362" s="3"/>
      <c r="H362" s="3"/>
      <c r="I362" s="3"/>
      <c r="J362" s="3"/>
      <c r="K362" s="3">
        <v>2.7599999999999999E-4</v>
      </c>
      <c r="L362" s="3"/>
      <c r="M362" s="3">
        <v>3.3600000000000004E-5</v>
      </c>
      <c r="N362" s="3">
        <v>9.9999999999999995E-7</v>
      </c>
      <c r="O362" s="3">
        <v>1.2999999999999999E-5</v>
      </c>
      <c r="P362" s="3">
        <v>4.6999999999999997E-5</v>
      </c>
      <c r="Q362" s="3">
        <v>8.099999999999999E-5</v>
      </c>
      <c r="R362" s="3"/>
      <c r="S362" s="3">
        <v>9.2E-6</v>
      </c>
      <c r="T362" s="3">
        <v>9.2E-6</v>
      </c>
      <c r="U362" s="3">
        <v>9.9999999999999995E-7</v>
      </c>
      <c r="V362" s="3"/>
      <c r="W362" s="3"/>
      <c r="X362" s="3">
        <v>3.0000000000000001E-6</v>
      </c>
      <c r="Y362" s="3"/>
      <c r="Z362" s="3"/>
      <c r="AA362" s="3"/>
      <c r="AB362" s="3"/>
      <c r="AC362" s="3"/>
      <c r="AD362" s="3"/>
    </row>
    <row r="363" spans="1:30">
      <c r="A363" s="85" t="str">
        <f t="shared" si="15"/>
        <v>Ausfuhr_WLD_EU27_extra</v>
      </c>
      <c r="B363" s="8" t="str">
        <f>IF(C363="1","Einfuhr","Ausfuhr")</f>
        <v>Ausfuhr</v>
      </c>
      <c r="C363" s="8" t="s">
        <v>613</v>
      </c>
      <c r="D363" s="8" t="s">
        <v>612</v>
      </c>
      <c r="E363" s="9">
        <v>3621.41581696</v>
      </c>
      <c r="F363" s="9">
        <v>4755.9107343199994</v>
      </c>
      <c r="G363" s="9">
        <v>3347.6193484</v>
      </c>
      <c r="H363" s="9">
        <v>4765.3455799200001</v>
      </c>
      <c r="I363" s="9">
        <v>6512.2139185999995</v>
      </c>
      <c r="J363" s="9">
        <v>1409.8832438399997</v>
      </c>
      <c r="K363" s="9">
        <v>1569.2405237199998</v>
      </c>
      <c r="L363" s="9">
        <v>1240.7828625199998</v>
      </c>
      <c r="M363" s="9">
        <v>2503.7741486799996</v>
      </c>
      <c r="N363" s="9">
        <v>1153.52412516</v>
      </c>
      <c r="O363" s="9">
        <v>2438.2075259200001</v>
      </c>
      <c r="P363" s="9">
        <v>1750.6501719600001</v>
      </c>
      <c r="Q363" s="9">
        <v>1719.0644971999998</v>
      </c>
      <c r="R363" s="9">
        <v>1882.52888884</v>
      </c>
      <c r="S363" s="9">
        <v>1917.9257582799999</v>
      </c>
      <c r="T363" s="9">
        <v>1833.9716550799999</v>
      </c>
      <c r="U363" s="9">
        <v>3903.9999637199999</v>
      </c>
      <c r="V363" s="9">
        <v>2100.7100190000001</v>
      </c>
      <c r="W363" s="9">
        <v>1197.1111720399999</v>
      </c>
      <c r="X363" s="9">
        <v>1039.04575492</v>
      </c>
      <c r="Y363" s="9">
        <v>971.6019977599999</v>
      </c>
      <c r="Z363" s="9"/>
      <c r="AA363" s="9"/>
      <c r="AB363" s="9"/>
      <c r="AC363" s="9"/>
      <c r="AD363" s="9"/>
    </row>
    <row r="364" spans="1:30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>
      <c r="B365" s="2"/>
      <c r="C365" s="2"/>
      <c r="D365" s="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1:30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>
      <c r="B367" s="2"/>
      <c r="C367" s="2"/>
      <c r="D367" s="2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>
      <c r="B368" s="2"/>
      <c r="C368" s="2"/>
      <c r="D368" s="2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2:30">
      <c r="B369" s="4"/>
      <c r="C369" s="4"/>
      <c r="D369" s="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2:30"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Info</vt:lpstr>
      <vt:lpstr>Grafiken --&gt;</vt:lpstr>
      <vt:lpstr>Rankings</vt:lpstr>
      <vt:lpstr>Entwicklung_seit_2001</vt:lpstr>
      <vt:lpstr>Tabellen --&gt;</vt:lpstr>
      <vt:lpstr>Ranking_Herkunftländer </vt:lpstr>
      <vt:lpstr>Ranking_Zielländer</vt:lpstr>
      <vt:lpstr>Data_for_Ranking</vt:lpstr>
      <vt:lpstr>EU_Extra</vt:lpstr>
      <vt:lpstr>Countries</vt:lpstr>
      <vt:lpstr>PARTNERS-ISO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Haß</dc:creator>
  <cp:lastModifiedBy>Marlen Haß</cp:lastModifiedBy>
  <dcterms:created xsi:type="dcterms:W3CDTF">2017-12-19T16:05:35Z</dcterms:created>
  <dcterms:modified xsi:type="dcterms:W3CDTF">2023-07-10T09:54:53Z</dcterms:modified>
</cp:coreProperties>
</file>